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"/>
    </mc:Choice>
  </mc:AlternateContent>
  <xr:revisionPtr revIDLastSave="0" documentId="13_ncr:1_{BE56AA88-959E-42FD-95D9-88BC491B613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isultati App non ottimizz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R7" i="1"/>
  <c r="S6" i="1" l="1"/>
  <c r="R6" i="1"/>
  <c r="S5" i="1"/>
  <c r="R5" i="1"/>
  <c r="I14" i="1" l="1"/>
  <c r="H12" i="1"/>
  <c r="I12" i="1"/>
  <c r="J12" i="1" s="1"/>
  <c r="M12" i="1"/>
  <c r="N12" i="1"/>
  <c r="S11" i="1" s="1"/>
  <c r="H13" i="1"/>
  <c r="I13" i="1"/>
  <c r="J13" i="1" s="1"/>
  <c r="M13" i="1"/>
  <c r="N13" i="1"/>
  <c r="H14" i="1"/>
  <c r="M14" i="1"/>
  <c r="N14" i="1"/>
  <c r="D14" i="1"/>
  <c r="C14" i="1"/>
  <c r="D13" i="1"/>
  <c r="C13" i="1"/>
  <c r="D12" i="1"/>
  <c r="C12" i="1"/>
  <c r="R12" i="1" l="1"/>
  <c r="R10" i="1"/>
  <c r="R11" i="1"/>
  <c r="T11" i="1" s="1"/>
  <c r="S12" i="1"/>
  <c r="S10" i="1"/>
  <c r="T10" i="1" s="1"/>
  <c r="E13" i="1"/>
  <c r="O13" i="1"/>
  <c r="E12" i="1"/>
  <c r="O12" i="1"/>
</calcChain>
</file>

<file path=xl/sharedStrings.xml><?xml version="1.0" encoding="utf-8"?>
<sst xmlns="http://schemas.openxmlformats.org/spreadsheetml/2006/main" count="58" uniqueCount="21">
  <si>
    <t>Scenario 5</t>
  </si>
  <si>
    <t>Prova 1</t>
  </si>
  <si>
    <t>Prova 2</t>
  </si>
  <si>
    <t>Prova 3</t>
  </si>
  <si>
    <t>Prova 4</t>
  </si>
  <si>
    <t>Prova 5</t>
  </si>
  <si>
    <t>Energy (J)</t>
  </si>
  <si>
    <t>Duration (S)</t>
  </si>
  <si>
    <t>Scenario 3</t>
  </si>
  <si>
    <t>Scenario 2</t>
  </si>
  <si>
    <t>Joule</t>
  </si>
  <si>
    <t>Joule/Minuti</t>
  </si>
  <si>
    <t>Media</t>
  </si>
  <si>
    <t>Mediana</t>
  </si>
  <si>
    <t>Dev Stand</t>
  </si>
  <si>
    <t>Durata</t>
  </si>
  <si>
    <t>/</t>
  </si>
  <si>
    <t>Test App</t>
  </si>
  <si>
    <t>Scenario2</t>
  </si>
  <si>
    <t>Scenario3</t>
  </si>
  <si>
    <t>Scenario5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</si>
</sst>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ottimizzata'!$C$5:$C$9</c:f>
              <c:numCache>
                <c:formatCode>General</c:formatCode>
                <c:ptCount val="5"/>
                <c:pt idx="0">
                  <c:v>101.74299999999999</c:v>
                </c:pt>
                <c:pt idx="1">
                  <c:v>94.453999999999994</c:v>
                </c:pt>
                <c:pt idx="2">
                  <c:v>103.21599999999999</c:v>
                </c:pt>
                <c:pt idx="3">
                  <c:v>99.418000000000006</c:v>
                </c:pt>
                <c:pt idx="4">
                  <c:v>103.505</c:v>
                </c:pt>
              </c:numCache>
            </c:numRef>
          </c:xVal>
          <c:yVal>
            <c:numRef>
              <c:f>'Risultati App non ottimizzata'!$D$5:$D$9</c:f>
              <c:numCache>
                <c:formatCode>General</c:formatCode>
                <c:ptCount val="5"/>
                <c:pt idx="0">
                  <c:v>133.066329</c:v>
                </c:pt>
                <c:pt idx="1">
                  <c:v>89.647870999999995</c:v>
                </c:pt>
                <c:pt idx="2">
                  <c:v>158.199432</c:v>
                </c:pt>
                <c:pt idx="3">
                  <c:v>146.145983</c:v>
                </c:pt>
                <c:pt idx="4">
                  <c:v>98.755549000000002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2-4391-86FA-63FAB127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93055"/>
        <c:axId val="1893190431"/>
      </c:scatterChart>
      <c:valAx>
        <c:axId val="190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90431"/>
        <c:crosses val="autoZero"/>
        <c:crossBetween val="midCat"/>
      </c:valAx>
      <c:valAx>
        <c:axId val="18931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ottimizzata'!$H$5:$H$9</c:f>
              <c:numCache>
                <c:formatCode>General</c:formatCode>
                <c:ptCount val="5"/>
                <c:pt idx="0">
                  <c:v>59.753</c:v>
                </c:pt>
                <c:pt idx="1">
                  <c:v>38.305</c:v>
                </c:pt>
                <c:pt idx="2">
                  <c:v>55.305</c:v>
                </c:pt>
                <c:pt idx="3">
                  <c:v>43.411999999999999</c:v>
                </c:pt>
                <c:pt idx="4">
                  <c:v>52951</c:v>
                </c:pt>
              </c:numCache>
            </c:numRef>
          </c:xVal>
          <c:yVal>
            <c:numRef>
              <c:f>'Risultati App non ottimizzata'!$I$5:$I$9</c:f>
              <c:numCache>
                <c:formatCode>General</c:formatCode>
                <c:ptCount val="5"/>
                <c:pt idx="0">
                  <c:v>71.509658000000002</c:v>
                </c:pt>
                <c:pt idx="1">
                  <c:v>67.098872999999998</c:v>
                </c:pt>
                <c:pt idx="2">
                  <c:v>48.402011999999999</c:v>
                </c:pt>
                <c:pt idx="3">
                  <c:v>70.126869999999997</c:v>
                </c:pt>
                <c:pt idx="4">
                  <c:v>92.315173000000001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4-4109-82FD-AC656B87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71807"/>
        <c:axId val="2058411871"/>
      </c:scatterChart>
      <c:valAx>
        <c:axId val="18361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11871"/>
        <c:crosses val="autoZero"/>
        <c:crossBetween val="midCat"/>
      </c:valAx>
      <c:valAx>
        <c:axId val="20584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7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ottimizzata'!$M$5:$M$9</c:f>
              <c:numCache>
                <c:formatCode>General</c:formatCode>
                <c:ptCount val="5"/>
                <c:pt idx="0">
                  <c:v>135.14699999999999</c:v>
                </c:pt>
                <c:pt idx="1">
                  <c:v>134.84899999999999</c:v>
                </c:pt>
                <c:pt idx="2">
                  <c:v>131.483</c:v>
                </c:pt>
                <c:pt idx="3">
                  <c:v>135.31899999999999</c:v>
                </c:pt>
                <c:pt idx="4">
                  <c:v>132.857</c:v>
                </c:pt>
              </c:numCache>
            </c:numRef>
          </c:xVal>
          <c:yVal>
            <c:numRef>
              <c:f>'Risultati App non ottimizzata'!$N$5:$N$9</c:f>
              <c:numCache>
                <c:formatCode>General</c:formatCode>
                <c:ptCount val="5"/>
                <c:pt idx="0">
                  <c:v>190.88302899999999</c:v>
                </c:pt>
                <c:pt idx="1">
                  <c:v>153.69038399999999</c:v>
                </c:pt>
                <c:pt idx="2">
                  <c:v>188.336545</c:v>
                </c:pt>
                <c:pt idx="3">
                  <c:v>157.655112</c:v>
                </c:pt>
                <c:pt idx="4">
                  <c:v>202.39423099999999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B-4C86-A743-98339F19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21727"/>
        <c:axId val="2058406415"/>
      </c:scatterChart>
      <c:valAx>
        <c:axId val="206742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6415"/>
        <c:crosses val="autoZero"/>
        <c:crossBetween val="midCat"/>
      </c:valAx>
      <c:valAx>
        <c:axId val="20584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2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ottimizzata'!$R$5:$R$7</c:f>
              <c:numCache>
                <c:formatCode>0.00</c:formatCode>
                <c:ptCount val="3"/>
                <c:pt idx="0">
                  <c:v>133.93099999999998</c:v>
                </c:pt>
                <c:pt idx="1">
                  <c:v>10629.555</c:v>
                </c:pt>
                <c:pt idx="2">
                  <c:v>100.46720000000001</c:v>
                </c:pt>
              </c:numCache>
            </c:numRef>
          </c:xVal>
          <c:yVal>
            <c:numRef>
              <c:f>'Risultati App non ottimizzata'!$S$5:$S$7</c:f>
              <c:numCache>
                <c:formatCode>0.00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F-435D-9831-59AFC254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69887"/>
        <c:axId val="2058383599"/>
      </c:scatterChart>
      <c:valAx>
        <c:axId val="183616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83599"/>
        <c:crosses val="autoZero"/>
        <c:crossBetween val="midCat"/>
      </c:valAx>
      <c:valAx>
        <c:axId val="20583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6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22523</xdr:colOff>
      <xdr:row>14</xdr:row>
      <xdr:rowOff>354106</xdr:rowOff>
    </xdr:from>
    <xdr:to>
      <xdr:col>5</xdr:col>
      <xdr:colOff>18602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CD649-88EE-8ECE-8C27-BCD5FA7F9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15241</xdr:colOff>
      <xdr:row>15</xdr:row>
      <xdr:rowOff>12439</xdr:rowOff>
    </xdr:from>
    <xdr:to>
      <xdr:col>9</xdr:col>
      <xdr:colOff>1088877</xdr:colOff>
      <xdr:row>22</xdr:row>
      <xdr:rowOff>347383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10984E-B078-1950-74B7-28522FFAE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18602</xdr:colOff>
      <xdr:row>14</xdr:row>
      <xdr:rowOff>342900</xdr:rowOff>
    </xdr:from>
    <xdr:to>
      <xdr:col>15</xdr:col>
      <xdr:colOff>1</xdr:colOff>
      <xdr:row>23</xdr:row>
      <xdr:rowOff>11206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27F77F-CF05-E083-CAF8-B3F9E412E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1092462</xdr:colOff>
      <xdr:row>15</xdr:row>
      <xdr:rowOff>10533</xdr:rowOff>
    </xdr:from>
    <xdr:to>
      <xdr:col>20</xdr:col>
      <xdr:colOff>46729</xdr:colOff>
      <xdr:row>22</xdr:row>
      <xdr:rowOff>347383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E8C3E2-54FD-CF38-AD05-777E1A0B6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4"/>
  <sheetViews>
    <sheetView tabSelected="1" zoomScale="85" zoomScaleNormal="85" workbookViewId="0">
      <selection activeCell="U25" sqref="A1:U25"/>
    </sheetView>
  </sheetViews>
  <sheetFormatPr defaultColWidth="16.21875" defaultRowHeight="28.8" customHeight="1" x14ac:dyDescent="0.3"/>
  <cols>
    <col min="1" max="1" width="9.109375" style="2" customWidth="1"/>
    <col min="2" max="5" width="16.21875" style="2"/>
    <col min="6" max="6" width="9.109375" style="2" customWidth="1"/>
    <col min="7" max="10" width="16.21875" style="2"/>
    <col min="11" max="11" width="9.109375" style="2" customWidth="1"/>
    <col min="12" max="16384" width="16.21875" style="2"/>
  </cols>
  <sheetData>
    <row r="2" spans="1:20" ht="28.8" customHeight="1" x14ac:dyDescent="0.3">
      <c r="A2" s="1"/>
      <c r="D2" s="1"/>
      <c r="E2" s="1"/>
      <c r="F2" s="1"/>
      <c r="G2" s="1"/>
      <c r="H2" s="1"/>
      <c r="K2" s="1"/>
    </row>
    <row r="3" spans="1:20" ht="28.8" customHeight="1" thickBot="1" x14ac:dyDescent="0.35">
      <c r="A3" s="1"/>
      <c r="C3" s="1"/>
      <c r="D3" s="1"/>
      <c r="E3" s="1"/>
      <c r="F3" s="1"/>
      <c r="G3" s="1"/>
      <c r="H3" s="1"/>
      <c r="K3" s="1"/>
    </row>
    <row r="4" spans="1:20" ht="28.8" customHeight="1" x14ac:dyDescent="0.3">
      <c r="B4" s="3" t="s">
        <v>0</v>
      </c>
      <c r="C4" s="14" t="s">
        <v>7</v>
      </c>
      <c r="D4" s="14" t="s">
        <v>6</v>
      </c>
      <c r="E4" s="4"/>
      <c r="G4" s="3" t="s">
        <v>8</v>
      </c>
      <c r="H4" s="14" t="s">
        <v>7</v>
      </c>
      <c r="I4" s="14" t="s">
        <v>6</v>
      </c>
      <c r="J4" s="4"/>
      <c r="L4" s="17" t="s">
        <v>9</v>
      </c>
      <c r="M4" s="14" t="s">
        <v>7</v>
      </c>
      <c r="N4" s="14" t="s">
        <v>6</v>
      </c>
      <c r="O4" s="4"/>
      <c r="Q4" s="3" t="s">
        <v>17</v>
      </c>
      <c r="R4" s="14" t="s">
        <v>7</v>
      </c>
      <c r="S4" s="14" t="s">
        <v>6</v>
      </c>
      <c r="T4" s="4"/>
    </row>
    <row r="5" spans="1:20" ht="28.8" customHeight="1" x14ac:dyDescent="0.3">
      <c r="B5" s="15" t="s">
        <v>1</v>
      </c>
      <c r="C5" s="16">
        <v>101.74299999999999</v>
      </c>
      <c r="D5" s="16">
        <v>133.066329</v>
      </c>
      <c r="E5" s="5"/>
      <c r="G5" s="15" t="s">
        <v>1</v>
      </c>
      <c r="H5" s="16">
        <v>59.753</v>
      </c>
      <c r="I5" s="16">
        <v>71.509658000000002</v>
      </c>
      <c r="J5" s="5"/>
      <c r="L5" s="15" t="s">
        <v>1</v>
      </c>
      <c r="M5" s="18">
        <v>135.14699999999999</v>
      </c>
      <c r="N5" s="18">
        <v>190.88302899999999</v>
      </c>
      <c r="O5" s="5"/>
      <c r="Q5" s="15" t="s">
        <v>18</v>
      </c>
      <c r="R5" s="6">
        <f>M12</f>
        <v>133.93099999999998</v>
      </c>
      <c r="S5" s="6">
        <f>N12</f>
        <v>178.59186019999999</v>
      </c>
      <c r="T5" s="5"/>
    </row>
    <row r="6" spans="1:20" ht="28.8" customHeight="1" x14ac:dyDescent="0.3">
      <c r="B6" s="15" t="s">
        <v>2</v>
      </c>
      <c r="C6" s="16">
        <v>94.453999999999994</v>
      </c>
      <c r="D6" s="16">
        <v>89.647870999999995</v>
      </c>
      <c r="E6" s="5"/>
      <c r="G6" s="15" t="s">
        <v>2</v>
      </c>
      <c r="H6" s="16">
        <v>38.305</v>
      </c>
      <c r="I6" s="16">
        <v>67.098872999999998</v>
      </c>
      <c r="J6" s="5"/>
      <c r="L6" s="15" t="s">
        <v>2</v>
      </c>
      <c r="M6" s="18">
        <v>134.84899999999999</v>
      </c>
      <c r="N6" s="18">
        <v>153.69038399999999</v>
      </c>
      <c r="O6" s="5"/>
      <c r="Q6" s="15" t="s">
        <v>19</v>
      </c>
      <c r="R6" s="6">
        <f>H12</f>
        <v>10629.555</v>
      </c>
      <c r="S6" s="6">
        <f>I12</f>
        <v>69.890517200000005</v>
      </c>
      <c r="T6" s="5"/>
    </row>
    <row r="7" spans="1:20" ht="28.8" customHeight="1" x14ac:dyDescent="0.3">
      <c r="B7" s="15" t="s">
        <v>3</v>
      </c>
      <c r="C7" s="16">
        <v>103.21599999999999</v>
      </c>
      <c r="D7" s="16">
        <v>158.199432</v>
      </c>
      <c r="E7" s="5"/>
      <c r="G7" s="15" t="s">
        <v>3</v>
      </c>
      <c r="H7" s="16">
        <v>55.305</v>
      </c>
      <c r="I7" s="16">
        <v>48.402011999999999</v>
      </c>
      <c r="J7" s="5"/>
      <c r="L7" s="15" t="s">
        <v>3</v>
      </c>
      <c r="M7" s="18">
        <v>131.483</v>
      </c>
      <c r="N7" s="18">
        <v>188.336545</v>
      </c>
      <c r="O7" s="5"/>
      <c r="Q7" s="15" t="s">
        <v>20</v>
      </c>
      <c r="R7" s="6">
        <f>C12</f>
        <v>100.46720000000001</v>
      </c>
      <c r="S7" s="6">
        <f>D12</f>
        <v>125.1630328</v>
      </c>
      <c r="T7" s="5"/>
    </row>
    <row r="8" spans="1:20" ht="28.8" customHeight="1" x14ac:dyDescent="0.3">
      <c r="B8" s="15" t="s">
        <v>4</v>
      </c>
      <c r="C8" s="16">
        <v>99.418000000000006</v>
      </c>
      <c r="D8" s="16">
        <v>146.145983</v>
      </c>
      <c r="E8" s="5"/>
      <c r="G8" s="15" t="s">
        <v>4</v>
      </c>
      <c r="H8" s="16">
        <v>43.411999999999999</v>
      </c>
      <c r="I8" s="16">
        <v>70.126869999999997</v>
      </c>
      <c r="J8" s="5"/>
      <c r="L8" s="15" t="s">
        <v>4</v>
      </c>
      <c r="M8" s="18">
        <v>135.31899999999999</v>
      </c>
      <c r="N8" s="18">
        <v>157.655112</v>
      </c>
      <c r="O8" s="5"/>
      <c r="Q8" s="7"/>
      <c r="T8" s="5"/>
    </row>
    <row r="9" spans="1:20" ht="28.8" customHeight="1" x14ac:dyDescent="0.3">
      <c r="B9" s="15" t="s">
        <v>5</v>
      </c>
      <c r="C9" s="16">
        <v>103.505</v>
      </c>
      <c r="D9" s="16">
        <v>98.755549000000002</v>
      </c>
      <c r="E9" s="5"/>
      <c r="G9" s="15" t="s">
        <v>5</v>
      </c>
      <c r="H9" s="16">
        <v>52951</v>
      </c>
      <c r="I9" s="16">
        <v>92.315173000000001</v>
      </c>
      <c r="J9" s="5"/>
      <c r="L9" s="15" t="s">
        <v>5</v>
      </c>
      <c r="M9" s="18">
        <v>132.857</v>
      </c>
      <c r="N9" s="18">
        <v>202.39423099999999</v>
      </c>
      <c r="O9" s="5"/>
      <c r="Q9" s="7"/>
      <c r="R9" s="10" t="s">
        <v>15</v>
      </c>
      <c r="S9" s="10" t="s">
        <v>10</v>
      </c>
      <c r="T9" s="11" t="s">
        <v>11</v>
      </c>
    </row>
    <row r="10" spans="1:20" ht="28.8" customHeight="1" x14ac:dyDescent="0.3">
      <c r="B10" s="7"/>
      <c r="E10" s="5"/>
      <c r="G10" s="7"/>
      <c r="J10" s="5"/>
      <c r="L10" s="7"/>
      <c r="M10" s="19"/>
      <c r="N10" s="19"/>
      <c r="O10" s="5"/>
      <c r="Q10" s="12" t="s">
        <v>12</v>
      </c>
      <c r="R10" s="6">
        <f>AVERAGE(R5:R7)</f>
        <v>3621.3177333333333</v>
      </c>
      <c r="S10" s="6">
        <f>AVERAGE(S5:S7)</f>
        <v>124.54847006666667</v>
      </c>
      <c r="T10" s="5">
        <f t="shared" ref="T10:T11" si="0">S10/R10</f>
        <v>3.4393135106657126E-2</v>
      </c>
    </row>
    <row r="11" spans="1:20" ht="28.8" customHeight="1" x14ac:dyDescent="0.3">
      <c r="B11" s="7"/>
      <c r="C11" s="10" t="s">
        <v>15</v>
      </c>
      <c r="D11" s="10" t="s">
        <v>10</v>
      </c>
      <c r="E11" s="11" t="s">
        <v>11</v>
      </c>
      <c r="G11" s="7"/>
      <c r="H11" s="10" t="s">
        <v>15</v>
      </c>
      <c r="I11" s="10" t="s">
        <v>10</v>
      </c>
      <c r="J11" s="11" t="s">
        <v>11</v>
      </c>
      <c r="L11" s="7"/>
      <c r="M11" s="20" t="s">
        <v>15</v>
      </c>
      <c r="N11" s="20" t="s">
        <v>10</v>
      </c>
      <c r="O11" s="11" t="s">
        <v>11</v>
      </c>
      <c r="Q11" s="12" t="s">
        <v>13</v>
      </c>
      <c r="R11" s="6">
        <f>MEDIAN(R5:R7)</f>
        <v>133.93099999999998</v>
      </c>
      <c r="S11" s="6">
        <f>MEDIAN(S5:S7)</f>
        <v>125.1630328</v>
      </c>
      <c r="T11" s="5">
        <f t="shared" si="0"/>
        <v>0.9345336986955971</v>
      </c>
    </row>
    <row r="12" spans="1:20" ht="28.8" customHeight="1" thickBot="1" x14ac:dyDescent="0.35">
      <c r="B12" s="12" t="s">
        <v>12</v>
      </c>
      <c r="C12" s="6">
        <f>AVERAGE(C5:C9)</f>
        <v>100.46720000000001</v>
      </c>
      <c r="D12" s="6">
        <f>AVERAGE(D5:D9)</f>
        <v>125.1630328</v>
      </c>
      <c r="E12" s="5">
        <f>D12/C12</f>
        <v>1.2458099041279143</v>
      </c>
      <c r="G12" s="12" t="s">
        <v>12</v>
      </c>
      <c r="H12" s="6">
        <f>AVERAGE(H5:H9)</f>
        <v>10629.555</v>
      </c>
      <c r="I12" s="6">
        <f t="shared" ref="I12" si="1">AVERAGE(I5:I9)</f>
        <v>69.890517200000005</v>
      </c>
      <c r="J12" s="5">
        <f t="shared" ref="J12:J13" si="2">I12/H12</f>
        <v>6.5751122412932624E-3</v>
      </c>
      <c r="L12" s="12" t="s">
        <v>12</v>
      </c>
      <c r="M12" s="21">
        <f t="shared" ref="M12:N12" si="3">AVERAGE(M5:M9)</f>
        <v>133.93099999999998</v>
      </c>
      <c r="N12" s="21">
        <f t="shared" si="3"/>
        <v>178.59186019999999</v>
      </c>
      <c r="O12" s="5">
        <f t="shared" ref="O12:O13" si="4">N12/M12</f>
        <v>1.3334617093876697</v>
      </c>
      <c r="Q12" s="13" t="s">
        <v>14</v>
      </c>
      <c r="R12" s="8">
        <f>_xlfn.STDEV.P(R5:R7)</f>
        <v>4955.590926478847</v>
      </c>
      <c r="S12" s="8">
        <f>_xlfn.STDEV.P(S5:S7)</f>
        <v>44.379265113457421</v>
      </c>
      <c r="T12" s="9" t="s">
        <v>16</v>
      </c>
    </row>
    <row r="13" spans="1:20" ht="28.8" customHeight="1" x14ac:dyDescent="0.3">
      <c r="B13" s="12" t="s">
        <v>13</v>
      </c>
      <c r="C13" s="6">
        <f>MEDIAN(C5:C9)</f>
        <v>101.74299999999999</v>
      </c>
      <c r="D13" s="6">
        <f>MEDIAN(D5:D9)</f>
        <v>133.066329</v>
      </c>
      <c r="E13" s="5">
        <f>D13/C13</f>
        <v>1.30786716530867</v>
      </c>
      <c r="G13" s="12" t="s">
        <v>13</v>
      </c>
      <c r="H13" s="6">
        <f t="shared" ref="H13:I13" si="5">MEDIAN(H5:H9)</f>
        <v>55.305</v>
      </c>
      <c r="I13" s="6">
        <f t="shared" si="5"/>
        <v>70.126869999999997</v>
      </c>
      <c r="J13" s="5">
        <f t="shared" si="2"/>
        <v>1.2680023506012115</v>
      </c>
      <c r="L13" s="12" t="s">
        <v>13</v>
      </c>
      <c r="M13" s="21">
        <f t="shared" ref="M13:N13" si="6">MEDIAN(M5:M9)</f>
        <v>134.84899999999999</v>
      </c>
      <c r="N13" s="21">
        <f t="shared" si="6"/>
        <v>188.336545</v>
      </c>
      <c r="O13" s="5">
        <f t="shared" si="4"/>
        <v>1.3966476948290312</v>
      </c>
    </row>
    <row r="14" spans="1:20" ht="28.8" customHeight="1" thickBot="1" x14ac:dyDescent="0.35">
      <c r="B14" s="13" t="s">
        <v>14</v>
      </c>
      <c r="C14" s="8">
        <f>_xlfn.STDEV.P(C5:C9)</f>
        <v>3.3368005873890634</v>
      </c>
      <c r="D14" s="8">
        <f>_xlfn.STDEV.P(D5:D9)</f>
        <v>26.656450927870459</v>
      </c>
      <c r="E14" s="9" t="s">
        <v>16</v>
      </c>
      <c r="G14" s="13" t="s">
        <v>14</v>
      </c>
      <c r="H14" s="8">
        <f t="shared" ref="H14" si="7">_xlfn.STDEV.P(H5:H9)</f>
        <v>21160.723921684144</v>
      </c>
      <c r="I14" s="8">
        <f>_xlfn.STDEV.P(I5:I9)</f>
        <v>13.964897424575572</v>
      </c>
      <c r="J14" s="9" t="s">
        <v>16</v>
      </c>
      <c r="L14" s="13" t="s">
        <v>14</v>
      </c>
      <c r="M14" s="8">
        <f t="shared" ref="M14:N14" si="8">_xlfn.STDEV.P(M5:M9)</f>
        <v>1.5095763644148585</v>
      </c>
      <c r="N14" s="8">
        <f t="shared" si="8"/>
        <v>19.344329971087195</v>
      </c>
      <c r="O14" s="9" t="s">
        <v>16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Risultati App non ottimizzata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2023-09-29T15:53:17Z</dcterms:modified>
</cp:coreProperties>
</file>