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658E179F-EB8A-4751-BBA8-2D9F0D8B5E0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R34" i="1" s="1"/>
  <c r="N42" i="1"/>
  <c r="M42" i="1"/>
  <c r="I42" i="1"/>
  <c r="H42" i="1"/>
  <c r="D42" i="1"/>
  <c r="C42" i="1"/>
  <c r="N41" i="1"/>
  <c r="O41" i="1" s="1"/>
  <c r="M41" i="1"/>
  <c r="I41" i="1"/>
  <c r="H41" i="1"/>
  <c r="D41" i="1"/>
  <c r="E41" i="1" s="1"/>
  <c r="C41" i="1"/>
  <c r="N40" i="1"/>
  <c r="M40" i="1"/>
  <c r="R33" i="1" s="1"/>
  <c r="I40" i="1"/>
  <c r="D40" i="1"/>
  <c r="C40" i="1"/>
  <c r="E40" i="1" s="1"/>
  <c r="S35" i="1"/>
  <c r="R35" i="1"/>
  <c r="S34" i="1"/>
  <c r="S33" i="1"/>
  <c r="S40" i="1" s="1"/>
  <c r="N15" i="1"/>
  <c r="M15" i="1"/>
  <c r="I15" i="1"/>
  <c r="H15" i="1"/>
  <c r="D15" i="1"/>
  <c r="C15" i="1"/>
  <c r="N14" i="1"/>
  <c r="M14" i="1"/>
  <c r="O14" i="1" s="1"/>
  <c r="I14" i="1"/>
  <c r="H14" i="1"/>
  <c r="D14" i="1"/>
  <c r="C14" i="1"/>
  <c r="E14" i="1" s="1"/>
  <c r="N13" i="1"/>
  <c r="O13" i="1" s="1"/>
  <c r="M13" i="1"/>
  <c r="R6" i="1" s="1"/>
  <c r="I13" i="1"/>
  <c r="H13" i="1"/>
  <c r="J13" i="1" s="1"/>
  <c r="D13" i="1"/>
  <c r="E13" i="1" s="1"/>
  <c r="C13" i="1"/>
  <c r="S8" i="1"/>
  <c r="R8" i="1"/>
  <c r="S7" i="1"/>
  <c r="S39" i="1" l="1"/>
  <c r="J14" i="1"/>
  <c r="S6" i="1"/>
  <c r="S13" i="1" s="1"/>
  <c r="R7" i="1"/>
  <c r="R11" i="1" s="1"/>
  <c r="O40" i="1"/>
  <c r="J41" i="1"/>
  <c r="J40" i="1"/>
  <c r="R40" i="1"/>
  <c r="R39" i="1"/>
  <c r="T39" i="1" s="1"/>
  <c r="R38" i="1"/>
  <c r="S38" i="1"/>
  <c r="R13" i="1"/>
  <c r="R12" i="1"/>
  <c r="S11" i="1"/>
  <c r="S12" i="1"/>
  <c r="T12" i="1" l="1"/>
  <c r="T11" i="1"/>
  <c r="T38" i="1"/>
</calcChain>
</file>

<file path=xl/sharedStrings.xml><?xml version="1.0" encoding="utf-8"?>
<sst xmlns="http://schemas.openxmlformats.org/spreadsheetml/2006/main" count="118" uniqueCount="23">
  <si>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</si>
  <si>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</si>
  <si>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</si>
  <si>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</si>
  <si>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</si>
  <si>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</si>
  <si>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</si>
  <si>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</si>
  <si>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</si>
  <si>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</si>
  <si>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</si>
  <si>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</si>
  <si>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</si>
  <si>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</si>
  <si>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</si>
  <si>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</si>
  <si>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</si>
  <si>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</si>
  <si>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</si>
  <si>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</si>
  <si>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</si>
  <si>
    <t>RISULTATI ROBODRINK OTTIMIZZATA</t>
  </si>
  <si>
    <t>RISULTATI ROBODRINK NON OTTIMIZZATA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</si>
</sst>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optVSnopt!$R$6:$R$8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optVSnopt!$S$6:$S$8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optVSnopt!$R$33:$R$35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optVSnopt!$S$33:$S$35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optVSnopt!$H$33:$H$37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optVSnopt!$I$33:$I$37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optVSnopt!$C$33:$C$37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optVSnopt!$D$33:$D$37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optVSnopt!$M$33:$M$37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optVSnopt!$N$33:$N$37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optVSnopt!$C$6:$C$10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optVSnopt!$D$6:$D$10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optVSnopt!$H$6:$H$10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optVSnopt!$I$6:$I$10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optVSnopt!$M$6:$M$10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optVSnopt!$N$6:$N$10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</xdr:colOff>
      <xdr:row>15</xdr:row>
      <xdr:rowOff>308882</xdr:rowOff>
    </xdr:from>
    <xdr:to>
      <xdr:col>20</xdr:col>
      <xdr:colOff>160291</xdr:colOff>
      <xdr:row>24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1039040</xdr:colOff>
      <xdr:row>43</xdr:row>
      <xdr:rowOff>11428</xdr:rowOff>
    </xdr:from>
    <xdr:to>
      <xdr:col>20</xdr:col>
      <xdr:colOff>43541</xdr:colOff>
      <xdr:row>51</xdr:row>
      <xdr:rowOff>145866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43</xdr:row>
      <xdr:rowOff>23131</xdr:rowOff>
    </xdr:from>
    <xdr:to>
      <xdr:col>10</xdr:col>
      <xdr:colOff>173899</xdr:colOff>
      <xdr:row>51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547279</xdr:colOff>
      <xdr:row>43</xdr:row>
      <xdr:rowOff>36739</xdr:rowOff>
    </xdr:from>
    <xdr:to>
      <xdr:col>5</xdr:col>
      <xdr:colOff>37828</xdr:colOff>
      <xdr:row>51</xdr:row>
      <xdr:rowOff>171177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43</xdr:row>
      <xdr:rowOff>23132</xdr:rowOff>
    </xdr:from>
    <xdr:to>
      <xdr:col>15</xdr:col>
      <xdr:colOff>92256</xdr:colOff>
      <xdr:row>51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615315</xdr:colOff>
      <xdr:row>16</xdr:row>
      <xdr:rowOff>36738</xdr:rowOff>
    </xdr:from>
    <xdr:to>
      <xdr:col>5</xdr:col>
      <xdr:colOff>105864</xdr:colOff>
      <xdr:row>24</xdr:row>
      <xdr:rowOff>171177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16</xdr:row>
      <xdr:rowOff>23131</xdr:rowOff>
    </xdr:from>
    <xdr:to>
      <xdr:col>10</xdr:col>
      <xdr:colOff>119470</xdr:colOff>
      <xdr:row>24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15</xdr:row>
      <xdr:rowOff>295274</xdr:rowOff>
    </xdr:from>
    <xdr:to>
      <xdr:col>15</xdr:col>
      <xdr:colOff>187507</xdr:colOff>
      <xdr:row>24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non%20ottimizzata.xlsx" TargetMode="External"/><Relationship Id="rId1" Type="http://schemas.openxmlformats.org/officeDocument/2006/relationships/externalLinkPath" Target="RisultatiPowDroid/Risultati%20App%20non%20ottimizz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agi\Desktop\Progetto-Operating_systems_for_mobile_cloud_and_IoT\RisultatiPowDroid\Risultati%20App%20ottimizzata.xlsx" TargetMode="External"/><Relationship Id="rId1" Type="http://schemas.openxmlformats.org/officeDocument/2006/relationships/externalLinkPath" Target="RisultatiPowDroid/Risultati%20App%20ottimizz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101.74299999999999</v>
          </cell>
          <cell r="D5">
            <v>133.066329</v>
          </cell>
          <cell r="H5">
            <v>59.753</v>
          </cell>
          <cell r="I5">
            <v>71.509658000000002</v>
          </cell>
          <cell r="M5">
            <v>135.14699999999999</v>
          </cell>
          <cell r="N5">
            <v>190.88302899999999</v>
          </cell>
          <cell r="R5">
            <v>133.93099999999998</v>
          </cell>
          <cell r="S5">
            <v>178.59186019999999</v>
          </cell>
        </row>
        <row r="6">
          <cell r="C6">
            <v>94.453999999999994</v>
          </cell>
          <cell r="D6">
            <v>89.647870999999995</v>
          </cell>
          <cell r="H6">
            <v>38.305</v>
          </cell>
          <cell r="I6">
            <v>67.098872999999998</v>
          </cell>
          <cell r="M6">
            <v>134.84899999999999</v>
          </cell>
          <cell r="N6">
            <v>153.69038399999999</v>
          </cell>
          <cell r="R6">
            <v>10629.555</v>
          </cell>
          <cell r="S6">
            <v>69.890517200000005</v>
          </cell>
        </row>
        <row r="7">
          <cell r="C7">
            <v>103.21599999999999</v>
          </cell>
          <cell r="D7">
            <v>158.199432</v>
          </cell>
          <cell r="H7">
            <v>55.305</v>
          </cell>
          <cell r="I7">
            <v>48.402011999999999</v>
          </cell>
          <cell r="M7">
            <v>131.483</v>
          </cell>
          <cell r="N7">
            <v>188.336545</v>
          </cell>
          <cell r="R7">
            <v>100.46720000000001</v>
          </cell>
          <cell r="S7">
            <v>125.1630328</v>
          </cell>
        </row>
        <row r="8">
          <cell r="C8">
            <v>99.418000000000006</v>
          </cell>
          <cell r="D8">
            <v>146.145983</v>
          </cell>
          <cell r="H8">
            <v>43.411999999999999</v>
          </cell>
          <cell r="I8">
            <v>70.126869999999997</v>
          </cell>
          <cell r="M8">
            <v>135.31899999999999</v>
          </cell>
          <cell r="N8">
            <v>157.655112</v>
          </cell>
        </row>
        <row r="9">
          <cell r="C9">
            <v>103.505</v>
          </cell>
          <cell r="D9">
            <v>98.755549000000002</v>
          </cell>
          <cell r="H9">
            <v>52951</v>
          </cell>
          <cell r="I9">
            <v>92.315173000000001</v>
          </cell>
          <cell r="M9">
            <v>132.857</v>
          </cell>
          <cell r="N9">
            <v>202.39423099999999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ultati App non ottimizzata"/>
    </sheetNames>
    <sheetDataSet>
      <sheetData sheetId="0">
        <row r="5">
          <cell r="C5">
            <v>102.97</v>
          </cell>
          <cell r="D5">
            <v>107.099188</v>
          </cell>
          <cell r="H5">
            <v>40.329000000000001</v>
          </cell>
          <cell r="I5">
            <v>82.498931999999996</v>
          </cell>
          <cell r="M5">
            <v>138.566</v>
          </cell>
          <cell r="N5">
            <v>192.95286899999999</v>
          </cell>
          <cell r="R5">
            <v>138.95179999999999</v>
          </cell>
          <cell r="S5">
            <v>180.15037240000001</v>
          </cell>
        </row>
        <row r="6">
          <cell r="C6">
            <v>101.68</v>
          </cell>
          <cell r="D6">
            <v>79.198443999999995</v>
          </cell>
          <cell r="H6">
            <v>39.984000000000002</v>
          </cell>
          <cell r="I6">
            <v>41.610183999999997</v>
          </cell>
          <cell r="M6">
            <v>138.81700000000001</v>
          </cell>
          <cell r="N6">
            <v>205.80058399999999</v>
          </cell>
          <cell r="R6">
            <v>39.946600000000004</v>
          </cell>
          <cell r="S6">
            <v>54.237206999999998</v>
          </cell>
        </row>
        <row r="7">
          <cell r="C7">
            <v>106.717</v>
          </cell>
          <cell r="D7">
            <v>150.24098000000001</v>
          </cell>
          <cell r="H7">
            <v>40.356000000000002</v>
          </cell>
          <cell r="I7">
            <v>35.400556999999999</v>
          </cell>
          <cell r="M7">
            <v>139.88499999999999</v>
          </cell>
          <cell r="N7">
            <v>199.97241500000001</v>
          </cell>
          <cell r="R7">
            <v>103.67720000000001</v>
          </cell>
          <cell r="S7">
            <v>114.88823659999998</v>
          </cell>
        </row>
        <row r="8">
          <cell r="C8">
            <v>103.81399999999999</v>
          </cell>
          <cell r="D8">
            <v>146.27462</v>
          </cell>
          <cell r="H8">
            <v>39.929000000000002</v>
          </cell>
          <cell r="I8">
            <v>35.813851999999997</v>
          </cell>
          <cell r="M8">
            <v>139.6</v>
          </cell>
          <cell r="N8">
            <v>150.84999300000001</v>
          </cell>
        </row>
        <row r="9">
          <cell r="C9">
            <v>103.205</v>
          </cell>
          <cell r="D9">
            <v>91.627950999999996</v>
          </cell>
          <cell r="H9">
            <v>39.134999999999998</v>
          </cell>
          <cell r="I9">
            <v>75.86251</v>
          </cell>
          <cell r="M9">
            <v>137.89099999999999</v>
          </cell>
          <cell r="N9">
            <v>151.17600100000001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70" zoomScaleNormal="70" workbookViewId="0">
      <selection activeCell="V7" sqref="V7"/>
    </sheetView>
  </sheetViews>
  <sheetFormatPr defaultColWidth="16.21875" defaultRowHeight="25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1" spans="1:20" ht="25.8" customHeight="1" thickBot="1" x14ac:dyDescent="0.35"/>
    <row r="2" spans="1:20" ht="25.8" customHeight="1" x14ac:dyDescent="0.3">
      <c r="B2" s="17" t="s">
        <v>21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</row>
    <row r="3" spans="1:20" ht="25.8" customHeight="1" thickBot="1" x14ac:dyDescent="0.35">
      <c r="A3" s="1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</row>
    <row r="4" spans="1:20" ht="25.8" customHeight="1" thickBot="1" x14ac:dyDescent="0.35">
      <c r="A4" s="1"/>
      <c r="C4" s="1"/>
      <c r="D4" s="1"/>
      <c r="E4" s="1"/>
      <c r="F4" s="1"/>
      <c r="G4" s="1"/>
      <c r="H4" s="1"/>
      <c r="K4" s="1"/>
    </row>
    <row r="5" spans="1:20" ht="25.8" customHeight="1" x14ac:dyDescent="0.3">
      <c r="B5" s="3" t="s">
        <v>0</v>
      </c>
      <c r="C5" s="4" t="s">
        <v>1</v>
      </c>
      <c r="D5" s="4" t="s">
        <v>2</v>
      </c>
      <c r="E5" s="5"/>
      <c r="G5" s="3" t="s">
        <v>3</v>
      </c>
      <c r="H5" s="4" t="s">
        <v>1</v>
      </c>
      <c r="I5" s="4" t="s">
        <v>2</v>
      </c>
      <c r="J5" s="5"/>
      <c r="L5" s="3" t="s">
        <v>4</v>
      </c>
      <c r="M5" s="4" t="s">
        <v>1</v>
      </c>
      <c r="N5" s="4" t="s">
        <v>2</v>
      </c>
      <c r="O5" s="5"/>
      <c r="Q5" s="3" t="s">
        <v>5</v>
      </c>
      <c r="R5" s="4" t="s">
        <v>1</v>
      </c>
      <c r="S5" s="4" t="s">
        <v>2</v>
      </c>
      <c r="T5" s="5"/>
    </row>
    <row r="6" spans="1:20" ht="25.8" customHeight="1" x14ac:dyDescent="0.3">
      <c r="B6" s="6" t="s">
        <v>6</v>
      </c>
      <c r="C6" s="2">
        <v>102.97</v>
      </c>
      <c r="D6" s="2">
        <v>107.099188</v>
      </c>
      <c r="E6" s="7"/>
      <c r="G6" s="6" t="s">
        <v>6</v>
      </c>
      <c r="H6" s="2">
        <v>40.329000000000001</v>
      </c>
      <c r="I6" s="2">
        <v>82.498931999999996</v>
      </c>
      <c r="J6" s="7"/>
      <c r="L6" s="6" t="s">
        <v>6</v>
      </c>
      <c r="M6" s="2">
        <v>138.566</v>
      </c>
      <c r="N6" s="2">
        <v>192.95286899999999</v>
      </c>
      <c r="O6" s="7"/>
      <c r="Q6" s="6" t="s">
        <v>7</v>
      </c>
      <c r="R6" s="8">
        <f>M13</f>
        <v>138.95179999999999</v>
      </c>
      <c r="S6" s="8">
        <f>N13</f>
        <v>180.15037240000001</v>
      </c>
      <c r="T6" s="7"/>
    </row>
    <row r="7" spans="1:20" ht="25.8" customHeight="1" x14ac:dyDescent="0.3">
      <c r="B7" s="6" t="s">
        <v>8</v>
      </c>
      <c r="C7" s="2">
        <v>101.68</v>
      </c>
      <c r="D7" s="2">
        <v>79.198443999999995</v>
      </c>
      <c r="E7" s="7"/>
      <c r="G7" s="6" t="s">
        <v>8</v>
      </c>
      <c r="H7" s="2">
        <v>39.984000000000002</v>
      </c>
      <c r="I7" s="2">
        <v>41.610183999999997</v>
      </c>
      <c r="J7" s="7"/>
      <c r="L7" s="6" t="s">
        <v>8</v>
      </c>
      <c r="M7" s="2">
        <v>138.81700000000001</v>
      </c>
      <c r="N7" s="2">
        <v>205.80058399999999</v>
      </c>
      <c r="O7" s="7"/>
      <c r="Q7" s="6" t="s">
        <v>9</v>
      </c>
      <c r="R7" s="8">
        <f>H13</f>
        <v>39.946600000000004</v>
      </c>
      <c r="S7" s="8">
        <f>I13</f>
        <v>54.237206999999998</v>
      </c>
      <c r="T7" s="7"/>
    </row>
    <row r="8" spans="1:20" ht="25.8" customHeight="1" x14ac:dyDescent="0.3">
      <c r="B8" s="6" t="s">
        <v>10</v>
      </c>
      <c r="C8" s="2">
        <v>106.717</v>
      </c>
      <c r="D8" s="2">
        <v>150.24098000000001</v>
      </c>
      <c r="E8" s="7"/>
      <c r="G8" s="6" t="s">
        <v>10</v>
      </c>
      <c r="H8" s="2">
        <v>40.356000000000002</v>
      </c>
      <c r="I8" s="2">
        <v>35.400556999999999</v>
      </c>
      <c r="J8" s="7"/>
      <c r="L8" s="6" t="s">
        <v>10</v>
      </c>
      <c r="M8" s="2">
        <v>139.88499999999999</v>
      </c>
      <c r="N8" s="2">
        <v>199.97241500000001</v>
      </c>
      <c r="O8" s="7"/>
      <c r="Q8" s="6" t="s">
        <v>11</v>
      </c>
      <c r="R8" s="8">
        <f>C13</f>
        <v>103.67720000000001</v>
      </c>
      <c r="S8" s="8">
        <f>D13</f>
        <v>114.88823659999998</v>
      </c>
      <c r="T8" s="7"/>
    </row>
    <row r="9" spans="1:20" ht="25.8" customHeight="1" x14ac:dyDescent="0.3">
      <c r="B9" s="6" t="s">
        <v>12</v>
      </c>
      <c r="C9" s="2">
        <v>103.81399999999999</v>
      </c>
      <c r="D9" s="2">
        <v>146.27462</v>
      </c>
      <c r="E9" s="7"/>
      <c r="G9" s="6" t="s">
        <v>12</v>
      </c>
      <c r="H9" s="2">
        <v>39.929000000000002</v>
      </c>
      <c r="I9" s="2">
        <v>35.813851999999997</v>
      </c>
      <c r="J9" s="7"/>
      <c r="L9" s="6" t="s">
        <v>12</v>
      </c>
      <c r="M9" s="2">
        <v>139.6</v>
      </c>
      <c r="N9" s="2">
        <v>150.84999300000001</v>
      </c>
      <c r="O9" s="7"/>
      <c r="Q9" s="9"/>
      <c r="T9" s="7"/>
    </row>
    <row r="10" spans="1:20" ht="25.8" customHeight="1" x14ac:dyDescent="0.3">
      <c r="B10" s="6" t="s">
        <v>13</v>
      </c>
      <c r="C10" s="2">
        <v>103.205</v>
      </c>
      <c r="D10" s="2">
        <v>91.627950999999996</v>
      </c>
      <c r="E10" s="7"/>
      <c r="G10" s="6" t="s">
        <v>13</v>
      </c>
      <c r="H10" s="2">
        <v>39.134999999999998</v>
      </c>
      <c r="I10" s="2">
        <v>75.86251</v>
      </c>
      <c r="J10" s="7"/>
      <c r="L10" s="6" t="s">
        <v>13</v>
      </c>
      <c r="M10" s="2">
        <v>137.89099999999999</v>
      </c>
      <c r="N10" s="2">
        <v>151.17600100000001</v>
      </c>
      <c r="O10" s="7"/>
      <c r="Q10" s="9"/>
      <c r="R10" s="10" t="s">
        <v>14</v>
      </c>
      <c r="S10" s="10" t="s">
        <v>15</v>
      </c>
      <c r="T10" s="11" t="s">
        <v>16</v>
      </c>
    </row>
    <row r="11" spans="1:20" ht="25.8" customHeight="1" x14ac:dyDescent="0.3">
      <c r="B11" s="9"/>
      <c r="E11" s="7"/>
      <c r="G11" s="9"/>
      <c r="J11" s="7"/>
      <c r="L11" s="9"/>
      <c r="O11" s="7"/>
      <c r="Q11" s="12" t="s">
        <v>17</v>
      </c>
      <c r="R11" s="8">
        <f>AVERAGE(R6:R8)</f>
        <v>94.19186666666667</v>
      </c>
      <c r="S11" s="8">
        <f>AVERAGE(S6:S8)</f>
        <v>116.42527199999999</v>
      </c>
      <c r="T11" s="7">
        <f t="shared" ref="T11:T12" si="0">S11/R11</f>
        <v>1.236043791466779</v>
      </c>
    </row>
    <row r="12" spans="1:20" ht="25.8" customHeight="1" x14ac:dyDescent="0.3">
      <c r="B12" s="9"/>
      <c r="C12" s="10" t="s">
        <v>14</v>
      </c>
      <c r="D12" s="10" t="s">
        <v>15</v>
      </c>
      <c r="E12" s="11" t="s">
        <v>16</v>
      </c>
      <c r="G12" s="9"/>
      <c r="H12" s="10" t="s">
        <v>14</v>
      </c>
      <c r="I12" s="10" t="s">
        <v>15</v>
      </c>
      <c r="J12" s="11" t="s">
        <v>16</v>
      </c>
      <c r="L12" s="9"/>
      <c r="M12" s="10" t="s">
        <v>14</v>
      </c>
      <c r="N12" s="10" t="s">
        <v>15</v>
      </c>
      <c r="O12" s="11" t="s">
        <v>16</v>
      </c>
      <c r="Q12" s="12" t="s">
        <v>18</v>
      </c>
      <c r="R12" s="8">
        <f>MEDIAN(R6:R8)</f>
        <v>103.67720000000001</v>
      </c>
      <c r="S12" s="8">
        <f>MEDIAN(S6:S8)</f>
        <v>114.88823659999998</v>
      </c>
      <c r="T12" s="7">
        <f t="shared" si="0"/>
        <v>1.1081340603334191</v>
      </c>
    </row>
    <row r="13" spans="1:20" ht="25.8" customHeight="1" thickBot="1" x14ac:dyDescent="0.35">
      <c r="B13" s="12" t="s">
        <v>17</v>
      </c>
      <c r="C13" s="8">
        <f>AVERAGE(C6:C10)</f>
        <v>103.67720000000001</v>
      </c>
      <c r="D13" s="8">
        <f>AVERAGE(D6:D10)</f>
        <v>114.88823659999998</v>
      </c>
      <c r="E13" s="7">
        <f>D13/C13</f>
        <v>1.1081340603334191</v>
      </c>
      <c r="G13" s="12" t="s">
        <v>17</v>
      </c>
      <c r="H13" s="8">
        <f>AVERAGE(H6:H10)</f>
        <v>39.946600000000004</v>
      </c>
      <c r="I13" s="8">
        <f t="shared" ref="I13" si="1">AVERAGE(I6:I10)</f>
        <v>54.237206999999998</v>
      </c>
      <c r="J13" s="7">
        <f t="shared" ref="J13:J14" si="2">I13/H13</f>
        <v>1.3577427615867181</v>
      </c>
      <c r="L13" s="12" t="s">
        <v>17</v>
      </c>
      <c r="M13" s="8">
        <f t="shared" ref="M13:N13" si="3">AVERAGE(M6:M10)</f>
        <v>138.95179999999999</v>
      </c>
      <c r="N13" s="8">
        <f t="shared" si="3"/>
        <v>180.15037240000001</v>
      </c>
      <c r="O13" s="7">
        <f t="shared" ref="O13:O14" si="4">N13/M13</f>
        <v>1.2964954207142334</v>
      </c>
      <c r="Q13" s="13" t="s">
        <v>19</v>
      </c>
      <c r="R13" s="14">
        <f>_xlfn.STDEV.P(R6:R8)</f>
        <v>40.971421487774741</v>
      </c>
      <c r="S13" s="14">
        <f>_xlfn.STDEV.P(S6:S8)</f>
        <v>51.415323031353083</v>
      </c>
      <c r="T13" s="15" t="s">
        <v>20</v>
      </c>
    </row>
    <row r="14" spans="1:20" ht="25.8" customHeight="1" x14ac:dyDescent="0.3">
      <c r="B14" s="12" t="s">
        <v>18</v>
      </c>
      <c r="C14" s="8">
        <f>MEDIAN(C6:C10)</f>
        <v>103.205</v>
      </c>
      <c r="D14" s="8">
        <f>MEDIAN(D6:D10)</f>
        <v>107.099188</v>
      </c>
      <c r="E14" s="7">
        <f>D14/C14</f>
        <v>1.0377325517174556</v>
      </c>
      <c r="G14" s="12" t="s">
        <v>18</v>
      </c>
      <c r="H14" s="8">
        <f t="shared" ref="H14:I14" si="5">MEDIAN(H6:H10)</f>
        <v>39.984000000000002</v>
      </c>
      <c r="I14" s="8">
        <f t="shared" si="5"/>
        <v>41.610183999999997</v>
      </c>
      <c r="J14" s="7">
        <f t="shared" si="2"/>
        <v>1.0406708683473389</v>
      </c>
      <c r="L14" s="12" t="s">
        <v>18</v>
      </c>
      <c r="M14" s="8">
        <f t="shared" ref="M14:N14" si="6">MEDIAN(M6:M10)</f>
        <v>138.81700000000001</v>
      </c>
      <c r="N14" s="8">
        <f t="shared" si="6"/>
        <v>192.95286899999999</v>
      </c>
      <c r="O14" s="7">
        <f t="shared" si="4"/>
        <v>1.3899801105051974</v>
      </c>
    </row>
    <row r="15" spans="1:20" ht="25.8" customHeight="1" thickBot="1" x14ac:dyDescent="0.35">
      <c r="B15" s="13" t="s">
        <v>19</v>
      </c>
      <c r="C15" s="14">
        <f>_xlfn.STDEV.P(C6:C10)</f>
        <v>1.6715867192580807</v>
      </c>
      <c r="D15" s="14">
        <f>_xlfn.STDEV.P(D6:D10)</f>
        <v>28.67191304728658</v>
      </c>
      <c r="E15" s="15" t="s">
        <v>20</v>
      </c>
      <c r="G15" s="13" t="s">
        <v>19</v>
      </c>
      <c r="H15" s="14">
        <f t="shared" ref="H15" si="7">_xlfn.STDEV.P(H6:H10)</f>
        <v>0.44141617550787721</v>
      </c>
      <c r="I15" s="14">
        <f>_xlfn.STDEV.P(I6:I10)</f>
        <v>20.591551337082336</v>
      </c>
      <c r="J15" s="15" t="s">
        <v>20</v>
      </c>
      <c r="L15" s="13" t="s">
        <v>19</v>
      </c>
      <c r="M15" s="14">
        <f t="shared" ref="M15:N15" si="8">_xlfn.STDEV.P(M6:M10)</f>
        <v>0.71879549247334473</v>
      </c>
      <c r="N15" s="14">
        <f t="shared" si="8"/>
        <v>24.136184777893302</v>
      </c>
      <c r="O15" s="15" t="s">
        <v>20</v>
      </c>
    </row>
    <row r="28" spans="1:20" ht="25.8" customHeight="1" thickBot="1" x14ac:dyDescent="0.35"/>
    <row r="29" spans="1:20" ht="25.8" customHeight="1" x14ac:dyDescent="0.3">
      <c r="B29" s="17" t="s">
        <v>22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/>
    </row>
    <row r="30" spans="1:20" ht="25.8" customHeight="1" thickBot="1" x14ac:dyDescent="0.35">
      <c r="A30" s="1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25.8" customHeight="1" thickBot="1" x14ac:dyDescent="0.35">
      <c r="A31" s="1"/>
      <c r="C31" s="1"/>
      <c r="D31" s="1"/>
      <c r="E31" s="1"/>
      <c r="F31" s="1"/>
      <c r="G31" s="1"/>
      <c r="H31" s="1"/>
      <c r="K31" s="1"/>
    </row>
    <row r="32" spans="1:20" ht="25.8" customHeight="1" x14ac:dyDescent="0.3">
      <c r="B32" s="3" t="s">
        <v>0</v>
      </c>
      <c r="C32" s="4" t="s">
        <v>1</v>
      </c>
      <c r="D32" s="4" t="s">
        <v>2</v>
      </c>
      <c r="E32" s="5"/>
      <c r="G32" s="3" t="s">
        <v>3</v>
      </c>
      <c r="H32" s="4" t="s">
        <v>1</v>
      </c>
      <c r="I32" s="4" t="s">
        <v>2</v>
      </c>
      <c r="J32" s="5"/>
      <c r="L32" s="16" t="s">
        <v>4</v>
      </c>
      <c r="M32" s="4" t="s">
        <v>1</v>
      </c>
      <c r="N32" s="4" t="s">
        <v>2</v>
      </c>
      <c r="O32" s="5"/>
      <c r="Q32" s="3" t="s">
        <v>5</v>
      </c>
      <c r="R32" s="4" t="s">
        <v>1</v>
      </c>
      <c r="S32" s="4" t="s">
        <v>2</v>
      </c>
      <c r="T32" s="5"/>
    </row>
    <row r="33" spans="2:20" ht="25.8" customHeight="1" x14ac:dyDescent="0.3">
      <c r="B33" s="6" t="s">
        <v>6</v>
      </c>
      <c r="C33" s="2">
        <v>101.74299999999999</v>
      </c>
      <c r="D33" s="2">
        <v>133.066329</v>
      </c>
      <c r="E33" s="7"/>
      <c r="G33" s="6" t="s">
        <v>6</v>
      </c>
      <c r="H33" s="2">
        <v>59.753</v>
      </c>
      <c r="I33" s="2">
        <v>71.509658000000002</v>
      </c>
      <c r="J33" s="7"/>
      <c r="L33" s="6" t="s">
        <v>6</v>
      </c>
      <c r="M33" s="2">
        <v>135.14699999999999</v>
      </c>
      <c r="N33" s="2">
        <v>190.88302899999999</v>
      </c>
      <c r="O33" s="7"/>
      <c r="Q33" s="6" t="s">
        <v>7</v>
      </c>
      <c r="R33" s="8">
        <f>M40</f>
        <v>133.93099999999998</v>
      </c>
      <c r="S33" s="8">
        <f>N40</f>
        <v>178.59186019999999</v>
      </c>
      <c r="T33" s="7"/>
    </row>
    <row r="34" spans="2:20" ht="25.8" customHeight="1" x14ac:dyDescent="0.3">
      <c r="B34" s="6" t="s">
        <v>8</v>
      </c>
      <c r="C34" s="2">
        <v>94.453999999999994</v>
      </c>
      <c r="D34" s="2">
        <v>89.647870999999995</v>
      </c>
      <c r="E34" s="7"/>
      <c r="G34" s="6" t="s">
        <v>8</v>
      </c>
      <c r="H34" s="2">
        <v>38.305</v>
      </c>
      <c r="I34" s="2">
        <v>67.098872999999998</v>
      </c>
      <c r="J34" s="7"/>
      <c r="L34" s="6" t="s">
        <v>8</v>
      </c>
      <c r="M34" s="2">
        <v>134.84899999999999</v>
      </c>
      <c r="N34" s="2">
        <v>153.69038399999999</v>
      </c>
      <c r="O34" s="7"/>
      <c r="Q34" s="6" t="s">
        <v>9</v>
      </c>
      <c r="R34" s="8">
        <f>H40</f>
        <v>49.9452</v>
      </c>
      <c r="S34" s="8">
        <f>I40</f>
        <v>69.890517200000005</v>
      </c>
      <c r="T34" s="7"/>
    </row>
    <row r="35" spans="2:20" ht="25.8" customHeight="1" x14ac:dyDescent="0.3">
      <c r="B35" s="6" t="s">
        <v>10</v>
      </c>
      <c r="C35" s="2">
        <v>103.21599999999999</v>
      </c>
      <c r="D35" s="2">
        <v>158.199432</v>
      </c>
      <c r="E35" s="7"/>
      <c r="G35" s="6" t="s">
        <v>10</v>
      </c>
      <c r="H35" s="2">
        <v>55.305</v>
      </c>
      <c r="I35" s="2">
        <v>48.402011999999999</v>
      </c>
      <c r="J35" s="7"/>
      <c r="L35" s="6" t="s">
        <v>10</v>
      </c>
      <c r="M35" s="2">
        <v>131.483</v>
      </c>
      <c r="N35" s="2">
        <v>188.336545</v>
      </c>
      <c r="O35" s="7"/>
      <c r="Q35" s="6" t="s">
        <v>11</v>
      </c>
      <c r="R35" s="8">
        <f>C40</f>
        <v>100.46720000000001</v>
      </c>
      <c r="S35" s="8">
        <f>D40</f>
        <v>125.1630328</v>
      </c>
      <c r="T35" s="7"/>
    </row>
    <row r="36" spans="2:20" ht="25.8" customHeight="1" x14ac:dyDescent="0.3">
      <c r="B36" s="6" t="s">
        <v>12</v>
      </c>
      <c r="C36" s="2">
        <v>99.418000000000006</v>
      </c>
      <c r="D36" s="2">
        <v>146.145983</v>
      </c>
      <c r="E36" s="7"/>
      <c r="G36" s="6" t="s">
        <v>12</v>
      </c>
      <c r="H36" s="2">
        <v>43.411999999999999</v>
      </c>
      <c r="I36" s="2">
        <v>70.126869999999997</v>
      </c>
      <c r="J36" s="7"/>
      <c r="L36" s="6" t="s">
        <v>12</v>
      </c>
      <c r="M36" s="2">
        <v>135.31899999999999</v>
      </c>
      <c r="N36" s="2">
        <v>157.655112</v>
      </c>
      <c r="O36" s="7"/>
      <c r="Q36" s="9"/>
      <c r="T36" s="7"/>
    </row>
    <row r="37" spans="2:20" ht="25.8" customHeight="1" x14ac:dyDescent="0.3">
      <c r="B37" s="6" t="s">
        <v>13</v>
      </c>
      <c r="C37" s="2">
        <v>103.505</v>
      </c>
      <c r="D37" s="2">
        <v>98.755549000000002</v>
      </c>
      <c r="E37" s="7"/>
      <c r="G37" s="6" t="s">
        <v>13</v>
      </c>
      <c r="H37" s="2">
        <v>52.951000000000001</v>
      </c>
      <c r="I37" s="2">
        <v>92.315173000000001</v>
      </c>
      <c r="J37" s="7"/>
      <c r="L37" s="6" t="s">
        <v>13</v>
      </c>
      <c r="M37" s="2">
        <v>132.857</v>
      </c>
      <c r="N37" s="2">
        <v>202.39423099999999</v>
      </c>
      <c r="O37" s="7"/>
      <c r="Q37" s="9"/>
      <c r="R37" s="10" t="s">
        <v>14</v>
      </c>
      <c r="S37" s="10" t="s">
        <v>15</v>
      </c>
      <c r="T37" s="11" t="s">
        <v>16</v>
      </c>
    </row>
    <row r="38" spans="2:20" ht="25.8" customHeight="1" x14ac:dyDescent="0.3">
      <c r="B38" s="9"/>
      <c r="E38" s="7"/>
      <c r="G38" s="9"/>
      <c r="J38" s="7"/>
      <c r="L38" s="9"/>
      <c r="O38" s="7"/>
      <c r="Q38" s="12" t="s">
        <v>17</v>
      </c>
      <c r="R38" s="8">
        <f>AVERAGE(R33:R35)</f>
        <v>94.781133333333329</v>
      </c>
      <c r="S38" s="8">
        <f>AVERAGE(S33:S35)</f>
        <v>124.54847006666667</v>
      </c>
      <c r="T38" s="7">
        <f t="shared" ref="T38:T39" si="9">S38/R38</f>
        <v>1.3140639459189136</v>
      </c>
    </row>
    <row r="39" spans="2:20" ht="25.8" customHeight="1" x14ac:dyDescent="0.3">
      <c r="B39" s="9"/>
      <c r="C39" s="10" t="s">
        <v>14</v>
      </c>
      <c r="D39" s="10" t="s">
        <v>15</v>
      </c>
      <c r="E39" s="11" t="s">
        <v>16</v>
      </c>
      <c r="G39" s="9"/>
      <c r="H39" s="10" t="s">
        <v>14</v>
      </c>
      <c r="I39" s="10" t="s">
        <v>15</v>
      </c>
      <c r="J39" s="11" t="s">
        <v>16</v>
      </c>
      <c r="L39" s="9"/>
      <c r="M39" s="10" t="s">
        <v>14</v>
      </c>
      <c r="N39" s="10" t="s">
        <v>15</v>
      </c>
      <c r="O39" s="11" t="s">
        <v>16</v>
      </c>
      <c r="Q39" s="12" t="s">
        <v>18</v>
      </c>
      <c r="R39" s="8">
        <f>MEDIAN(R33:R35)</f>
        <v>100.46720000000001</v>
      </c>
      <c r="S39" s="8">
        <f>MEDIAN(S33:S35)</f>
        <v>125.1630328</v>
      </c>
      <c r="T39" s="7">
        <f t="shared" si="9"/>
        <v>1.2458099041279143</v>
      </c>
    </row>
    <row r="40" spans="2:20" ht="25.8" customHeight="1" thickBot="1" x14ac:dyDescent="0.35">
      <c r="B40" s="12" t="s">
        <v>17</v>
      </c>
      <c r="C40" s="8">
        <f>AVERAGE(C33:C37)</f>
        <v>100.46720000000001</v>
      </c>
      <c r="D40" s="8">
        <f>AVERAGE(D33:D37)</f>
        <v>125.1630328</v>
      </c>
      <c r="E40" s="7">
        <f>D40/C40</f>
        <v>1.2458099041279143</v>
      </c>
      <c r="G40" s="12" t="s">
        <v>17</v>
      </c>
      <c r="H40" s="8">
        <f>AVERAGE(H33:H37)</f>
        <v>49.9452</v>
      </c>
      <c r="I40" s="8">
        <f t="shared" ref="I40" si="10">AVERAGE(I33:I37)</f>
        <v>69.890517200000005</v>
      </c>
      <c r="J40" s="7">
        <f t="shared" ref="J40:J41" si="11">I40/H40</f>
        <v>1.3993440250514566</v>
      </c>
      <c r="L40" s="12" t="s">
        <v>17</v>
      </c>
      <c r="M40" s="8">
        <f t="shared" ref="M40:N40" si="12">AVERAGE(M33:M37)</f>
        <v>133.93099999999998</v>
      </c>
      <c r="N40" s="8">
        <f t="shared" si="12"/>
        <v>178.59186019999999</v>
      </c>
      <c r="O40" s="7">
        <f t="shared" ref="O40:O41" si="13">N40/M40</f>
        <v>1.3334617093876697</v>
      </c>
      <c r="Q40" s="13" t="s">
        <v>19</v>
      </c>
      <c r="R40" s="14">
        <f>_xlfn.STDEV.P(R33:R35)</f>
        <v>34.521994592948367</v>
      </c>
      <c r="S40" s="14">
        <f>_xlfn.STDEV.P(S33:S35)</f>
        <v>44.379265113457421</v>
      </c>
      <c r="T40" s="15" t="s">
        <v>20</v>
      </c>
    </row>
    <row r="41" spans="2:20" ht="25.8" customHeight="1" x14ac:dyDescent="0.3">
      <c r="B41" s="12" t="s">
        <v>18</v>
      </c>
      <c r="C41" s="8">
        <f>MEDIAN(C33:C37)</f>
        <v>101.74299999999999</v>
      </c>
      <c r="D41" s="8">
        <f>MEDIAN(D33:D37)</f>
        <v>133.066329</v>
      </c>
      <c r="E41" s="7">
        <f>D41/C41</f>
        <v>1.30786716530867</v>
      </c>
      <c r="G41" s="12" t="s">
        <v>18</v>
      </c>
      <c r="H41" s="8">
        <f t="shared" ref="H41:I41" si="14">MEDIAN(H33:H37)</f>
        <v>52.951000000000001</v>
      </c>
      <c r="I41" s="8">
        <f t="shared" si="14"/>
        <v>70.126869999999997</v>
      </c>
      <c r="J41" s="7">
        <f t="shared" si="11"/>
        <v>1.3243729108043285</v>
      </c>
      <c r="L41" s="12" t="s">
        <v>18</v>
      </c>
      <c r="M41" s="8">
        <f t="shared" ref="M41:N41" si="15">MEDIAN(M33:M37)</f>
        <v>134.84899999999999</v>
      </c>
      <c r="N41" s="8">
        <f t="shared" si="15"/>
        <v>188.336545</v>
      </c>
      <c r="O41" s="7">
        <f t="shared" si="13"/>
        <v>1.3966476948290312</v>
      </c>
    </row>
    <row r="42" spans="2:20" ht="25.8" customHeight="1" thickBot="1" x14ac:dyDescent="0.35">
      <c r="B42" s="13" t="s">
        <v>19</v>
      </c>
      <c r="C42" s="14">
        <f>_xlfn.STDEV.P(C33:C37)</f>
        <v>3.3368005873890634</v>
      </c>
      <c r="D42" s="14">
        <f>_xlfn.STDEV.P(D33:D37)</f>
        <v>26.656450927870459</v>
      </c>
      <c r="E42" s="15" t="s">
        <v>20</v>
      </c>
      <c r="G42" s="13" t="s">
        <v>19</v>
      </c>
      <c r="H42" s="14">
        <f t="shared" ref="H42" si="16">_xlfn.STDEV.P(H33:H37)</f>
        <v>7.9010402960622743</v>
      </c>
      <c r="I42" s="14">
        <f>_xlfn.STDEV.P(I33:I37)</f>
        <v>13.964897424575572</v>
      </c>
      <c r="J42" s="15" t="s">
        <v>20</v>
      </c>
      <c r="L42" s="13" t="s">
        <v>19</v>
      </c>
      <c r="M42" s="14">
        <f t="shared" ref="M42:N42" si="17">_xlfn.STDEV.P(M33:M37)</f>
        <v>1.5095763644148585</v>
      </c>
      <c r="N42" s="14">
        <f t="shared" si="17"/>
        <v>19.344329971087195</v>
      </c>
      <c r="O42" s="15" t="s">
        <v>20</v>
      </c>
    </row>
  </sheetData>
  <mergeCells count="2">
    <mergeCell ref="B29:T30"/>
    <mergeCell ref="B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2023-09-30T10:50:31Z</dcterms:modified>
</cp:coreProperties>
</file>