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"/>
    </mc:Choice>
  </mc:AlternateContent>
  <xr:revisionPtr revIDLastSave="0" documentId="13_ncr:1_{E0994B06-8CB2-451F-AE24-D147BA6B382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ptVSnopt" sheetId="1" r:id="rId1"/>
  </sheets>
  <definedNames>
    <definedName name="_xlchart.v1.0" hidden="1">optVSnopt!$C$12:$C$14</definedName>
    <definedName name="_xlchart.v1.1" hidden="1">optVSnopt!$C$15:$C$17</definedName>
    <definedName name="_xlchart.v1.2" hidden="1">optVSnopt!$C$6:$C$8</definedName>
    <definedName name="_xlchart.v1.3" hidden="1">optVSnopt!$C$9:$C$11</definedName>
    <definedName name="_xlchart.v1.4" hidden="1">optVSnopt!$D$12:$D$14</definedName>
    <definedName name="_xlchart.v1.5" hidden="1">optVSnopt!$D$15:$D$17</definedName>
    <definedName name="_xlchart.v1.6" hidden="1">optVSnopt!$D$6:$D$8</definedName>
    <definedName name="_xlchart.v1.7" hidden="1">optVSnopt!$D$9:$D$11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1" l="1"/>
  <c r="R79" i="1"/>
  <c r="M14" i="1" l="1"/>
  <c r="D88" i="1"/>
  <c r="C88" i="1"/>
  <c r="D87" i="1"/>
  <c r="C87" i="1"/>
  <c r="D86" i="1"/>
  <c r="C86" i="1"/>
  <c r="R81" i="1" s="1"/>
  <c r="S80" i="1"/>
  <c r="I88" i="1"/>
  <c r="H88" i="1"/>
  <c r="I87" i="1"/>
  <c r="J87" i="1" s="1"/>
  <c r="H87" i="1"/>
  <c r="I86" i="1"/>
  <c r="H86" i="1"/>
  <c r="R80" i="1" s="1"/>
  <c r="N14" i="1"/>
  <c r="N15" i="1"/>
  <c r="N16" i="1"/>
  <c r="M16" i="1"/>
  <c r="M15" i="1"/>
  <c r="N12" i="1"/>
  <c r="M12" i="1"/>
  <c r="M11" i="1"/>
  <c r="N11" i="1"/>
  <c r="N10" i="1"/>
  <c r="M10" i="1"/>
  <c r="D62" i="1"/>
  <c r="C62" i="1"/>
  <c r="D61" i="1"/>
  <c r="C61" i="1"/>
  <c r="D60" i="1"/>
  <c r="C60" i="1"/>
  <c r="R55" i="1" s="1"/>
  <c r="M60" i="1"/>
  <c r="R53" i="1" s="1"/>
  <c r="N62" i="1"/>
  <c r="M62" i="1"/>
  <c r="N61" i="1"/>
  <c r="M61" i="1"/>
  <c r="N60" i="1"/>
  <c r="S53" i="1" s="1"/>
  <c r="H60" i="1"/>
  <c r="R54" i="1" s="1"/>
  <c r="I62" i="1"/>
  <c r="H62" i="1"/>
  <c r="I61" i="1"/>
  <c r="J61" i="1" s="1"/>
  <c r="H61" i="1"/>
  <c r="I60" i="1"/>
  <c r="S54" i="1" s="1"/>
  <c r="E87" i="1" l="1"/>
  <c r="R86" i="1"/>
  <c r="R85" i="1"/>
  <c r="R84" i="1"/>
  <c r="E86" i="1"/>
  <c r="S81" i="1"/>
  <c r="S86" i="1" s="1"/>
  <c r="J86" i="1"/>
  <c r="O15" i="1"/>
  <c r="O14" i="1"/>
  <c r="O11" i="1"/>
  <c r="O10" i="1"/>
  <c r="E60" i="1"/>
  <c r="E61" i="1"/>
  <c r="S55" i="1"/>
  <c r="S60" i="1" s="1"/>
  <c r="O61" i="1"/>
  <c r="O60" i="1"/>
  <c r="R59" i="1"/>
  <c r="R58" i="1"/>
  <c r="R60" i="1"/>
  <c r="J60" i="1"/>
  <c r="H34" i="1"/>
  <c r="R28" i="1" s="1"/>
  <c r="C7" i="1" s="1"/>
  <c r="N36" i="1"/>
  <c r="M36" i="1"/>
  <c r="I36" i="1"/>
  <c r="H36" i="1"/>
  <c r="D36" i="1"/>
  <c r="C36" i="1"/>
  <c r="N35" i="1"/>
  <c r="M35" i="1"/>
  <c r="I35" i="1"/>
  <c r="H35" i="1"/>
  <c r="D35" i="1"/>
  <c r="C35" i="1"/>
  <c r="N34" i="1"/>
  <c r="S27" i="1" s="1"/>
  <c r="M34" i="1"/>
  <c r="R27" i="1" s="1"/>
  <c r="C6" i="1" s="1"/>
  <c r="I34" i="1"/>
  <c r="S28" i="1" s="1"/>
  <c r="D7" i="1" s="1"/>
  <c r="D34" i="1"/>
  <c r="S29" i="1" s="1"/>
  <c r="D8" i="1" s="1"/>
  <c r="C34" i="1"/>
  <c r="N114" i="1"/>
  <c r="M114" i="1"/>
  <c r="I114" i="1"/>
  <c r="H114" i="1"/>
  <c r="D114" i="1"/>
  <c r="C114" i="1"/>
  <c r="N113" i="1"/>
  <c r="M113" i="1"/>
  <c r="I113" i="1"/>
  <c r="H113" i="1"/>
  <c r="D113" i="1"/>
  <c r="C113" i="1"/>
  <c r="N112" i="1"/>
  <c r="M112" i="1"/>
  <c r="R105" i="1" s="1"/>
  <c r="C15" i="1" s="1"/>
  <c r="I112" i="1"/>
  <c r="S106" i="1" s="1"/>
  <c r="D16" i="1" s="1"/>
  <c r="H112" i="1"/>
  <c r="D112" i="1"/>
  <c r="S107" i="1" s="1"/>
  <c r="D17" i="1" s="1"/>
  <c r="C112" i="1"/>
  <c r="R107" i="1" s="1"/>
  <c r="C17" i="1" s="1"/>
  <c r="S85" i="1" l="1"/>
  <c r="T85" i="1"/>
  <c r="S84" i="1"/>
  <c r="T84" i="1" s="1"/>
  <c r="S58" i="1"/>
  <c r="T58" i="1" s="1"/>
  <c r="S59" i="1"/>
  <c r="T59" i="1" s="1"/>
  <c r="E34" i="1"/>
  <c r="E113" i="1"/>
  <c r="R29" i="1"/>
  <c r="C8" i="1" s="1"/>
  <c r="M7" i="1" s="1"/>
  <c r="E112" i="1"/>
  <c r="S34" i="1"/>
  <c r="O35" i="1"/>
  <c r="D6" i="1"/>
  <c r="E35" i="1"/>
  <c r="O113" i="1"/>
  <c r="O112" i="1"/>
  <c r="J112" i="1"/>
  <c r="S33" i="1"/>
  <c r="J113" i="1"/>
  <c r="S105" i="1"/>
  <c r="S110" i="1" s="1"/>
  <c r="R106" i="1"/>
  <c r="O34" i="1"/>
  <c r="J35" i="1"/>
  <c r="J34" i="1"/>
  <c r="S32" i="1"/>
  <c r="R33" i="1" l="1"/>
  <c r="T33" i="1" s="1"/>
  <c r="R32" i="1"/>
  <c r="T32" i="1" s="1"/>
  <c r="M6" i="1"/>
  <c r="R34" i="1"/>
  <c r="S111" i="1"/>
  <c r="R110" i="1"/>
  <c r="T110" i="1" s="1"/>
  <c r="C16" i="1"/>
  <c r="S112" i="1"/>
  <c r="D15" i="1"/>
  <c r="R112" i="1"/>
  <c r="R111" i="1"/>
  <c r="N7" i="1"/>
  <c r="O7" i="1" s="1"/>
  <c r="N6" i="1"/>
  <c r="O6" i="1" l="1"/>
  <c r="T111" i="1"/>
  <c r="M20" i="1"/>
  <c r="M8" i="1" s="1"/>
  <c r="M18" i="1"/>
  <c r="M19" i="1"/>
  <c r="N20" i="1"/>
  <c r="N8" i="1" s="1"/>
  <c r="N18" i="1"/>
  <c r="N19" i="1"/>
  <c r="O19" i="1" l="1"/>
  <c r="O18" i="1"/>
</calcChain>
</file>

<file path=xl/sharedStrings.xml><?xml version="1.0" encoding="utf-8"?>
<sst xmlns="http://schemas.openxmlformats.org/spreadsheetml/2006/main" count="284" uniqueCount="41">
  <si>
    <t>Scenario 5</t>
  </si>
  <si>
    <t>Scenario 3</t>
  </si>
  <si>
    <t>Scenario 2</t>
  </si>
  <si>
    <t>Test App</t>
  </si>
  <si>
    <t>Prova 1</t>
  </si>
  <si>
    <t>Scenario2</t>
  </si>
  <si>
    <t>Prova 2</t>
  </si>
  <si>
    <t>Scenario3</t>
  </si>
  <si>
    <t>Prova 3</t>
  </si>
  <si>
    <t>Scenario5</t>
  </si>
  <si>
    <t>Prova 4</t>
  </si>
  <si>
    <t>Prova 5</t>
  </si>
  <si>
    <t>Media</t>
  </si>
  <si>
    <t>Mediana</t>
  </si>
  <si>
    <t>/</t>
  </si>
  <si>
    <t>RISULTATI ROBODRINK OTTIMIZZATA</t>
  </si>
  <si>
    <t>RISULTATI ROBODRINK NON OTTIMIZZATA</t>
  </si>
  <si>
    <t>RISULTATI ROBODRINK</t>
  </si>
  <si>
    <t>Test NoOpt</t>
  </si>
  <si>
    <t>Scenario2NoOpt</t>
  </si>
  <si>
    <t>Scenario3NoOpt</t>
  </si>
  <si>
    <t>Scenario5NoOpt</t>
  </si>
  <si>
    <t>Scenario2Opt</t>
  </si>
  <si>
    <t>Scenario3Opt</t>
  </si>
  <si>
    <t>Scenario5Opt</t>
  </si>
  <si>
    <t>RISULTATI ROBODRINK OTTIMIZZATA PARZ1</t>
  </si>
  <si>
    <t>RISULTATI ROBODRINK OTTIMIZZATA PARZ2</t>
  </si>
  <si>
    <t>NoOpt</t>
  </si>
  <si>
    <t>Opt</t>
  </si>
  <si>
    <t>Scenario2OptP1</t>
  </si>
  <si>
    <t>Scenario3OptP1</t>
  </si>
  <si>
    <t>Scenario5OptP1</t>
  </si>
  <si>
    <t>Scenario2OptP2</t>
  </si>
  <si>
    <t>Scenario3OptP2</t>
  </si>
  <si>
    <t>Scenario5OptP2</t>
  </si>
  <si>
    <t>OptP1</t>
  </si>
  <si>
    <t>OptP2</t>
  </si>
  <si>
    <t>Durata (s)</t>
  </si>
  <si>
    <t>Energia (J)</t>
  </si>
  <si>
    <t>Energia (J/Min)</t>
  </si>
  <si>
    <t>Dev. 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</si>
</sst>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36"/>
      <color rgb="FF7030A0"/>
      <name val="Arial"/>
      <family val="2"/>
    </font>
    <font>
      <b/>
      <sz val="12"/>
      <color theme="8"/>
      <name val="Arial"/>
      <family val="2"/>
    </font>
    <font>
      <b/>
      <sz val="12"/>
      <color theme="7"/>
      <name val="Arial"/>
      <family val="2"/>
    </font>
    <font>
      <b/>
      <sz val="12"/>
      <color theme="5"/>
      <name val="Arial"/>
      <family val="2"/>
    </font>
    <font>
      <b/>
      <sz val="12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3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left" vertical="center"/>
    </xf>
    <xf numFmtId="2" fontId="4" fillId="6" borderId="6" xfId="0" applyNumberFormat="1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2" fontId="4" fillId="6" borderId="0" xfId="0" applyNumberFormat="1" applyFont="1" applyFill="1" applyAlignment="1">
      <alignment horizontal="left" vertical="center"/>
    </xf>
    <xf numFmtId="2" fontId="7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optVSnopt!$R$105:$R$107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optVSnopt!$S$105:$S$107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5-4131-8787-4045360D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954896"/>
        <c:axId val="326436336"/>
      </c:scatterChart>
      <c:valAx>
        <c:axId val="3229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6336"/>
        <c:crosses val="autoZero"/>
        <c:crossBetween val="midCat"/>
      </c:valAx>
      <c:valAx>
        <c:axId val="3264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 vs Opt: generale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NoOpt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optVSnopt!$M$6</c:f>
              <c:numCache>
                <c:formatCode>0.00</c:formatCode>
                <c:ptCount val="1"/>
                <c:pt idx="0">
                  <c:v>94.781133333333329</c:v>
                </c:pt>
              </c:numCache>
            </c:numRef>
          </c:xVal>
          <c:yVal>
            <c:numRef>
              <c:f>optVSnopt!$N$6</c:f>
              <c:numCache>
                <c:formatCode>0.00</c:formatCode>
                <c:ptCount val="1"/>
                <c:pt idx="0">
                  <c:v>124.54847006666667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96-42DF-947F-0F125ADE1791}"/>
            </c:ext>
          </c:extLst>
        </c:ser>
        <c:ser>
          <c:idx val="1"/>
          <c:order val="1"/>
          <c:tx>
            <c:v>Opt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optVSnopt!$M$18</c:f>
              <c:numCache>
                <c:formatCode>0.00</c:formatCode>
                <c:ptCount val="1"/>
                <c:pt idx="0">
                  <c:v>94.19186666666667</c:v>
                </c:pt>
              </c:numCache>
            </c:numRef>
          </c:xVal>
          <c:yVal>
            <c:numRef>
              <c:f>optVSnopt!$N$18</c:f>
              <c:numCache>
                <c:formatCode>0.00</c:formatCode>
                <c:ptCount val="1"/>
                <c:pt idx="0">
                  <c:v>116.42527199999999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96-42DF-947F-0F125ADE1791}"/>
            </c:ext>
          </c:extLst>
        </c:ser>
        <c:ser>
          <c:idx val="2"/>
          <c:order val="2"/>
          <c:tx>
            <c:v>OptP1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optVSnopt!$M$10</c:f>
              <c:numCache>
                <c:formatCode>0.00</c:formatCode>
                <c:ptCount val="1"/>
                <c:pt idx="0">
                  <c:v>97.697666666666677</c:v>
                </c:pt>
              </c:numCache>
            </c:numRef>
          </c:xVal>
          <c:yVal>
            <c:numRef>
              <c:f>optVSnopt!$N$10</c:f>
              <c:numCache>
                <c:formatCode>0.00</c:formatCode>
                <c:ptCount val="1"/>
                <c:pt idx="0">
                  <c:v>112.05304713333332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F296-42DF-947F-0F125ADE1791}"/>
            </c:ext>
          </c:extLst>
        </c:ser>
        <c:ser>
          <c:idx val="3"/>
          <c:order val="3"/>
          <c:tx>
            <c:v>OptP2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optVSnopt!$M$14</c:f>
              <c:numCache>
                <c:formatCode>0.00</c:formatCode>
                <c:ptCount val="1"/>
                <c:pt idx="0">
                  <c:v>96.132000000000005</c:v>
                </c:pt>
              </c:numCache>
            </c:numRef>
          </c:xVal>
          <c:yVal>
            <c:numRef>
              <c:f>optVSnopt!$N$14</c:f>
              <c:numCache>
                <c:formatCode>0.00</c:formatCode>
                <c:ptCount val="1"/>
                <c:pt idx="0">
                  <c:v>113.29832686666667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E02-4E2C-BE64-76DA7C6B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2148671"/>
        <c:axId val="148970623"/>
      </c:bubbleChart>
      <c:valAx>
        <c:axId val="1521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23"/>
        <c:crosses val="autoZero"/>
        <c:crossBetween val="midCat"/>
      </c:valAx>
      <c:valAx>
        <c:axId val="148970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ParzOtt1</a:t>
            </a:r>
          </a:p>
        </c:rich>
      </c:tx>
      <c:layout>
        <c:manualLayout>
          <c:xMode val="edge"/>
          <c:yMode val="edge"/>
          <c:x val="0.34920238590650582"/>
          <c:y val="2.30840342458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optVSnopt!$H$53:$H$57</c:f>
              <c:numCache>
                <c:formatCode>0.00</c:formatCode>
                <c:ptCount val="5"/>
                <c:pt idx="0">
                  <c:v>58.121000000000002</c:v>
                </c:pt>
                <c:pt idx="1">
                  <c:v>55.320999999999998</c:v>
                </c:pt>
                <c:pt idx="2">
                  <c:v>53.064999999999998</c:v>
                </c:pt>
                <c:pt idx="3">
                  <c:v>53.207000000000001</c:v>
                </c:pt>
                <c:pt idx="4">
                  <c:v>55.652999999999999</c:v>
                </c:pt>
              </c:numCache>
            </c:numRef>
          </c:xVal>
          <c:yVal>
            <c:numRef>
              <c:f>optVSnopt!$I$53:$I$57</c:f>
              <c:numCache>
                <c:formatCode>0.00</c:formatCode>
                <c:ptCount val="5"/>
                <c:pt idx="0">
                  <c:v>71.347314000000011</c:v>
                </c:pt>
                <c:pt idx="1">
                  <c:v>52.350847999999985</c:v>
                </c:pt>
                <c:pt idx="2">
                  <c:v>99.505318999999957</c:v>
                </c:pt>
                <c:pt idx="3">
                  <c:v>50.783741000000006</c:v>
                </c:pt>
                <c:pt idx="4">
                  <c:v>39.873481999999989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2E1-9929-837CD57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9567"/>
        <c:axId val="143706399"/>
      </c:scatterChart>
      <c:valAx>
        <c:axId val="679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399"/>
        <c:crosses val="autoZero"/>
        <c:crossBetween val="midCat"/>
      </c:valAx>
      <c:valAx>
        <c:axId val="143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optVSnopt!$M$53:$M$57</c:f>
              <c:numCache>
                <c:formatCode>0.00</c:formatCode>
                <c:ptCount val="5"/>
                <c:pt idx="0">
                  <c:v>136.57900000000001</c:v>
                </c:pt>
                <c:pt idx="1">
                  <c:v>137.322</c:v>
                </c:pt>
                <c:pt idx="2">
                  <c:v>136.55600000000001</c:v>
                </c:pt>
                <c:pt idx="3">
                  <c:v>136.16399999999999</c:v>
                </c:pt>
                <c:pt idx="4">
                  <c:v>136.56800000000001</c:v>
                </c:pt>
              </c:numCache>
            </c:numRef>
          </c:xVal>
          <c:yVal>
            <c:numRef>
              <c:f>optVSnopt!$N$53:$N$57</c:f>
              <c:numCache>
                <c:formatCode>0.00</c:formatCode>
                <c:ptCount val="5"/>
                <c:pt idx="0">
                  <c:v>198.98197200000001</c:v>
                </c:pt>
                <c:pt idx="1">
                  <c:v>138.01236800000001</c:v>
                </c:pt>
                <c:pt idx="2">
                  <c:v>154.58476999999993</c:v>
                </c:pt>
                <c:pt idx="3">
                  <c:v>158.99211199999988</c:v>
                </c:pt>
                <c:pt idx="4">
                  <c:v>157.36544600000002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9-4168-8AE3-1D24EF22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5487"/>
        <c:axId val="224308367"/>
      </c:scatterChart>
      <c:valAx>
        <c:axId val="811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08367"/>
        <c:crosses val="autoZero"/>
        <c:crossBetween val="midCat"/>
      </c:valAx>
      <c:valAx>
        <c:axId val="2243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optVSnopt!$C$53:$C$57</c:f>
              <c:numCache>
                <c:formatCode>0.00</c:formatCode>
                <c:ptCount val="5"/>
                <c:pt idx="0">
                  <c:v>101.38</c:v>
                </c:pt>
                <c:pt idx="1">
                  <c:v>101.41</c:v>
                </c:pt>
                <c:pt idx="2">
                  <c:v>101.407</c:v>
                </c:pt>
                <c:pt idx="3">
                  <c:v>101.349</c:v>
                </c:pt>
                <c:pt idx="4">
                  <c:v>101.363</c:v>
                </c:pt>
              </c:numCache>
            </c:numRef>
          </c:xVal>
          <c:yVal>
            <c:numRef>
              <c:f>optVSnopt!$D$53:$D$57</c:f>
              <c:numCache>
                <c:formatCode>0.00</c:formatCode>
                <c:ptCount val="5"/>
                <c:pt idx="0">
                  <c:v>90.967184999999986</c:v>
                </c:pt>
                <c:pt idx="1">
                  <c:v>137.83652500000002</c:v>
                </c:pt>
                <c:pt idx="2">
                  <c:v>100.497659</c:v>
                </c:pt>
                <c:pt idx="3">
                  <c:v>136.12500699999998</c:v>
                </c:pt>
                <c:pt idx="4">
                  <c:v>93.57195899999995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1-4088-96AD-57498231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4767"/>
        <c:axId val="80598719"/>
      </c:scatterChart>
      <c:valAx>
        <c:axId val="67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8719"/>
        <c:crosses val="autoZero"/>
        <c:crossBetween val="midCat"/>
      </c:valAx>
      <c:valAx>
        <c:axId val="805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</a:t>
            </a:r>
            <a:r>
              <a:rPr lang="en-GB" baseline="0"/>
              <a:t> OptP1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optVSnopt!$R$53:$R$55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optVSnopt!$S$53:$S$55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6-4279-8EC0-3067264E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927"/>
        <c:axId val="67594639"/>
      </c:scatterChart>
      <c:valAx>
        <c:axId val="811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639"/>
        <c:crosses val="autoZero"/>
        <c:crossBetween val="midCat"/>
      </c:valAx>
      <c:valAx>
        <c:axId val="675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optVSnopt!$H$79:$H$83</c:f>
              <c:numCache>
                <c:formatCode>0.00</c:formatCode>
                <c:ptCount val="5"/>
                <c:pt idx="0">
                  <c:v>37.767000000000003</c:v>
                </c:pt>
                <c:pt idx="1">
                  <c:v>53.512</c:v>
                </c:pt>
                <c:pt idx="2">
                  <c:v>53.332000000000001</c:v>
                </c:pt>
                <c:pt idx="3">
                  <c:v>53.295000000000002</c:v>
                </c:pt>
                <c:pt idx="4">
                  <c:v>54.665999999999997</c:v>
                </c:pt>
              </c:numCache>
            </c:numRef>
          </c:xVal>
          <c:yVal>
            <c:numRef>
              <c:f>optVSnopt!$I$79:$I$83</c:f>
              <c:numCache>
                <c:formatCode>0.00</c:formatCode>
                <c:ptCount val="5"/>
                <c:pt idx="0">
                  <c:v>67.440944000000002</c:v>
                </c:pt>
                <c:pt idx="1">
                  <c:v>48.589305999999993</c:v>
                </c:pt>
                <c:pt idx="2">
                  <c:v>47.998581000000009</c:v>
                </c:pt>
                <c:pt idx="3">
                  <c:v>96.041052999999977</c:v>
                </c:pt>
                <c:pt idx="4">
                  <c:v>48.256816999999998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5-44EC-AB96-0DB12A50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17024"/>
        <c:axId val="367297264"/>
      </c:scatterChart>
      <c:valAx>
        <c:axId val="3628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7264"/>
        <c:crosses val="autoZero"/>
        <c:crossBetween val="midCat"/>
      </c:valAx>
      <c:valAx>
        <c:axId val="3672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layout>
        <c:manualLayout>
          <c:xMode val="edge"/>
          <c:yMode val="edge"/>
          <c:x val="0.434547544587734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optVSnopt!$C$79:$C$83</c:f>
              <c:numCache>
                <c:formatCode>0.00</c:formatCode>
                <c:ptCount val="5"/>
                <c:pt idx="0">
                  <c:v>104.175</c:v>
                </c:pt>
                <c:pt idx="1">
                  <c:v>101.367</c:v>
                </c:pt>
                <c:pt idx="2">
                  <c:v>101.303</c:v>
                </c:pt>
                <c:pt idx="3">
                  <c:v>101.291</c:v>
                </c:pt>
                <c:pt idx="4">
                  <c:v>103.828</c:v>
                </c:pt>
              </c:numCache>
            </c:numRef>
          </c:xVal>
          <c:yVal>
            <c:numRef>
              <c:f>optVSnopt!$D$79:$D$83</c:f>
              <c:numCache>
                <c:formatCode>0.00</c:formatCode>
                <c:ptCount val="5"/>
                <c:pt idx="0">
                  <c:v>100.98975099999996</c:v>
                </c:pt>
                <c:pt idx="1">
                  <c:v>131.67097200000003</c:v>
                </c:pt>
                <c:pt idx="2">
                  <c:v>149.50860000000003</c:v>
                </c:pt>
                <c:pt idx="3">
                  <c:v>100.62703700000003</c:v>
                </c:pt>
                <c:pt idx="4">
                  <c:v>97.587816999999944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8A6-8D6C-5E32D85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920"/>
        <c:axId val="523895008"/>
      </c:scatterChart>
      <c:valAx>
        <c:axId val="5224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5008"/>
        <c:crosses val="autoZero"/>
        <c:crossBetween val="midCat"/>
      </c:valAx>
      <c:valAx>
        <c:axId val="523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ParzOtt2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optVSnopt!$M$79:$M$83</c:f>
              <c:numCache>
                <c:formatCode>0.00</c:formatCode>
                <c:ptCount val="5"/>
                <c:pt idx="0">
                  <c:v>136.31299999999999</c:v>
                </c:pt>
                <c:pt idx="1">
                  <c:v>127.736</c:v>
                </c:pt>
                <c:pt idx="2">
                  <c:v>138.88</c:v>
                </c:pt>
                <c:pt idx="3">
                  <c:v>138.26499999999999</c:v>
                </c:pt>
                <c:pt idx="4">
                  <c:v>136.25</c:v>
                </c:pt>
              </c:numCache>
            </c:numRef>
          </c:xVal>
          <c:yVal>
            <c:numRef>
              <c:f>optVSnopt!$N$79:$N$83</c:f>
              <c:numCache>
                <c:formatCode>0.00</c:formatCode>
                <c:ptCount val="5"/>
                <c:pt idx="0">
                  <c:v>168.85493799999995</c:v>
                </c:pt>
                <c:pt idx="1">
                  <c:v>150.05406899999997</c:v>
                </c:pt>
                <c:pt idx="2">
                  <c:v>147.29058100000006</c:v>
                </c:pt>
                <c:pt idx="3">
                  <c:v>195.31658099999993</c:v>
                </c:pt>
                <c:pt idx="4">
                  <c:v>149.24785600000001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6-4FC7-8211-1E382941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1440"/>
        <c:axId val="523847888"/>
      </c:scatterChart>
      <c:valAx>
        <c:axId val="5224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7888"/>
        <c:crosses val="autoZero"/>
        <c:crossBetween val="midCat"/>
      </c:valAx>
      <c:valAx>
        <c:axId val="523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OptP2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optVSnopt!$R$79:$R$81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optVSnopt!$S$79:$S$81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5-4714-BBAD-CBEB45CF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49680"/>
        <c:axId val="523846896"/>
      </c:scatterChart>
      <c:valAx>
        <c:axId val="5224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6896"/>
        <c:crosses val="autoZero"/>
        <c:crossBetween val="midCat"/>
      </c:valAx>
      <c:valAx>
        <c:axId val="523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</a:t>
            </a:r>
            <a:r>
              <a:rPr lang="en-GB" baseline="0"/>
              <a:t> scenari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optVSnopt!$C$5</c:f>
              <c:strCache>
                <c:ptCount val="1"/>
                <c:pt idx="0">
                  <c:v>Durata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optVSnopt!$C$6:$C$17</c:f>
              <c:numCache>
                <c:formatCode>0.00</c:formatCode>
                <c:ptCount val="12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  <c:pt idx="3">
                  <c:v>136.6378</c:v>
                </c:pt>
                <c:pt idx="4">
                  <c:v>55.073400000000007</c:v>
                </c:pt>
                <c:pt idx="5">
                  <c:v>101.3818</c:v>
                </c:pt>
                <c:pt idx="6">
                  <c:v>135.4888</c:v>
                </c:pt>
                <c:pt idx="7">
                  <c:v>50.514400000000002</c:v>
                </c:pt>
                <c:pt idx="8">
                  <c:v>102.39280000000001</c:v>
                </c:pt>
                <c:pt idx="9">
                  <c:v>138.95179999999999</c:v>
                </c:pt>
                <c:pt idx="10">
                  <c:v>39.946600000000004</c:v>
                </c:pt>
                <c:pt idx="11">
                  <c:v>103.67720000000001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D-49E8-BED7-F74CA56A9194}"/>
            </c:ext>
          </c:extLst>
        </c:ser>
        <c:ser>
          <c:idx val="1"/>
          <c:order val="1"/>
          <c:tx>
            <c:strRef>
              <c:f>optVSnopt!$D$5</c:f>
              <c:strCache>
                <c:ptCount val="1"/>
                <c:pt idx="0">
                  <c:v>Energia (J)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optVSnopt!$B$6:$B$17</c:f>
              <c:strCache>
                <c:ptCount val="12"/>
                <c:pt idx="0">
                  <c:v>Scenario2NoOpt</c:v>
                </c:pt>
                <c:pt idx="1">
                  <c:v>Scenario3NoOpt</c:v>
                </c:pt>
                <c:pt idx="2">
                  <c:v>Scenario5NoOpt</c:v>
                </c:pt>
                <c:pt idx="3">
                  <c:v>Scenario2OptP1</c:v>
                </c:pt>
                <c:pt idx="4">
                  <c:v>Scenario3OptP1</c:v>
                </c:pt>
                <c:pt idx="5">
                  <c:v>Scenario5OptP1</c:v>
                </c:pt>
                <c:pt idx="6">
                  <c:v>Scenario2OptP2</c:v>
                </c:pt>
                <c:pt idx="7">
                  <c:v>Scenario3OptP2</c:v>
                </c:pt>
                <c:pt idx="8">
                  <c:v>Scenario5OptP2</c:v>
                </c:pt>
                <c:pt idx="9">
                  <c:v>Scenario2Opt</c:v>
                </c:pt>
                <c:pt idx="10">
                  <c:v>Scenario3Opt</c:v>
                </c:pt>
                <c:pt idx="11">
                  <c:v>Scenario5Opt</c:v>
                </c:pt>
              </c:strCache>
            </c:strRef>
          </c:cat>
          <c:val>
            <c:numRef>
              <c:f>optVSnopt!$D$6:$D$17</c:f>
              <c:numCache>
                <c:formatCode>0.00</c:formatCode>
                <c:ptCount val="12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  <c:pt idx="3">
                  <c:v>161.58733359999997</c:v>
                </c:pt>
                <c:pt idx="4">
                  <c:v>62.772140799999988</c:v>
                </c:pt>
                <c:pt idx="5">
                  <c:v>111.799667</c:v>
                </c:pt>
                <c:pt idx="6">
                  <c:v>162.152805</c:v>
                </c:pt>
                <c:pt idx="7">
                  <c:v>61.665340200000003</c:v>
                </c:pt>
                <c:pt idx="8">
                  <c:v>116.07683540000001</c:v>
                </c:pt>
                <c:pt idx="9">
                  <c:v>180.15037240000001</c:v>
                </c:pt>
                <c:pt idx="10">
                  <c:v>54.237206999999998</c:v>
                </c:pt>
                <c:pt idx="11">
                  <c:v>114.88823659999998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D-49E8-BED7-F74CA56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433840"/>
        <c:axId val="386470944"/>
      </c:barChart>
      <c:catAx>
        <c:axId val="5224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70944"/>
        <c:crosses val="autoZero"/>
        <c:auto val="1"/>
        <c:lblAlgn val="ctr"/>
        <c:lblOffset val="100"/>
        <c:noMultiLvlLbl val="0"/>
      </c:catAx>
      <c:valAx>
        <c:axId val="3864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optVSnopt!$R$27:$R$29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optVSnopt!$S$27:$S$29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F10-BDF2-3D2DBA18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6336"/>
        <c:axId val="326425920"/>
      </c:scatterChart>
      <c:valAx>
        <c:axId val="29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920"/>
        <c:crosses val="autoZero"/>
        <c:crossBetween val="midCat"/>
      </c:valAx>
      <c:valAx>
        <c:axId val="326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Risultati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NoOpt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optVSnopt!$M$6:$N$6</c:f>
              <c:numCache>
                <c:formatCode>0.00</c:formatCode>
                <c:ptCount val="2"/>
                <c:pt idx="0">
                  <c:v>94.781133333333329</c:v>
                </c:pt>
                <c:pt idx="1">
                  <c:v>124.54847006666667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4-4144-9508-1074CD55A8A0}"/>
            </c:ext>
          </c:extLst>
        </c:ser>
        <c:ser>
          <c:idx val="2"/>
          <c:order val="2"/>
          <c:tx>
            <c:v>OptP1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optVSnopt!$M$10:$N$10</c:f>
              <c:numCache>
                <c:formatCode>0.00</c:formatCode>
                <c:ptCount val="2"/>
                <c:pt idx="0">
                  <c:v>97.697666666666677</c:v>
                </c:pt>
                <c:pt idx="1">
                  <c:v>112.05304713333332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F4-4144-9508-1074CD55A8A0}"/>
            </c:ext>
          </c:extLst>
        </c:ser>
        <c:ser>
          <c:idx val="4"/>
          <c:order val="4"/>
          <c:tx>
            <c:v>OptP2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optVSnopt!$M$14:$N$14</c:f>
              <c:numCache>
                <c:formatCode>0.00</c:formatCode>
                <c:ptCount val="2"/>
                <c:pt idx="0">
                  <c:v>96.132000000000005</c:v>
                </c:pt>
                <c:pt idx="1">
                  <c:v>113.29832686666667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F4-4144-9508-1074CD55A8A0}"/>
            </c:ext>
          </c:extLst>
        </c:ser>
        <c:ser>
          <c:idx val="6"/>
          <c:order val="6"/>
          <c:tx>
            <c:v>Opt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optVSnopt!$M$5:$N$5</c:f>
              <c:strCache>
                <c:ptCount val="2"/>
                <c:pt idx="0">
                  <c:v>Durata (s)</c:v>
                </c:pt>
                <c:pt idx="1">
                  <c:v>Energia (J)</c:v>
                </c:pt>
              </c:strCache>
            </c:strRef>
          </c:cat>
          <c:val>
            <c:numRef>
              <c:f>optVSnopt!$M$18:$N$18</c:f>
              <c:numCache>
                <c:formatCode>0.00</c:formatCode>
                <c:ptCount val="2"/>
                <c:pt idx="0">
                  <c:v>94.19186666666667</c:v>
                </c:pt>
                <c:pt idx="1">
                  <c:v>116.42527199999999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F4-4144-9508-1074CD5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68944"/>
        <c:axId val="5168537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optVSnopt!$L$9</c15:sqref>
                        </c15:formulaRef>
                      </c:ext>
                    </c:extLst>
                    <c:strCache>
                      <c:ptCount val="1"/>
                      <c:pt idx="0">
                        <c:v>OptP1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optVSnopt!$M$9:$N$9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F4-4144-9508-1074CD55A8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optVSnopt!$L$13</c15:sqref>
                        </c15:formulaRef>
                      </c:ext>
                    </c:extLst>
                    <c:strCache>
                      <c:ptCount val="1"/>
                      <c:pt idx="0">
                        <c:v>OptP2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optVSnopt!$M$13:$N$13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1F4-4144-9508-1074CD55A8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optVSnopt!$L$17</c15:sqref>
                        </c15:formulaRef>
                      </c:ext>
                    </c:extLst>
                    <c:strCache>
                      <c:ptCount val="1"/>
                      <c:pt idx="0">
                        <c:v>Opt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optVSnopt!$M$5:$N$5</c15:sqref>
                        </c15:formulaRef>
                      </c:ext>
                    </c:extLst>
                    <c:strCache>
                      <c:ptCount val="2"/>
                      <c:pt idx="0">
                        <c:v>Durata (s)</c:v>
                      </c:pt>
                      <c:pt idx="1">
                        <c:v>Energia (J)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optVSnopt!$M$17:$N$17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F4-4144-9508-1074CD55A8A0}"/>
                  </c:ext>
                </c:extLst>
              </c15:ser>
            </c15:filteredBarSeries>
          </c:ext>
        </c:extLst>
      </c:barChart>
      <c:catAx>
        <c:axId val="26596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53712"/>
        <c:crosses val="autoZero"/>
        <c:auto val="1"/>
        <c:lblAlgn val="ctr"/>
        <c:lblOffset val="100"/>
        <c:noMultiLvlLbl val="0"/>
      </c:catAx>
      <c:valAx>
        <c:axId val="5168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optVSnopt!$H$27:$H$31</c:f>
              <c:numCache>
                <c:formatCode>0.00</c:formatCode>
                <c:ptCount val="5"/>
                <c:pt idx="0">
                  <c:v>59.753</c:v>
                </c:pt>
                <c:pt idx="1">
                  <c:v>38.305</c:v>
                </c:pt>
                <c:pt idx="2">
                  <c:v>55.305</c:v>
                </c:pt>
                <c:pt idx="3">
                  <c:v>43.411999999999999</c:v>
                </c:pt>
                <c:pt idx="4">
                  <c:v>52.951000000000001</c:v>
                </c:pt>
              </c:numCache>
            </c:numRef>
          </c:xVal>
          <c:yVal>
            <c:numRef>
              <c:f>optVSnopt!$I$27:$I$31</c:f>
              <c:numCache>
                <c:formatCode>0.00</c:formatCode>
                <c:ptCount val="5"/>
                <c:pt idx="0">
                  <c:v>71.509658000000002</c:v>
                </c:pt>
                <c:pt idx="1">
                  <c:v>67.098872999999998</c:v>
                </c:pt>
                <c:pt idx="2">
                  <c:v>48.402011999999999</c:v>
                </c:pt>
                <c:pt idx="3">
                  <c:v>70.126869999999997</c:v>
                </c:pt>
                <c:pt idx="4">
                  <c:v>92.315173000000001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48C-B8DB-0946E95A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7920"/>
        <c:axId val="326425424"/>
      </c:scatterChart>
      <c:valAx>
        <c:axId val="3568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5424"/>
        <c:crosses val="autoZero"/>
        <c:crossBetween val="midCat"/>
      </c:valAx>
      <c:valAx>
        <c:axId val="326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Scenario5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Non</a:t>
            </a:r>
            <a:r>
              <a:rPr lang="en-GB"/>
              <a:t>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optVSnopt!$C$27:$C$31</c:f>
              <c:numCache>
                <c:formatCode>0.00</c:formatCode>
                <c:ptCount val="5"/>
                <c:pt idx="0">
                  <c:v>101.74299999999999</c:v>
                </c:pt>
                <c:pt idx="1">
                  <c:v>94.453999999999994</c:v>
                </c:pt>
                <c:pt idx="2">
                  <c:v>103.21599999999999</c:v>
                </c:pt>
                <c:pt idx="3">
                  <c:v>99.418000000000006</c:v>
                </c:pt>
                <c:pt idx="4">
                  <c:v>103.505</c:v>
                </c:pt>
              </c:numCache>
            </c:numRef>
          </c:xVal>
          <c:yVal>
            <c:numRef>
              <c:f>optVSnopt!$D$27:$D$31</c:f>
              <c:numCache>
                <c:formatCode>0.00</c:formatCode>
                <c:ptCount val="5"/>
                <c:pt idx="0">
                  <c:v>133.066329</c:v>
                </c:pt>
                <c:pt idx="1">
                  <c:v>89.647870999999995</c:v>
                </c:pt>
                <c:pt idx="2">
                  <c:v>158.199432</c:v>
                </c:pt>
                <c:pt idx="3">
                  <c:v>146.145983</c:v>
                </c:pt>
                <c:pt idx="4">
                  <c:v>98.755549000000002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479A-A5D4-662E4ED5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24960"/>
        <c:axId val="326431376"/>
      </c:scatterChart>
      <c:valAx>
        <c:axId val="32302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1376"/>
        <c:crosses val="autoZero"/>
        <c:crossBetween val="midCat"/>
      </c:valAx>
      <c:valAx>
        <c:axId val="326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NonOttimizzata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optVSnopt!$M$27:$M$31</c:f>
              <c:numCache>
                <c:formatCode>0.00</c:formatCode>
                <c:ptCount val="5"/>
                <c:pt idx="0">
                  <c:v>135.14699999999999</c:v>
                </c:pt>
                <c:pt idx="1">
                  <c:v>134.84899999999999</c:v>
                </c:pt>
                <c:pt idx="2">
                  <c:v>131.483</c:v>
                </c:pt>
                <c:pt idx="3">
                  <c:v>135.31899999999999</c:v>
                </c:pt>
                <c:pt idx="4">
                  <c:v>132.857</c:v>
                </c:pt>
              </c:numCache>
            </c:numRef>
          </c:xVal>
          <c:yVal>
            <c:numRef>
              <c:f>optVSnopt!$N$27:$N$31</c:f>
              <c:numCache>
                <c:formatCode>0.00</c:formatCode>
                <c:ptCount val="5"/>
                <c:pt idx="0">
                  <c:v>190.88302899999999</c:v>
                </c:pt>
                <c:pt idx="1">
                  <c:v>153.69038399999999</c:v>
                </c:pt>
                <c:pt idx="2">
                  <c:v>188.336545</c:v>
                </c:pt>
                <c:pt idx="3">
                  <c:v>157.655112</c:v>
                </c:pt>
                <c:pt idx="4">
                  <c:v>202.39423099999999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8-43D8-9E94-E0154C7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6416"/>
        <c:axId val="328385328"/>
      </c:scatterChart>
      <c:valAx>
        <c:axId val="293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28"/>
        <c:crosses val="autoZero"/>
        <c:crossBetween val="midCat"/>
      </c:valAx>
      <c:valAx>
        <c:axId val="328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Scenario5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optVSnopt!$C$105:$C$109</c:f>
              <c:numCache>
                <c:formatCode>0.00</c:formatCode>
                <c:ptCount val="5"/>
                <c:pt idx="0">
                  <c:v>102.97</c:v>
                </c:pt>
                <c:pt idx="1">
                  <c:v>101.68</c:v>
                </c:pt>
                <c:pt idx="2">
                  <c:v>106.717</c:v>
                </c:pt>
                <c:pt idx="3">
                  <c:v>103.81399999999999</c:v>
                </c:pt>
                <c:pt idx="4">
                  <c:v>103.205</c:v>
                </c:pt>
              </c:numCache>
            </c:numRef>
          </c:xVal>
          <c:yVal>
            <c:numRef>
              <c:f>optVSnopt!$D$105:$D$109</c:f>
              <c:numCache>
                <c:formatCode>0.00</c:formatCode>
                <c:ptCount val="5"/>
                <c:pt idx="0">
                  <c:v>107.099188</c:v>
                </c:pt>
                <c:pt idx="1">
                  <c:v>79.198443999999995</c:v>
                </c:pt>
                <c:pt idx="2">
                  <c:v>150.24098000000001</c:v>
                </c:pt>
                <c:pt idx="3">
                  <c:v>146.27462</c:v>
                </c:pt>
                <c:pt idx="4">
                  <c:v>91.627950999999996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E-456C-8FA4-68E6049E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22896"/>
        <c:axId val="175562928"/>
      </c:scatterChart>
      <c:valAx>
        <c:axId val="3304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28"/>
        <c:crosses val="autoZero"/>
        <c:crossBetween val="midCat"/>
      </c:valAx>
      <c:valAx>
        <c:axId val="1755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Scenario3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optVSnopt!$H$105:$H$109</c:f>
              <c:numCache>
                <c:formatCode>0.00</c:formatCode>
                <c:ptCount val="5"/>
                <c:pt idx="0">
                  <c:v>40.329000000000001</c:v>
                </c:pt>
                <c:pt idx="1">
                  <c:v>39.984000000000002</c:v>
                </c:pt>
                <c:pt idx="2">
                  <c:v>40.356000000000002</c:v>
                </c:pt>
                <c:pt idx="3">
                  <c:v>39.929000000000002</c:v>
                </c:pt>
                <c:pt idx="4">
                  <c:v>39.134999999999998</c:v>
                </c:pt>
              </c:numCache>
            </c:numRef>
          </c:xVal>
          <c:yVal>
            <c:numRef>
              <c:f>optVSnopt!$I$105:$I$109</c:f>
              <c:numCache>
                <c:formatCode>0.00</c:formatCode>
                <c:ptCount val="5"/>
                <c:pt idx="0">
                  <c:v>82.498931999999996</c:v>
                </c:pt>
                <c:pt idx="1">
                  <c:v>41.610183999999997</c:v>
                </c:pt>
                <c:pt idx="2">
                  <c:v>35.400556999999999</c:v>
                </c:pt>
                <c:pt idx="3">
                  <c:v>35.813851999999997</c:v>
                </c:pt>
                <c:pt idx="4">
                  <c:v>75.86251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A-41CD-A324-FCD6B5A7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33712"/>
        <c:axId val="286804512"/>
      </c:scatterChart>
      <c:valAx>
        <c:axId val="3599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4512"/>
        <c:crosses val="autoZero"/>
        <c:crossBetween val="midCat"/>
      </c:valAx>
      <c:valAx>
        <c:axId val="2868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Scenario2 Ottimizzata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optVSnopt!$M$105:$M$109</c:f>
              <c:numCache>
                <c:formatCode>0.00</c:formatCode>
                <c:ptCount val="5"/>
                <c:pt idx="0">
                  <c:v>138.566</c:v>
                </c:pt>
                <c:pt idx="1">
                  <c:v>138.81700000000001</c:v>
                </c:pt>
                <c:pt idx="2">
                  <c:v>139.88499999999999</c:v>
                </c:pt>
                <c:pt idx="3">
                  <c:v>139.6</c:v>
                </c:pt>
                <c:pt idx="4">
                  <c:v>137.89099999999999</c:v>
                </c:pt>
              </c:numCache>
            </c:numRef>
          </c:xVal>
          <c:yVal>
            <c:numRef>
              <c:f>optVSnopt!$N$105:$N$109</c:f>
              <c:numCache>
                <c:formatCode>0.00</c:formatCode>
                <c:ptCount val="5"/>
                <c:pt idx="0">
                  <c:v>192.95286899999999</c:v>
                </c:pt>
                <c:pt idx="1">
                  <c:v>205.80058399999999</c:v>
                </c:pt>
                <c:pt idx="2">
                  <c:v>199.97241500000001</c:v>
                </c:pt>
                <c:pt idx="3">
                  <c:v>150.84999300000001</c:v>
                </c:pt>
                <c:pt idx="4">
                  <c:v>151.17600100000001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F-422B-8C44-579B90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5072"/>
        <c:axId val="328401696"/>
      </c:scatterChart>
      <c:valAx>
        <c:axId val="2959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01696"/>
        <c:crosses val="autoZero"/>
        <c:crossBetween val="midCat"/>
      </c:valAx>
      <c:valAx>
        <c:axId val="328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NoOpt vs Opt: scenari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Opt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optVSnopt!$C$6:$C$8</c:f>
              <c:numCache>
                <c:formatCode>0.00</c:formatCode>
                <c:ptCount val="3"/>
                <c:pt idx="0">
                  <c:v>133.93099999999998</c:v>
                </c:pt>
                <c:pt idx="1">
                  <c:v>49.9452</c:v>
                </c:pt>
                <c:pt idx="2">
                  <c:v>100.46720000000001</c:v>
                </c:pt>
              </c:numCache>
            </c:numRef>
          </c:xVal>
          <c:yVal>
            <c:numRef>
              <c:f>optVSnopt!$D$6:$D$8</c:f>
              <c:numCache>
                <c:formatCode>0.00</c:formatCode>
                <c:ptCount val="3"/>
                <c:pt idx="0">
                  <c:v>178.59186019999999</c:v>
                </c:pt>
                <c:pt idx="1">
                  <c:v>69.890517200000005</c:v>
                </c:pt>
                <c:pt idx="2">
                  <c:v>125.1630328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0A-4F2D-BFD1-C2438F76230B}"/>
            </c:ext>
          </c:extLst>
        </c:ser>
        <c:ser>
          <c:idx val="1"/>
          <c:order val="1"/>
          <c:tx>
            <c:v>NoOpt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optVSnopt!$C$15:$C$17</c:f>
              <c:numCache>
                <c:formatCode>0.00</c:formatCode>
                <c:ptCount val="3"/>
                <c:pt idx="0">
                  <c:v>138.95179999999999</c:v>
                </c:pt>
                <c:pt idx="1">
                  <c:v>39.946600000000004</c:v>
                </c:pt>
                <c:pt idx="2">
                  <c:v>103.67720000000001</c:v>
                </c:pt>
              </c:numCache>
            </c:numRef>
          </c:xVal>
          <c:yVal>
            <c:numRef>
              <c:f>optVSnopt!$D$15:$D$17</c:f>
              <c:numCache>
                <c:formatCode>0.00</c:formatCode>
                <c:ptCount val="3"/>
                <c:pt idx="0">
                  <c:v>180.15037240000001</c:v>
                </c:pt>
                <c:pt idx="1">
                  <c:v>54.237206999999998</c:v>
                </c:pt>
                <c:pt idx="2">
                  <c:v>114.88823659999998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0560-419E-8A88-08E1CDE7BF83}"/>
            </c:ext>
          </c:extLst>
        </c:ser>
        <c:ser>
          <c:idx val="2"/>
          <c:order val="2"/>
          <c:tx>
            <c:v>OptP1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optVSnopt!$C$9:$C$11</c:f>
              <c:numCache>
                <c:formatCode>0.00</c:formatCode>
                <c:ptCount val="3"/>
                <c:pt idx="0">
                  <c:v>136.6378</c:v>
                </c:pt>
                <c:pt idx="1">
                  <c:v>55.073400000000007</c:v>
                </c:pt>
                <c:pt idx="2">
                  <c:v>101.3818</c:v>
                </c:pt>
              </c:numCache>
            </c:numRef>
          </c:xVal>
          <c:yVal>
            <c:numRef>
              <c:f>optVSnopt!$D$9:$D$11</c:f>
              <c:numCache>
                <c:formatCode>0.00</c:formatCode>
                <c:ptCount val="3"/>
                <c:pt idx="0">
                  <c:v>161.58733359999997</c:v>
                </c:pt>
                <c:pt idx="1">
                  <c:v>62.772140799999988</c:v>
                </c:pt>
                <c:pt idx="2">
                  <c:v>111.799667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0560-419E-8A88-08E1CDE7BF83}"/>
            </c:ext>
          </c:extLst>
        </c:ser>
        <c:ser>
          <c:idx val="3"/>
          <c:order val="3"/>
          <c:tx>
            <c:v>OptP2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optVSnopt!$C$12:$C$14</c:f>
              <c:numCache>
                <c:formatCode>0.00</c:formatCode>
                <c:ptCount val="3"/>
                <c:pt idx="0">
                  <c:v>135.4888</c:v>
                </c:pt>
                <c:pt idx="1">
                  <c:v>50.514400000000002</c:v>
                </c:pt>
                <c:pt idx="2">
                  <c:v>102.39280000000001</c:v>
                </c:pt>
              </c:numCache>
            </c:numRef>
          </c:xVal>
          <c:yVal>
            <c:numRef>
              <c:f>optVSnopt!$D$12:$D$14</c:f>
              <c:numCache>
                <c:formatCode>0.00</c:formatCode>
                <c:ptCount val="3"/>
                <c:pt idx="0">
                  <c:v>162.152805</c:v>
                </c:pt>
                <c:pt idx="1">
                  <c:v>61.665340200000003</c:v>
                </c:pt>
                <c:pt idx="2">
                  <c:v>116.07683540000001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92-42BE-AD34-A89FE824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97235647"/>
        <c:axId val="391293855"/>
      </c:bubbleChart>
      <c:valAx>
        <c:axId val="39723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855"/>
        <c:crosses val="autoZero"/>
        <c:crossBetween val="midCat"/>
      </c:valAx>
      <c:valAx>
        <c:axId val="39129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3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848540</xdr:colOff>
      <xdr:row>114</xdr:row>
      <xdr:rowOff>310787</xdr:rowOff>
    </xdr:from>
    <xdr:to>
      <xdr:col>19</xdr:col>
      <xdr:colOff>965017</xdr:colOff>
      <xdr:row>123</xdr:row>
      <xdr:rowOff>116749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CF8094-588D-01DF-D43A-9F8C206C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864052</xdr:colOff>
      <xdr:row>37</xdr:row>
      <xdr:rowOff>13333</xdr:rowOff>
    </xdr:from>
    <xdr:to>
      <xdr:col>19</xdr:col>
      <xdr:colOff>984339</xdr:colOff>
      <xdr:row>45</xdr:row>
      <xdr:rowOff>143961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5D164E3-BC57-74BC-917A-B5B3291D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57422</xdr:colOff>
      <xdr:row>37</xdr:row>
      <xdr:rowOff>23131</xdr:rowOff>
    </xdr:from>
    <xdr:to>
      <xdr:col>10</xdr:col>
      <xdr:colOff>173899</xdr:colOff>
      <xdr:row>45</xdr:row>
      <xdr:rowOff>157569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2F6C8E-44FF-8BF9-5813-141D15702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269149</xdr:colOff>
      <xdr:row>36</xdr:row>
      <xdr:rowOff>281668</xdr:rowOff>
    </xdr:from>
    <xdr:to>
      <xdr:col>5</xdr:col>
      <xdr:colOff>378007</xdr:colOff>
      <xdr:row>45</xdr:row>
      <xdr:rowOff>89534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0692965-FD94-76F1-0E8D-B391EB46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601707</xdr:colOff>
      <xdr:row>37</xdr:row>
      <xdr:rowOff>23132</xdr:rowOff>
    </xdr:from>
    <xdr:to>
      <xdr:col>15</xdr:col>
      <xdr:colOff>92256</xdr:colOff>
      <xdr:row>45</xdr:row>
      <xdr:rowOff>157570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ADFAD49-D452-1F9C-0923-7AA4A34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168184</xdr:colOff>
      <xdr:row>115</xdr:row>
      <xdr:rowOff>36738</xdr:rowOff>
    </xdr:from>
    <xdr:to>
      <xdr:col>5</xdr:col>
      <xdr:colOff>280852</xdr:colOff>
      <xdr:row>123</xdr:row>
      <xdr:rowOff>174988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581908D-ECC8-E722-6402-6D103E79B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2993</xdr:colOff>
      <xdr:row>115</xdr:row>
      <xdr:rowOff>23131</xdr:rowOff>
    </xdr:from>
    <xdr:to>
      <xdr:col>10</xdr:col>
      <xdr:colOff>119470</xdr:colOff>
      <xdr:row>123</xdr:row>
      <xdr:rowOff>157570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736A2D0-D864-5870-6C16-B2DCCD5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71030</xdr:colOff>
      <xdr:row>114</xdr:row>
      <xdr:rowOff>295274</xdr:rowOff>
    </xdr:from>
    <xdr:to>
      <xdr:col>15</xdr:col>
      <xdr:colOff>187507</xdr:colOff>
      <xdr:row>123</xdr:row>
      <xdr:rowOff>103141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FB9921-815D-FBEE-CFD6-0EFD04289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841355</xdr:colOff>
      <xdr:row>3</xdr:row>
      <xdr:rowOff>214048</xdr:rowOff>
    </xdr:from>
    <xdr:to>
      <xdr:col>9</xdr:col>
      <xdr:colOff>494964</xdr:colOff>
      <xdr:row>11</xdr:row>
      <xdr:rowOff>212912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B1D9CC-08C4-55E2-02DA-4E2BFE89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110346</xdr:colOff>
      <xdr:row>3</xdr:row>
      <xdr:rowOff>42262</xdr:rowOff>
    </xdr:from>
    <xdr:to>
      <xdr:col>19</xdr:col>
      <xdr:colOff>946356</xdr:colOff>
      <xdr:row>10</xdr:row>
      <xdr:rowOff>319549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EF61E9-A3BF-3232-D34A-868B66BEC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52524</xdr:colOff>
      <xdr:row>63</xdr:row>
      <xdr:rowOff>36739</xdr:rowOff>
    </xdr:from>
    <xdr:to>
      <xdr:col>10</xdr:col>
      <xdr:colOff>167096</xdr:colOff>
      <xdr:row>71</xdr:row>
      <xdr:rowOff>171177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6D399E0-B6E4-FCF4-39AD-E01754B13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624023</xdr:colOff>
      <xdr:row>63</xdr:row>
      <xdr:rowOff>77560</xdr:rowOff>
    </xdr:from>
    <xdr:to>
      <xdr:col>15</xdr:col>
      <xdr:colOff>112667</xdr:colOff>
      <xdr:row>71</xdr:row>
      <xdr:rowOff>211998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16D627F-2E7C-1FCD-5D1D-A37C6212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365488</xdr:colOff>
      <xdr:row>63</xdr:row>
      <xdr:rowOff>23132</xdr:rowOff>
    </xdr:from>
    <xdr:to>
      <xdr:col>5</xdr:col>
      <xdr:colOff>303168</xdr:colOff>
      <xdr:row>71</xdr:row>
      <xdr:rowOff>157571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A8B33D-4DE8-7775-A888-FBF83F419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678452</xdr:colOff>
      <xdr:row>62</xdr:row>
      <xdr:rowOff>322488</xdr:rowOff>
    </xdr:from>
    <xdr:to>
      <xdr:col>19</xdr:col>
      <xdr:colOff>793024</xdr:colOff>
      <xdr:row>71</xdr:row>
      <xdr:rowOff>130356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B52E275-135D-53FD-A4B8-7CB0CCE5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102053</xdr:colOff>
      <xdr:row>89</xdr:row>
      <xdr:rowOff>118381</xdr:rowOff>
    </xdr:from>
    <xdr:to>
      <xdr:col>10</xdr:col>
      <xdr:colOff>209005</xdr:colOff>
      <xdr:row>97</xdr:row>
      <xdr:rowOff>252819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2AE9-9AC0-8BAA-4341-D42FAB43B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100147</xdr:colOff>
      <xdr:row>89</xdr:row>
      <xdr:rowOff>63953</xdr:rowOff>
    </xdr:from>
    <xdr:to>
      <xdr:col>5</xdr:col>
      <xdr:colOff>35922</xdr:colOff>
      <xdr:row>97</xdr:row>
      <xdr:rowOff>194581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7892-9447-5EAD-13F0-99F687DD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564696</xdr:colOff>
      <xdr:row>89</xdr:row>
      <xdr:rowOff>118382</xdr:rowOff>
    </xdr:from>
    <xdr:to>
      <xdr:col>15</xdr:col>
      <xdr:colOff>45720</xdr:colOff>
      <xdr:row>97</xdr:row>
      <xdr:rowOff>252820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7FD47-87F7-F1F2-4BB8-9149249C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664846</xdr:colOff>
      <xdr:row>89</xdr:row>
      <xdr:rowOff>145596</xdr:rowOff>
    </xdr:from>
    <xdr:to>
      <xdr:col>19</xdr:col>
      <xdr:colOff>779418</xdr:colOff>
      <xdr:row>97</xdr:row>
      <xdr:rowOff>280034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2AC2D-0682-7F80-7992-9C54F432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888962</xdr:colOff>
      <xdr:row>11</xdr:row>
      <xdr:rowOff>230841</xdr:rowOff>
    </xdr:from>
    <xdr:to>
      <xdr:col>9</xdr:col>
      <xdr:colOff>401619</xdr:colOff>
      <xdr:row>20</xdr:row>
      <xdr:rowOff>49305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5F2B5-B2F0-443B-5691-AEC5287DF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640360</xdr:colOff>
      <xdr:row>12</xdr:row>
      <xdr:rowOff>59930</xdr:rowOff>
    </xdr:from>
    <xdr:to>
      <xdr:col>19</xdr:col>
      <xdr:colOff>772926</xdr:colOff>
      <xdr:row>20</xdr:row>
      <xdr:rowOff>214043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2FD02-2943-C59D-5CB2-D723CF01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tabSelected="1" topLeftCell="C1" zoomScale="85" zoomScaleNormal="85" workbookViewId="0">
      <selection activeCell="P12" sqref="P12"/>
    </sheetView>
  </sheetViews>
  <sheetFormatPr defaultColWidth="16.109375" defaultRowHeight="25.8" customHeight="1" x14ac:dyDescent="0.3"/>
  <cols>
    <col min="1" max="1" width="9.109375" style="1" customWidth="1"/>
    <col min="2" max="2" width="23" style="1" bestFit="1" customWidth="1"/>
    <col min="3" max="5" width="16.109375" style="1"/>
    <col min="6" max="6" width="9.109375" style="1" customWidth="1"/>
    <col min="7" max="10" width="16.109375" style="1"/>
    <col min="11" max="11" width="9.109375" style="1" customWidth="1"/>
    <col min="12" max="16384" width="16.109375" style="1"/>
  </cols>
  <sheetData>
    <row r="1" spans="2:20" ht="25.8" customHeight="1" thickBot="1" x14ac:dyDescent="0.35"/>
    <row r="2" spans="2:20" ht="25.8" customHeight="1" x14ac:dyDescent="0.3">
      <c r="B2" s="38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0"/>
    </row>
    <row r="3" spans="2:20" ht="25.8" customHeight="1" thickBot="1" x14ac:dyDescent="0.3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</row>
    <row r="4" spans="2:20" ht="25.8" customHeight="1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2:20" ht="25.8" customHeight="1" x14ac:dyDescent="0.3">
      <c r="B5" s="6" t="s">
        <v>18</v>
      </c>
      <c r="C5" s="7" t="s">
        <v>37</v>
      </c>
      <c r="D5" s="7" t="s">
        <v>38</v>
      </c>
      <c r="L5" s="31" t="s">
        <v>27</v>
      </c>
      <c r="M5" s="7" t="s">
        <v>37</v>
      </c>
      <c r="N5" s="7" t="s">
        <v>38</v>
      </c>
      <c r="O5" s="7" t="s">
        <v>39</v>
      </c>
      <c r="R5" s="32"/>
      <c r="S5" s="32"/>
      <c r="T5" s="8"/>
    </row>
    <row r="6" spans="2:20" ht="25.8" customHeight="1" x14ac:dyDescent="0.3">
      <c r="B6" s="12" t="s">
        <v>19</v>
      </c>
      <c r="C6" s="1">
        <f t="shared" ref="C6:D8" si="0">R27</f>
        <v>133.93099999999998</v>
      </c>
      <c r="D6" s="1">
        <f t="shared" si="0"/>
        <v>178.59186019999999</v>
      </c>
      <c r="E6" s="33"/>
      <c r="L6" s="34" t="s">
        <v>12</v>
      </c>
      <c r="M6" s="1">
        <f>AVERAGE(C6:C8)</f>
        <v>94.781133333333329</v>
      </c>
      <c r="N6" s="1">
        <f>AVERAGE(D6:D8)</f>
        <v>124.54847006666667</v>
      </c>
      <c r="O6" s="1">
        <f t="shared" ref="O6:O7" si="1">N6/M6</f>
        <v>1.3140639459189136</v>
      </c>
      <c r="R6" s="32"/>
      <c r="S6" s="32"/>
      <c r="T6" s="8"/>
    </row>
    <row r="7" spans="2:20" ht="25.8" customHeight="1" x14ac:dyDescent="0.3">
      <c r="B7" s="12" t="s">
        <v>20</v>
      </c>
      <c r="C7" s="1">
        <f t="shared" si="0"/>
        <v>49.9452</v>
      </c>
      <c r="D7" s="1">
        <f t="shared" si="0"/>
        <v>69.890517200000005</v>
      </c>
      <c r="E7" s="32"/>
      <c r="L7" s="34" t="s">
        <v>13</v>
      </c>
      <c r="M7" s="1">
        <f>MEDIAN(C6:C8)</f>
        <v>100.46720000000001</v>
      </c>
      <c r="N7" s="1">
        <f>MEDIAN(D6:D8)</f>
        <v>125.1630328</v>
      </c>
      <c r="O7" s="1">
        <f t="shared" si="1"/>
        <v>1.2458099041279143</v>
      </c>
      <c r="R7" s="32"/>
      <c r="S7" s="32"/>
      <c r="T7" s="8"/>
    </row>
    <row r="8" spans="2:20" ht="25.8" customHeight="1" x14ac:dyDescent="0.3">
      <c r="B8" s="12" t="s">
        <v>21</v>
      </c>
      <c r="C8" s="1">
        <f t="shared" si="0"/>
        <v>100.46720000000001</v>
      </c>
      <c r="D8" s="1">
        <f t="shared" si="0"/>
        <v>125.1630328</v>
      </c>
      <c r="E8" s="32"/>
      <c r="L8" s="34" t="s">
        <v>40</v>
      </c>
      <c r="M8" s="1">
        <f>_xlfn.STDEV.P(C6:C8)</f>
        <v>34.521994592948367</v>
      </c>
      <c r="N8" s="1">
        <f>_xlfn.STDEV.P(D6:D8)</f>
        <v>44.379265113457421</v>
      </c>
      <c r="O8" s="1" t="s">
        <v>14</v>
      </c>
      <c r="R8" s="32"/>
      <c r="S8" s="32"/>
      <c r="T8" s="8"/>
    </row>
    <row r="9" spans="2:20" ht="25.8" customHeight="1" x14ac:dyDescent="0.3">
      <c r="B9" s="30" t="s">
        <v>29</v>
      </c>
      <c r="C9" s="1">
        <v>136.6378</v>
      </c>
      <c r="D9" s="1">
        <v>161.58733359999997</v>
      </c>
      <c r="E9" s="33"/>
      <c r="L9" s="35" t="s">
        <v>35</v>
      </c>
      <c r="M9" s="7" t="s">
        <v>37</v>
      </c>
      <c r="N9" s="7" t="s">
        <v>38</v>
      </c>
      <c r="O9" s="7" t="s">
        <v>39</v>
      </c>
      <c r="R9" s="32"/>
      <c r="T9" s="11"/>
    </row>
    <row r="10" spans="2:20" ht="25.8" customHeight="1" x14ac:dyDescent="0.3">
      <c r="B10" s="30" t="s">
        <v>30</v>
      </c>
      <c r="C10" s="1">
        <v>55.073400000000007</v>
      </c>
      <c r="D10" s="1">
        <v>62.772140799999988</v>
      </c>
      <c r="E10" s="32"/>
      <c r="L10" s="34" t="s">
        <v>12</v>
      </c>
      <c r="M10" s="1">
        <f>AVERAGE(C9:C11)</f>
        <v>97.697666666666677</v>
      </c>
      <c r="N10" s="1">
        <f>AVERAGE(D9:D11)</f>
        <v>112.05304713333332</v>
      </c>
      <c r="O10" s="1">
        <f t="shared" ref="O10:O11" si="2">N10/M10</f>
        <v>1.146936779111067</v>
      </c>
      <c r="R10" s="32"/>
      <c r="T10" s="11"/>
    </row>
    <row r="11" spans="2:20" ht="25.8" customHeight="1" x14ac:dyDescent="0.3">
      <c r="B11" s="30" t="s">
        <v>31</v>
      </c>
      <c r="C11" s="1">
        <v>101.3818</v>
      </c>
      <c r="D11" s="1">
        <v>111.799667</v>
      </c>
      <c r="E11" s="32"/>
      <c r="L11" s="34" t="s">
        <v>13</v>
      </c>
      <c r="M11" s="1">
        <f>MEDIAN(C9:C11)</f>
        <v>101.3818</v>
      </c>
      <c r="N11" s="1">
        <f>MEDIAN(D9:D11)</f>
        <v>111.799667</v>
      </c>
      <c r="O11" s="1">
        <f t="shared" si="2"/>
        <v>1.1027587495980542</v>
      </c>
      <c r="R11" s="47"/>
      <c r="T11" s="11"/>
    </row>
    <row r="12" spans="2:20" ht="25.8" customHeight="1" x14ac:dyDescent="0.3">
      <c r="B12" s="10" t="s">
        <v>32</v>
      </c>
      <c r="C12" s="1">
        <v>135.4888</v>
      </c>
      <c r="D12" s="1">
        <v>162.152805</v>
      </c>
      <c r="L12" s="34" t="s">
        <v>40</v>
      </c>
      <c r="M12" s="1">
        <f>_xlfn.STDEV.P(C9:C11)</f>
        <v>33.400274107191898</v>
      </c>
      <c r="N12" s="1">
        <f>_xlfn.STDEV.P(D9:D11)</f>
        <v>40.341531396682413</v>
      </c>
      <c r="O12" s="1" t="s">
        <v>14</v>
      </c>
      <c r="R12" s="47"/>
      <c r="T12" s="11"/>
    </row>
    <row r="13" spans="2:20" ht="25.8" customHeight="1" x14ac:dyDescent="0.3">
      <c r="B13" s="10" t="s">
        <v>33</v>
      </c>
      <c r="C13" s="1">
        <v>50.514400000000002</v>
      </c>
      <c r="D13" s="1">
        <v>61.665340200000003</v>
      </c>
      <c r="L13" s="36" t="s">
        <v>36</v>
      </c>
      <c r="M13" s="7" t="s">
        <v>37</v>
      </c>
      <c r="N13" s="7" t="s">
        <v>38</v>
      </c>
      <c r="O13" s="7" t="s">
        <v>39</v>
      </c>
      <c r="R13" s="47"/>
      <c r="T13" s="11"/>
    </row>
    <row r="14" spans="2:20" ht="25.8" customHeight="1" x14ac:dyDescent="0.3">
      <c r="B14" s="10" t="s">
        <v>34</v>
      </c>
      <c r="C14" s="1">
        <v>102.39280000000001</v>
      </c>
      <c r="D14" s="1">
        <v>116.07683540000001</v>
      </c>
      <c r="L14" s="34" t="s">
        <v>12</v>
      </c>
      <c r="M14" s="1">
        <f>AVERAGE(C12:C14)</f>
        <v>96.132000000000005</v>
      </c>
      <c r="N14" s="1">
        <f>AVERAGE(D12:D14)</f>
        <v>113.29832686666667</v>
      </c>
      <c r="O14" s="1">
        <f t="shared" ref="O14:O15" si="3">N14/M14</f>
        <v>1.178570370601534</v>
      </c>
      <c r="T14" s="11"/>
    </row>
    <row r="15" spans="2:20" ht="25.8" customHeight="1" x14ac:dyDescent="0.3">
      <c r="B15" s="9" t="s">
        <v>22</v>
      </c>
      <c r="C15" s="1">
        <f t="shared" ref="C15:D17" si="4">R105</f>
        <v>138.95179999999999</v>
      </c>
      <c r="D15" s="1">
        <f t="shared" si="4"/>
        <v>180.15037240000001</v>
      </c>
      <c r="L15" s="34" t="s">
        <v>13</v>
      </c>
      <c r="M15" s="1">
        <f>MEDIAN(C12:C14)</f>
        <v>102.39280000000001</v>
      </c>
      <c r="N15" s="1">
        <f>MEDIAN(D12:D14)</f>
        <v>116.07683540000001</v>
      </c>
      <c r="O15" s="1">
        <f t="shared" si="3"/>
        <v>1.1336425549452696</v>
      </c>
      <c r="T15" s="11"/>
    </row>
    <row r="16" spans="2:20" ht="25.8" customHeight="1" x14ac:dyDescent="0.3">
      <c r="B16" s="9" t="s">
        <v>23</v>
      </c>
      <c r="C16" s="1">
        <f t="shared" si="4"/>
        <v>39.946600000000004</v>
      </c>
      <c r="D16" s="1">
        <f t="shared" si="4"/>
        <v>54.237206999999998</v>
      </c>
      <c r="L16" s="34" t="s">
        <v>40</v>
      </c>
      <c r="M16" s="1">
        <f>_xlfn.STDEV.P(C12:C14)</f>
        <v>34.971992377901493</v>
      </c>
      <c r="N16" s="1">
        <f>_xlfn.STDEV.P(D12:D14)</f>
        <v>41.070855260433063</v>
      </c>
      <c r="O16" s="1" t="s">
        <v>14</v>
      </c>
      <c r="T16" s="11"/>
    </row>
    <row r="17" spans="2:20" ht="25.8" customHeight="1" x14ac:dyDescent="0.3">
      <c r="B17" s="9" t="s">
        <v>24</v>
      </c>
      <c r="C17" s="1">
        <f t="shared" si="4"/>
        <v>103.67720000000001</v>
      </c>
      <c r="D17" s="1">
        <f t="shared" si="4"/>
        <v>114.88823659999998</v>
      </c>
      <c r="L17" s="37" t="s">
        <v>28</v>
      </c>
      <c r="M17" s="7" t="s">
        <v>37</v>
      </c>
      <c r="N17" s="7" t="s">
        <v>38</v>
      </c>
      <c r="O17" s="7" t="s">
        <v>39</v>
      </c>
      <c r="T17" s="11"/>
    </row>
    <row r="18" spans="2:20" ht="25.8" customHeight="1" x14ac:dyDescent="0.3">
      <c r="B18" s="13"/>
      <c r="L18" s="34" t="s">
        <v>12</v>
      </c>
      <c r="M18" s="1">
        <f>AVERAGE(C15:C17)</f>
        <v>94.19186666666667</v>
      </c>
      <c r="N18" s="1">
        <f>AVERAGE(D15:D17)</f>
        <v>116.42527199999999</v>
      </c>
      <c r="O18" s="1">
        <f>N18/M18</f>
        <v>1.236043791466779</v>
      </c>
      <c r="T18" s="11"/>
    </row>
    <row r="19" spans="2:20" ht="25.8" customHeight="1" x14ac:dyDescent="0.3">
      <c r="B19" s="13"/>
      <c r="L19" s="34" t="s">
        <v>13</v>
      </c>
      <c r="M19" s="1">
        <f>MEDIAN(C15:C17)</f>
        <v>103.67720000000001</v>
      </c>
      <c r="N19" s="1">
        <f>MEDIAN(D15:D17)</f>
        <v>114.88823659999998</v>
      </c>
      <c r="O19" s="1">
        <f>N19/M19</f>
        <v>1.1081340603334191</v>
      </c>
      <c r="T19" s="11"/>
    </row>
    <row r="20" spans="2:20" ht="25.8" customHeight="1" x14ac:dyDescent="0.3">
      <c r="B20" s="13"/>
      <c r="L20" s="34" t="s">
        <v>40</v>
      </c>
      <c r="M20" s="1">
        <f>_xlfn.STDEV.P(C15:C17)</f>
        <v>40.971421487774741</v>
      </c>
      <c r="N20" s="1">
        <f>_xlfn.STDEV.P(D15:D17)</f>
        <v>51.415323031353083</v>
      </c>
      <c r="O20" s="2" t="s">
        <v>14</v>
      </c>
      <c r="T20" s="11"/>
    </row>
    <row r="21" spans="2:20" ht="25.8" customHeight="1" thickBot="1" x14ac:dyDescent="0.3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</row>
    <row r="22" spans="2:20" ht="25.8" customHeight="1" thickBot="1" x14ac:dyDescent="0.35">
      <c r="B22" s="15"/>
      <c r="T22" s="15"/>
    </row>
    <row r="23" spans="2:20" ht="25.8" customHeight="1" x14ac:dyDescent="0.3">
      <c r="B23" s="38" t="s">
        <v>16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0"/>
    </row>
    <row r="24" spans="2:20" ht="25.8" customHeight="1" thickBot="1" x14ac:dyDescent="0.3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2:20" ht="25.8" customHeight="1" thickBot="1" x14ac:dyDescent="0.35">
      <c r="B25" s="13"/>
      <c r="C25" s="17"/>
      <c r="D25" s="17"/>
      <c r="E25" s="17"/>
      <c r="F25" s="17"/>
      <c r="G25" s="17"/>
      <c r="H25" s="17"/>
      <c r="K25" s="17"/>
      <c r="T25" s="11"/>
    </row>
    <row r="26" spans="2:20" ht="25.8" customHeight="1" x14ac:dyDescent="0.3">
      <c r="B26" s="18" t="s">
        <v>0</v>
      </c>
      <c r="C26" s="19" t="s">
        <v>37</v>
      </c>
      <c r="D26" s="19" t="s">
        <v>38</v>
      </c>
      <c r="E26" s="5"/>
      <c r="G26" s="18" t="s">
        <v>1</v>
      </c>
      <c r="H26" s="19" t="s">
        <v>37</v>
      </c>
      <c r="I26" s="19" t="s">
        <v>38</v>
      </c>
      <c r="J26" s="5"/>
      <c r="L26" s="20" t="s">
        <v>2</v>
      </c>
      <c r="M26" s="19" t="s">
        <v>37</v>
      </c>
      <c r="N26" s="19" t="s">
        <v>38</v>
      </c>
      <c r="O26" s="5"/>
      <c r="Q26" s="18" t="s">
        <v>3</v>
      </c>
      <c r="R26" s="19" t="s">
        <v>37</v>
      </c>
      <c r="S26" s="19" t="s">
        <v>38</v>
      </c>
      <c r="T26" s="5"/>
    </row>
    <row r="27" spans="2:20" ht="25.8" customHeight="1" x14ac:dyDescent="0.3">
      <c r="B27" s="9" t="s">
        <v>4</v>
      </c>
      <c r="C27" s="1">
        <v>101.74299999999999</v>
      </c>
      <c r="D27" s="1">
        <v>133.066329</v>
      </c>
      <c r="E27" s="11"/>
      <c r="G27" s="9" t="s">
        <v>4</v>
      </c>
      <c r="H27" s="1">
        <v>59.753</v>
      </c>
      <c r="I27" s="1">
        <v>71.509658000000002</v>
      </c>
      <c r="J27" s="11"/>
      <c r="L27" s="9" t="s">
        <v>4</v>
      </c>
      <c r="M27" s="1">
        <v>135.14699999999999</v>
      </c>
      <c r="N27" s="1">
        <v>190.88302899999999</v>
      </c>
      <c r="O27" s="11"/>
      <c r="Q27" s="9" t="s">
        <v>5</v>
      </c>
      <c r="R27" s="1">
        <f>M34</f>
        <v>133.93099999999998</v>
      </c>
      <c r="S27" s="1">
        <f>N34</f>
        <v>178.59186019999999</v>
      </c>
      <c r="T27" s="11"/>
    </row>
    <row r="28" spans="2:20" ht="25.8" customHeight="1" x14ac:dyDescent="0.3">
      <c r="B28" s="9" t="s">
        <v>6</v>
      </c>
      <c r="C28" s="1">
        <v>94.453999999999994</v>
      </c>
      <c r="D28" s="1">
        <v>89.647870999999995</v>
      </c>
      <c r="E28" s="11"/>
      <c r="G28" s="9" t="s">
        <v>6</v>
      </c>
      <c r="H28" s="1">
        <v>38.305</v>
      </c>
      <c r="I28" s="1">
        <v>67.098872999999998</v>
      </c>
      <c r="J28" s="11"/>
      <c r="L28" s="9" t="s">
        <v>6</v>
      </c>
      <c r="M28" s="1">
        <v>134.84899999999999</v>
      </c>
      <c r="N28" s="1">
        <v>153.69038399999999</v>
      </c>
      <c r="O28" s="11"/>
      <c r="Q28" s="9" t="s">
        <v>7</v>
      </c>
      <c r="R28" s="1">
        <f>H34</f>
        <v>49.9452</v>
      </c>
      <c r="S28" s="1">
        <f>I34</f>
        <v>69.890517200000005</v>
      </c>
      <c r="T28" s="11"/>
    </row>
    <row r="29" spans="2:20" ht="25.8" customHeight="1" x14ac:dyDescent="0.3">
      <c r="B29" s="9" t="s">
        <v>8</v>
      </c>
      <c r="C29" s="1">
        <v>103.21599999999999</v>
      </c>
      <c r="D29" s="1">
        <v>158.199432</v>
      </c>
      <c r="E29" s="11"/>
      <c r="G29" s="9" t="s">
        <v>8</v>
      </c>
      <c r="H29" s="1">
        <v>55.305</v>
      </c>
      <c r="I29" s="1">
        <v>48.402011999999999</v>
      </c>
      <c r="J29" s="11"/>
      <c r="L29" s="9" t="s">
        <v>8</v>
      </c>
      <c r="M29" s="1">
        <v>131.483</v>
      </c>
      <c r="N29" s="1">
        <v>188.336545</v>
      </c>
      <c r="O29" s="11"/>
      <c r="Q29" s="9" t="s">
        <v>9</v>
      </c>
      <c r="R29" s="1">
        <f>C34</f>
        <v>100.46720000000001</v>
      </c>
      <c r="S29" s="1">
        <f>D34</f>
        <v>125.1630328</v>
      </c>
      <c r="T29" s="11"/>
    </row>
    <row r="30" spans="2:20" ht="25.8" customHeight="1" x14ac:dyDescent="0.3">
      <c r="B30" s="9" t="s">
        <v>10</v>
      </c>
      <c r="C30" s="1">
        <v>99.418000000000006</v>
      </c>
      <c r="D30" s="1">
        <v>146.145983</v>
      </c>
      <c r="E30" s="11"/>
      <c r="G30" s="9" t="s">
        <v>10</v>
      </c>
      <c r="H30" s="1">
        <v>43.411999999999999</v>
      </c>
      <c r="I30" s="1">
        <v>70.126869999999997</v>
      </c>
      <c r="J30" s="11"/>
      <c r="L30" s="9" t="s">
        <v>10</v>
      </c>
      <c r="M30" s="1">
        <v>135.31899999999999</v>
      </c>
      <c r="N30" s="1">
        <v>157.655112</v>
      </c>
      <c r="O30" s="11"/>
      <c r="Q30" s="13"/>
      <c r="T30" s="11"/>
    </row>
    <row r="31" spans="2:20" ht="25.8" customHeight="1" x14ac:dyDescent="0.3">
      <c r="B31" s="9" t="s">
        <v>11</v>
      </c>
      <c r="C31" s="1">
        <v>103.505</v>
      </c>
      <c r="D31" s="1">
        <v>98.755549000000002</v>
      </c>
      <c r="E31" s="11"/>
      <c r="G31" s="9" t="s">
        <v>11</v>
      </c>
      <c r="H31" s="1">
        <v>52.951000000000001</v>
      </c>
      <c r="I31" s="1">
        <v>92.315173000000001</v>
      </c>
      <c r="J31" s="11"/>
      <c r="L31" s="9" t="s">
        <v>11</v>
      </c>
      <c r="M31" s="1">
        <v>132.857</v>
      </c>
      <c r="N31" s="1">
        <v>202.39423099999999</v>
      </c>
      <c r="O31" s="11"/>
      <c r="Q31" s="13"/>
      <c r="R31" s="7" t="s">
        <v>37</v>
      </c>
      <c r="S31" s="7" t="s">
        <v>38</v>
      </c>
      <c r="T31" s="21" t="s">
        <v>39</v>
      </c>
    </row>
    <row r="32" spans="2:20" ht="25.8" customHeight="1" x14ac:dyDescent="0.3">
      <c r="B32" s="13"/>
      <c r="E32" s="11"/>
      <c r="G32" s="13"/>
      <c r="J32" s="11"/>
      <c r="L32" s="13"/>
      <c r="O32" s="11"/>
      <c r="Q32" s="22" t="s">
        <v>12</v>
      </c>
      <c r="R32" s="1">
        <f>AVERAGE(R27:R29)</f>
        <v>94.781133333333329</v>
      </c>
      <c r="S32" s="1">
        <f>AVERAGE(S27:S29)</f>
        <v>124.54847006666667</v>
      </c>
      <c r="T32" s="11">
        <f t="shared" ref="T32:T33" si="5">S32/R32</f>
        <v>1.3140639459189136</v>
      </c>
    </row>
    <row r="33" spans="1:20" ht="25.8" customHeight="1" x14ac:dyDescent="0.3">
      <c r="B33" s="13"/>
      <c r="C33" s="7" t="s">
        <v>37</v>
      </c>
      <c r="D33" s="7" t="s">
        <v>38</v>
      </c>
      <c r="E33" s="21" t="s">
        <v>39</v>
      </c>
      <c r="G33" s="13"/>
      <c r="H33" s="7" t="s">
        <v>37</v>
      </c>
      <c r="I33" s="7" t="s">
        <v>38</v>
      </c>
      <c r="J33" s="21" t="s">
        <v>39</v>
      </c>
      <c r="L33" s="13"/>
      <c r="M33" s="7" t="s">
        <v>37</v>
      </c>
      <c r="N33" s="7" t="s">
        <v>38</v>
      </c>
      <c r="O33" s="21" t="s">
        <v>39</v>
      </c>
      <c r="Q33" s="22" t="s">
        <v>13</v>
      </c>
      <c r="R33" s="1">
        <f>MEDIAN(R27:R29)</f>
        <v>100.46720000000001</v>
      </c>
      <c r="S33" s="1">
        <f>MEDIAN(S27:S29)</f>
        <v>125.1630328</v>
      </c>
      <c r="T33" s="11">
        <f t="shared" si="5"/>
        <v>1.2458099041279143</v>
      </c>
    </row>
    <row r="34" spans="1:20" ht="25.8" customHeight="1" thickBot="1" x14ac:dyDescent="0.35">
      <c r="B34" s="22" t="s">
        <v>12</v>
      </c>
      <c r="C34" s="1">
        <f>AVERAGE(C27:C31)</f>
        <v>100.46720000000001</v>
      </c>
      <c r="D34" s="1">
        <f>AVERAGE(D27:D31)</f>
        <v>125.1630328</v>
      </c>
      <c r="E34" s="11">
        <f>D34/C34</f>
        <v>1.2458099041279143</v>
      </c>
      <c r="G34" s="22" t="s">
        <v>12</v>
      </c>
      <c r="H34" s="1">
        <f>AVERAGE(H27:H31)</f>
        <v>49.9452</v>
      </c>
      <c r="I34" s="1">
        <f t="shared" ref="I34" si="6">AVERAGE(I27:I31)</f>
        <v>69.890517200000005</v>
      </c>
      <c r="J34" s="11">
        <f t="shared" ref="J34:J35" si="7">I34/H34</f>
        <v>1.3993440250514566</v>
      </c>
      <c r="L34" s="22" t="s">
        <v>12</v>
      </c>
      <c r="M34" s="1">
        <f t="shared" ref="M34:N34" si="8">AVERAGE(M27:M31)</f>
        <v>133.93099999999998</v>
      </c>
      <c r="N34" s="1">
        <f t="shared" si="8"/>
        <v>178.59186019999999</v>
      </c>
      <c r="O34" s="11">
        <f t="shared" ref="O34:O35" si="9">N34/M34</f>
        <v>1.3334617093876697</v>
      </c>
      <c r="Q34" s="23" t="s">
        <v>40</v>
      </c>
      <c r="R34" s="15">
        <f>_xlfn.STDEV.P(R27:R29)</f>
        <v>34.521994592948367</v>
      </c>
      <c r="S34" s="15">
        <f>_xlfn.STDEV.P(S27:S29)</f>
        <v>44.379265113457421</v>
      </c>
      <c r="T34" s="16" t="s">
        <v>14</v>
      </c>
    </row>
    <row r="35" spans="1:20" ht="25.8" customHeight="1" x14ac:dyDescent="0.3">
      <c r="B35" s="22" t="s">
        <v>13</v>
      </c>
      <c r="C35" s="1">
        <f>MEDIAN(C27:C31)</f>
        <v>101.74299999999999</v>
      </c>
      <c r="D35" s="1">
        <f>MEDIAN(D27:D31)</f>
        <v>133.066329</v>
      </c>
      <c r="E35" s="11">
        <f>D35/C35</f>
        <v>1.30786716530867</v>
      </c>
      <c r="G35" s="22" t="s">
        <v>13</v>
      </c>
      <c r="H35" s="1">
        <f t="shared" ref="H35:I35" si="10">MEDIAN(H27:H31)</f>
        <v>52.951000000000001</v>
      </c>
      <c r="I35" s="1">
        <f t="shared" si="10"/>
        <v>70.126869999999997</v>
      </c>
      <c r="J35" s="11">
        <f t="shared" si="7"/>
        <v>1.3243729108043285</v>
      </c>
      <c r="L35" s="22" t="s">
        <v>13</v>
      </c>
      <c r="M35" s="1">
        <f t="shared" ref="M35:N35" si="11">MEDIAN(M27:M31)</f>
        <v>134.84899999999999</v>
      </c>
      <c r="N35" s="1">
        <f t="shared" si="11"/>
        <v>188.336545</v>
      </c>
      <c r="O35" s="11">
        <f t="shared" si="9"/>
        <v>1.3966476948290312</v>
      </c>
      <c r="T35" s="11"/>
    </row>
    <row r="36" spans="1:20" ht="25.8" customHeight="1" thickBot="1" x14ac:dyDescent="0.35">
      <c r="B36" s="23" t="s">
        <v>40</v>
      </c>
      <c r="C36" s="15">
        <f>_xlfn.STDEV.P(C27:C31)</f>
        <v>3.3368005873890634</v>
      </c>
      <c r="D36" s="15">
        <f>_xlfn.STDEV.P(D27:D31)</f>
        <v>26.656450927870459</v>
      </c>
      <c r="E36" s="16" t="s">
        <v>14</v>
      </c>
      <c r="G36" s="23" t="s">
        <v>40</v>
      </c>
      <c r="H36" s="15">
        <f t="shared" ref="H36" si="12">_xlfn.STDEV.P(H27:H31)</f>
        <v>7.9010402960622743</v>
      </c>
      <c r="I36" s="15">
        <f>_xlfn.STDEV.P(I27:I31)</f>
        <v>13.964897424575572</v>
      </c>
      <c r="J36" s="16" t="s">
        <v>14</v>
      </c>
      <c r="L36" s="23" t="s">
        <v>40</v>
      </c>
      <c r="M36" s="15">
        <f t="shared" ref="M36:N36" si="13">_xlfn.STDEV.P(M27:M31)</f>
        <v>1.5095763644148585</v>
      </c>
      <c r="N36" s="15">
        <f t="shared" si="13"/>
        <v>19.344329971087195</v>
      </c>
      <c r="O36" s="16" t="s">
        <v>14</v>
      </c>
      <c r="T36" s="11"/>
    </row>
    <row r="37" spans="1:20" ht="25.8" customHeight="1" x14ac:dyDescent="0.3">
      <c r="B37" s="13"/>
      <c r="T37" s="11"/>
    </row>
    <row r="38" spans="1:20" ht="25.8" customHeight="1" x14ac:dyDescent="0.3">
      <c r="B38" s="13"/>
      <c r="T38" s="11"/>
    </row>
    <row r="39" spans="1:20" ht="25.8" customHeight="1" x14ac:dyDescent="0.3">
      <c r="B39" s="13"/>
      <c r="T39" s="11"/>
    </row>
    <row r="40" spans="1:20" ht="25.8" customHeight="1" x14ac:dyDescent="0.3">
      <c r="A40" s="17"/>
      <c r="B40" s="13"/>
      <c r="T40" s="11"/>
    </row>
    <row r="41" spans="1:20" ht="25.8" customHeight="1" x14ac:dyDescent="0.3">
      <c r="A41" s="17"/>
      <c r="B41" s="13"/>
      <c r="T41" s="11"/>
    </row>
    <row r="42" spans="1:20" ht="25.8" customHeight="1" x14ac:dyDescent="0.3">
      <c r="B42" s="13"/>
      <c r="T42" s="11"/>
    </row>
    <row r="43" spans="1:20" ht="25.8" customHeight="1" x14ac:dyDescent="0.3">
      <c r="B43" s="13"/>
      <c r="T43" s="11"/>
    </row>
    <row r="44" spans="1:20" ht="25.8" customHeight="1" x14ac:dyDescent="0.3">
      <c r="B44" s="13"/>
      <c r="T44" s="11"/>
    </row>
    <row r="45" spans="1:20" ht="25.8" customHeight="1" x14ac:dyDescent="0.3">
      <c r="B45" s="13"/>
      <c r="T45" s="11"/>
    </row>
    <row r="46" spans="1:20" ht="25.8" customHeight="1" x14ac:dyDescent="0.3">
      <c r="B46" s="13"/>
      <c r="T46" s="11"/>
    </row>
    <row r="47" spans="1:20" ht="25.8" customHeight="1" thickBot="1" x14ac:dyDescent="0.3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</row>
    <row r="48" spans="1:20" ht="25.8" customHeight="1" thickBot="1" x14ac:dyDescent="0.35"/>
    <row r="49" spans="2:20" ht="25.8" customHeight="1" x14ac:dyDescent="0.3">
      <c r="B49" s="38" t="s">
        <v>25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40"/>
    </row>
    <row r="50" spans="2:20" ht="25.8" customHeight="1" thickBot="1" x14ac:dyDescent="0.35"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3"/>
    </row>
    <row r="51" spans="2:20" ht="25.8" customHeight="1" thickBot="1" x14ac:dyDescent="0.35">
      <c r="B51" s="13"/>
      <c r="C51" s="17"/>
      <c r="D51" s="17"/>
      <c r="E51" s="17"/>
      <c r="F51" s="17"/>
      <c r="G51" s="17"/>
      <c r="H51" s="17"/>
      <c r="K51" s="17"/>
      <c r="T51" s="11"/>
    </row>
    <row r="52" spans="2:20" ht="25.8" customHeight="1" x14ac:dyDescent="0.3">
      <c r="B52" s="18" t="s">
        <v>0</v>
      </c>
      <c r="C52" s="19" t="s">
        <v>37</v>
      </c>
      <c r="D52" s="19" t="s">
        <v>38</v>
      </c>
      <c r="E52" s="5"/>
      <c r="G52" s="18" t="s">
        <v>1</v>
      </c>
      <c r="H52" s="19" t="s">
        <v>37</v>
      </c>
      <c r="I52" s="19" t="s">
        <v>38</v>
      </c>
      <c r="J52" s="5"/>
      <c r="L52" s="20" t="s">
        <v>2</v>
      </c>
      <c r="M52" s="19" t="s">
        <v>37</v>
      </c>
      <c r="N52" s="19" t="s">
        <v>38</v>
      </c>
      <c r="O52" s="5"/>
      <c r="Q52" s="18" t="s">
        <v>3</v>
      </c>
      <c r="R52" s="19" t="s">
        <v>37</v>
      </c>
      <c r="S52" s="19" t="s">
        <v>38</v>
      </c>
      <c r="T52" s="5"/>
    </row>
    <row r="53" spans="2:20" ht="25.8" customHeight="1" x14ac:dyDescent="0.3">
      <c r="B53" s="9" t="s">
        <v>4</v>
      </c>
      <c r="C53" s="1">
        <v>101.38</v>
      </c>
      <c r="D53" s="1">
        <v>90.967184999999986</v>
      </c>
      <c r="E53" s="11"/>
      <c r="G53" s="9" t="s">
        <v>4</v>
      </c>
      <c r="H53" s="24">
        <v>58.121000000000002</v>
      </c>
      <c r="I53" s="24">
        <v>71.347314000000011</v>
      </c>
      <c r="J53" s="11"/>
      <c r="L53" s="9" t="s">
        <v>4</v>
      </c>
      <c r="M53" s="24">
        <v>136.57900000000001</v>
      </c>
      <c r="N53" s="24">
        <v>198.98197200000001</v>
      </c>
      <c r="O53" s="11"/>
      <c r="Q53" s="9" t="s">
        <v>5</v>
      </c>
      <c r="R53" s="1">
        <f>M60</f>
        <v>136.6378</v>
      </c>
      <c r="S53" s="1">
        <f>N60</f>
        <v>161.58733359999997</v>
      </c>
      <c r="T53" s="11"/>
    </row>
    <row r="54" spans="2:20" ht="25.8" customHeight="1" x14ac:dyDescent="0.3">
      <c r="B54" s="9" t="s">
        <v>6</v>
      </c>
      <c r="C54" s="1">
        <v>101.41</v>
      </c>
      <c r="D54" s="1">
        <v>137.83652500000002</v>
      </c>
      <c r="E54" s="11"/>
      <c r="G54" s="9" t="s">
        <v>6</v>
      </c>
      <c r="H54" s="24">
        <v>55.320999999999998</v>
      </c>
      <c r="I54" s="24">
        <v>52.350847999999985</v>
      </c>
      <c r="J54" s="11"/>
      <c r="L54" s="9" t="s">
        <v>6</v>
      </c>
      <c r="M54" s="24">
        <v>137.322</v>
      </c>
      <c r="N54" s="24">
        <v>138.01236800000001</v>
      </c>
      <c r="O54" s="11"/>
      <c r="Q54" s="9" t="s">
        <v>7</v>
      </c>
      <c r="R54" s="1">
        <f>H60</f>
        <v>55.073400000000007</v>
      </c>
      <c r="S54" s="1">
        <f>I60</f>
        <v>62.772140799999988</v>
      </c>
      <c r="T54" s="11"/>
    </row>
    <row r="55" spans="2:20" ht="25.8" customHeight="1" x14ac:dyDescent="0.3">
      <c r="B55" s="9" t="s">
        <v>8</v>
      </c>
      <c r="C55" s="1">
        <v>101.407</v>
      </c>
      <c r="D55" s="1">
        <v>100.497659</v>
      </c>
      <c r="E55" s="11"/>
      <c r="G55" s="9" t="s">
        <v>8</v>
      </c>
      <c r="H55" s="24">
        <v>53.064999999999998</v>
      </c>
      <c r="I55" s="24">
        <v>99.505318999999957</v>
      </c>
      <c r="J55" s="11"/>
      <c r="L55" s="9" t="s">
        <v>8</v>
      </c>
      <c r="M55" s="24">
        <v>136.55600000000001</v>
      </c>
      <c r="N55" s="24">
        <v>154.58476999999993</v>
      </c>
      <c r="O55" s="11"/>
      <c r="Q55" s="9" t="s">
        <v>9</v>
      </c>
      <c r="R55" s="1">
        <f>C60</f>
        <v>101.3818</v>
      </c>
      <c r="S55" s="1">
        <f>D60</f>
        <v>111.799667</v>
      </c>
      <c r="T55" s="11"/>
    </row>
    <row r="56" spans="2:20" ht="25.8" customHeight="1" x14ac:dyDescent="0.3">
      <c r="B56" s="9" t="s">
        <v>10</v>
      </c>
      <c r="C56" s="1">
        <v>101.349</v>
      </c>
      <c r="D56" s="1">
        <v>136.12500699999998</v>
      </c>
      <c r="E56" s="11"/>
      <c r="G56" s="9" t="s">
        <v>10</v>
      </c>
      <c r="H56" s="24">
        <v>53.207000000000001</v>
      </c>
      <c r="I56" s="24">
        <v>50.783741000000006</v>
      </c>
      <c r="J56" s="11"/>
      <c r="L56" s="9" t="s">
        <v>10</v>
      </c>
      <c r="M56" s="1">
        <v>136.16399999999999</v>
      </c>
      <c r="N56" s="1">
        <v>158.99211199999988</v>
      </c>
      <c r="O56" s="11"/>
      <c r="Q56" s="13"/>
      <c r="T56" s="11"/>
    </row>
    <row r="57" spans="2:20" ht="25.8" customHeight="1" x14ac:dyDescent="0.3">
      <c r="B57" s="9" t="s">
        <v>11</v>
      </c>
      <c r="C57" s="1">
        <v>101.363</v>
      </c>
      <c r="D57" s="1">
        <v>93.57195899999995</v>
      </c>
      <c r="E57" s="11"/>
      <c r="G57" s="9" t="s">
        <v>11</v>
      </c>
      <c r="H57" s="24">
        <v>55.652999999999999</v>
      </c>
      <c r="I57" s="24">
        <v>39.873481999999989</v>
      </c>
      <c r="J57" s="11"/>
      <c r="L57" s="9" t="s">
        <v>11</v>
      </c>
      <c r="M57" s="1">
        <v>136.56800000000001</v>
      </c>
      <c r="N57" s="1">
        <v>157.36544600000002</v>
      </c>
      <c r="O57" s="11"/>
      <c r="Q57" s="13"/>
      <c r="R57" s="7" t="s">
        <v>37</v>
      </c>
      <c r="S57" s="7" t="s">
        <v>38</v>
      </c>
      <c r="T57" s="21" t="s">
        <v>39</v>
      </c>
    </row>
    <row r="58" spans="2:20" ht="25.8" customHeight="1" x14ac:dyDescent="0.3">
      <c r="B58" s="13"/>
      <c r="E58" s="11"/>
      <c r="G58" s="13"/>
      <c r="J58" s="11"/>
      <c r="L58" s="13"/>
      <c r="O58" s="11"/>
      <c r="Q58" s="22" t="s">
        <v>12</v>
      </c>
      <c r="R58" s="1">
        <f>AVERAGE(R53:R55)</f>
        <v>97.697666666666677</v>
      </c>
      <c r="S58" s="1">
        <f>AVERAGE(S53:S55)</f>
        <v>112.05304713333332</v>
      </c>
      <c r="T58" s="11">
        <f t="shared" ref="T58:T59" si="14">S58/R58</f>
        <v>1.146936779111067</v>
      </c>
    </row>
    <row r="59" spans="2:20" ht="25.8" customHeight="1" x14ac:dyDescent="0.3">
      <c r="B59" s="13"/>
      <c r="C59" s="7" t="s">
        <v>37</v>
      </c>
      <c r="D59" s="7" t="s">
        <v>38</v>
      </c>
      <c r="E59" s="21" t="s">
        <v>39</v>
      </c>
      <c r="G59" s="13"/>
      <c r="H59" s="7" t="s">
        <v>37</v>
      </c>
      <c r="I59" s="7" t="s">
        <v>38</v>
      </c>
      <c r="J59" s="21" t="s">
        <v>39</v>
      </c>
      <c r="L59" s="13"/>
      <c r="M59" s="7" t="s">
        <v>37</v>
      </c>
      <c r="N59" s="7" t="s">
        <v>38</v>
      </c>
      <c r="O59" s="21" t="s">
        <v>39</v>
      </c>
      <c r="Q59" s="22" t="s">
        <v>13</v>
      </c>
      <c r="R59" s="1">
        <f>MEDIAN(R53:R55)</f>
        <v>101.3818</v>
      </c>
      <c r="S59" s="1">
        <f>MEDIAN(S53:S55)</f>
        <v>111.799667</v>
      </c>
      <c r="T59" s="11">
        <f t="shared" si="14"/>
        <v>1.1027587495980542</v>
      </c>
    </row>
    <row r="60" spans="2:20" ht="25.8" customHeight="1" thickBot="1" x14ac:dyDescent="0.35">
      <c r="B60" s="22" t="s">
        <v>12</v>
      </c>
      <c r="C60" s="1">
        <f>AVERAGE(C53:C57)</f>
        <v>101.3818</v>
      </c>
      <c r="D60" s="1">
        <f>AVERAGE(D53:D57)</f>
        <v>111.799667</v>
      </c>
      <c r="E60" s="11">
        <f t="shared" ref="E60:E61" si="15">D60/C60</f>
        <v>1.1027587495980542</v>
      </c>
      <c r="G60" s="22" t="s">
        <v>12</v>
      </c>
      <c r="H60" s="1">
        <f>AVERAGE(H53:H57)</f>
        <v>55.073400000000007</v>
      </c>
      <c r="I60" s="1">
        <f t="shared" ref="I60" si="16">AVERAGE(I53:I57)</f>
        <v>62.772140799999988</v>
      </c>
      <c r="J60" s="11">
        <f t="shared" ref="J60:J61" si="17">I60/H60</f>
        <v>1.1397905486133049</v>
      </c>
      <c r="L60" s="22" t="s">
        <v>12</v>
      </c>
      <c r="M60" s="1">
        <f>AVERAGE(M53:M57)</f>
        <v>136.6378</v>
      </c>
      <c r="N60" s="1">
        <f>AVERAGE(N53:N57)</f>
        <v>161.58733359999997</v>
      </c>
      <c r="O60" s="11">
        <f t="shared" ref="O60:O61" si="18">N60/M60</f>
        <v>1.1825961307925037</v>
      </c>
      <c r="Q60" s="23" t="s">
        <v>40</v>
      </c>
      <c r="R60" s="15">
        <f>_xlfn.STDEV.P(R53:R55)</f>
        <v>33.400274107191898</v>
      </c>
      <c r="S60" s="15">
        <f>_xlfn.STDEV.P(S53:S55)</f>
        <v>40.341531396682413</v>
      </c>
      <c r="T60" s="16" t="s">
        <v>14</v>
      </c>
    </row>
    <row r="61" spans="2:20" ht="25.8" customHeight="1" x14ac:dyDescent="0.3">
      <c r="B61" s="22" t="s">
        <v>13</v>
      </c>
      <c r="C61" s="1">
        <f t="shared" ref="C61" si="19">MEDIAN(C53:C57)</f>
        <v>101.38</v>
      </c>
      <c r="D61" s="1">
        <f>MEDIAN(D53:D57)</f>
        <v>100.497659</v>
      </c>
      <c r="E61" s="11">
        <f t="shared" si="15"/>
        <v>0.99129669560071021</v>
      </c>
      <c r="G61" s="22" t="s">
        <v>13</v>
      </c>
      <c r="H61" s="1">
        <f t="shared" ref="H61:I61" si="20">MEDIAN(H53:H57)</f>
        <v>55.320999999999998</v>
      </c>
      <c r="I61" s="1">
        <f t="shared" si="20"/>
        <v>52.350847999999985</v>
      </c>
      <c r="J61" s="11">
        <f t="shared" si="17"/>
        <v>0.94631058729957862</v>
      </c>
      <c r="L61" s="22" t="s">
        <v>13</v>
      </c>
      <c r="M61" s="1">
        <f t="shared" ref="M61" si="21">MEDIAN(M53:M57)</f>
        <v>136.56800000000001</v>
      </c>
      <c r="N61" s="1">
        <f>MEDIAN(N53:N57)</f>
        <v>157.36544600000002</v>
      </c>
      <c r="O61" s="11">
        <f t="shared" si="18"/>
        <v>1.15228637748228</v>
      </c>
      <c r="T61" s="11"/>
    </row>
    <row r="62" spans="2:20" ht="25.8" customHeight="1" thickBot="1" x14ac:dyDescent="0.35">
      <c r="B62" s="23" t="s">
        <v>40</v>
      </c>
      <c r="C62" s="15">
        <f t="shared" ref="C62" si="22">_xlfn.STDEV.P(C53:C57)</f>
        <v>2.3928226010297617E-2</v>
      </c>
      <c r="D62" s="15">
        <f>_xlfn.STDEV.P(D53:D57)</f>
        <v>20.802005531551146</v>
      </c>
      <c r="E62" s="16" t="s">
        <v>14</v>
      </c>
      <c r="G62" s="23" t="s">
        <v>40</v>
      </c>
      <c r="H62" s="15">
        <f t="shared" ref="H62" si="23">_xlfn.STDEV.P(H53:H57)</f>
        <v>1.8548437777883084</v>
      </c>
      <c r="I62" s="15">
        <f>_xlfn.STDEV.P(I53:I57)</f>
        <v>20.973953486692697</v>
      </c>
      <c r="J62" s="16" t="s">
        <v>14</v>
      </c>
      <c r="L62" s="23" t="s">
        <v>40</v>
      </c>
      <c r="M62" s="15">
        <f t="shared" ref="M62" si="24">_xlfn.STDEV.P(M53:M57)</f>
        <v>0.37620122275187023</v>
      </c>
      <c r="N62" s="15">
        <f>_xlfn.STDEV.P(N53:N57)</f>
        <v>20.138189546928718</v>
      </c>
      <c r="O62" s="16" t="s">
        <v>14</v>
      </c>
      <c r="T62" s="11"/>
    </row>
    <row r="63" spans="2:20" ht="25.8" customHeight="1" x14ac:dyDescent="0.3">
      <c r="B63" s="13"/>
      <c r="T63" s="11"/>
    </row>
    <row r="64" spans="2:20" ht="25.8" customHeight="1" x14ac:dyDescent="0.3">
      <c r="B64" s="13"/>
      <c r="T64" s="11"/>
    </row>
    <row r="65" spans="2:20" ht="25.8" customHeight="1" x14ac:dyDescent="0.3">
      <c r="B65" s="13"/>
      <c r="T65" s="11"/>
    </row>
    <row r="66" spans="2:20" ht="25.8" customHeight="1" x14ac:dyDescent="0.3">
      <c r="B66" s="13"/>
      <c r="T66" s="11"/>
    </row>
    <row r="67" spans="2:20" ht="25.8" customHeight="1" x14ac:dyDescent="0.3">
      <c r="B67" s="13"/>
      <c r="T67" s="11"/>
    </row>
    <row r="68" spans="2:20" ht="25.8" customHeight="1" x14ac:dyDescent="0.3">
      <c r="B68" s="13"/>
      <c r="T68" s="11"/>
    </row>
    <row r="69" spans="2:20" ht="25.8" customHeight="1" x14ac:dyDescent="0.3">
      <c r="B69" s="13"/>
      <c r="T69" s="11"/>
    </row>
    <row r="70" spans="2:20" ht="25.8" customHeight="1" x14ac:dyDescent="0.3">
      <c r="B70" s="13"/>
      <c r="T70" s="11"/>
    </row>
    <row r="71" spans="2:20" ht="25.8" customHeight="1" x14ac:dyDescent="0.3">
      <c r="B71" s="13"/>
      <c r="T71" s="11"/>
    </row>
    <row r="72" spans="2:20" ht="25.8" customHeight="1" x14ac:dyDescent="0.3">
      <c r="B72" s="13"/>
      <c r="T72" s="11"/>
    </row>
    <row r="73" spans="2:20" ht="25.8" customHeight="1" thickBot="1" x14ac:dyDescent="0.35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6"/>
    </row>
    <row r="74" spans="2:20" ht="25.8" customHeight="1" thickBot="1" x14ac:dyDescent="0.35"/>
    <row r="75" spans="2:20" ht="25.8" customHeight="1" x14ac:dyDescent="0.3">
      <c r="B75" s="38" t="s">
        <v>26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40"/>
    </row>
    <row r="76" spans="2:20" ht="25.8" customHeight="1" thickBot="1" x14ac:dyDescent="0.35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3"/>
    </row>
    <row r="77" spans="2:20" ht="25.8" customHeight="1" thickBot="1" x14ac:dyDescent="0.35">
      <c r="B77" s="13"/>
      <c r="C77" s="17"/>
      <c r="D77" s="17"/>
      <c r="E77" s="17"/>
      <c r="F77" s="17"/>
      <c r="G77" s="17"/>
      <c r="H77" s="17"/>
      <c r="K77" s="17"/>
      <c r="T77" s="11"/>
    </row>
    <row r="78" spans="2:20" ht="25.8" customHeight="1" x14ac:dyDescent="0.3">
      <c r="B78" s="18" t="s">
        <v>0</v>
      </c>
      <c r="C78" s="19" t="s">
        <v>37</v>
      </c>
      <c r="D78" s="19" t="s">
        <v>38</v>
      </c>
      <c r="E78" s="25"/>
      <c r="G78" s="18" t="s">
        <v>1</v>
      </c>
      <c r="H78" s="19" t="s">
        <v>37</v>
      </c>
      <c r="I78" s="19" t="s">
        <v>38</v>
      </c>
      <c r="J78" s="5"/>
      <c r="L78" s="20" t="s">
        <v>2</v>
      </c>
      <c r="M78" s="19" t="s">
        <v>37</v>
      </c>
      <c r="N78" s="19" t="s">
        <v>38</v>
      </c>
      <c r="O78" s="5"/>
      <c r="Q78" s="18" t="s">
        <v>3</v>
      </c>
      <c r="R78" s="19" t="s">
        <v>37</v>
      </c>
      <c r="S78" s="19" t="s">
        <v>38</v>
      </c>
      <c r="T78" s="5"/>
    </row>
    <row r="79" spans="2:20" ht="25.8" customHeight="1" x14ac:dyDescent="0.3">
      <c r="B79" s="9" t="s">
        <v>4</v>
      </c>
      <c r="C79" s="2">
        <v>104.175</v>
      </c>
      <c r="D79" s="2">
        <v>100.98975099999996</v>
      </c>
      <c r="E79" s="26"/>
      <c r="G79" s="9" t="s">
        <v>4</v>
      </c>
      <c r="H79" s="1">
        <v>37.767000000000003</v>
      </c>
      <c r="I79" s="1">
        <v>67.440944000000002</v>
      </c>
      <c r="J79" s="11"/>
      <c r="L79" s="9" t="s">
        <v>4</v>
      </c>
      <c r="M79" s="1">
        <v>136.31299999999999</v>
      </c>
      <c r="N79" s="1">
        <v>168.85493799999995</v>
      </c>
      <c r="O79" s="11"/>
      <c r="Q79" s="9" t="s">
        <v>5</v>
      </c>
      <c r="R79" s="1">
        <f>M86</f>
        <v>135.4888</v>
      </c>
      <c r="S79" s="1">
        <f>N86</f>
        <v>162.152805</v>
      </c>
      <c r="T79" s="11"/>
    </row>
    <row r="80" spans="2:20" ht="25.8" customHeight="1" x14ac:dyDescent="0.3">
      <c r="B80" s="9" t="s">
        <v>6</v>
      </c>
      <c r="C80" s="2">
        <v>101.367</v>
      </c>
      <c r="D80" s="2">
        <v>131.67097200000003</v>
      </c>
      <c r="E80" s="26"/>
      <c r="G80" s="9" t="s">
        <v>6</v>
      </c>
      <c r="H80" s="1">
        <v>53.512</v>
      </c>
      <c r="I80" s="1">
        <v>48.589305999999993</v>
      </c>
      <c r="J80" s="11"/>
      <c r="L80" s="9" t="s">
        <v>6</v>
      </c>
      <c r="M80" s="1">
        <v>127.736</v>
      </c>
      <c r="N80" s="1">
        <v>150.05406899999997</v>
      </c>
      <c r="O80" s="11"/>
      <c r="Q80" s="9" t="s">
        <v>7</v>
      </c>
      <c r="R80" s="1">
        <f>H86</f>
        <v>50.514400000000002</v>
      </c>
      <c r="S80" s="1">
        <f>I86</f>
        <v>61.665340200000003</v>
      </c>
      <c r="T80" s="11"/>
    </row>
    <row r="81" spans="2:20" ht="25.8" customHeight="1" x14ac:dyDescent="0.3">
      <c r="B81" s="9" t="s">
        <v>8</v>
      </c>
      <c r="C81" s="2">
        <v>101.303</v>
      </c>
      <c r="D81" s="2">
        <v>149.50860000000003</v>
      </c>
      <c r="E81" s="26"/>
      <c r="G81" s="9" t="s">
        <v>8</v>
      </c>
      <c r="H81" s="1">
        <v>53.332000000000001</v>
      </c>
      <c r="I81" s="1">
        <v>47.998581000000009</v>
      </c>
      <c r="J81" s="11"/>
      <c r="L81" s="9" t="s">
        <v>8</v>
      </c>
      <c r="M81" s="1">
        <v>138.88</v>
      </c>
      <c r="N81" s="1">
        <v>147.29058100000006</v>
      </c>
      <c r="O81" s="11"/>
      <c r="Q81" s="9" t="s">
        <v>9</v>
      </c>
      <c r="R81" s="1">
        <f>C86</f>
        <v>102.39280000000001</v>
      </c>
      <c r="S81" s="1">
        <f>D86</f>
        <v>116.07683540000001</v>
      </c>
      <c r="T81" s="11"/>
    </row>
    <row r="82" spans="2:20" ht="25.8" customHeight="1" x14ac:dyDescent="0.3">
      <c r="B82" s="9" t="s">
        <v>10</v>
      </c>
      <c r="C82" s="2">
        <v>101.291</v>
      </c>
      <c r="D82" s="2">
        <v>100.62703700000003</v>
      </c>
      <c r="E82" s="26"/>
      <c r="G82" s="9" t="s">
        <v>10</v>
      </c>
      <c r="H82" s="1">
        <v>53.295000000000002</v>
      </c>
      <c r="I82" s="1">
        <v>96.041052999999977</v>
      </c>
      <c r="J82" s="11"/>
      <c r="L82" s="9" t="s">
        <v>10</v>
      </c>
      <c r="M82" s="1">
        <v>138.26499999999999</v>
      </c>
      <c r="N82" s="1">
        <v>195.31658099999993</v>
      </c>
      <c r="O82" s="11"/>
      <c r="Q82" s="13"/>
      <c r="T82" s="11"/>
    </row>
    <row r="83" spans="2:20" ht="25.8" customHeight="1" x14ac:dyDescent="0.3">
      <c r="B83" s="9" t="s">
        <v>11</v>
      </c>
      <c r="C83" s="2">
        <v>103.828</v>
      </c>
      <c r="D83" s="2">
        <v>97.587816999999944</v>
      </c>
      <c r="E83" s="26"/>
      <c r="G83" s="9" t="s">
        <v>11</v>
      </c>
      <c r="H83" s="1">
        <v>54.665999999999997</v>
      </c>
      <c r="I83" s="1">
        <v>48.256816999999998</v>
      </c>
      <c r="J83" s="11"/>
      <c r="L83" s="9" t="s">
        <v>11</v>
      </c>
      <c r="M83" s="1">
        <v>136.25</v>
      </c>
      <c r="N83" s="1">
        <v>149.24785600000001</v>
      </c>
      <c r="O83" s="11"/>
      <c r="Q83" s="13"/>
      <c r="R83" s="7" t="s">
        <v>37</v>
      </c>
      <c r="S83" s="7" t="s">
        <v>38</v>
      </c>
      <c r="T83" s="21" t="s">
        <v>39</v>
      </c>
    </row>
    <row r="84" spans="2:20" ht="25.8" customHeight="1" x14ac:dyDescent="0.3">
      <c r="B84" s="27"/>
      <c r="C84" s="2"/>
      <c r="D84" s="2"/>
      <c r="E84" s="26"/>
      <c r="G84" s="13"/>
      <c r="J84" s="11"/>
      <c r="L84" s="13"/>
      <c r="O84" s="11"/>
      <c r="Q84" s="22" t="s">
        <v>12</v>
      </c>
      <c r="R84" s="1">
        <f>AVERAGE(R77:R81)</f>
        <v>96.132000000000005</v>
      </c>
      <c r="S84" s="1">
        <f>AVERAGE(S77:S81)</f>
        <v>113.29832686666667</v>
      </c>
      <c r="T84" s="11">
        <f>S84/R84</f>
        <v>1.178570370601534</v>
      </c>
    </row>
    <row r="85" spans="2:20" ht="25.8" customHeight="1" x14ac:dyDescent="0.3">
      <c r="B85" s="27"/>
      <c r="C85" s="7" t="s">
        <v>37</v>
      </c>
      <c r="D85" s="7" t="s">
        <v>38</v>
      </c>
      <c r="E85" s="21" t="s">
        <v>39</v>
      </c>
      <c r="G85" s="13"/>
      <c r="H85" s="7" t="s">
        <v>37</v>
      </c>
      <c r="I85" s="7" t="s">
        <v>38</v>
      </c>
      <c r="J85" s="21" t="s">
        <v>39</v>
      </c>
      <c r="L85" s="13"/>
      <c r="M85" s="7" t="s">
        <v>37</v>
      </c>
      <c r="N85" s="7" t="s">
        <v>38</v>
      </c>
      <c r="O85" s="21" t="s">
        <v>39</v>
      </c>
      <c r="Q85" s="22" t="s">
        <v>13</v>
      </c>
      <c r="R85" s="1">
        <f>MEDIAN(R77:R81)</f>
        <v>102.39280000000001</v>
      </c>
      <c r="S85" s="1">
        <f>MEDIAN(S77:S81)</f>
        <v>116.07683540000001</v>
      </c>
      <c r="T85" s="11">
        <f>S85/R85</f>
        <v>1.1336425549452696</v>
      </c>
    </row>
    <row r="86" spans="2:20" ht="25.8" customHeight="1" thickBot="1" x14ac:dyDescent="0.35">
      <c r="B86" s="22" t="s">
        <v>12</v>
      </c>
      <c r="C86" s="2">
        <f>AVERAGE(C79:C83)</f>
        <v>102.39280000000001</v>
      </c>
      <c r="D86" s="2">
        <f>AVERAGE(D79:D83)</f>
        <v>116.07683540000001</v>
      </c>
      <c r="E86" s="26">
        <f>D86/C86</f>
        <v>1.1336425549452696</v>
      </c>
      <c r="G86" s="22" t="s">
        <v>12</v>
      </c>
      <c r="H86" s="1">
        <f>AVERAGE(H79:H83)</f>
        <v>50.514400000000002</v>
      </c>
      <c r="I86" s="1">
        <f>AVERAGE(I79:I83)</f>
        <v>61.665340200000003</v>
      </c>
      <c r="J86" s="11">
        <f>I86/H86</f>
        <v>1.2207477511363096</v>
      </c>
      <c r="L86" s="22" t="s">
        <v>12</v>
      </c>
      <c r="M86" s="1">
        <v>135.4888</v>
      </c>
      <c r="N86" s="1">
        <v>162.152805</v>
      </c>
      <c r="O86" s="11">
        <v>1.1967985914702912</v>
      </c>
      <c r="Q86" s="23" t="s">
        <v>40</v>
      </c>
      <c r="R86" s="15">
        <f>_xlfn.STDEV.P(R77:R81)</f>
        <v>34.971992377901493</v>
      </c>
      <c r="S86" s="15">
        <f>_xlfn.STDEV.P(S77:S81)</f>
        <v>41.070855260433063</v>
      </c>
      <c r="T86" s="16" t="s">
        <v>14</v>
      </c>
    </row>
    <row r="87" spans="2:20" ht="25.8" customHeight="1" x14ac:dyDescent="0.3">
      <c r="B87" s="22" t="s">
        <v>13</v>
      </c>
      <c r="C87" s="2">
        <f>MEDIAN(C79:C83)</f>
        <v>101.367</v>
      </c>
      <c r="D87" s="2">
        <f>MEDIAN(D79:D83)</f>
        <v>100.98975099999996</v>
      </c>
      <c r="E87" s="26">
        <f>D87/C87</f>
        <v>0.99627838448410189</v>
      </c>
      <c r="G87" s="22" t="s">
        <v>13</v>
      </c>
      <c r="H87" s="1">
        <f>MEDIAN(H79:H83)</f>
        <v>53.332000000000001</v>
      </c>
      <c r="I87" s="1">
        <f>MEDIAN(I79:I83)</f>
        <v>48.589305999999993</v>
      </c>
      <c r="J87" s="11">
        <f>I87/H87</f>
        <v>0.91107226430660748</v>
      </c>
      <c r="L87" s="22" t="s">
        <v>13</v>
      </c>
      <c r="M87" s="1">
        <v>136.31299999999999</v>
      </c>
      <c r="N87" s="1">
        <v>150.05406899999997</v>
      </c>
      <c r="O87" s="11">
        <v>1.1008052716908878</v>
      </c>
      <c r="T87" s="11"/>
    </row>
    <row r="88" spans="2:20" ht="25.8" customHeight="1" thickBot="1" x14ac:dyDescent="0.35">
      <c r="B88" s="23" t="s">
        <v>40</v>
      </c>
      <c r="C88" s="28">
        <f>_xlfn.STDEV.P(C79:C83)</f>
        <v>1.3183268790402478</v>
      </c>
      <c r="D88" s="28">
        <f>_xlfn.STDEV.P(D79:D83)</f>
        <v>20.827962782078174</v>
      </c>
      <c r="E88" s="29" t="s">
        <v>14</v>
      </c>
      <c r="G88" s="23" t="s">
        <v>40</v>
      </c>
      <c r="H88" s="15">
        <f>_xlfn.STDEV.P(H79:H83)</f>
        <v>6.3935624060456338</v>
      </c>
      <c r="I88" s="15">
        <f>_xlfn.STDEV.P(I79:I83)</f>
        <v>18.722172425217888</v>
      </c>
      <c r="J88" s="16" t="s">
        <v>14</v>
      </c>
      <c r="L88" s="23" t="s">
        <v>40</v>
      </c>
      <c r="M88" s="15">
        <v>4.014278585250401</v>
      </c>
      <c r="N88" s="15">
        <v>18.322431329080395</v>
      </c>
      <c r="O88" s="16" t="s">
        <v>14</v>
      </c>
      <c r="T88" s="11"/>
    </row>
    <row r="89" spans="2:20" ht="25.8" customHeight="1" x14ac:dyDescent="0.3">
      <c r="B89" s="13"/>
      <c r="T89" s="11"/>
    </row>
    <row r="90" spans="2:20" ht="25.8" customHeight="1" x14ac:dyDescent="0.3">
      <c r="B90" s="13"/>
      <c r="T90" s="11"/>
    </row>
    <row r="91" spans="2:20" ht="25.8" customHeight="1" x14ac:dyDescent="0.3">
      <c r="B91" s="13"/>
      <c r="T91" s="11"/>
    </row>
    <row r="92" spans="2:20" ht="25.8" customHeight="1" x14ac:dyDescent="0.3">
      <c r="B92" s="13"/>
      <c r="T92" s="11"/>
    </row>
    <row r="93" spans="2:20" ht="25.8" customHeight="1" x14ac:dyDescent="0.3">
      <c r="B93" s="13"/>
      <c r="T93" s="11"/>
    </row>
    <row r="94" spans="2:20" ht="25.8" customHeight="1" x14ac:dyDescent="0.3">
      <c r="B94" s="13"/>
      <c r="T94" s="11"/>
    </row>
    <row r="95" spans="2:20" ht="25.8" customHeight="1" x14ac:dyDescent="0.3">
      <c r="B95" s="13"/>
      <c r="T95" s="11"/>
    </row>
    <row r="96" spans="2:20" ht="25.8" customHeight="1" x14ac:dyDescent="0.3">
      <c r="B96" s="13"/>
      <c r="T96" s="11"/>
    </row>
    <row r="97" spans="2:20" ht="25.8" customHeight="1" x14ac:dyDescent="0.3">
      <c r="B97" s="13"/>
      <c r="T97" s="11"/>
    </row>
    <row r="98" spans="2:20" ht="25.8" customHeight="1" x14ac:dyDescent="0.3">
      <c r="B98" s="13"/>
      <c r="T98" s="11"/>
    </row>
    <row r="99" spans="2:20" ht="25.8" customHeight="1" thickBot="1" x14ac:dyDescent="0.35"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6"/>
    </row>
    <row r="100" spans="2:20" ht="25.8" customHeight="1" thickBot="1" x14ac:dyDescent="0.35"/>
    <row r="101" spans="2:20" ht="25.8" customHeight="1" x14ac:dyDescent="0.3">
      <c r="B101" s="38" t="s">
        <v>15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40"/>
    </row>
    <row r="102" spans="2:20" ht="25.8" customHeight="1" thickBot="1" x14ac:dyDescent="0.3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3"/>
    </row>
    <row r="103" spans="2:20" ht="25.8" customHeight="1" thickBot="1" x14ac:dyDescent="0.35">
      <c r="B103" s="13"/>
      <c r="C103" s="17"/>
      <c r="D103" s="17"/>
      <c r="E103" s="17"/>
      <c r="F103" s="17"/>
      <c r="G103" s="17"/>
      <c r="H103" s="17"/>
      <c r="K103" s="17"/>
      <c r="T103" s="11"/>
    </row>
    <row r="104" spans="2:20" ht="25.8" customHeight="1" x14ac:dyDescent="0.3">
      <c r="B104" s="18" t="s">
        <v>0</v>
      </c>
      <c r="C104" s="19" t="s">
        <v>37</v>
      </c>
      <c r="D104" s="19" t="s">
        <v>38</v>
      </c>
      <c r="E104" s="5"/>
      <c r="G104" s="18" t="s">
        <v>1</v>
      </c>
      <c r="H104" s="19" t="s">
        <v>37</v>
      </c>
      <c r="I104" s="19" t="s">
        <v>38</v>
      </c>
      <c r="J104" s="5"/>
      <c r="L104" s="18" t="s">
        <v>2</v>
      </c>
      <c r="M104" s="19" t="s">
        <v>37</v>
      </c>
      <c r="N104" s="19" t="s">
        <v>38</v>
      </c>
      <c r="O104" s="5"/>
      <c r="Q104" s="18" t="s">
        <v>3</v>
      </c>
      <c r="R104" s="19" t="s">
        <v>37</v>
      </c>
      <c r="S104" s="19" t="s">
        <v>38</v>
      </c>
      <c r="T104" s="5"/>
    </row>
    <row r="105" spans="2:20" ht="25.8" customHeight="1" x14ac:dyDescent="0.3">
      <c r="B105" s="9" t="s">
        <v>4</v>
      </c>
      <c r="C105" s="1">
        <v>102.97</v>
      </c>
      <c r="D105" s="1">
        <v>107.099188</v>
      </c>
      <c r="E105" s="11"/>
      <c r="G105" s="9" t="s">
        <v>4</v>
      </c>
      <c r="H105" s="1">
        <v>40.329000000000001</v>
      </c>
      <c r="I105" s="1">
        <v>82.498931999999996</v>
      </c>
      <c r="J105" s="11"/>
      <c r="L105" s="9" t="s">
        <v>4</v>
      </c>
      <c r="M105" s="1">
        <v>138.566</v>
      </c>
      <c r="N105" s="1">
        <v>192.95286899999999</v>
      </c>
      <c r="O105" s="11"/>
      <c r="Q105" s="9" t="s">
        <v>5</v>
      </c>
      <c r="R105" s="1">
        <f>M112</f>
        <v>138.95179999999999</v>
      </c>
      <c r="S105" s="1">
        <f>N112</f>
        <v>180.15037240000001</v>
      </c>
      <c r="T105" s="11"/>
    </row>
    <row r="106" spans="2:20" ht="25.8" customHeight="1" x14ac:dyDescent="0.3">
      <c r="B106" s="9" t="s">
        <v>6</v>
      </c>
      <c r="C106" s="1">
        <v>101.68</v>
      </c>
      <c r="D106" s="1">
        <v>79.198443999999995</v>
      </c>
      <c r="E106" s="11"/>
      <c r="G106" s="9" t="s">
        <v>6</v>
      </c>
      <c r="H106" s="1">
        <v>39.984000000000002</v>
      </c>
      <c r="I106" s="1">
        <v>41.610183999999997</v>
      </c>
      <c r="J106" s="11"/>
      <c r="L106" s="9" t="s">
        <v>6</v>
      </c>
      <c r="M106" s="1">
        <v>138.81700000000001</v>
      </c>
      <c r="N106" s="1">
        <v>205.80058399999999</v>
      </c>
      <c r="O106" s="11"/>
      <c r="Q106" s="9" t="s">
        <v>7</v>
      </c>
      <c r="R106" s="1">
        <f>H112</f>
        <v>39.946600000000004</v>
      </c>
      <c r="S106" s="1">
        <f>I112</f>
        <v>54.237206999999998</v>
      </c>
      <c r="T106" s="11"/>
    </row>
    <row r="107" spans="2:20" ht="25.8" customHeight="1" x14ac:dyDescent="0.3">
      <c r="B107" s="9" t="s">
        <v>8</v>
      </c>
      <c r="C107" s="1">
        <v>106.717</v>
      </c>
      <c r="D107" s="1">
        <v>150.24098000000001</v>
      </c>
      <c r="E107" s="11"/>
      <c r="G107" s="9" t="s">
        <v>8</v>
      </c>
      <c r="H107" s="1">
        <v>40.356000000000002</v>
      </c>
      <c r="I107" s="1">
        <v>35.400556999999999</v>
      </c>
      <c r="J107" s="11"/>
      <c r="L107" s="9" t="s">
        <v>8</v>
      </c>
      <c r="M107" s="1">
        <v>139.88499999999999</v>
      </c>
      <c r="N107" s="1">
        <v>199.97241500000001</v>
      </c>
      <c r="O107" s="11"/>
      <c r="Q107" s="9" t="s">
        <v>9</v>
      </c>
      <c r="R107" s="1">
        <f>C112</f>
        <v>103.67720000000001</v>
      </c>
      <c r="S107" s="1">
        <f>D112</f>
        <v>114.88823659999998</v>
      </c>
      <c r="T107" s="11"/>
    </row>
    <row r="108" spans="2:20" ht="25.8" customHeight="1" x14ac:dyDescent="0.3">
      <c r="B108" s="9" t="s">
        <v>10</v>
      </c>
      <c r="C108" s="1">
        <v>103.81399999999999</v>
      </c>
      <c r="D108" s="1">
        <v>146.27462</v>
      </c>
      <c r="E108" s="11"/>
      <c r="G108" s="9" t="s">
        <v>10</v>
      </c>
      <c r="H108" s="1">
        <v>39.929000000000002</v>
      </c>
      <c r="I108" s="1">
        <v>35.813851999999997</v>
      </c>
      <c r="J108" s="11"/>
      <c r="L108" s="9" t="s">
        <v>10</v>
      </c>
      <c r="M108" s="1">
        <v>139.6</v>
      </c>
      <c r="N108" s="1">
        <v>150.84999300000001</v>
      </c>
      <c r="O108" s="11"/>
      <c r="Q108" s="13"/>
      <c r="T108" s="11"/>
    </row>
    <row r="109" spans="2:20" ht="25.8" customHeight="1" x14ac:dyDescent="0.3">
      <c r="B109" s="9" t="s">
        <v>11</v>
      </c>
      <c r="C109" s="1">
        <v>103.205</v>
      </c>
      <c r="D109" s="1">
        <v>91.627950999999996</v>
      </c>
      <c r="E109" s="11"/>
      <c r="G109" s="9" t="s">
        <v>11</v>
      </c>
      <c r="H109" s="1">
        <v>39.134999999999998</v>
      </c>
      <c r="I109" s="1">
        <v>75.86251</v>
      </c>
      <c r="J109" s="11"/>
      <c r="L109" s="9" t="s">
        <v>11</v>
      </c>
      <c r="M109" s="1">
        <v>137.89099999999999</v>
      </c>
      <c r="N109" s="1">
        <v>151.17600100000001</v>
      </c>
      <c r="O109" s="11"/>
      <c r="Q109" s="13"/>
      <c r="R109" s="7" t="s">
        <v>37</v>
      </c>
      <c r="S109" s="7" t="s">
        <v>38</v>
      </c>
      <c r="T109" s="21" t="s">
        <v>39</v>
      </c>
    </row>
    <row r="110" spans="2:20" ht="25.8" customHeight="1" x14ac:dyDescent="0.3">
      <c r="B110" s="13"/>
      <c r="E110" s="11"/>
      <c r="G110" s="13"/>
      <c r="J110" s="11"/>
      <c r="L110" s="13"/>
      <c r="O110" s="11"/>
      <c r="Q110" s="22" t="s">
        <v>12</v>
      </c>
      <c r="R110" s="1">
        <f>AVERAGE(R105:R107)</f>
        <v>94.19186666666667</v>
      </c>
      <c r="S110" s="1">
        <f>AVERAGE(S105:S107)</f>
        <v>116.42527199999999</v>
      </c>
      <c r="T110" s="11">
        <f t="shared" ref="T110:T111" si="25">S110/R110</f>
        <v>1.236043791466779</v>
      </c>
    </row>
    <row r="111" spans="2:20" ht="25.8" customHeight="1" x14ac:dyDescent="0.3">
      <c r="B111" s="13"/>
      <c r="C111" s="7" t="s">
        <v>37</v>
      </c>
      <c r="D111" s="7" t="s">
        <v>38</v>
      </c>
      <c r="E111" s="21" t="s">
        <v>39</v>
      </c>
      <c r="G111" s="13"/>
      <c r="H111" s="7" t="s">
        <v>37</v>
      </c>
      <c r="I111" s="7" t="s">
        <v>38</v>
      </c>
      <c r="J111" s="21" t="s">
        <v>39</v>
      </c>
      <c r="L111" s="13"/>
      <c r="M111" s="7" t="s">
        <v>37</v>
      </c>
      <c r="N111" s="7" t="s">
        <v>38</v>
      </c>
      <c r="O111" s="21" t="s">
        <v>39</v>
      </c>
      <c r="Q111" s="22" t="s">
        <v>13</v>
      </c>
      <c r="R111" s="1">
        <f>MEDIAN(R105:R107)</f>
        <v>103.67720000000001</v>
      </c>
      <c r="S111" s="1">
        <f>MEDIAN(S105:S107)</f>
        <v>114.88823659999998</v>
      </c>
      <c r="T111" s="11">
        <f t="shared" si="25"/>
        <v>1.1081340603334191</v>
      </c>
    </row>
    <row r="112" spans="2:20" ht="25.8" customHeight="1" thickBot="1" x14ac:dyDescent="0.35">
      <c r="B112" s="22" t="s">
        <v>12</v>
      </c>
      <c r="C112" s="1">
        <f>AVERAGE(C105:C109)</f>
        <v>103.67720000000001</v>
      </c>
      <c r="D112" s="1">
        <f>AVERAGE(D105:D109)</f>
        <v>114.88823659999998</v>
      </c>
      <c r="E112" s="11">
        <f>D112/C112</f>
        <v>1.1081340603334191</v>
      </c>
      <c r="G112" s="22" t="s">
        <v>12</v>
      </c>
      <c r="H112" s="1">
        <f>AVERAGE(H105:H109)</f>
        <v>39.946600000000004</v>
      </c>
      <c r="I112" s="1">
        <f t="shared" ref="I112" si="26">AVERAGE(I105:I109)</f>
        <v>54.237206999999998</v>
      </c>
      <c r="J112" s="11">
        <f t="shared" ref="J112:J113" si="27">I112/H112</f>
        <v>1.3577427615867181</v>
      </c>
      <c r="L112" s="22" t="s">
        <v>12</v>
      </c>
      <c r="M112" s="1">
        <f t="shared" ref="M112:N112" si="28">AVERAGE(M105:M109)</f>
        <v>138.95179999999999</v>
      </c>
      <c r="N112" s="1">
        <f t="shared" si="28"/>
        <v>180.15037240000001</v>
      </c>
      <c r="O112" s="11">
        <f t="shared" ref="O112:O113" si="29">N112/M112</f>
        <v>1.2964954207142334</v>
      </c>
      <c r="Q112" s="23" t="s">
        <v>40</v>
      </c>
      <c r="R112" s="15">
        <f>_xlfn.STDEV.P(R105:R107)</f>
        <v>40.971421487774741</v>
      </c>
      <c r="S112" s="15">
        <f>_xlfn.STDEV.P(S105:S107)</f>
        <v>51.415323031353083</v>
      </c>
      <c r="T112" s="16" t="s">
        <v>14</v>
      </c>
    </row>
    <row r="113" spans="2:20" ht="25.8" customHeight="1" x14ac:dyDescent="0.3">
      <c r="B113" s="22" t="s">
        <v>13</v>
      </c>
      <c r="C113" s="1">
        <f>MEDIAN(C105:C109)</f>
        <v>103.205</v>
      </c>
      <c r="D113" s="1">
        <f>MEDIAN(D105:D109)</f>
        <v>107.099188</v>
      </c>
      <c r="E113" s="11">
        <f>D113/C113</f>
        <v>1.0377325517174556</v>
      </c>
      <c r="G113" s="22" t="s">
        <v>13</v>
      </c>
      <c r="H113" s="1">
        <f t="shared" ref="H113:I113" si="30">MEDIAN(H105:H109)</f>
        <v>39.984000000000002</v>
      </c>
      <c r="I113" s="1">
        <f t="shared" si="30"/>
        <v>41.610183999999997</v>
      </c>
      <c r="J113" s="11">
        <f t="shared" si="27"/>
        <v>1.0406708683473389</v>
      </c>
      <c r="L113" s="22" t="s">
        <v>13</v>
      </c>
      <c r="M113" s="1">
        <f t="shared" ref="M113:N113" si="31">MEDIAN(M105:M109)</f>
        <v>138.81700000000001</v>
      </c>
      <c r="N113" s="1">
        <f t="shared" si="31"/>
        <v>192.95286899999999</v>
      </c>
      <c r="O113" s="11">
        <f t="shared" si="29"/>
        <v>1.3899801105051974</v>
      </c>
      <c r="T113" s="11"/>
    </row>
    <row r="114" spans="2:20" ht="25.8" customHeight="1" thickBot="1" x14ac:dyDescent="0.35">
      <c r="B114" s="23" t="s">
        <v>40</v>
      </c>
      <c r="C114" s="15">
        <f>_xlfn.STDEV.P(C105:C109)</f>
        <v>1.6715867192580807</v>
      </c>
      <c r="D114" s="15">
        <f>_xlfn.STDEV.P(D105:D109)</f>
        <v>28.67191304728658</v>
      </c>
      <c r="E114" s="16" t="s">
        <v>14</v>
      </c>
      <c r="G114" s="23" t="s">
        <v>40</v>
      </c>
      <c r="H114" s="15">
        <f t="shared" ref="H114" si="32">_xlfn.STDEV.P(H105:H109)</f>
        <v>0.44141617550787721</v>
      </c>
      <c r="I114" s="15">
        <f>_xlfn.STDEV.P(I105:I109)</f>
        <v>20.591551337082336</v>
      </c>
      <c r="J114" s="16" t="s">
        <v>14</v>
      </c>
      <c r="L114" s="23" t="s">
        <v>40</v>
      </c>
      <c r="M114" s="15">
        <f t="shared" ref="M114:N114" si="33">_xlfn.STDEV.P(M105:M109)</f>
        <v>0.71879549247334473</v>
      </c>
      <c r="N114" s="15">
        <f t="shared" si="33"/>
        <v>24.136184777893302</v>
      </c>
      <c r="O114" s="16" t="s">
        <v>14</v>
      </c>
      <c r="T114" s="11"/>
    </row>
    <row r="115" spans="2:20" ht="25.8" customHeight="1" x14ac:dyDescent="0.3">
      <c r="B115" s="13"/>
      <c r="T115" s="11"/>
    </row>
    <row r="116" spans="2:20" ht="25.8" customHeight="1" x14ac:dyDescent="0.3">
      <c r="B116" s="13"/>
      <c r="T116" s="11"/>
    </row>
    <row r="117" spans="2:20" ht="25.8" customHeight="1" x14ac:dyDescent="0.3">
      <c r="B117" s="13"/>
      <c r="T117" s="11"/>
    </row>
    <row r="118" spans="2:20" ht="25.8" customHeight="1" x14ac:dyDescent="0.3">
      <c r="B118" s="13"/>
      <c r="T118" s="11"/>
    </row>
    <row r="119" spans="2:20" ht="25.8" customHeight="1" x14ac:dyDescent="0.3">
      <c r="B119" s="13"/>
      <c r="T119" s="11"/>
    </row>
    <row r="120" spans="2:20" ht="25.8" customHeight="1" x14ac:dyDescent="0.3">
      <c r="B120" s="13"/>
      <c r="T120" s="11"/>
    </row>
    <row r="121" spans="2:20" ht="25.8" customHeight="1" x14ac:dyDescent="0.3">
      <c r="B121" s="13"/>
      <c r="T121" s="11"/>
    </row>
    <row r="122" spans="2:20" ht="25.8" customHeight="1" x14ac:dyDescent="0.3">
      <c r="B122" s="13"/>
      <c r="T122" s="11"/>
    </row>
    <row r="123" spans="2:20" ht="25.8" customHeight="1" x14ac:dyDescent="0.3">
      <c r="B123" s="13"/>
      <c r="T123" s="11"/>
    </row>
    <row r="124" spans="2:20" ht="25.8" customHeight="1" x14ac:dyDescent="0.3">
      <c r="B124" s="13"/>
      <c r="T124" s="11"/>
    </row>
    <row r="125" spans="2:20" ht="25.8" customHeight="1" thickBot="1" x14ac:dyDescent="0.35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6"/>
    </row>
  </sheetData>
  <mergeCells count="6">
    <mergeCell ref="B23:T24"/>
    <mergeCell ref="B101:T102"/>
    <mergeCell ref="B2:T3"/>
    <mergeCell ref="R11:R13"/>
    <mergeCell ref="B49:T50"/>
    <mergeCell ref="B75:T7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optVSnopt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2023-10-04T17:57:29Z</dcterms:modified>
</cp:coreProperties>
</file>