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bianc\Documents\EMBRAER\Materiais\Análise Exploratória de Dados\"/>
    </mc:Choice>
  </mc:AlternateContent>
  <xr:revisionPtr revIDLastSave="0" documentId="13_ncr:1_{C502FF56-5E12-4061-83D4-891C82ECCF32}" xr6:coauthVersionLast="36" xr6:coauthVersionMax="36" xr10:uidLastSave="{00000000-0000-0000-0000-000000000000}"/>
  <bookViews>
    <workbookView xWindow="0" yWindow="0" windowWidth="17256" windowHeight="5556" tabRatio="849" activeTab="9" xr2:uid="{D893E2E8-8B2C-4328-A5FF-A50952BC3614}"/>
  </bookViews>
  <sheets>
    <sheet name="Dados" sheetId="1" r:id="rId1"/>
    <sheet name="Apoio" sheetId="2" state="hidden" r:id="rId2"/>
    <sheet name="Quantidade total" sheetId="6" state="hidden" r:id="rId3"/>
    <sheet name="Quantidade por Gênero" sheetId="8" state="hidden" r:id="rId4"/>
    <sheet name="Quantidade por Estado" sheetId="13" state="hidden" r:id="rId5"/>
    <sheet name="Quantidade por Disciplina" sheetId="14" state="hidden" r:id="rId6"/>
    <sheet name="Status Disciplinar" sheetId="15" r:id="rId7"/>
    <sheet name="Tabela Nomes Completos" sheetId="16" state="hidden" r:id="rId8"/>
    <sheet name="Média por Disciplina" sheetId="18" state="hidden" r:id="rId9"/>
    <sheet name="Dash" sheetId="4" r:id="rId10"/>
  </sheets>
  <definedNames>
    <definedName name="Slicer_Condição">#N/A</definedName>
    <definedName name="Slicer_Disciplina">#N/A</definedName>
    <definedName name="Slicer_Estado">#N/A</definedName>
    <definedName name="Slicer_Gênero">#N/A</definedName>
    <definedName name="Slicer_Nome_Completo">#N/A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1" l="1"/>
  <c r="I17" i="1"/>
  <c r="I18" i="1"/>
  <c r="I19" i="1"/>
  <c r="I20" i="1"/>
  <c r="H16" i="1"/>
  <c r="H17" i="1"/>
  <c r="H18" i="1"/>
  <c r="H19" i="1"/>
  <c r="H20" i="1"/>
  <c r="F16" i="1"/>
  <c r="F17" i="1"/>
  <c r="F18" i="1"/>
  <c r="F19" i="1"/>
  <c r="F20" i="1"/>
  <c r="I4" i="1"/>
  <c r="I5" i="1"/>
  <c r="I6" i="1"/>
  <c r="I7" i="1"/>
  <c r="I8" i="1"/>
  <c r="I9" i="1"/>
  <c r="I10" i="1"/>
  <c r="I11" i="1"/>
  <c r="I12" i="1"/>
  <c r="I13" i="1"/>
  <c r="I14" i="1"/>
  <c r="I15" i="1"/>
  <c r="I3" i="1"/>
  <c r="H4" i="1"/>
  <c r="H5" i="1"/>
  <c r="H6" i="1"/>
  <c r="H7" i="1"/>
  <c r="H8" i="1"/>
  <c r="H9" i="1"/>
  <c r="H10" i="1"/>
  <c r="H11" i="1"/>
  <c r="H12" i="1"/>
  <c r="H13" i="1"/>
  <c r="H14" i="1"/>
  <c r="H15" i="1"/>
  <c r="H3" i="1"/>
  <c r="F4" i="1"/>
  <c r="F5" i="1"/>
  <c r="F6" i="1"/>
  <c r="F7" i="1"/>
  <c r="F8" i="1"/>
  <c r="F9" i="1"/>
  <c r="F10" i="1"/>
  <c r="F11" i="1"/>
  <c r="F12" i="1"/>
  <c r="F13" i="1"/>
  <c r="F14" i="1"/>
  <c r="F15" i="1"/>
  <c r="F3" i="1"/>
  <c r="E2" i="6"/>
  <c r="F4" i="8"/>
  <c r="F3" i="8"/>
</calcChain>
</file>

<file path=xl/sharedStrings.xml><?xml version="1.0" encoding="utf-8"?>
<sst xmlns="http://schemas.openxmlformats.org/spreadsheetml/2006/main" count="216" uniqueCount="115">
  <si>
    <t xml:space="preserve">Nome </t>
  </si>
  <si>
    <t>Sobrenome</t>
  </si>
  <si>
    <t>Disciplina</t>
  </si>
  <si>
    <t>Nota 1</t>
  </si>
  <si>
    <t>Nota 2</t>
  </si>
  <si>
    <t>Média</t>
  </si>
  <si>
    <t>Estado</t>
  </si>
  <si>
    <t>Condição</t>
  </si>
  <si>
    <t>Planilha de Cursos EAD</t>
  </si>
  <si>
    <t>Nome Completo</t>
  </si>
  <si>
    <t>Banco de Dados</t>
  </si>
  <si>
    <t>Sistemas Operacionais</t>
  </si>
  <si>
    <t>Lógica de Programação</t>
  </si>
  <si>
    <t>Estatística Aplicada</t>
  </si>
  <si>
    <t>Front-end</t>
  </si>
  <si>
    <t>Back-end</t>
  </si>
  <si>
    <t>Mayara</t>
  </si>
  <si>
    <t>Bia</t>
  </si>
  <si>
    <t>Vanessa</t>
  </si>
  <si>
    <t>Glória</t>
  </si>
  <si>
    <t>Rosa</t>
  </si>
  <si>
    <t>Nicole</t>
  </si>
  <si>
    <t>Cristina</t>
  </si>
  <si>
    <t>Flávia</t>
  </si>
  <si>
    <t>Luciana</t>
  </si>
  <si>
    <t>Petrolina</t>
  </si>
  <si>
    <t>Romilda</t>
  </si>
  <si>
    <t>Aline</t>
  </si>
  <si>
    <t>Andressa</t>
  </si>
  <si>
    <t>Yuri</t>
  </si>
  <si>
    <t>da Silva</t>
  </si>
  <si>
    <t>Pereira</t>
  </si>
  <si>
    <t>Andrade</t>
  </si>
  <si>
    <t>Maria</t>
  </si>
  <si>
    <t>Machado</t>
  </si>
  <si>
    <t>Fantinato</t>
  </si>
  <si>
    <t>Beltrão</t>
  </si>
  <si>
    <t>Balderi</t>
  </si>
  <si>
    <t>Marques</t>
  </si>
  <si>
    <t>Fogaça</t>
  </si>
  <si>
    <t>Torres</t>
  </si>
  <si>
    <t>RJ</t>
  </si>
  <si>
    <t>SP</t>
  </si>
  <si>
    <t>BA</t>
  </si>
  <si>
    <t>TO</t>
  </si>
  <si>
    <t>MG</t>
  </si>
  <si>
    <t>RS</t>
  </si>
  <si>
    <t>AC</t>
  </si>
  <si>
    <t>UF</t>
  </si>
  <si>
    <t>AL</t>
  </si>
  <si>
    <t>AM</t>
  </si>
  <si>
    <t>AP</t>
  </si>
  <si>
    <t>CE</t>
  </si>
  <si>
    <t>DF</t>
  </si>
  <si>
    <t>ES</t>
  </si>
  <si>
    <t>GO</t>
  </si>
  <si>
    <t>MA</t>
  </si>
  <si>
    <t>MS</t>
  </si>
  <si>
    <t>MT</t>
  </si>
  <si>
    <t>PA</t>
  </si>
  <si>
    <t>PB</t>
  </si>
  <si>
    <t>PE</t>
  </si>
  <si>
    <t>PI</t>
  </si>
  <si>
    <t>PR</t>
  </si>
  <si>
    <t>RN</t>
  </si>
  <si>
    <t>RO</t>
  </si>
  <si>
    <t>RR</t>
  </si>
  <si>
    <t>SC</t>
  </si>
  <si>
    <t>SE</t>
  </si>
  <si>
    <t>*** Na planilha na pasta dados crie um campo chamado gênero F, M </t>
  </si>
  <si>
    <t>Gênero</t>
  </si>
  <si>
    <t>F</t>
  </si>
  <si>
    <t>(All)</t>
  </si>
  <si>
    <t>Row Labels</t>
  </si>
  <si>
    <t>Aline Fogaça</t>
  </si>
  <si>
    <t>Andressa Torres</t>
  </si>
  <si>
    <t>Bia da Silva</t>
  </si>
  <si>
    <t>Cristina Fantinato</t>
  </si>
  <si>
    <t>Flávia Beltrão</t>
  </si>
  <si>
    <t>Glória Andrade</t>
  </si>
  <si>
    <t>Luciana Balderi</t>
  </si>
  <si>
    <t>Mayara Yuri</t>
  </si>
  <si>
    <t>Nicole Machado</t>
  </si>
  <si>
    <t>Petrolina Marques</t>
  </si>
  <si>
    <t>Romilda da Silva</t>
  </si>
  <si>
    <t>Rosa Maria</t>
  </si>
  <si>
    <t>Vanessa Pereira</t>
  </si>
  <si>
    <t>Grand Total</t>
  </si>
  <si>
    <t>Quantidade total de alunos</t>
  </si>
  <si>
    <t>Igor</t>
  </si>
  <si>
    <t>Santos</t>
  </si>
  <si>
    <t>Marcos</t>
  </si>
  <si>
    <t>Bontempo</t>
  </si>
  <si>
    <t>Wladimir</t>
  </si>
  <si>
    <t>Givanildo</t>
  </si>
  <si>
    <t>Tarciano</t>
  </si>
  <si>
    <t>M</t>
  </si>
  <si>
    <t>Quantidade Total</t>
  </si>
  <si>
    <t>Count of Gênero</t>
  </si>
  <si>
    <t>Feminino</t>
  </si>
  <si>
    <t>Masculino</t>
  </si>
  <si>
    <t>Count of Estado</t>
  </si>
  <si>
    <t>Count of Disciplina</t>
  </si>
  <si>
    <t>Aprovado</t>
  </si>
  <si>
    <t>Recuperação</t>
  </si>
  <si>
    <t>Reprovado</t>
  </si>
  <si>
    <t>Count of Condição</t>
  </si>
  <si>
    <t>Cursos EAD</t>
  </si>
  <si>
    <t>Givanildo Marques</t>
  </si>
  <si>
    <t>Igor Santos</t>
  </si>
  <si>
    <t>Marcos Bontempo</t>
  </si>
  <si>
    <t>Tarciano Marques</t>
  </si>
  <si>
    <t>Wladimir Pereira</t>
  </si>
  <si>
    <t>(blank)</t>
  </si>
  <si>
    <t>Average of Média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</si>
</sst>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9.6"/>
      <name val="Segoe UI"/>
      <family val="2"/>
    </font>
    <font>
      <sz val="9.6"/>
      <name val="Segoe UI"/>
      <family val="2"/>
    </font>
    <font>
      <sz val="36"/>
      <color theme="1"/>
      <name val="Calibri"/>
      <family val="2"/>
      <scheme val="minor"/>
    </font>
    <font>
      <sz val="36"/>
      <color theme="4"/>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0"/>
      </right>
      <top/>
      <bottom/>
      <diagonal/>
    </border>
  </borders>
  <cellStyleXfs count="1">
    <xf numFmtId="0" fontId="0" fillId="0" borderId="0"/>
  </cellStyleXfs>
  <cellXfs count="18">
    <xf numFmtId="0" fontId="0" fillId="0" borderId="0" xfId="0"/>
    <xf numFmtId="0" fontId="0" fillId="0" borderId="1" xfId="0" applyBorder="1"/>
    <xf numFmtId="0" fontId="0" fillId="0" borderId="1" xfId="0" applyFill="1" applyBorder="1"/>
    <xf numFmtId="0" fontId="2" fillId="3" borderId="1" xfId="0" applyFont="1" applyFill="1" applyBorder="1" applyAlignment="1">
      <alignment horizontal="center" wrapText="1"/>
    </xf>
    <xf numFmtId="0" fontId="3" fillId="3" borderId="1" xfId="0" applyFont="1" applyFill="1" applyBorder="1" applyAlignment="1">
      <alignment vertical="center" wrapText="1"/>
    </xf>
    <xf numFmtId="2" fontId="0" fillId="0" borderId="1" xfId="0" applyNumberFormat="1" applyBorder="1"/>
    <xf numFmtId="0" fontId="0" fillId="4" borderId="1" xfId="0" applyFill="1" applyBorder="1"/>
    <xf numFmtId="0" fontId="1" fillId="2" borderId="2" xfId="0" applyFont="1" applyFill="1" applyBorder="1" applyAlignment="1">
      <alignment vertical="center"/>
    </xf>
    <xf numFmtId="0" fontId="1" fillId="2" borderId="0"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vertical="center" wrapText="1"/>
    </xf>
    <xf numFmtId="2" fontId="0" fillId="0" borderId="1" xfId="0" applyNumberFormat="1" applyBorder="1" applyAlignment="1">
      <alignment vertical="center" wrapText="1"/>
    </xf>
    <xf numFmtId="0" fontId="0" fillId="0" borderId="3" xfId="0" applyBorder="1"/>
    <xf numFmtId="0" fontId="0" fillId="3" borderId="0" xfId="0" applyFill="1" applyBorder="1"/>
    <xf numFmtId="0" fontId="5" fillId="3" borderId="0" xfId="0" applyFont="1" applyFill="1" applyBorder="1" applyAlignment="1">
      <alignment horizontal="center"/>
    </xf>
    <xf numFmtId="0" fontId="4" fillId="3" borderId="0" xfId="0" applyFont="1" applyFill="1" applyBorder="1" applyAlignment="1">
      <alignment horizontal="center"/>
    </xf>
  </cellXfs>
  <cellStyles count="1">
    <cellStyle name="Normal" xfId="0" builtinId="0"/>
  </cellStyles>
  <dxfs count="3">
    <dxf>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dashboard" pivot="0" table="0" count="10" xr9:uid="{D7C8CB04-BD79-41B1-BA2E-D42C454E2420}">
      <tableStyleElement type="wholeTable" dxfId="2"/>
      <tableStyleElement type="headerRow" dxfId="1"/>
    </tableStyle>
    <tableStyle name="Slicer Style 1" pivot="0" table="0" count="1" xr9:uid="{F300D3E2-2CD1-482B-A286-3B17C3E2FDB4}">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[Bianca_Aparecida_Alves_Araújo_20231018.xlsx]Quantidade por Gênero!PivotTable3</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pt-BR"/>
              <a:t>Quantidade por Gênero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'Quantidade por Gênero'!$B$3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D30-4656-A0F5-A0BBFA19971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D30-4656-A0F5-A0BBFA19971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D30-4656-A0F5-A0BBFA1997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'Quantidade por Gênero'!$A$4:$A$7</c:f>
              <c:strCache>
                <c:ptCount val="3"/>
                <c:pt idx="0">
                  <c:v>F</c:v>
                </c:pt>
                <c:pt idx="1">
                  <c:v>(blank)</c:v>
                </c:pt>
                <c:pt idx="2">
                  <c:v>M</c:v>
                </c:pt>
              </c:strCache>
            </c:strRef>
          </c:cat>
          <c:val>
            <c:numRef>
              <c:f>'Quantidade por Gênero'!$B$4:$B$7</c:f>
              <c:numCache>
                <c:formatCode>General</c:formatCode>
                <c:ptCount val="3"/>
                <c:pt idx="0">
                  <c:v>13</c:v>
                </c:pt>
                <c:pt idx="2">
                  <c:v>5</c:v>
                </c:pt>
              </c:numCache>
            </c:numRef>
          </c:val>
          <c:extLst>
            <c:ext xmlns:c16="http://schemas.microsoft.com/office/drawing/2014/chart" uri="{C3380CC4-5D6E-409C-BE32-E72D297353CC}">
              <c16:uniqueId val="{00000000-BE5C-4E1B-9E23-8B8A2450DB9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[Bianca_Aparecida_Alves_Araújo_20231018.xlsx]Média por Disciplina!PivotTable2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600" b="1" baseline="0"/>
              <a:t>Nota Média por Disciplina</a:t>
            </a:r>
            <a:endParaRPr lang="pt-BR"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'Média por Disciplina'!$B$3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'Média por Disciplina'!$A$4:$A$11</c:f>
              <c:strCache>
                <c:ptCount val="7"/>
                <c:pt idx="0">
                  <c:v>Back-end</c:v>
                </c:pt>
                <c:pt idx="1">
                  <c:v>Banco de Dados</c:v>
                </c:pt>
                <c:pt idx="2">
                  <c:v>Estatística Aplicada</c:v>
                </c:pt>
                <c:pt idx="3">
                  <c:v>Front-end</c:v>
                </c:pt>
                <c:pt idx="4">
                  <c:v>Lógica de Programação</c:v>
                </c:pt>
                <c:pt idx="5">
                  <c:v>Sistemas Operacionais</c:v>
                </c:pt>
                <c:pt idx="6">
                  <c:v>(blank)</c:v>
                </c:pt>
              </c:strCache>
            </c:strRef>
          </c:cat>
          <c:val>
            <c:numRef>
              <c:f>'Média por Disciplina'!$B$4:$B$11</c:f>
              <c:numCache>
                <c:formatCode>General</c:formatCode>
                <c:ptCount val="7"/>
                <c:pt idx="0">
                  <c:v>2.875</c:v>
                </c:pt>
                <c:pt idx="1">
                  <c:v>6.5</c:v>
                </c:pt>
                <c:pt idx="2">
                  <c:v>6.125</c:v>
                </c:pt>
                <c:pt idx="3">
                  <c:v>8.5</c:v>
                </c:pt>
                <c:pt idx="4">
                  <c:v>9.5625</c:v>
                </c:pt>
                <c:pt idx="5">
                  <c:v>6.8250000000000002</c:v>
                </c:pt>
              </c:numCache>
            </c:numRef>
          </c:val>
          <c:smooth val="0"/>
          <c:extLst>
            <c:ext xmlns:c16="http://schemas.microsoft.com/office/drawing/2014/chart" uri="{C3380CC4-5D6E-409C-BE32-E72D297353CC}">
              <c16:uniqueId val="{00000000-EC74-4A84-853D-386B61D2AAEC}"/>
            </c:ext>
          </c:extLst>
        </c:ser>
        <c:dLbls>
          <c:showLegendKey val="0"/>
          <c:showVal val="0"/>
          <c:showCatName val="0"/>
          <c:showSerName val="0"/>
          <c:showPercent val="0"/>
          <c:showBubbleSize val="0"/>
        </c:dLbls>
        <c:smooth val="0"/>
        <c:axId val="423156607"/>
        <c:axId val="422426559"/>
      </c:lineChart>
      <c:catAx>
        <c:axId val="423156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2426559"/>
        <c:crosses val="autoZero"/>
        <c:auto val="1"/>
        <c:lblAlgn val="ctr"/>
        <c:lblOffset val="100"/>
        <c:noMultiLvlLbl val="0"/>
      </c:catAx>
      <c:valAx>
        <c:axId val="4224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315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[Bianca_Aparecida_Alves_Araújo_20231018.xlsx]Status Disciplinar!PivotTable10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Status Disciplinar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0833333333333332"/>
              <c:y val="-0.37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2222222222222174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788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0833333333333332"/>
              <c:y val="-0.37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7.2222222222222174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3888888888888788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0833333333333332"/>
              <c:y val="-0.37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7.2222222222222174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7.2777458135747028E-2"/>
              <c:y val="-0.15109420681034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3018506080031448E-16"/>
              <c:y val="-7.65334818917631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'Status Disciplinar'!$B$3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AAC6-4189-88CE-200F48B78EFC}"/>
              </c:ext>
            </c:extLst>
          </c:dPt>
          <c:dPt>
            <c:idx val="1"/>
            <c:bubble3D val="0"/>
            <c:extLst>
              <c:ext xmlns:c16="http://schemas.microsoft.com/office/drawing/2014/chart" uri="{C3380CC4-5D6E-409C-BE32-E72D297353CC}">
                <c16:uniqueId val="{00000001-AAC6-4189-88CE-200F48B78EFC}"/>
              </c:ext>
            </c:extLst>
          </c:dPt>
          <c:dPt>
            <c:idx val="2"/>
            <c:bubble3D val="0"/>
            <c:extLst>
              <c:ext xmlns:c16="http://schemas.microsoft.com/office/drawing/2014/chart" uri="{C3380CC4-5D6E-409C-BE32-E72D297353CC}">
                <c16:uniqueId val="{00000002-AAC6-4189-88CE-200F48B78EFC}"/>
              </c:ext>
            </c:extLst>
          </c:dPt>
          <c:dLbls>
            <c:dLbl>
              <c:idx val="0"/>
              <c:layout>
                <c:manualLayout>
                  <c:x val="0.10833333333333332"/>
                  <c:y val="-0.3796296296296297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C6-4189-88CE-200F48B78EFC}"/>
                </c:ext>
              </c:extLst>
            </c:dLbl>
            <c:dLbl>
              <c:idx val="1"/>
              <c:layout>
                <c:manualLayout>
                  <c:x val="7.2222222222222174E-2"/>
                  <c:y val="-0.3055555555555555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C6-4189-88CE-200F48B78EFC}"/>
                </c:ext>
              </c:extLst>
            </c:dLbl>
            <c:dLbl>
              <c:idx val="2"/>
              <c:layout>
                <c:manualLayout>
                  <c:x val="7.2777458135747028E-2"/>
                  <c:y val="-0.1510942068103434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C6-4189-88CE-200F48B78EFC}"/>
                </c:ext>
              </c:extLst>
            </c:dLbl>
            <c:dLbl>
              <c:idx val="3"/>
              <c:layout>
                <c:manualLayout>
                  <c:x val="-1.3018506080031448E-16"/>
                  <c:y val="-7.653348189176319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D3-49B5-BD16-82BF3430CC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Disciplinar'!$A$4:$A$8</c:f>
              <c:strCache>
                <c:ptCount val="4"/>
                <c:pt idx="0">
                  <c:v>Aprovado</c:v>
                </c:pt>
                <c:pt idx="1">
                  <c:v>Recuperação</c:v>
                </c:pt>
                <c:pt idx="2">
                  <c:v>Reprovado</c:v>
                </c:pt>
                <c:pt idx="3">
                  <c:v>(blank)</c:v>
                </c:pt>
              </c:strCache>
            </c:strRef>
          </c:cat>
          <c:val>
            <c:numRef>
              <c:f>'Status Disciplinar'!$B$4:$B$8</c:f>
              <c:numCache>
                <c:formatCode>General</c:formatCode>
                <c:ptCount val="4"/>
                <c:pt idx="0">
                  <c:v>11</c:v>
                </c:pt>
                <c:pt idx="1">
                  <c:v>5</c:v>
                </c:pt>
                <c:pt idx="2">
                  <c:v>2</c:v>
                </c:pt>
              </c:numCache>
            </c:numRef>
          </c:val>
          <c:extLst>
            <c:ext xmlns:c16="http://schemas.microsoft.com/office/drawing/2014/chart" uri="{C3380CC4-5D6E-409C-BE32-E72D297353CC}">
              <c16:uniqueId val="{00000003-AAC6-4189-88CE-200F48B78EFC}"/>
            </c:ext>
          </c:extLst>
        </c:ser>
        <c:dLbls>
          <c:showLegendKey val="0"/>
          <c:showVal val="1"/>
          <c:showCatName val="0"/>
          <c:showSerName val="0"/>
          <c:showPercent val="0"/>
          <c:showBubbleSize val="0"/>
        </c:dLbls>
        <c:axId val="527561775"/>
        <c:axId val="824509487"/>
      </c:areaChart>
      <c:catAx>
        <c:axId val="52756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4509487"/>
        <c:crosses val="autoZero"/>
        <c:auto val="1"/>
        <c:lblAlgn val="ctr"/>
        <c:lblOffset val="100"/>
        <c:noMultiLvlLbl val="0"/>
      </c:catAx>
      <c:valAx>
        <c:axId val="8245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561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[Bianca_Aparecida_Alves_Araújo_20231018.xlsx]Quantidade por Gênero!PivotTable3</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t-BR" sz="1800" b="1" i="0" baseline="0">
                <a:effectLst/>
              </a:rPr>
              <a:t>Quantidade por Gênero</a:t>
            </a:r>
            <a:endParaRPr lang="pt-BR">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doughnutChart>
        <c:varyColors val="1"/>
        <c:ser>
          <c:idx val="0"/>
          <c:order val="0"/>
          <c:tx>
            <c:strRef>
              <c:f>'Quantidade por Gênero'!$B$3</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7481-490B-A463-475EDC4DCADA}"/>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7481-490B-A463-475EDC4DCADA}"/>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7481-490B-A463-475EDC4DCAD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'Quantidade por Gênero'!$A$4:$A$7</c:f>
              <c:strCache>
                <c:ptCount val="3"/>
                <c:pt idx="0">
                  <c:v>F</c:v>
                </c:pt>
                <c:pt idx="1">
                  <c:v>(blank)</c:v>
                </c:pt>
                <c:pt idx="2">
                  <c:v>M</c:v>
                </c:pt>
              </c:strCache>
            </c:strRef>
          </c:cat>
          <c:val>
            <c:numRef>
              <c:f>'Quantidade por Gênero'!$B$4:$B$7</c:f>
              <c:numCache>
                <c:formatCode>General</c:formatCode>
                <c:ptCount val="3"/>
                <c:pt idx="0">
                  <c:v>13</c:v>
                </c:pt>
                <c:pt idx="2">
                  <c:v>5</c:v>
                </c:pt>
              </c:numCache>
            </c:numRef>
          </c:val>
          <c:extLst>
            <c:ext xmlns:c16="http://schemas.microsoft.com/office/drawing/2014/chart" uri="{C3380CC4-5D6E-409C-BE32-E72D297353CC}">
              <c16:uniqueId val="{00000000-7622-423E-9BC4-E8D5E6335CD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[Bianca_Aparecida_Alves_Araújo_20231018.xlsx]Quantidade por Estado!PivotTable8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Quantidade</a:t>
            </a:r>
            <a:r>
              <a:rPr lang="en-US" baseline="0"/>
              <a:t> de Alunos por Estado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'Quantidade por Estado'!$B$3</c:f>
              <c:strCache>
                <c:ptCount val="1"/>
                <c:pt idx="0">
                  <c:v>Total</c:v>
                </c:pt>
              </c:strCache>
            </c:strRef>
          </c:tx>
          <c:spPr>
            <a:solidFill>
              <a:schemeClr val="accent1"/>
            </a:solidFill>
            <a:ln>
              <a:noFill/>
            </a:ln>
            <a:effectLst/>
          </c:spPr>
          <c:invertIfNegative val="0"/>
          <c:cat>
            <c:strRef>
              <c:f>'Quantidade por Estado'!$A$4:$A$14</c:f>
              <c:strCache>
                <c:ptCount val="10"/>
                <c:pt idx="0">
                  <c:v>AC</c:v>
                </c:pt>
                <c:pt idx="1">
                  <c:v>BA</c:v>
                </c:pt>
                <c:pt idx="2">
                  <c:v>ES</c:v>
                </c:pt>
                <c:pt idx="3">
                  <c:v>GO</c:v>
                </c:pt>
                <c:pt idx="4">
                  <c:v>MG</c:v>
                </c:pt>
                <c:pt idx="5">
                  <c:v>RJ</c:v>
                </c:pt>
                <c:pt idx="6">
                  <c:v>RS</c:v>
                </c:pt>
                <c:pt idx="7">
                  <c:v>SP</c:v>
                </c:pt>
                <c:pt idx="8">
                  <c:v>TO</c:v>
                </c:pt>
                <c:pt idx="9">
                  <c:v>(blank)</c:v>
                </c:pt>
              </c:strCache>
            </c:strRef>
          </c:cat>
          <c:val>
            <c:numRef>
              <c:f>'Quantidade por Estado'!$B$4:$B$14</c:f>
              <c:numCache>
                <c:formatCode>General</c:formatCode>
                <c:ptCount val="10"/>
                <c:pt idx="0">
                  <c:v>2</c:v>
                </c:pt>
                <c:pt idx="1">
                  <c:v>2</c:v>
                </c:pt>
                <c:pt idx="2">
                  <c:v>2</c:v>
                </c:pt>
                <c:pt idx="3">
                  <c:v>2</c:v>
                </c:pt>
                <c:pt idx="4">
                  <c:v>2</c:v>
                </c:pt>
                <c:pt idx="5">
                  <c:v>2</c:v>
                </c:pt>
                <c:pt idx="6">
                  <c:v>2</c:v>
                </c:pt>
                <c:pt idx="7">
                  <c:v>3</c:v>
                </c:pt>
                <c:pt idx="8">
                  <c:v>1</c:v>
                </c:pt>
              </c:numCache>
            </c:numRef>
          </c:val>
          <c:extLst>
            <c:ext xmlns:c16="http://schemas.microsoft.com/office/drawing/2014/chart" uri="{C3380CC4-5D6E-409C-BE32-E72D297353CC}">
              <c16:uniqueId val="{00000000-9176-4477-AA48-1C4C745154C8}"/>
            </c:ext>
          </c:extLst>
        </c:ser>
        <c:dLbls>
          <c:showLegendKey val="0"/>
          <c:showVal val="0"/>
          <c:showCatName val="0"/>
          <c:showSerName val="0"/>
          <c:showPercent val="0"/>
          <c:showBubbleSize val="0"/>
        </c:dLbls>
        <c:gapWidth val="219"/>
        <c:overlap val="-27"/>
        <c:axId val="819255167"/>
        <c:axId val="829234927"/>
      </c:barChart>
      <c:catAx>
        <c:axId val="81925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9234927"/>
        <c:crosses val="autoZero"/>
        <c:auto val="1"/>
        <c:lblAlgn val="ctr"/>
        <c:lblOffset val="100"/>
        <c:noMultiLvlLbl val="0"/>
      </c:catAx>
      <c:valAx>
        <c:axId val="8292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925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[Bianca_Aparecida_Alves_Araújo_20231018.xlsx]Quantidade por Disciplina!PivotTable9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Quantidade de alunos x Disciplina</a:t>
            </a:r>
          </a:p>
        </c:rich>
      </c:tx>
      <c:layout>
        <c:manualLayout>
          <c:xMode val="edge"/>
          <c:yMode val="edge"/>
          <c:x val="0.2113748906386701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'Quantidade por Disciplina'!$B$3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'Quantidade por Disciplina'!$A$4:$A$11</c:f>
              <c:strCache>
                <c:ptCount val="7"/>
                <c:pt idx="0">
                  <c:v>Back-end</c:v>
                </c:pt>
                <c:pt idx="1">
                  <c:v>Banco de Dados</c:v>
                </c:pt>
                <c:pt idx="2">
                  <c:v>Estatística Aplicada</c:v>
                </c:pt>
                <c:pt idx="3">
                  <c:v>Front-end</c:v>
                </c:pt>
                <c:pt idx="4">
                  <c:v>Lógica de Programação</c:v>
                </c:pt>
                <c:pt idx="5">
                  <c:v>Sistemas Operacionais</c:v>
                </c:pt>
                <c:pt idx="6">
                  <c:v>(blank)</c:v>
                </c:pt>
              </c:strCache>
            </c:strRef>
          </c:cat>
          <c:val>
            <c:numRef>
              <c:f>'Quantidade por Disciplina'!$B$4:$B$11</c:f>
              <c:numCache>
                <c:formatCode>General</c:formatCode>
                <c:ptCount val="7"/>
                <c:pt idx="0">
                  <c:v>1</c:v>
                </c:pt>
                <c:pt idx="1">
                  <c:v>3</c:v>
                </c:pt>
                <c:pt idx="2">
                  <c:v>6</c:v>
                </c:pt>
                <c:pt idx="3">
                  <c:v>1</c:v>
                </c:pt>
                <c:pt idx="4">
                  <c:v>2</c:v>
                </c:pt>
                <c:pt idx="5">
                  <c:v>5</c:v>
                </c:pt>
              </c:numCache>
            </c:numRef>
          </c:val>
          <c:smooth val="0"/>
          <c:extLst>
            <c:ext xmlns:c16="http://schemas.microsoft.com/office/drawing/2014/chart" uri="{C3380CC4-5D6E-409C-BE32-E72D297353CC}">
              <c16:uniqueId val="{00000000-970F-45E2-86E8-AD70A49B80DC}"/>
            </c:ext>
          </c:extLst>
        </c:ser>
        <c:dLbls>
          <c:showLegendKey val="0"/>
          <c:showVal val="0"/>
          <c:showCatName val="0"/>
          <c:showSerName val="0"/>
          <c:showPercent val="0"/>
          <c:showBubbleSize val="0"/>
        </c:dLbls>
        <c:marker val="1"/>
        <c:smooth val="0"/>
        <c:axId val="367222175"/>
        <c:axId val="336795055"/>
      </c:lineChart>
      <c:catAx>
        <c:axId val="3672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6795055"/>
        <c:crosses val="autoZero"/>
        <c:auto val="1"/>
        <c:lblAlgn val="ctr"/>
        <c:lblOffset val="100"/>
        <c:noMultiLvlLbl val="0"/>
      </c:catAx>
      <c:valAx>
        <c:axId val="3367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2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[Bianca_Aparecida_Alves_Araújo_20231018.xlsx]Status Disciplinar!PivotTable10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 Disciplinar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0833333333333332"/>
              <c:y val="-0.37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7.2222222222222174E-2"/>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3888888888888788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'Status Disciplinar'!$B$3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4944-4D9B-AE45-E8BF544299E7}"/>
              </c:ext>
            </c:extLst>
          </c:dPt>
          <c:dPt>
            <c:idx val="1"/>
            <c:bubble3D val="0"/>
            <c:extLst>
              <c:ext xmlns:c16="http://schemas.microsoft.com/office/drawing/2014/chart" uri="{C3380CC4-5D6E-409C-BE32-E72D297353CC}">
                <c16:uniqueId val="{00000001-4944-4D9B-AE45-E8BF544299E7}"/>
              </c:ext>
            </c:extLst>
          </c:dPt>
          <c:dPt>
            <c:idx val="2"/>
            <c:bubble3D val="0"/>
            <c:extLst>
              <c:ext xmlns:c16="http://schemas.microsoft.com/office/drawing/2014/chart" uri="{C3380CC4-5D6E-409C-BE32-E72D297353CC}">
                <c16:uniqueId val="{00000002-4944-4D9B-AE45-E8BF544299E7}"/>
              </c:ext>
            </c:extLst>
          </c:dPt>
          <c:dLbls>
            <c:dLbl>
              <c:idx val="0"/>
              <c:layout>
                <c:manualLayout>
                  <c:x val="0.10833333333333332"/>
                  <c:y val="-0.3796296296296297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44-4D9B-AE45-E8BF544299E7}"/>
                </c:ext>
              </c:extLst>
            </c:dLbl>
            <c:dLbl>
              <c:idx val="1"/>
              <c:layout>
                <c:manualLayout>
                  <c:x val="7.2222222222222174E-2"/>
                  <c:y val="-0.3055555555555555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44-4D9B-AE45-E8BF544299E7}"/>
                </c:ext>
              </c:extLst>
            </c:dLbl>
            <c:dLbl>
              <c:idx val="2"/>
              <c:layout>
                <c:manualLayout>
                  <c:x val="1.3888888888888788E-2"/>
                  <c:y val="-0.1296296296296297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44-4D9B-AE45-E8BF544299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 Disciplinar'!$A$4:$A$8</c:f>
              <c:strCache>
                <c:ptCount val="4"/>
                <c:pt idx="0">
                  <c:v>Aprovado</c:v>
                </c:pt>
                <c:pt idx="1">
                  <c:v>Recuperação</c:v>
                </c:pt>
                <c:pt idx="2">
                  <c:v>Reprovado</c:v>
                </c:pt>
                <c:pt idx="3">
                  <c:v>(blank)</c:v>
                </c:pt>
              </c:strCache>
            </c:strRef>
          </c:cat>
          <c:val>
            <c:numRef>
              <c:f>'Status Disciplinar'!$B$4:$B$8</c:f>
              <c:numCache>
                <c:formatCode>General</c:formatCode>
                <c:ptCount val="4"/>
                <c:pt idx="0">
                  <c:v>11</c:v>
                </c:pt>
                <c:pt idx="1">
                  <c:v>5</c:v>
                </c:pt>
                <c:pt idx="2">
                  <c:v>2</c:v>
                </c:pt>
              </c:numCache>
            </c:numRef>
          </c:val>
          <c:extLst>
            <c:ext xmlns:c16="http://schemas.microsoft.com/office/drawing/2014/chart" uri="{C3380CC4-5D6E-409C-BE32-E72D297353CC}">
              <c16:uniqueId val="{00000000-C5CB-4F23-8576-46134A9D2C32}"/>
            </c:ext>
          </c:extLst>
        </c:ser>
        <c:dLbls>
          <c:showLegendKey val="0"/>
          <c:showVal val="1"/>
          <c:showCatName val="0"/>
          <c:showSerName val="0"/>
          <c:showPercent val="0"/>
          <c:showBubbleSize val="0"/>
        </c:dLbls>
        <c:axId val="527561775"/>
        <c:axId val="824509487"/>
      </c:areaChart>
      <c:catAx>
        <c:axId val="52756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4509487"/>
        <c:crosses val="autoZero"/>
        <c:auto val="1"/>
        <c:lblAlgn val="ctr"/>
        <c:lblOffset val="100"/>
        <c:noMultiLvlLbl val="0"/>
      </c:catAx>
      <c:valAx>
        <c:axId val="8245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561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[Bianca_Aparecida_Alves_Araújo_20231018.xlsx]Média por Disciplina!PivotTable2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aseline="0"/>
              <a:t>Nota média por Disciplina</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'Média por Disciplina'!$B$3</c:f>
              <c:strCache>
                <c:ptCount val="1"/>
                <c:pt idx="0">
                  <c:v>Total</c:v>
                </c:pt>
              </c:strCache>
            </c:strRef>
          </c:tx>
          <c:spPr>
            <a:ln w="28575" cap="rnd">
              <a:solidFill>
                <a:schemeClr val="accent1"/>
              </a:solidFill>
              <a:round/>
            </a:ln>
            <a:effectLst/>
          </c:spPr>
          <c:marker>
            <c:symbol val="none"/>
          </c:marker>
          <c:cat>
            <c:strRef>
              <c:f>'Média por Disciplina'!$A$4:$A$11</c:f>
              <c:strCache>
                <c:ptCount val="7"/>
                <c:pt idx="0">
                  <c:v>Back-end</c:v>
                </c:pt>
                <c:pt idx="1">
                  <c:v>Banco de Dados</c:v>
                </c:pt>
                <c:pt idx="2">
                  <c:v>Estatística Aplicada</c:v>
                </c:pt>
                <c:pt idx="3">
                  <c:v>Front-end</c:v>
                </c:pt>
                <c:pt idx="4">
                  <c:v>Lógica de Programação</c:v>
                </c:pt>
                <c:pt idx="5">
                  <c:v>Sistemas Operacionais</c:v>
                </c:pt>
                <c:pt idx="6">
                  <c:v>(blank)</c:v>
                </c:pt>
              </c:strCache>
            </c:strRef>
          </c:cat>
          <c:val>
            <c:numRef>
              <c:f>'Média por Disciplina'!$B$4:$B$11</c:f>
              <c:numCache>
                <c:formatCode>General</c:formatCode>
                <c:ptCount val="7"/>
                <c:pt idx="0">
                  <c:v>2.875</c:v>
                </c:pt>
                <c:pt idx="1">
                  <c:v>6.5</c:v>
                </c:pt>
                <c:pt idx="2">
                  <c:v>6.125</c:v>
                </c:pt>
                <c:pt idx="3">
                  <c:v>8.5</c:v>
                </c:pt>
                <c:pt idx="4">
                  <c:v>9.5625</c:v>
                </c:pt>
                <c:pt idx="5">
                  <c:v>6.8250000000000002</c:v>
                </c:pt>
              </c:numCache>
            </c:numRef>
          </c:val>
          <c:smooth val="0"/>
          <c:extLst>
            <c:ext xmlns:c16="http://schemas.microsoft.com/office/drawing/2014/chart" uri="{C3380CC4-5D6E-409C-BE32-E72D297353CC}">
              <c16:uniqueId val="{00000000-503B-4356-A8B7-CE95ECFE6B9F}"/>
            </c:ext>
          </c:extLst>
        </c:ser>
        <c:dLbls>
          <c:showLegendKey val="0"/>
          <c:showVal val="0"/>
          <c:showCatName val="0"/>
          <c:showSerName val="0"/>
          <c:showPercent val="0"/>
          <c:showBubbleSize val="0"/>
        </c:dLbls>
        <c:smooth val="0"/>
        <c:axId val="423156607"/>
        <c:axId val="422426559"/>
      </c:lineChart>
      <c:catAx>
        <c:axId val="423156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2426559"/>
        <c:crosses val="autoZero"/>
        <c:auto val="1"/>
        <c:lblAlgn val="ctr"/>
        <c:lblOffset val="100"/>
        <c:noMultiLvlLbl val="0"/>
      </c:catAx>
      <c:valAx>
        <c:axId val="42242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2315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[Bianca_Aparecida_Alves_Araújo_20231018.xlsx]Quantidade por Estado!PivotTable8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Quantidade</a:t>
            </a:r>
            <a:r>
              <a:rPr lang="en-US" sz="1600" b="1" baseline="0"/>
              <a:t> de Alunos por Estado</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'Quantidade por Estado'!$B$3</c:f>
              <c:strCache>
                <c:ptCount val="1"/>
                <c:pt idx="0">
                  <c:v>Total</c:v>
                </c:pt>
              </c:strCache>
            </c:strRef>
          </c:tx>
          <c:spPr>
            <a:solidFill>
              <a:schemeClr val="accent1"/>
            </a:solidFill>
            <a:ln>
              <a:noFill/>
            </a:ln>
            <a:effectLst/>
          </c:spPr>
          <c:invertIfNegative val="0"/>
          <c:cat>
            <c:strRef>
              <c:f>'Quantidade por Estado'!$A$4:$A$14</c:f>
              <c:strCache>
                <c:ptCount val="10"/>
                <c:pt idx="0">
                  <c:v>AC</c:v>
                </c:pt>
                <c:pt idx="1">
                  <c:v>BA</c:v>
                </c:pt>
                <c:pt idx="2">
                  <c:v>ES</c:v>
                </c:pt>
                <c:pt idx="3">
                  <c:v>GO</c:v>
                </c:pt>
                <c:pt idx="4">
                  <c:v>MG</c:v>
                </c:pt>
                <c:pt idx="5">
                  <c:v>RJ</c:v>
                </c:pt>
                <c:pt idx="6">
                  <c:v>RS</c:v>
                </c:pt>
                <c:pt idx="7">
                  <c:v>SP</c:v>
                </c:pt>
                <c:pt idx="8">
                  <c:v>TO</c:v>
                </c:pt>
                <c:pt idx="9">
                  <c:v>(blank)</c:v>
                </c:pt>
              </c:strCache>
            </c:strRef>
          </c:cat>
          <c:val>
            <c:numRef>
              <c:f>'Quantidade por Estado'!$B$4:$B$14</c:f>
              <c:numCache>
                <c:formatCode>General</c:formatCode>
                <c:ptCount val="10"/>
                <c:pt idx="0">
                  <c:v>2</c:v>
                </c:pt>
                <c:pt idx="1">
                  <c:v>2</c:v>
                </c:pt>
                <c:pt idx="2">
                  <c:v>2</c:v>
                </c:pt>
                <c:pt idx="3">
                  <c:v>2</c:v>
                </c:pt>
                <c:pt idx="4">
                  <c:v>2</c:v>
                </c:pt>
                <c:pt idx="5">
                  <c:v>2</c:v>
                </c:pt>
                <c:pt idx="6">
                  <c:v>2</c:v>
                </c:pt>
                <c:pt idx="7">
                  <c:v>3</c:v>
                </c:pt>
                <c:pt idx="8">
                  <c:v>1</c:v>
                </c:pt>
              </c:numCache>
            </c:numRef>
          </c:val>
          <c:extLst>
            <c:ext xmlns:c16="http://schemas.microsoft.com/office/drawing/2014/chart" uri="{C3380CC4-5D6E-409C-BE32-E72D297353CC}">
              <c16:uniqueId val="{00000000-7A95-43EA-A416-187520091F6F}"/>
            </c:ext>
          </c:extLst>
        </c:ser>
        <c:dLbls>
          <c:showLegendKey val="0"/>
          <c:showVal val="0"/>
          <c:showCatName val="0"/>
          <c:showSerName val="0"/>
          <c:showPercent val="0"/>
          <c:showBubbleSize val="0"/>
        </c:dLbls>
        <c:gapWidth val="219"/>
        <c:overlap val="-27"/>
        <c:axId val="819255167"/>
        <c:axId val="829234927"/>
      </c:barChart>
      <c:catAx>
        <c:axId val="81925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29234927"/>
        <c:crosses val="autoZero"/>
        <c:auto val="1"/>
        <c:lblAlgn val="ctr"/>
        <c:lblOffset val="100"/>
        <c:noMultiLvlLbl val="0"/>
      </c:catAx>
      <c:valAx>
        <c:axId val="8292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925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[Bianca_Aparecida_Alves_Araújo_20231018.xlsx]Quantidade por Disciplina!PivotTable9</c:name>
    <c:fmtId val="2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Quantidade de Alunos por Disciplina</a:t>
            </a:r>
          </a:p>
        </c:rich>
      </c:tx>
      <c:layout>
        <c:manualLayout>
          <c:xMode val="edge"/>
          <c:yMode val="edge"/>
          <c:x val="0.16179143652802852"/>
          <c:y val="3.24075576794455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'Quantidade por Disciplina'!$B$3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'Quantidade por Disciplina'!$A$4:$A$11</c:f>
              <c:strCache>
                <c:ptCount val="7"/>
                <c:pt idx="0">
                  <c:v>Back-end</c:v>
                </c:pt>
                <c:pt idx="1">
                  <c:v>Banco de Dados</c:v>
                </c:pt>
                <c:pt idx="2">
                  <c:v>Estatística Aplicada</c:v>
                </c:pt>
                <c:pt idx="3">
                  <c:v>Front-end</c:v>
                </c:pt>
                <c:pt idx="4">
                  <c:v>Lógica de Programação</c:v>
                </c:pt>
                <c:pt idx="5">
                  <c:v>Sistemas Operacionais</c:v>
                </c:pt>
                <c:pt idx="6">
                  <c:v>(blank)</c:v>
                </c:pt>
              </c:strCache>
            </c:strRef>
          </c:cat>
          <c:val>
            <c:numRef>
              <c:f>'Quantidade por Disciplina'!$B$4:$B$11</c:f>
              <c:numCache>
                <c:formatCode>General</c:formatCode>
                <c:ptCount val="7"/>
                <c:pt idx="0">
                  <c:v>1</c:v>
                </c:pt>
                <c:pt idx="1">
                  <c:v>3</c:v>
                </c:pt>
                <c:pt idx="2">
                  <c:v>6</c:v>
                </c:pt>
                <c:pt idx="3">
                  <c:v>1</c:v>
                </c:pt>
                <c:pt idx="4">
                  <c:v>2</c:v>
                </c:pt>
                <c:pt idx="5">
                  <c:v>5</c:v>
                </c:pt>
              </c:numCache>
            </c:numRef>
          </c:val>
          <c:smooth val="0"/>
          <c:extLst>
            <c:ext xmlns:c16="http://schemas.microsoft.com/office/drawing/2014/chart" uri="{C3380CC4-5D6E-409C-BE32-E72D297353CC}">
              <c16:uniqueId val="{00000000-6462-465B-9C5C-671F0AABE7DB}"/>
            </c:ext>
          </c:extLst>
        </c:ser>
        <c:dLbls>
          <c:showLegendKey val="0"/>
          <c:showVal val="0"/>
          <c:showCatName val="0"/>
          <c:showSerName val="0"/>
          <c:showPercent val="0"/>
          <c:showBubbleSize val="0"/>
        </c:dLbls>
        <c:marker val="1"/>
        <c:smooth val="0"/>
        <c:axId val="367222175"/>
        <c:axId val="336795055"/>
      </c:lineChart>
      <c:catAx>
        <c:axId val="3672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6795055"/>
        <c:crosses val="autoZero"/>
        <c:auto val="1"/>
        <c:lblAlgn val="ctr"/>
        <c:lblOffset val="100"/>
        <c:noMultiLvlLbl val="0"/>
      </c:catAx>
      <c:valAx>
        <c:axId val="33679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672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[Bianca_Aparecida_Alves_Araújo_20231018.xlsx]Quantidade por Gênero!PivotTable3</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t-BR" sz="1600" b="1" i="0" baseline="0">
                <a:effectLst/>
              </a:rPr>
              <a:t>Alunos por Gênero</a:t>
            </a:r>
            <a:endParaRPr lang="pt-BR"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'Quantidade por Gênero'!$B$3</c:f>
              <c:strCache>
                <c:ptCount val="1"/>
                <c:pt idx="0">
                  <c:v>Total</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E375-4C59-9AC3-BCB869A744A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E375-4C59-9AC3-BCB869A744A4}"/>
              </c:ext>
            </c:extLst>
          </c:dPt>
          <c:dPt>
            <c:idx val="2"/>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5-CF4D-4988-9A10-FA0DA4B6873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'Quantidade por Gênero'!$A$4:$A$7</c:f>
              <c:strCache>
                <c:ptCount val="3"/>
                <c:pt idx="0">
                  <c:v>F</c:v>
                </c:pt>
                <c:pt idx="1">
                  <c:v>(blank)</c:v>
                </c:pt>
                <c:pt idx="2">
                  <c:v>M</c:v>
                </c:pt>
              </c:strCache>
            </c:strRef>
          </c:cat>
          <c:val>
            <c:numRef>
              <c:f>'Quantidade por Gênero'!$B$4:$B$7</c:f>
              <c:numCache>
                <c:formatCode>General</c:formatCode>
                <c:ptCount val="3"/>
                <c:pt idx="0">
                  <c:v>13</c:v>
                </c:pt>
                <c:pt idx="2">
                  <c:v>5</c:v>
                </c:pt>
              </c:numCache>
            </c:numRef>
          </c:val>
          <c:extLst>
            <c:ext xmlns:c16="http://schemas.microsoft.com/office/drawing/2014/chart" uri="{C3380CC4-5D6E-409C-BE32-E72D297353CC}">
              <c16:uniqueId val="{00000004-E375-4C59-9AC3-BCB869A744A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chart" Target="../charts/chart9.xml"/><Relationship Id="rId12"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11" Type="http://schemas.openxmlformats.org/officeDocument/2006/relationships/image" Target="../media/image6.png"/><Relationship Id="rId5" Type="http://schemas.openxmlformats.org/officeDocument/2006/relationships/chart" Target="../charts/chart7.xml"/><Relationship Id="rId10" Type="http://schemas.microsoft.com/office/2007/relationships/hdphoto" Target="../media/hdphoto1.wdp"/><Relationship Id="rId4" Type="http://schemas.openxmlformats.org/officeDocument/2006/relationships/image" Target="../media/image4.sv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3</xdr:row>
      <xdr:rowOff>83820</xdr:rowOff>
    </xdr:from>
    <xdr:to>
      <xdr:col>8</xdr:col>
      <xdr:colOff>182880</xdr:colOff>
      <xdr:row>16</xdr:row>
      <xdr:rowOff>173355</xdr:rowOff>
    </xdr:to>
    <mc:AlternateContent xmlns:mc="http://schemas.openxmlformats.org/markup-compatibility/2006" xmlns:a14="http://schemas.microsoft.com/office/drawing/2010/main">
      <mc:Choice Requires="a14">
        <xdr:graphicFrame macro="">
          <xdr:nvGraphicFramePr>
            <xdr:cNvPr id="2" name="Disciplina">
              <a:extLst>
                <a:ext uri="{FF2B5EF4-FFF2-40B4-BE49-F238E27FC236}">
                  <a16:creationId xmlns:a16="http://schemas.microsoft.com/office/drawing/2014/main" id="{E3FCD4CA-7438-4A9D-9D4B-86088F7A4B46}"/>
                </a:ext>
              </a:extLst>
            </xdr:cNvPr>
            <xdr:cNvGraphicFramePr/>
          </xdr:nvGraphicFramePr>
          <xdr:xfrm>
            <a:off x="0" y="0"/>
            <a:ext cx="0" cy="0"/>
          </xdr:xfrm>
          <a:graphic>
            <a:graphicData uri="http://schemas.microsoft.com/office/drawing/2010/slicer">
              <sle:slicer xmlns:sle="http://schemas.microsoft.com/office/drawing/2010/slicer" name="Disciplina"/>
            </a:graphicData>
          </a:graphic>
        </xdr:graphicFrame>
      </mc:Choice>
      <mc:Fallback xmlns="">
        <xdr:sp macro="" textlink="">
          <xdr:nvSpPr>
            <xdr:cNvPr id="0" name=""/>
            <xdr:cNvSpPr>
              <a:spLocks noTextEdit="1"/>
            </xdr:cNvSpPr>
          </xdr:nvSpPr>
          <xdr:spPr>
            <a:xfrm>
              <a:off x="4533900" y="63246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259080</xdr:colOff>
      <xdr:row>3</xdr:row>
      <xdr:rowOff>76200</xdr:rowOff>
    </xdr:from>
    <xdr:to>
      <xdr:col>11</xdr:col>
      <xdr:colOff>259080</xdr:colOff>
      <xdr:row>16</xdr:row>
      <xdr:rowOff>165735</xdr:rowOff>
    </xdr:to>
    <mc:AlternateContent xmlns:mc="http://schemas.openxmlformats.org/markup-compatibility/2006" xmlns:a14="http://schemas.microsoft.com/office/drawing/2010/main">
      <mc:Choice Requires="a14">
        <xdr:graphicFrame macro="">
          <xdr:nvGraphicFramePr>
            <xdr:cNvPr id="3" name="Estado">
              <a:extLst>
                <a:ext uri="{FF2B5EF4-FFF2-40B4-BE49-F238E27FC236}">
                  <a16:creationId xmlns:a16="http://schemas.microsoft.com/office/drawing/2014/main" id="{5900CEBC-6BB3-4B9D-AD0F-4B1815EA4CF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6438900" y="62484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3</xdr:row>
      <xdr:rowOff>76200</xdr:rowOff>
    </xdr:from>
    <xdr:to>
      <xdr:col>14</xdr:col>
      <xdr:colOff>342900</xdr:colOff>
      <xdr:row>16</xdr:row>
      <xdr:rowOff>165735</xdr:rowOff>
    </xdr:to>
    <mc:AlternateContent xmlns:mc="http://schemas.openxmlformats.org/markup-compatibility/2006" xmlns:a14="http://schemas.microsoft.com/office/drawing/2010/main">
      <mc:Choice Requires="a14">
        <xdr:graphicFrame macro="">
          <xdr:nvGraphicFramePr>
            <xdr:cNvPr id="4" name="Condição">
              <a:extLst>
                <a:ext uri="{FF2B5EF4-FFF2-40B4-BE49-F238E27FC236}">
                  <a16:creationId xmlns:a16="http://schemas.microsoft.com/office/drawing/2014/main" id="{DAE5C8CB-505E-46CF-AEEC-6CD4D5614CB4}"/>
                </a:ext>
              </a:extLst>
            </xdr:cNvPr>
            <xdr:cNvGraphicFramePr/>
          </xdr:nvGraphicFramePr>
          <xdr:xfrm>
            <a:off x="0" y="0"/>
            <a:ext cx="0" cy="0"/>
          </xdr:xfrm>
          <a:graphic>
            <a:graphicData uri="http://schemas.microsoft.com/office/drawing/2010/slicer">
              <sle:slicer xmlns:sle="http://schemas.microsoft.com/office/drawing/2010/slicer" name="Condição"/>
            </a:graphicData>
          </a:graphic>
        </xdr:graphicFrame>
      </mc:Choice>
      <mc:Fallback xmlns="">
        <xdr:sp macro="" textlink="">
          <xdr:nvSpPr>
            <xdr:cNvPr id="0" name=""/>
            <xdr:cNvSpPr>
              <a:spLocks noTextEdit="1"/>
            </xdr:cNvSpPr>
          </xdr:nvSpPr>
          <xdr:spPr>
            <a:xfrm>
              <a:off x="8351520" y="62484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487680</xdr:colOff>
      <xdr:row>3</xdr:row>
      <xdr:rowOff>68580</xdr:rowOff>
    </xdr:from>
    <xdr:to>
      <xdr:col>17</xdr:col>
      <xdr:colOff>487680</xdr:colOff>
      <xdr:row>16</xdr:row>
      <xdr:rowOff>158115</xdr:rowOff>
    </xdr:to>
    <mc:AlternateContent xmlns:mc="http://schemas.openxmlformats.org/markup-compatibility/2006" xmlns:a14="http://schemas.microsoft.com/office/drawing/2010/main">
      <mc:Choice Requires="a14">
        <xdr:graphicFrame macro="">
          <xdr:nvGraphicFramePr>
            <xdr:cNvPr id="5" name="Gênero">
              <a:extLst>
                <a:ext uri="{FF2B5EF4-FFF2-40B4-BE49-F238E27FC236}">
                  <a16:creationId xmlns:a16="http://schemas.microsoft.com/office/drawing/2014/main" id="{BA21628E-13D1-4D30-A02A-F38F0A76D6D2}"/>
                </a:ext>
              </a:extLst>
            </xdr:cNvPr>
            <xdr:cNvGraphicFramePr/>
          </xdr:nvGraphicFramePr>
          <xdr:xfrm>
            <a:off x="0" y="0"/>
            <a:ext cx="0" cy="0"/>
          </xdr:xfrm>
          <a:graphic>
            <a:graphicData uri="http://schemas.microsoft.com/office/drawing/2010/slicer">
              <sle:slicer xmlns:sle="http://schemas.microsoft.com/office/drawing/2010/slicer" name="Gênero"/>
            </a:graphicData>
          </a:graphic>
        </xdr:graphicFrame>
      </mc:Choice>
      <mc:Fallback xmlns="">
        <xdr:sp macro="" textlink="">
          <xdr:nvSpPr>
            <xdr:cNvPr id="0" name=""/>
            <xdr:cNvSpPr>
              <a:spLocks noTextEdit="1"/>
            </xdr:cNvSpPr>
          </xdr:nvSpPr>
          <xdr:spPr>
            <a:xfrm>
              <a:off x="10325100" y="61722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68580</xdr:colOff>
      <xdr:row>6</xdr:row>
      <xdr:rowOff>167640</xdr:rowOff>
    </xdr:from>
    <xdr:to>
      <xdr:col>12</xdr:col>
      <xdr:colOff>373380</xdr:colOff>
      <xdr:row>21</xdr:row>
      <xdr:rowOff>167640</xdr:rowOff>
    </xdr:to>
    <xdr:graphicFrame macro="">
      <xdr:nvGraphicFramePr>
        <xdr:cNvPr id="2" name="Chart 1">
          <a:extLst>
            <a:ext uri="{FF2B5EF4-FFF2-40B4-BE49-F238E27FC236}">
              <a16:creationId xmlns:a16="http://schemas.microsoft.com/office/drawing/2014/main" id="{55F1D4E6-5B85-43D0-BCC8-7D7430105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3</xdr:row>
      <xdr:rowOff>15240</xdr:rowOff>
    </xdr:from>
    <xdr:to>
      <xdr:col>17</xdr:col>
      <xdr:colOff>342900</xdr:colOff>
      <xdr:row>18</xdr:row>
      <xdr:rowOff>15240</xdr:rowOff>
    </xdr:to>
    <xdr:graphicFrame macro="">
      <xdr:nvGraphicFramePr>
        <xdr:cNvPr id="3" name="Chart 2">
          <a:extLst>
            <a:ext uri="{FF2B5EF4-FFF2-40B4-BE49-F238E27FC236}">
              <a16:creationId xmlns:a16="http://schemas.microsoft.com/office/drawing/2014/main" id="{8B72462C-E4A8-4E08-960B-67A4EA52C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571500</xdr:colOff>
      <xdr:row>6</xdr:row>
      <xdr:rowOff>167640</xdr:rowOff>
    </xdr:from>
    <xdr:to>
      <xdr:col>12</xdr:col>
      <xdr:colOff>266700</xdr:colOff>
      <xdr:row>21</xdr:row>
      <xdr:rowOff>167640</xdr:rowOff>
    </xdr:to>
    <xdr:graphicFrame macro="">
      <xdr:nvGraphicFramePr>
        <xdr:cNvPr id="2" name="Chart 1">
          <a:extLst>
            <a:ext uri="{FF2B5EF4-FFF2-40B4-BE49-F238E27FC236}">
              <a16:creationId xmlns:a16="http://schemas.microsoft.com/office/drawing/2014/main" id="{AA0634DE-0F4E-4BCF-92B4-ED7D97AB4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6</xdr:row>
      <xdr:rowOff>167640</xdr:rowOff>
    </xdr:from>
    <xdr:to>
      <xdr:col>10</xdr:col>
      <xdr:colOff>601980</xdr:colOff>
      <xdr:row>21</xdr:row>
      <xdr:rowOff>167640</xdr:rowOff>
    </xdr:to>
    <xdr:graphicFrame macro="">
      <xdr:nvGraphicFramePr>
        <xdr:cNvPr id="4" name="Chart 3">
          <a:extLst>
            <a:ext uri="{FF2B5EF4-FFF2-40B4-BE49-F238E27FC236}">
              <a16:creationId xmlns:a16="http://schemas.microsoft.com/office/drawing/2014/main" id="{44D89828-38CA-4420-818C-CFF8A6F5E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167640</xdr:colOff>
      <xdr:row>1</xdr:row>
      <xdr:rowOff>99060</xdr:rowOff>
    </xdr:from>
    <xdr:to>
      <xdr:col>10</xdr:col>
      <xdr:colOff>472440</xdr:colOff>
      <xdr:row>16</xdr:row>
      <xdr:rowOff>99060</xdr:rowOff>
    </xdr:to>
    <xdr:graphicFrame macro="">
      <xdr:nvGraphicFramePr>
        <xdr:cNvPr id="2" name="Chart 1">
          <a:extLst>
            <a:ext uri="{FF2B5EF4-FFF2-40B4-BE49-F238E27FC236}">
              <a16:creationId xmlns:a16="http://schemas.microsoft.com/office/drawing/2014/main" id="{EDFCFCB1-FCCF-4F8D-881E-99B71B40F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327660</xdr:colOff>
      <xdr:row>7</xdr:row>
      <xdr:rowOff>129540</xdr:rowOff>
    </xdr:from>
    <xdr:to>
      <xdr:col>12</xdr:col>
      <xdr:colOff>327660</xdr:colOff>
      <xdr:row>21</xdr:row>
      <xdr:rowOff>36195</xdr:rowOff>
    </xdr:to>
    <mc:AlternateContent xmlns:mc="http://schemas.openxmlformats.org/markup-compatibility/2006" xmlns:a14="http://schemas.microsoft.com/office/drawing/2010/main">
      <mc:Choice Requires="a14">
        <xdr:graphicFrame macro="">
          <xdr:nvGraphicFramePr>
            <xdr:cNvPr id="2" name="Nome Completo">
              <a:extLst>
                <a:ext uri="{FF2B5EF4-FFF2-40B4-BE49-F238E27FC236}">
                  <a16:creationId xmlns:a16="http://schemas.microsoft.com/office/drawing/2014/main" id="{D6B1D01E-830E-4866-AC82-1C881CD67497}"/>
                </a:ext>
              </a:extLst>
            </xdr:cNvPr>
            <xdr:cNvGraphicFramePr/>
          </xdr:nvGraphicFramePr>
          <xdr:xfrm>
            <a:off x="0" y="0"/>
            <a:ext cx="0" cy="0"/>
          </xdr:xfrm>
          <a:graphic>
            <a:graphicData uri="http://schemas.microsoft.com/office/drawing/2010/slicer">
              <sle:slicer xmlns:sle="http://schemas.microsoft.com/office/drawing/2010/slicer" name="Nome Completo"/>
            </a:graphicData>
          </a:graphic>
        </xdr:graphicFrame>
      </mc:Choice>
      <mc:Fallback xmlns="">
        <xdr:sp macro="" textlink="">
          <xdr:nvSpPr>
            <xdr:cNvPr id="0" name=""/>
            <xdr:cNvSpPr>
              <a:spLocks noTextEdit="1"/>
            </xdr:cNvSpPr>
          </xdr:nvSpPr>
          <xdr:spPr>
            <a:xfrm>
              <a:off x="6316980" y="1409700"/>
              <a:ext cx="1828800" cy="246697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1082040</xdr:colOff>
      <xdr:row>1</xdr:row>
      <xdr:rowOff>160020</xdr:rowOff>
    </xdr:from>
    <xdr:to>
      <xdr:col>11</xdr:col>
      <xdr:colOff>533400</xdr:colOff>
      <xdr:row>16</xdr:row>
      <xdr:rowOff>160020</xdr:rowOff>
    </xdr:to>
    <xdr:graphicFrame macro="">
      <xdr:nvGraphicFramePr>
        <xdr:cNvPr id="4" name="Chart 3">
          <a:extLst>
            <a:ext uri="{FF2B5EF4-FFF2-40B4-BE49-F238E27FC236}">
              <a16:creationId xmlns:a16="http://schemas.microsoft.com/office/drawing/2014/main" id="{1F60DA2A-DB5E-4EED-84D9-76D63802F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89647</xdr:colOff>
      <xdr:row>0</xdr:row>
      <xdr:rowOff>35859</xdr:rowOff>
    </xdr:from>
    <xdr:to>
      <xdr:col>24</xdr:col>
      <xdr:colOff>358588</xdr:colOff>
      <xdr:row>32</xdr:row>
      <xdr:rowOff>125506</xdr:rowOff>
    </xdr:to>
    <xdr:sp macro="" textlink="">
      <xdr:nvSpPr>
        <xdr:cNvPr id="8" name="Rectangle: Rounded Corners 7">
          <a:extLst>
            <a:ext uri="{FF2B5EF4-FFF2-40B4-BE49-F238E27FC236}">
              <a16:creationId xmlns:a16="http://schemas.microsoft.com/office/drawing/2014/main" id="{AB03ACFD-A395-46B9-B6CC-B58435A8171F}"/>
            </a:ext>
          </a:extLst>
        </xdr:cNvPr>
        <xdr:cNvSpPr/>
      </xdr:nvSpPr>
      <xdr:spPr>
        <a:xfrm>
          <a:off x="89647" y="35859"/>
          <a:ext cx="15078635" cy="58270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22</xdr:col>
      <xdr:colOff>403419</xdr:colOff>
      <xdr:row>1</xdr:row>
      <xdr:rowOff>98610</xdr:rowOff>
    </xdr:from>
    <xdr:to>
      <xdr:col>23</xdr:col>
      <xdr:colOff>211574</xdr:colOff>
      <xdr:row>4</xdr:row>
      <xdr:rowOff>160024</xdr:rowOff>
    </xdr:to>
    <xdr:sp macro="" textlink="'Quantidade total'!E2">
      <xdr:nvSpPr>
        <xdr:cNvPr id="2" name="Rectangle: Rounded Corners 1">
          <a:extLst>
            <a:ext uri="{FF2B5EF4-FFF2-40B4-BE49-F238E27FC236}">
              <a16:creationId xmlns:a16="http://schemas.microsoft.com/office/drawing/2014/main" id="{BE753E7C-973F-418D-BA33-30B06B2BD01D}"/>
            </a:ext>
          </a:extLst>
        </xdr:cNvPr>
        <xdr:cNvSpPr/>
      </xdr:nvSpPr>
      <xdr:spPr>
        <a:xfrm>
          <a:off x="13357419" y="277904"/>
          <a:ext cx="1054249" cy="599296"/>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Total de Alunos: </a:t>
          </a:r>
          <a:fld id="{893CE1F2-E785-404A-9C54-E5F2CD4663F4}" type="TxLink">
            <a:rPr lang="en-US" sz="1400" b="1" i="0" u="none" strike="noStrike">
              <a:solidFill>
                <a:schemeClr val="bg1"/>
              </a:solidFill>
              <a:latin typeface="Calibri"/>
              <a:ea typeface="Calibri"/>
              <a:cs typeface="Calibri"/>
            </a:rPr>
            <a:pPr algn="ctr"/>
            <a:t>18</a:t>
          </a:fld>
          <a:endParaRPr lang="pt-BR" sz="1400" b="1">
            <a:solidFill>
              <a:schemeClr val="bg1"/>
            </a:solidFill>
          </a:endParaRPr>
        </a:p>
      </xdr:txBody>
    </xdr:sp>
    <xdr:clientData/>
  </xdr:twoCellAnchor>
  <xdr:twoCellAnchor>
    <xdr:from>
      <xdr:col>20</xdr:col>
      <xdr:colOff>80691</xdr:colOff>
      <xdr:row>1</xdr:row>
      <xdr:rowOff>107573</xdr:rowOff>
    </xdr:from>
    <xdr:to>
      <xdr:col>22</xdr:col>
      <xdr:colOff>255951</xdr:colOff>
      <xdr:row>4</xdr:row>
      <xdr:rowOff>148368</xdr:rowOff>
    </xdr:to>
    <xdr:grpSp>
      <xdr:nvGrpSpPr>
        <xdr:cNvPr id="12" name="Group 11">
          <a:extLst>
            <a:ext uri="{FF2B5EF4-FFF2-40B4-BE49-F238E27FC236}">
              <a16:creationId xmlns:a16="http://schemas.microsoft.com/office/drawing/2014/main" id="{A6EE5AEA-C78F-476D-9CF2-B90B87015CC3}"/>
            </a:ext>
          </a:extLst>
        </xdr:cNvPr>
        <xdr:cNvGrpSpPr/>
      </xdr:nvGrpSpPr>
      <xdr:grpSpPr>
        <a:xfrm>
          <a:off x="12272691" y="288548"/>
          <a:ext cx="937260" cy="583720"/>
          <a:chOff x="9220200" y="154314"/>
          <a:chExt cx="937260" cy="592445"/>
        </a:xfrm>
      </xdr:grpSpPr>
      <xdr:sp macro="" textlink="'Quantidade por Gênero'!F3">
        <xdr:nvSpPr>
          <xdr:cNvPr id="4" name="Rectangle: Rounded Corners 3">
            <a:extLst>
              <a:ext uri="{FF2B5EF4-FFF2-40B4-BE49-F238E27FC236}">
                <a16:creationId xmlns:a16="http://schemas.microsoft.com/office/drawing/2014/main" id="{B3EC81F8-F939-484C-9035-E387EA7B39E1}"/>
              </a:ext>
            </a:extLst>
          </xdr:cNvPr>
          <xdr:cNvSpPr/>
        </xdr:nvSpPr>
        <xdr:spPr>
          <a:xfrm>
            <a:off x="9220200" y="154314"/>
            <a:ext cx="937260" cy="592445"/>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7923C2D2-5F89-4848-A3C0-9DDA9A03B878}" type="TxLink">
              <a:rPr lang="en-US" sz="2400" b="1" i="0" u="none" strike="noStrike">
                <a:solidFill>
                  <a:schemeClr val="bg1"/>
                </a:solidFill>
                <a:effectLst/>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13</a:t>
            </a:fld>
            <a:endParaRPr lang="pt-BR" sz="2400" b="1">
              <a:solidFill>
                <a:schemeClr val="bg1"/>
              </a:solidFill>
              <a:effectLst/>
            </a:endParaRPr>
          </a:p>
        </xdr:txBody>
      </xdr:sp>
      <xdr:pic>
        <xdr:nvPicPr>
          <xdr:cNvPr id="7" name="Graphic 6" descr="Woman">
            <a:extLst>
              <a:ext uri="{FF2B5EF4-FFF2-40B4-BE49-F238E27FC236}">
                <a16:creationId xmlns:a16="http://schemas.microsoft.com/office/drawing/2014/main" id="{5B67C966-9B1B-4DB2-82C3-57C2E31F5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758979" y="273424"/>
            <a:ext cx="366656" cy="366656"/>
          </a:xfrm>
          <a:prstGeom prst="rect">
            <a:avLst/>
          </a:prstGeom>
        </xdr:spPr>
      </xdr:pic>
    </xdr:grpSp>
    <xdr:clientData/>
  </xdr:twoCellAnchor>
  <xdr:twoCellAnchor>
    <xdr:from>
      <xdr:col>18</xdr:col>
      <xdr:colOff>206197</xdr:colOff>
      <xdr:row>1</xdr:row>
      <xdr:rowOff>107573</xdr:rowOff>
    </xdr:from>
    <xdr:to>
      <xdr:col>19</xdr:col>
      <xdr:colOff>556269</xdr:colOff>
      <xdr:row>4</xdr:row>
      <xdr:rowOff>154644</xdr:rowOff>
    </xdr:to>
    <xdr:grpSp>
      <xdr:nvGrpSpPr>
        <xdr:cNvPr id="13" name="Group 12">
          <a:extLst>
            <a:ext uri="{FF2B5EF4-FFF2-40B4-BE49-F238E27FC236}">
              <a16:creationId xmlns:a16="http://schemas.microsoft.com/office/drawing/2014/main" id="{530D3DC1-6E8C-427A-B7BD-26C396621879}"/>
            </a:ext>
          </a:extLst>
        </xdr:cNvPr>
        <xdr:cNvGrpSpPr/>
      </xdr:nvGrpSpPr>
      <xdr:grpSpPr>
        <a:xfrm>
          <a:off x="11178997" y="288548"/>
          <a:ext cx="959672" cy="589996"/>
          <a:chOff x="7315200" y="129540"/>
          <a:chExt cx="1066800" cy="617220"/>
        </a:xfrm>
      </xdr:grpSpPr>
      <xdr:sp macro="" textlink="'Quantidade por Gênero'!F4">
        <xdr:nvSpPr>
          <xdr:cNvPr id="3" name="Rectangle: Rounded Corners 2">
            <a:extLst>
              <a:ext uri="{FF2B5EF4-FFF2-40B4-BE49-F238E27FC236}">
                <a16:creationId xmlns:a16="http://schemas.microsoft.com/office/drawing/2014/main" id="{4C6CA62A-2E36-4340-9010-2B89DCA274DF}"/>
              </a:ext>
            </a:extLst>
          </xdr:cNvPr>
          <xdr:cNvSpPr/>
        </xdr:nvSpPr>
        <xdr:spPr>
          <a:xfrm>
            <a:off x="7315200" y="129540"/>
            <a:ext cx="1066800" cy="617220"/>
          </a:xfrm>
          <a:prstGeom prst="round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5A3729D-7067-4289-8F49-526CE7B2097C}" type="TxLink">
              <a:rPr lang="en-US" sz="2400" b="1" i="0" u="none" strike="noStrike">
                <a:solidFill>
                  <a:schemeClr val="bg1"/>
                </a:solidFill>
                <a:latin typeface="Calibri"/>
                <a:ea typeface="Calibri"/>
                <a:cs typeface="Calibri"/>
              </a:rPr>
              <a:pPr algn="ctr"/>
              <a:t>5</a:t>
            </a:fld>
            <a:endParaRPr lang="pt-BR" sz="2400" b="1">
              <a:solidFill>
                <a:schemeClr val="bg1"/>
              </a:solidFill>
            </a:endParaRPr>
          </a:p>
        </xdr:txBody>
      </xdr:sp>
      <xdr:pic>
        <xdr:nvPicPr>
          <xdr:cNvPr id="9" name="Graphic 8" descr="Man">
            <a:extLst>
              <a:ext uri="{FF2B5EF4-FFF2-40B4-BE49-F238E27FC236}">
                <a16:creationId xmlns:a16="http://schemas.microsoft.com/office/drawing/2014/main" id="{46852916-8F3C-4777-B141-136E58B3EF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9079" y="239670"/>
            <a:ext cx="395735" cy="395735"/>
          </a:xfrm>
          <a:prstGeom prst="rect">
            <a:avLst/>
          </a:prstGeom>
        </xdr:spPr>
      </xdr:pic>
    </xdr:grpSp>
    <xdr:clientData/>
  </xdr:twoCellAnchor>
  <xdr:twoCellAnchor>
    <xdr:from>
      <xdr:col>15</xdr:col>
      <xdr:colOff>268941</xdr:colOff>
      <xdr:row>5</xdr:row>
      <xdr:rowOff>163285</xdr:rowOff>
    </xdr:from>
    <xdr:to>
      <xdr:col>18</xdr:col>
      <xdr:colOff>0</xdr:colOff>
      <xdr:row>17</xdr:row>
      <xdr:rowOff>14735</xdr:rowOff>
    </xdr:to>
    <mc:AlternateContent xmlns:mc="http://schemas.openxmlformats.org/markup-compatibility/2006" xmlns:a14="http://schemas.microsoft.com/office/drawing/2010/main">
      <mc:Choice Requires="a14">
        <xdr:graphicFrame macro="">
          <xdr:nvGraphicFramePr>
            <xdr:cNvPr id="14" name="Disciplina 1">
              <a:extLst>
                <a:ext uri="{FF2B5EF4-FFF2-40B4-BE49-F238E27FC236}">
                  <a16:creationId xmlns:a16="http://schemas.microsoft.com/office/drawing/2014/main" id="{0FBE1736-900A-4375-8F38-3FF2E3C50EE9}"/>
                </a:ext>
              </a:extLst>
            </xdr:cNvPr>
            <xdr:cNvGraphicFramePr/>
          </xdr:nvGraphicFramePr>
          <xdr:xfrm>
            <a:off x="0" y="0"/>
            <a:ext cx="0" cy="0"/>
          </xdr:xfrm>
          <a:graphic>
            <a:graphicData uri="http://schemas.microsoft.com/office/drawing/2010/slicer">
              <sle:slicer xmlns:sle="http://schemas.microsoft.com/office/drawing/2010/slicer" name="Disciplina 1"/>
            </a:graphicData>
          </a:graphic>
        </xdr:graphicFrame>
      </mc:Choice>
      <mc:Fallback xmlns="">
        <xdr:sp macro="" textlink="">
          <xdr:nvSpPr>
            <xdr:cNvPr id="0" name=""/>
            <xdr:cNvSpPr>
              <a:spLocks noTextEdit="1"/>
            </xdr:cNvSpPr>
          </xdr:nvSpPr>
          <xdr:spPr>
            <a:xfrm>
              <a:off x="9412941" y="1059756"/>
              <a:ext cx="1559859" cy="200297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67235</xdr:colOff>
      <xdr:row>5</xdr:row>
      <xdr:rowOff>152400</xdr:rowOff>
    </xdr:from>
    <xdr:to>
      <xdr:col>21</xdr:col>
      <xdr:colOff>116541</xdr:colOff>
      <xdr:row>13</xdr:row>
      <xdr:rowOff>54674</xdr:rowOff>
    </xdr:to>
    <mc:AlternateContent xmlns:mc="http://schemas.openxmlformats.org/markup-compatibility/2006" xmlns:a14="http://schemas.microsoft.com/office/drawing/2010/main">
      <mc:Choice Requires="a14">
        <xdr:graphicFrame macro="">
          <xdr:nvGraphicFramePr>
            <xdr:cNvPr id="15" name="Estado 1">
              <a:extLst>
                <a:ext uri="{FF2B5EF4-FFF2-40B4-BE49-F238E27FC236}">
                  <a16:creationId xmlns:a16="http://schemas.microsoft.com/office/drawing/2014/main" id="{7D7C9BA0-A4B1-4E8B-BAED-F3221DDD963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11040035" y="1048871"/>
              <a:ext cx="1878106" cy="1336627"/>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259982</xdr:colOff>
      <xdr:row>17</xdr:row>
      <xdr:rowOff>62852</xdr:rowOff>
    </xdr:from>
    <xdr:to>
      <xdr:col>21</xdr:col>
      <xdr:colOff>116546</xdr:colOff>
      <xdr:row>22</xdr:row>
      <xdr:rowOff>62753</xdr:rowOff>
    </xdr:to>
    <mc:AlternateContent xmlns:mc="http://schemas.openxmlformats.org/markup-compatibility/2006" xmlns:a14="http://schemas.microsoft.com/office/drawing/2010/main">
      <mc:Choice Requires="a14">
        <xdr:graphicFrame macro="">
          <xdr:nvGraphicFramePr>
            <xdr:cNvPr id="16" name="Condição 1">
              <a:extLst>
                <a:ext uri="{FF2B5EF4-FFF2-40B4-BE49-F238E27FC236}">
                  <a16:creationId xmlns:a16="http://schemas.microsoft.com/office/drawing/2014/main" id="{240272CE-39AF-45E7-96C5-728262E61F10}"/>
                </a:ext>
              </a:extLst>
            </xdr:cNvPr>
            <xdr:cNvGraphicFramePr/>
          </xdr:nvGraphicFramePr>
          <xdr:xfrm>
            <a:off x="0" y="0"/>
            <a:ext cx="0" cy="0"/>
          </xdr:xfrm>
          <a:graphic>
            <a:graphicData uri="http://schemas.microsoft.com/office/drawing/2010/slicer">
              <sle:slicer xmlns:sle="http://schemas.microsoft.com/office/drawing/2010/slicer" name="Condição 1"/>
            </a:graphicData>
          </a:graphic>
        </xdr:graphicFrame>
      </mc:Choice>
      <mc:Fallback xmlns="">
        <xdr:sp macro="" textlink="">
          <xdr:nvSpPr>
            <xdr:cNvPr id="0" name=""/>
            <xdr:cNvSpPr>
              <a:spLocks noTextEdit="1"/>
            </xdr:cNvSpPr>
          </xdr:nvSpPr>
          <xdr:spPr>
            <a:xfrm>
              <a:off x="9403982" y="3110852"/>
              <a:ext cx="3514164" cy="89637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68580</xdr:colOff>
      <xdr:row>13</xdr:row>
      <xdr:rowOff>117103</xdr:rowOff>
    </xdr:from>
    <xdr:to>
      <xdr:col>21</xdr:col>
      <xdr:colOff>98612</xdr:colOff>
      <xdr:row>17</xdr:row>
      <xdr:rowOff>14735</xdr:rowOff>
    </xdr:to>
    <mc:AlternateContent xmlns:mc="http://schemas.openxmlformats.org/markup-compatibility/2006" xmlns:a14="http://schemas.microsoft.com/office/drawing/2010/main">
      <mc:Choice Requires="a14">
        <xdr:graphicFrame macro="">
          <xdr:nvGraphicFramePr>
            <xdr:cNvPr id="17" name="Gênero 1">
              <a:extLst>
                <a:ext uri="{FF2B5EF4-FFF2-40B4-BE49-F238E27FC236}">
                  <a16:creationId xmlns:a16="http://schemas.microsoft.com/office/drawing/2014/main" id="{6CBA48A4-6FCC-41A0-B137-081C284FA1FA}"/>
                </a:ext>
              </a:extLst>
            </xdr:cNvPr>
            <xdr:cNvGraphicFramePr/>
          </xdr:nvGraphicFramePr>
          <xdr:xfrm>
            <a:off x="0" y="0"/>
            <a:ext cx="0" cy="0"/>
          </xdr:xfrm>
          <a:graphic>
            <a:graphicData uri="http://schemas.microsoft.com/office/drawing/2010/slicer">
              <sle:slicer xmlns:sle="http://schemas.microsoft.com/office/drawing/2010/slicer" name="Gênero 1"/>
            </a:graphicData>
          </a:graphic>
        </xdr:graphicFrame>
      </mc:Choice>
      <mc:Fallback xmlns="">
        <xdr:sp macro="" textlink="">
          <xdr:nvSpPr>
            <xdr:cNvPr id="0" name=""/>
            <xdr:cNvSpPr>
              <a:spLocks noTextEdit="1"/>
            </xdr:cNvSpPr>
          </xdr:nvSpPr>
          <xdr:spPr>
            <a:xfrm>
              <a:off x="11041380" y="2447927"/>
              <a:ext cx="1858832" cy="61480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412363</xdr:colOff>
      <xdr:row>5</xdr:row>
      <xdr:rowOff>159571</xdr:rowOff>
    </xdr:from>
    <xdr:to>
      <xdr:col>6</xdr:col>
      <xdr:colOff>188259</xdr:colOff>
      <xdr:row>18</xdr:row>
      <xdr:rowOff>53787</xdr:rowOff>
    </xdr:to>
    <xdr:graphicFrame macro="">
      <xdr:nvGraphicFramePr>
        <xdr:cNvPr id="19" name="Chart 18">
          <a:extLst>
            <a:ext uri="{FF2B5EF4-FFF2-40B4-BE49-F238E27FC236}">
              <a16:creationId xmlns:a16="http://schemas.microsoft.com/office/drawing/2014/main" id="{802F9934-5951-49B5-8115-2E3B201A1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53795</xdr:colOff>
      <xdr:row>5</xdr:row>
      <xdr:rowOff>174171</xdr:rowOff>
    </xdr:from>
    <xdr:to>
      <xdr:col>24</xdr:col>
      <xdr:colOff>26901</xdr:colOff>
      <xdr:row>30</xdr:row>
      <xdr:rowOff>152400</xdr:rowOff>
    </xdr:to>
    <mc:AlternateContent xmlns:mc="http://schemas.openxmlformats.org/markup-compatibility/2006" xmlns:a14="http://schemas.microsoft.com/office/drawing/2010/main">
      <mc:Choice Requires="a14">
        <xdr:graphicFrame macro="">
          <xdr:nvGraphicFramePr>
            <xdr:cNvPr id="18" name="Nome Completo 1">
              <a:extLst>
                <a:ext uri="{FF2B5EF4-FFF2-40B4-BE49-F238E27FC236}">
                  <a16:creationId xmlns:a16="http://schemas.microsoft.com/office/drawing/2014/main" id="{59BFEB30-9BA1-4EA3-BD62-EB8BA241E126}"/>
                </a:ext>
              </a:extLst>
            </xdr:cNvPr>
            <xdr:cNvGraphicFramePr/>
          </xdr:nvGraphicFramePr>
          <xdr:xfrm>
            <a:off x="0" y="0"/>
            <a:ext cx="0" cy="0"/>
          </xdr:xfrm>
          <a:graphic>
            <a:graphicData uri="http://schemas.microsoft.com/office/drawing/2010/slicer">
              <sle:slicer xmlns:sle="http://schemas.microsoft.com/office/drawing/2010/slicer" name="Nome Completo 1"/>
            </a:graphicData>
          </a:graphic>
        </xdr:graphicFrame>
      </mc:Choice>
      <mc:Fallback xmlns="">
        <xdr:sp macro="" textlink="">
          <xdr:nvSpPr>
            <xdr:cNvPr id="0" name=""/>
            <xdr:cNvSpPr>
              <a:spLocks noTextEdit="1"/>
            </xdr:cNvSpPr>
          </xdr:nvSpPr>
          <xdr:spPr>
            <a:xfrm>
              <a:off x="13007795" y="1070642"/>
              <a:ext cx="1828800" cy="446058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412373</xdr:colOff>
      <xdr:row>18</xdr:row>
      <xdr:rowOff>116538</xdr:rowOff>
    </xdr:from>
    <xdr:to>
      <xdr:col>6</xdr:col>
      <xdr:colOff>194719</xdr:colOff>
      <xdr:row>30</xdr:row>
      <xdr:rowOff>152399</xdr:rowOff>
    </xdr:to>
    <xdr:graphicFrame macro="">
      <xdr:nvGraphicFramePr>
        <xdr:cNvPr id="24" name="Chart 23">
          <a:extLst>
            <a:ext uri="{FF2B5EF4-FFF2-40B4-BE49-F238E27FC236}">
              <a16:creationId xmlns:a16="http://schemas.microsoft.com/office/drawing/2014/main" id="{20AF519E-4152-445D-964F-44BAC7DB7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259976</xdr:colOff>
      <xdr:row>5</xdr:row>
      <xdr:rowOff>161365</xdr:rowOff>
    </xdr:from>
    <xdr:to>
      <xdr:col>9</xdr:col>
      <xdr:colOff>277906</xdr:colOff>
      <xdr:row>22</xdr:row>
      <xdr:rowOff>62753</xdr:rowOff>
    </xdr:to>
    <xdr:graphicFrame macro="">
      <xdr:nvGraphicFramePr>
        <xdr:cNvPr id="25" name="Chart 24">
          <a:extLst>
            <a:ext uri="{FF2B5EF4-FFF2-40B4-BE49-F238E27FC236}">
              <a16:creationId xmlns:a16="http://schemas.microsoft.com/office/drawing/2014/main" id="{6385E33B-691C-41EB-852F-63C0C6301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259976</xdr:colOff>
      <xdr:row>22</xdr:row>
      <xdr:rowOff>125505</xdr:rowOff>
    </xdr:from>
    <xdr:to>
      <xdr:col>21</xdr:col>
      <xdr:colOff>125505</xdr:colOff>
      <xdr:row>30</xdr:row>
      <xdr:rowOff>143435</xdr:rowOff>
    </xdr:to>
    <xdr:graphicFrame macro="">
      <xdr:nvGraphicFramePr>
        <xdr:cNvPr id="26" name="Chart 25">
          <a:extLst>
            <a:ext uri="{FF2B5EF4-FFF2-40B4-BE49-F238E27FC236}">
              <a16:creationId xmlns:a16="http://schemas.microsoft.com/office/drawing/2014/main" id="{D93F2EF4-355F-4197-869F-83FC362F5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24141</xdr:colOff>
      <xdr:row>0</xdr:row>
      <xdr:rowOff>183227</xdr:rowOff>
    </xdr:from>
    <xdr:to>
      <xdr:col>2</xdr:col>
      <xdr:colOff>185056</xdr:colOff>
      <xdr:row>5</xdr:row>
      <xdr:rowOff>44</xdr:rowOff>
    </xdr:to>
    <xdr:pic>
      <xdr:nvPicPr>
        <xdr:cNvPr id="6" name="Picture 5">
          <a:extLst>
            <a:ext uri="{FF2B5EF4-FFF2-40B4-BE49-F238E27FC236}">
              <a16:creationId xmlns:a16="http://schemas.microsoft.com/office/drawing/2014/main" id="{76FC7EF3-7B36-47BC-83AC-F2A63C0603F4}"/>
            </a:ext>
          </a:extLst>
        </xdr:cNvPr>
        <xdr:cNvPicPr>
          <a:picLocks noChangeAspect="1"/>
        </xdr:cNvPicPr>
      </xdr:nvPicPr>
      <xdr:blipFill rotWithShape="1">
        <a:blip xmlns:r="http://schemas.openxmlformats.org/officeDocument/2006/relationships" r:embed="rId9" cstate="print">
          <a:biLevel thresh="25000"/>
          <a:extLst>
            <a:ext uri="{BEBA8EAE-BF5A-486C-A8C5-ECC9F3942E4B}">
              <a14:imgProps xmlns:a14="http://schemas.microsoft.com/office/drawing/2010/main">
                <a14:imgLayer r:embed="rId10">
                  <a14:imgEffect>
                    <a14:colorTemperature colorTemp="4700"/>
                  </a14:imgEffect>
                </a14:imgLayer>
              </a14:imgProps>
            </a:ext>
            <a:ext uri="{28A0092B-C50C-407E-A947-70E740481C1C}">
              <a14:useLocalDpi xmlns:a14="http://schemas.microsoft.com/office/drawing/2010/main" val="0"/>
            </a:ext>
          </a:extLst>
        </a:blip>
        <a:srcRect r="81035" b="-7659"/>
        <a:stretch/>
      </xdr:blipFill>
      <xdr:spPr>
        <a:xfrm>
          <a:off x="633741" y="183227"/>
          <a:ext cx="770515" cy="742103"/>
        </a:xfrm>
        <a:prstGeom prst="rect">
          <a:avLst/>
        </a:prstGeom>
      </xdr:spPr>
    </xdr:pic>
    <xdr:clientData/>
  </xdr:twoCellAnchor>
  <xdr:twoCellAnchor editAs="oneCell">
    <xdr:from>
      <xdr:col>2</xdr:col>
      <xdr:colOff>228596</xdr:colOff>
      <xdr:row>0</xdr:row>
      <xdr:rowOff>119743</xdr:rowOff>
    </xdr:from>
    <xdr:to>
      <xdr:col>3</xdr:col>
      <xdr:colOff>413655</xdr:colOff>
      <xdr:row>4</xdr:row>
      <xdr:rowOff>174173</xdr:rowOff>
    </xdr:to>
    <xdr:pic>
      <xdr:nvPicPr>
        <xdr:cNvPr id="30" name="Picture 29">
          <a:extLst>
            <a:ext uri="{FF2B5EF4-FFF2-40B4-BE49-F238E27FC236}">
              <a16:creationId xmlns:a16="http://schemas.microsoft.com/office/drawing/2014/main" id="{A862C90D-A8CF-4CE7-85C1-8FD2CCFF5393}"/>
            </a:ext>
          </a:extLst>
        </xdr:cNvPr>
        <xdr:cNvPicPr>
          <a:picLocks noChangeAspect="1"/>
        </xdr:cNvPicPr>
      </xdr:nvPicPr>
      <xdr:blipFill>
        <a:blip xmlns:r="http://schemas.openxmlformats.org/officeDocument/2006/relationships" r:embed="rId11" cstate="print">
          <a:biLevel thresh="50000"/>
          <a:extLst>
            <a:ext uri="{28A0092B-C50C-407E-A947-70E740481C1C}">
              <a14:useLocalDpi xmlns:a14="http://schemas.microsoft.com/office/drawing/2010/main" val="0"/>
            </a:ext>
          </a:extLst>
        </a:blip>
        <a:stretch>
          <a:fillRect/>
        </a:stretch>
      </xdr:blipFill>
      <xdr:spPr>
        <a:xfrm flipH="1">
          <a:off x="1447796" y="119743"/>
          <a:ext cx="794659" cy="794659"/>
        </a:xfrm>
        <a:prstGeom prst="rect">
          <a:avLst/>
        </a:prstGeom>
      </xdr:spPr>
    </xdr:pic>
    <xdr:clientData/>
  </xdr:twoCellAnchor>
  <xdr:oneCellAnchor>
    <xdr:from>
      <xdr:col>5</xdr:col>
      <xdr:colOff>402771</xdr:colOff>
      <xdr:row>0</xdr:row>
      <xdr:rowOff>88558</xdr:rowOff>
    </xdr:from>
    <xdr:ext cx="6955972" cy="843757"/>
    <xdr:sp macro="" textlink="">
      <xdr:nvSpPr>
        <xdr:cNvPr id="31" name="TextBox 30">
          <a:extLst>
            <a:ext uri="{FF2B5EF4-FFF2-40B4-BE49-F238E27FC236}">
              <a16:creationId xmlns:a16="http://schemas.microsoft.com/office/drawing/2014/main" id="{56169342-9D13-4987-8634-1FACD823DEF6}"/>
            </a:ext>
          </a:extLst>
        </xdr:cNvPr>
        <xdr:cNvSpPr txBox="1"/>
      </xdr:nvSpPr>
      <xdr:spPr>
        <a:xfrm>
          <a:off x="3450771" y="88558"/>
          <a:ext cx="6955972"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4800" b="1">
              <a:solidFill>
                <a:schemeClr val="bg1"/>
              </a:solidFill>
              <a:latin typeface="+mn-lt"/>
            </a:rPr>
            <a:t>Cursos EAD</a:t>
          </a:r>
        </a:p>
      </xdr:txBody>
    </xdr:sp>
    <xdr:clientData/>
  </xdr:oneCellAnchor>
  <xdr:twoCellAnchor>
    <xdr:from>
      <xdr:col>9</xdr:col>
      <xdr:colOff>322729</xdr:colOff>
      <xdr:row>5</xdr:row>
      <xdr:rowOff>161363</xdr:rowOff>
    </xdr:from>
    <xdr:to>
      <xdr:col>15</xdr:col>
      <xdr:colOff>242047</xdr:colOff>
      <xdr:row>22</xdr:row>
      <xdr:rowOff>71716</xdr:rowOff>
    </xdr:to>
    <xdr:graphicFrame macro="">
      <xdr:nvGraphicFramePr>
        <xdr:cNvPr id="23" name="Chart 22">
          <a:extLst>
            <a:ext uri="{FF2B5EF4-FFF2-40B4-BE49-F238E27FC236}">
              <a16:creationId xmlns:a16="http://schemas.microsoft.com/office/drawing/2014/main" id="{2A64D0A0-3E5C-4DE7-9E90-3109528F9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Aparecida Alves Araújo" refreshedDate="45218.343126273146" createdVersion="6" refreshedVersion="6" minRefreshableVersion="3" recordCount="19" xr:uid="{11C71C84-A191-499F-AB90-196AAA45179D}">
  <cacheSource type="worksheet">
    <worksheetSource ref="A2:J1048576" sheet="Dados"/>
  </cacheSource>
  <cacheFields count="10">
    <cacheField name="Nome " numFmtId="0">
      <sharedItems containsBlank="1"/>
    </cacheField>
    <cacheField name="Sobrenome" numFmtId="0">
      <sharedItems containsBlank="1"/>
    </cacheField>
    <cacheField name="Disciplina" numFmtId="0">
      <sharedItems containsBlank="1" count="7">
        <s v="Front-end"/>
        <s v="Sistemas Operacionais"/>
        <s v="Estatística Aplicada"/>
        <s v="Banco de Dados"/>
        <s v="Back-end"/>
        <s v="Lógica de Programação"/>
        <m/>
      </sharedItems>
    </cacheField>
    <cacheField name="Nota 1" numFmtId="0">
      <sharedItems containsString="0" containsBlank="1" containsNumber="1" minValue="3" maxValue="10"/>
    </cacheField>
    <cacheField name="Nota 2" numFmtId="0">
      <sharedItems containsString="0" containsBlank="1" containsNumber="1" minValue="2.75" maxValue="9.75"/>
    </cacheField>
    <cacheField name="Média" numFmtId="0">
      <sharedItems containsString="0" containsBlank="1" containsNumber="1" minValue="2.875" maxValue="9.875" count="16">
        <n v="8.5"/>
        <n v="4.625"/>
        <n v="4.125"/>
        <n v="6.5"/>
        <n v="2.875"/>
        <n v="8.75"/>
        <n v="9.75"/>
        <n v="6.875"/>
        <n v="9.25"/>
        <n v="9.375"/>
        <n v="3.375"/>
        <n v="6.375"/>
        <n v="5"/>
        <n v="8"/>
        <n v="9.875"/>
        <m/>
      </sharedItems>
    </cacheField>
    <cacheField name="Estado" numFmtId="0">
      <sharedItems containsBlank="1" count="10">
        <s v="SP"/>
        <s v="RJ"/>
        <s v="MG"/>
        <s v="RS"/>
        <s v="BA"/>
        <s v="AC"/>
        <s v="TO"/>
        <s v="ES"/>
        <s v="GO"/>
        <m/>
      </sharedItems>
    </cacheField>
    <cacheField name="Condição" numFmtId="0">
      <sharedItems containsBlank="1" count="4">
        <s v="Aprovado"/>
        <s v="Recuperação"/>
        <s v="Reprovado"/>
        <m/>
      </sharedItems>
    </cacheField>
    <cacheField name="Nome Completo" numFmtId="0">
      <sharedItems containsBlank="1" count="19">
        <s v="Mayara Yuri"/>
        <s v="Bia da Silva"/>
        <s v="Vanessa Pereira"/>
        <s v="Glória Andrade"/>
        <s v="Rosa Maria"/>
        <s v="Nicole Machado"/>
        <s v="Cristina Fantinato"/>
        <s v="Flávia Beltrão"/>
        <s v="Luciana Balderi"/>
        <s v="Petrolina Marques"/>
        <s v="Romilda da Silva"/>
        <s v="Aline Fogaça"/>
        <s v="Andressa Torres"/>
        <s v="Igor Santos"/>
        <s v="Marcos Bontempo"/>
        <s v="Wladimir Pereira"/>
        <s v="Givanildo Marques"/>
        <s v="Tarciano Marques"/>
        <m/>
      </sharedItems>
    </cacheField>
    <cacheField name="Gênero" numFmtId="0">
      <sharedItems containsBlank="1" count="3">
        <s v="F"/>
        <s v="M"/>
        <m/>
      </sharedItems>
    </cacheField>
  </cacheFields>
  <extLst>
    <ext xmlns:x14="http://schemas.microsoft.com/office/spreadsheetml/2009/9/main" uri="{725AE2AE-9491-48be-B2B4-4EB974FC3084}">
      <x14:pivotCacheDefinition pivotCacheId="136072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Mayara"/>
    <s v="Yuri"/>
    <x v="0"/>
    <n v="8"/>
    <n v="9"/>
    <x v="0"/>
    <x v="0"/>
    <x v="0"/>
    <x v="0"/>
    <x v="0"/>
  </r>
  <r>
    <s v="Bia"/>
    <s v="da Silva"/>
    <x v="1"/>
    <n v="5"/>
    <n v="4.25"/>
    <x v="1"/>
    <x v="1"/>
    <x v="1"/>
    <x v="1"/>
    <x v="0"/>
  </r>
  <r>
    <s v="Vanessa"/>
    <s v="Pereira"/>
    <x v="2"/>
    <n v="5.5"/>
    <n v="2.75"/>
    <x v="2"/>
    <x v="1"/>
    <x v="1"/>
    <x v="2"/>
    <x v="0"/>
  </r>
  <r>
    <s v="Glória"/>
    <s v="Andrade"/>
    <x v="3"/>
    <n v="6"/>
    <n v="7"/>
    <x v="3"/>
    <x v="2"/>
    <x v="0"/>
    <x v="3"/>
    <x v="0"/>
  </r>
  <r>
    <s v="Rosa"/>
    <s v="Maria"/>
    <x v="4"/>
    <n v="3"/>
    <n v="2.75"/>
    <x v="4"/>
    <x v="2"/>
    <x v="2"/>
    <x v="4"/>
    <x v="0"/>
  </r>
  <r>
    <s v="Nicole"/>
    <s v="Machado"/>
    <x v="1"/>
    <n v="8"/>
    <n v="9.5"/>
    <x v="5"/>
    <x v="3"/>
    <x v="0"/>
    <x v="5"/>
    <x v="0"/>
  </r>
  <r>
    <s v="Cristina"/>
    <s v="Fantinato"/>
    <x v="2"/>
    <n v="10"/>
    <n v="9.5"/>
    <x v="6"/>
    <x v="3"/>
    <x v="0"/>
    <x v="6"/>
    <x v="0"/>
  </r>
  <r>
    <s v="Flávia"/>
    <s v="Beltrão"/>
    <x v="2"/>
    <n v="7"/>
    <n v="6.75"/>
    <x v="7"/>
    <x v="4"/>
    <x v="0"/>
    <x v="7"/>
    <x v="0"/>
  </r>
  <r>
    <s v="Luciana"/>
    <s v="Balderi"/>
    <x v="5"/>
    <n v="9"/>
    <n v="9.5"/>
    <x v="8"/>
    <x v="4"/>
    <x v="0"/>
    <x v="8"/>
    <x v="0"/>
  </r>
  <r>
    <s v="Petrolina"/>
    <s v="Marques"/>
    <x v="1"/>
    <n v="10"/>
    <n v="8.75"/>
    <x v="9"/>
    <x v="5"/>
    <x v="0"/>
    <x v="9"/>
    <x v="0"/>
  </r>
  <r>
    <s v="Romilda"/>
    <s v="da Silva"/>
    <x v="1"/>
    <n v="4"/>
    <n v="2.75"/>
    <x v="10"/>
    <x v="5"/>
    <x v="2"/>
    <x v="10"/>
    <x v="0"/>
  </r>
  <r>
    <s v="Aline"/>
    <s v="Fogaça"/>
    <x v="2"/>
    <n v="6"/>
    <n v="6.75"/>
    <x v="11"/>
    <x v="0"/>
    <x v="0"/>
    <x v="11"/>
    <x v="0"/>
  </r>
  <r>
    <s v="Andressa"/>
    <s v="Torres"/>
    <x v="2"/>
    <n v="5"/>
    <n v="5"/>
    <x v="12"/>
    <x v="0"/>
    <x v="1"/>
    <x v="12"/>
    <x v="0"/>
  </r>
  <r>
    <s v="Igor"/>
    <s v="Santos"/>
    <x v="3"/>
    <n v="4"/>
    <n v="6"/>
    <x v="12"/>
    <x v="6"/>
    <x v="1"/>
    <x v="13"/>
    <x v="1"/>
  </r>
  <r>
    <s v="Marcos"/>
    <s v="Bontempo"/>
    <x v="3"/>
    <n v="7"/>
    <n v="9"/>
    <x v="13"/>
    <x v="7"/>
    <x v="0"/>
    <x v="14"/>
    <x v="1"/>
  </r>
  <r>
    <s v="Wladimir"/>
    <s v="Pereira"/>
    <x v="5"/>
    <n v="10"/>
    <n v="9.75"/>
    <x v="14"/>
    <x v="7"/>
    <x v="0"/>
    <x v="15"/>
    <x v="1"/>
  </r>
  <r>
    <s v="Givanildo"/>
    <s v="Marques"/>
    <x v="1"/>
    <n v="8"/>
    <n v="8"/>
    <x v="13"/>
    <x v="8"/>
    <x v="0"/>
    <x v="16"/>
    <x v="1"/>
  </r>
  <r>
    <s v="Tarciano"/>
    <s v="Marques"/>
    <x v="2"/>
    <n v="5"/>
    <n v="4.25"/>
    <x v="1"/>
    <x v="8"/>
    <x v="1"/>
    <x v="17"/>
    <x v="1"/>
  </r>
  <r>
    <m/>
    <m/>
    <x v="6"/>
    <m/>
    <m/>
    <x v="15"/>
    <x v="9"/>
    <x v="3"/>
    <x v="1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51EB6B-2695-42C8-AF80-89616F0D88C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A5" firstHeaderRow="1" firstDataRow="1" firstDataCol="0" rowPageCount="1" colPageCount="1"/>
  <pivotFields count="10">
    <pivotField showAll="0"/>
    <pivotField showAll="0"/>
    <pivotField showAll="0">
      <items count="8">
        <item x="4"/>
        <item x="3"/>
        <item x="2"/>
        <item x="0"/>
        <item x="5"/>
        <item x="1"/>
        <item x="6"/>
        <item t="default"/>
      </items>
    </pivotField>
    <pivotField showAll="0"/>
    <pivotField showAll="0"/>
    <pivotField showAll="0"/>
    <pivotField showAll="0">
      <items count="11">
        <item x="5"/>
        <item x="4"/>
        <item x="7"/>
        <item x="8"/>
        <item x="2"/>
        <item x="1"/>
        <item x="3"/>
        <item x="0"/>
        <item x="6"/>
        <item x="9"/>
        <item t="default"/>
      </items>
    </pivotField>
    <pivotField showAll="0">
      <items count="5">
        <item x="0"/>
        <item x="1"/>
        <item x="2"/>
        <item x="3"/>
        <item t="default"/>
      </items>
    </pivotField>
    <pivotField axis="axisPage" dataField="1" multipleItemSelectionAllowed="1" showAll="0">
      <items count="20">
        <item x="11"/>
        <item x="12"/>
        <item x="1"/>
        <item x="6"/>
        <item x="7"/>
        <item x="3"/>
        <item x="8"/>
        <item x="0"/>
        <item x="5"/>
        <item x="9"/>
        <item x="10"/>
        <item x="4"/>
        <item x="2"/>
        <item x="18"/>
        <item x="13"/>
        <item x="14"/>
        <item x="15"/>
        <item x="16"/>
        <item x="17"/>
        <item t="default"/>
      </items>
    </pivotField>
    <pivotField showAll="0">
      <items count="4">
        <item x="0"/>
        <item x="1"/>
        <item x="2"/>
        <item t="default"/>
      </items>
    </pivotField>
  </pivotFields>
  <rowItems count="1">
    <i/>
  </rowItems>
  <colItems count="1">
    <i/>
  </colItems>
  <pageFields count="1">
    <pageField fld="8" hier="-1"/>
  </pageFields>
  <dataFields count="1">
    <dataField name="Quantidade total de alunos" fld="8" subtotal="count" baseField="0" baseItem="170398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25E81-2C21-4E99-A9EE-C58E599ACBF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7" firstHeaderRow="1" firstDataRow="1" firstDataCol="1"/>
  <pivotFields count="10">
    <pivotField showAll="0"/>
    <pivotField showAll="0"/>
    <pivotField showAll="0">
      <items count="8">
        <item x="4"/>
        <item x="3"/>
        <item x="2"/>
        <item x="0"/>
        <item x="5"/>
        <item x="1"/>
        <item x="6"/>
        <item t="default"/>
      </items>
    </pivotField>
    <pivotField showAll="0"/>
    <pivotField showAll="0"/>
    <pivotField showAll="0"/>
    <pivotField showAll="0">
      <items count="11">
        <item x="5"/>
        <item x="4"/>
        <item x="7"/>
        <item x="8"/>
        <item x="2"/>
        <item x="1"/>
        <item x="3"/>
        <item x="0"/>
        <item x="6"/>
        <item x="9"/>
        <item t="default"/>
      </items>
    </pivotField>
    <pivotField showAll="0">
      <items count="5">
        <item x="0"/>
        <item x="1"/>
        <item x="2"/>
        <item x="3"/>
        <item t="default"/>
      </items>
    </pivotField>
    <pivotField showAll="0">
      <items count="20">
        <item x="11"/>
        <item x="12"/>
        <item x="1"/>
        <item x="6"/>
        <item x="7"/>
        <item x="16"/>
        <item x="3"/>
        <item x="13"/>
        <item x="8"/>
        <item x="14"/>
        <item x="0"/>
        <item x="5"/>
        <item x="9"/>
        <item x="10"/>
        <item x="4"/>
        <item x="17"/>
        <item x="2"/>
        <item x="15"/>
        <item x="18"/>
        <item t="default"/>
      </items>
    </pivotField>
    <pivotField axis="axisRow" dataField="1" showAll="0">
      <items count="4">
        <item x="0"/>
        <item x="2"/>
        <item x="1"/>
        <item t="default"/>
      </items>
    </pivotField>
  </pivotFields>
  <rowFields count="1">
    <field x="9"/>
  </rowFields>
  <rowItems count="4">
    <i>
      <x/>
    </i>
    <i>
      <x v="1"/>
    </i>
    <i>
      <x v="2"/>
    </i>
    <i t="grand">
      <x/>
    </i>
  </rowItems>
  <colItems count="1">
    <i/>
  </colItems>
  <dataFields count="1">
    <dataField name="Count of Gênero" fld="9" subtotal="count" baseField="0" baseItem="0"/>
  </dataFields>
  <chartFormats count="16">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9" count="1" selected="0">
            <x v="0"/>
          </reference>
        </references>
      </pivotArea>
    </chartFormat>
    <chartFormat chart="13" format="6">
      <pivotArea type="data" outline="0" fieldPosition="0">
        <references count="2">
          <reference field="4294967294" count="1" selected="0">
            <x v="0"/>
          </reference>
          <reference field="9" count="1" selected="0">
            <x v="2"/>
          </reference>
        </references>
      </pivotArea>
    </chartFormat>
    <chartFormat chart="13" format="7">
      <pivotArea type="data" outline="0" fieldPosition="0">
        <references count="2">
          <reference field="4294967294" count="1" selected="0">
            <x v="0"/>
          </reference>
          <reference field="9" count="1" selected="0">
            <x v="1"/>
          </reference>
        </references>
      </pivotArea>
    </chartFormat>
    <chartFormat chart="10" format="1">
      <pivotArea type="data" outline="0" fieldPosition="0">
        <references count="2">
          <reference field="4294967294" count="1" selected="0">
            <x v="0"/>
          </reference>
          <reference field="9" count="1" selected="0">
            <x v="0"/>
          </reference>
        </references>
      </pivotArea>
    </chartFormat>
    <chartFormat chart="10" format="2">
      <pivotArea type="data" outline="0" fieldPosition="0">
        <references count="2">
          <reference field="4294967294" count="1" selected="0">
            <x v="0"/>
          </reference>
          <reference field="9" count="1" selected="0">
            <x v="1"/>
          </reference>
        </references>
      </pivotArea>
    </chartFormat>
    <chartFormat chart="1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C2401-4D15-45A1-9148-107DD3806E0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4" firstHeaderRow="1" firstDataRow="1" firstDataCol="1" rowPageCount="1" colPageCount="1"/>
  <pivotFields count="10">
    <pivotField showAll="0"/>
    <pivotField showAll="0"/>
    <pivotField showAll="0">
      <items count="8">
        <item x="4"/>
        <item x="3"/>
        <item x="2"/>
        <item x="0"/>
        <item x="5"/>
        <item x="1"/>
        <item x="6"/>
        <item t="default"/>
      </items>
    </pivotField>
    <pivotField showAll="0"/>
    <pivotField showAll="0"/>
    <pivotField showAll="0"/>
    <pivotField axis="axisRow" dataField="1" showAll="0">
      <items count="11">
        <item x="5"/>
        <item x="4"/>
        <item x="7"/>
        <item x="8"/>
        <item x="2"/>
        <item x="1"/>
        <item x="3"/>
        <item x="0"/>
        <item x="6"/>
        <item x="9"/>
        <item t="default"/>
      </items>
    </pivotField>
    <pivotField showAll="0">
      <items count="5">
        <item x="0"/>
        <item x="1"/>
        <item x="2"/>
        <item x="3"/>
        <item t="default"/>
      </items>
    </pivotField>
    <pivotField axis="axisPage" multipleItemSelectionAllowed="1" showAll="0">
      <items count="20">
        <item x="11"/>
        <item x="12"/>
        <item x="1"/>
        <item x="6"/>
        <item x="7"/>
        <item x="16"/>
        <item x="3"/>
        <item x="13"/>
        <item x="8"/>
        <item x="14"/>
        <item x="0"/>
        <item x="5"/>
        <item x="9"/>
        <item x="10"/>
        <item x="4"/>
        <item x="17"/>
        <item x="2"/>
        <item x="15"/>
        <item x="18"/>
        <item t="default"/>
      </items>
    </pivotField>
    <pivotField showAll="0">
      <items count="4">
        <item x="0"/>
        <item x="1"/>
        <item x="2"/>
        <item t="default"/>
      </items>
    </pivotField>
  </pivotFields>
  <rowFields count="1">
    <field x="6"/>
  </rowFields>
  <rowItems count="11">
    <i>
      <x/>
    </i>
    <i>
      <x v="1"/>
    </i>
    <i>
      <x v="2"/>
    </i>
    <i>
      <x v="3"/>
    </i>
    <i>
      <x v="4"/>
    </i>
    <i>
      <x v="5"/>
    </i>
    <i>
      <x v="6"/>
    </i>
    <i>
      <x v="7"/>
    </i>
    <i>
      <x v="8"/>
    </i>
    <i>
      <x v="9"/>
    </i>
    <i t="grand">
      <x/>
    </i>
  </rowItems>
  <colItems count="1">
    <i/>
  </colItems>
  <pageFields count="1">
    <pageField fld="8" hier="-1"/>
  </pageFields>
  <dataFields count="1">
    <dataField name="Count of Estado" fld="6"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E86B78-B972-49CB-B490-7C14C5CF4D60}"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B11" firstHeaderRow="1" firstDataRow="1" firstDataCol="1" rowPageCount="1" colPageCount="1"/>
  <pivotFields count="10">
    <pivotField showAll="0"/>
    <pivotField showAll="0"/>
    <pivotField axis="axisRow" dataField="1" showAll="0">
      <items count="8">
        <item x="4"/>
        <item x="3"/>
        <item x="2"/>
        <item x="0"/>
        <item x="5"/>
        <item x="1"/>
        <item x="6"/>
        <item t="default"/>
      </items>
    </pivotField>
    <pivotField showAll="0"/>
    <pivotField showAll="0"/>
    <pivotField showAll="0"/>
    <pivotField showAll="0">
      <items count="11">
        <item x="5"/>
        <item x="4"/>
        <item x="7"/>
        <item x="8"/>
        <item x="2"/>
        <item x="1"/>
        <item x="3"/>
        <item x="0"/>
        <item x="6"/>
        <item x="9"/>
        <item t="default"/>
      </items>
    </pivotField>
    <pivotField showAll="0">
      <items count="5">
        <item x="0"/>
        <item x="1"/>
        <item x="2"/>
        <item x="3"/>
        <item t="default"/>
      </items>
    </pivotField>
    <pivotField axis="axisPage" multipleItemSelectionAllowed="1" showAll="0">
      <items count="20">
        <item x="11"/>
        <item x="12"/>
        <item x="1"/>
        <item x="6"/>
        <item x="7"/>
        <item x="16"/>
        <item x="3"/>
        <item x="13"/>
        <item x="8"/>
        <item x="14"/>
        <item x="0"/>
        <item x="5"/>
        <item x="9"/>
        <item x="10"/>
        <item x="4"/>
        <item x="17"/>
        <item x="2"/>
        <item x="15"/>
        <item x="18"/>
        <item t="default"/>
      </items>
    </pivotField>
    <pivotField showAll="0">
      <items count="4">
        <item x="0"/>
        <item x="1"/>
        <item x="2"/>
        <item t="default"/>
      </items>
    </pivotField>
  </pivotFields>
  <rowFields count="1">
    <field x="2"/>
  </rowFields>
  <rowItems count="8">
    <i>
      <x/>
    </i>
    <i>
      <x v="1"/>
    </i>
    <i>
      <x v="2"/>
    </i>
    <i>
      <x v="3"/>
    </i>
    <i>
      <x v="4"/>
    </i>
    <i>
      <x v="5"/>
    </i>
    <i>
      <x v="6"/>
    </i>
    <i t="grand">
      <x/>
    </i>
  </rowItems>
  <colItems count="1">
    <i/>
  </colItems>
  <pageFields count="1">
    <pageField fld="8" hier="-1"/>
  </pageFields>
  <dataFields count="1">
    <dataField name="Count of Disciplina" fld="2" subtotal="count" baseField="0" baseItem="0"/>
  </dataFields>
  <chartFormats count="2">
    <chartFormat chart="1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89B3B7-3311-4CA6-8C86-BDC0CCC590EA}"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rowPageCount="1" colPageCount="1"/>
  <pivotFields count="10">
    <pivotField showAll="0"/>
    <pivotField showAll="0"/>
    <pivotField showAll="0">
      <items count="8">
        <item x="4"/>
        <item x="3"/>
        <item x="2"/>
        <item x="0"/>
        <item x="5"/>
        <item x="1"/>
        <item x="6"/>
        <item t="default"/>
      </items>
    </pivotField>
    <pivotField showAll="0"/>
    <pivotField showAll="0"/>
    <pivotField showAll="0"/>
    <pivotField showAll="0">
      <items count="11">
        <item x="5"/>
        <item x="4"/>
        <item x="7"/>
        <item x="8"/>
        <item x="2"/>
        <item x="1"/>
        <item x="3"/>
        <item x="0"/>
        <item x="6"/>
        <item x="9"/>
        <item t="default"/>
      </items>
    </pivotField>
    <pivotField axis="axisRow" dataField="1" showAll="0">
      <items count="5">
        <item x="0"/>
        <item x="1"/>
        <item x="2"/>
        <item x="3"/>
        <item t="default"/>
      </items>
    </pivotField>
    <pivotField axis="axisPage" multipleItemSelectionAllowed="1" showAll="0">
      <items count="20">
        <item x="11"/>
        <item x="12"/>
        <item x="1"/>
        <item x="6"/>
        <item x="7"/>
        <item x="16"/>
        <item x="3"/>
        <item x="13"/>
        <item x="8"/>
        <item x="14"/>
        <item x="0"/>
        <item x="5"/>
        <item x="9"/>
        <item x="10"/>
        <item x="4"/>
        <item x="17"/>
        <item x="2"/>
        <item x="15"/>
        <item x="18"/>
        <item t="default"/>
      </items>
    </pivotField>
    <pivotField showAll="0">
      <items count="4">
        <item x="0"/>
        <item x="1"/>
        <item x="2"/>
        <item t="default"/>
      </items>
    </pivotField>
  </pivotFields>
  <rowFields count="1">
    <field x="7"/>
  </rowFields>
  <rowItems count="5">
    <i>
      <x/>
    </i>
    <i>
      <x v="1"/>
    </i>
    <i>
      <x v="2"/>
    </i>
    <i>
      <x v="3"/>
    </i>
    <i t="grand">
      <x/>
    </i>
  </rowItems>
  <colItems count="1">
    <i/>
  </colItems>
  <pageFields count="1">
    <pageField fld="8" hier="-1"/>
  </pageFields>
  <dataFields count="1">
    <dataField name="Count of Condição" fld="7"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6" format="10">
      <pivotArea type="data" outline="0" fieldPosition="0">
        <references count="2">
          <reference field="4294967294" count="1" selected="0">
            <x v="0"/>
          </reference>
          <reference field="7" count="1" selected="0">
            <x v="1"/>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6" format="12">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752F8A-CDA7-4BB9-A9A7-1733EA36C359}"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3" firstHeaderRow="1" firstDataRow="1" firstDataCol="1"/>
  <pivotFields count="10">
    <pivotField showAll="0"/>
    <pivotField showAll="0"/>
    <pivotField showAll="0">
      <items count="8">
        <item x="4"/>
        <item x="3"/>
        <item x="2"/>
        <item x="0"/>
        <item x="5"/>
        <item x="1"/>
        <item x="6"/>
        <item t="default"/>
      </items>
    </pivotField>
    <pivotField showAll="0"/>
    <pivotField showAll="0"/>
    <pivotField showAll="0"/>
    <pivotField showAll="0">
      <items count="11">
        <item x="5"/>
        <item x="4"/>
        <item x="7"/>
        <item x="8"/>
        <item x="2"/>
        <item x="1"/>
        <item x="3"/>
        <item x="0"/>
        <item x="6"/>
        <item x="9"/>
        <item t="default"/>
      </items>
    </pivotField>
    <pivotField showAll="0">
      <items count="5">
        <item x="0"/>
        <item x="1"/>
        <item x="2"/>
        <item x="3"/>
        <item t="default"/>
      </items>
    </pivotField>
    <pivotField axis="axisRow" showAll="0">
      <items count="20">
        <item x="11"/>
        <item x="12"/>
        <item x="1"/>
        <item x="6"/>
        <item x="7"/>
        <item x="16"/>
        <item x="3"/>
        <item x="13"/>
        <item x="8"/>
        <item x="14"/>
        <item x="0"/>
        <item x="5"/>
        <item x="9"/>
        <item x="10"/>
        <item x="4"/>
        <item x="17"/>
        <item x="2"/>
        <item x="15"/>
        <item x="18"/>
        <item t="default"/>
      </items>
    </pivotField>
    <pivotField showAll="0">
      <items count="4">
        <item x="0"/>
        <item x="1"/>
        <item x="2"/>
        <item t="default"/>
      </items>
    </pivotField>
  </pivotFields>
  <rowFields count="1">
    <field x="8"/>
  </rowFields>
  <rowItems count="20">
    <i>
      <x/>
    </i>
    <i>
      <x v="1"/>
    </i>
    <i>
      <x v="2"/>
    </i>
    <i>
      <x v="3"/>
    </i>
    <i>
      <x v="4"/>
    </i>
    <i>
      <x v="5"/>
    </i>
    <i>
      <x v="6"/>
    </i>
    <i>
      <x v="7"/>
    </i>
    <i>
      <x v="8"/>
    </i>
    <i>
      <x v="9"/>
    </i>
    <i>
      <x v="10"/>
    </i>
    <i>
      <x v="11"/>
    </i>
    <i>
      <x v="12"/>
    </i>
    <i>
      <x v="13"/>
    </i>
    <i>
      <x v="14"/>
    </i>
    <i>
      <x v="15"/>
    </i>
    <i>
      <x v="16"/>
    </i>
    <i>
      <x v="17"/>
    </i>
    <i>
      <x v="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F88CD8-0340-4D04-A959-37423188028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11" firstHeaderRow="1" firstDataRow="1" firstDataCol="1"/>
  <pivotFields count="10">
    <pivotField showAll="0"/>
    <pivotField showAll="0"/>
    <pivotField axis="axisRow" showAll="0">
      <items count="8">
        <item x="4"/>
        <item x="3"/>
        <item x="2"/>
        <item x="0"/>
        <item x="5"/>
        <item x="1"/>
        <item x="6"/>
        <item t="default"/>
      </items>
    </pivotField>
    <pivotField showAll="0"/>
    <pivotField showAll="0"/>
    <pivotField dataField="1" showAll="0"/>
    <pivotField showAll="0">
      <items count="11">
        <item x="5"/>
        <item x="4"/>
        <item x="7"/>
        <item x="8"/>
        <item x="2"/>
        <item x="1"/>
        <item x="3"/>
        <item x="0"/>
        <item x="6"/>
        <item x="9"/>
        <item t="default"/>
      </items>
    </pivotField>
    <pivotField showAll="0">
      <items count="5">
        <item x="0"/>
        <item x="1"/>
        <item x="2"/>
        <item x="3"/>
        <item t="default"/>
      </items>
    </pivotField>
    <pivotField showAll="0">
      <items count="20">
        <item x="11"/>
        <item x="12"/>
        <item x="1"/>
        <item x="6"/>
        <item x="7"/>
        <item x="16"/>
        <item x="3"/>
        <item x="13"/>
        <item x="8"/>
        <item x="14"/>
        <item x="0"/>
        <item x="5"/>
        <item x="9"/>
        <item x="10"/>
        <item x="4"/>
        <item x="17"/>
        <item x="2"/>
        <item x="15"/>
        <item x="18"/>
        <item t="default"/>
      </items>
    </pivotField>
    <pivotField showAll="0">
      <items count="4">
        <item x="0"/>
        <item x="1"/>
        <item x="2"/>
        <item t="default"/>
      </items>
    </pivotField>
  </pivotFields>
  <rowFields count="1">
    <field x="2"/>
  </rowFields>
  <rowItems count="8">
    <i>
      <x/>
    </i>
    <i>
      <x v="1"/>
    </i>
    <i>
      <x v="2"/>
    </i>
    <i>
      <x v="3"/>
    </i>
    <i>
      <x v="4"/>
    </i>
    <i>
      <x v="5"/>
    </i>
    <i>
      <x v="6"/>
    </i>
    <i t="grand">
      <x/>
    </i>
  </rowItems>
  <colItems count="1">
    <i/>
  </colItems>
  <dataFields count="1">
    <dataField name="Average of Média" fld="5" subtotal="average" baseField="2" baseItem="0"/>
  </dataFields>
  <chartFormats count="2">
    <chartFormat chart="16"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a" xr10:uid="{79B4AC69-DDF5-4D22-9674-BCA55EDD91DF}" sourceName="Disciplina">
  <pivotTables>
    <pivotTable tabId="6" name="PivotTable1"/>
    <pivotTable tabId="8" name="PivotTable3"/>
    <pivotTable tabId="14" name="PivotTable9"/>
    <pivotTable tabId="13" name="PivotTable8"/>
    <pivotTable tabId="15" name="PivotTable10"/>
    <pivotTable tabId="16" name="PivotTable11"/>
    <pivotTable tabId="18" name="PivotTable2"/>
  </pivotTables>
  <data>
    <tabular pivotCacheId="1360721145">
      <items count="7">
        <i x="4" s="1"/>
        <i x="3" s="1"/>
        <i x="2" s="1"/>
        <i x="0" s="1"/>
        <i x="5"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ado" xr10:uid="{84ADCE66-7947-435D-A377-BBA67352497F}" sourceName="Estado">
  <pivotTables>
    <pivotTable tabId="6" name="PivotTable1"/>
    <pivotTable tabId="8" name="PivotTable3"/>
    <pivotTable tabId="14" name="PivotTable9"/>
    <pivotTable tabId="13" name="PivotTable8"/>
    <pivotTable tabId="15" name="PivotTable10"/>
    <pivotTable tabId="16" name="PivotTable11"/>
    <pivotTable tabId="18" name="PivotTable2"/>
  </pivotTables>
  <data>
    <tabular pivotCacheId="1360721145">
      <items count="10">
        <i x="5" s="1"/>
        <i x="4" s="1"/>
        <i x="7" s="1"/>
        <i x="8" s="1"/>
        <i x="2" s="1"/>
        <i x="1" s="1"/>
        <i x="3" s="1"/>
        <i x="0" s="1"/>
        <i x="6"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ção" xr10:uid="{864DEAA2-9632-4860-8CFE-E3070C78B108}" sourceName="Condição">
  <pivotTables>
    <pivotTable tabId="6" name="PivotTable1"/>
    <pivotTable tabId="8" name="PivotTable3"/>
    <pivotTable tabId="14" name="PivotTable9"/>
    <pivotTable tabId="13" name="PivotTable8"/>
    <pivotTable tabId="15" name="PivotTable10"/>
    <pivotTable tabId="16" name="PivotTable11"/>
    <pivotTable tabId="18" name="PivotTable2"/>
  </pivotTables>
  <data>
    <tabular pivotCacheId="1360721145">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ênero" xr10:uid="{D3BD62DC-EF19-4660-B63C-60F5465F4727}" sourceName="Gênero">
  <pivotTables>
    <pivotTable tabId="6" name="PivotTable1"/>
    <pivotTable tabId="8" name="PivotTable3"/>
    <pivotTable tabId="14" name="PivotTable9"/>
    <pivotTable tabId="13" name="PivotTable8"/>
    <pivotTable tabId="15" name="PivotTable10"/>
    <pivotTable tabId="16" name="PivotTable11"/>
    <pivotTable tabId="18" name="PivotTable2"/>
  </pivotTables>
  <data>
    <tabular pivotCacheId="1360721145">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e_Completo" xr10:uid="{19AE8D74-1F9F-4D7C-971D-65B020C4F349}" sourceName="Nome Completo">
  <pivotTables>
    <pivotTable tabId="16" name="PivotTable11"/>
    <pivotTable tabId="14" name="PivotTable9"/>
    <pivotTable tabId="13" name="PivotTable8"/>
    <pivotTable tabId="8" name="PivotTable3"/>
    <pivotTable tabId="6" name="PivotTable1"/>
    <pivotTable tabId="18" name="PivotTable2"/>
    <pivotTable tabId="15" name="PivotTable10"/>
  </pivotTables>
  <data>
    <tabular pivotCacheId="1360721145">
      <items count="19">
        <i x="11" s="1"/>
        <i x="12" s="1"/>
        <i x="1" s="1"/>
        <i x="6" s="1"/>
        <i x="7" s="1"/>
        <i x="16" s="1"/>
        <i x="3" s="1"/>
        <i x="13" s="1"/>
        <i x="8" s="1"/>
        <i x="14" s="1"/>
        <i x="0" s="1"/>
        <i x="5" s="1"/>
        <i x="9" s="1"/>
        <i x="10" s="1"/>
        <i x="4" s="1"/>
        <i x="17" s="1"/>
        <i x="2" s="1"/>
        <i x="15"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a" xr10:uid="{FE2825A2-6B99-423F-9714-2C9C95D36AF5}" cache="Slicer_Disciplina" caption="Disciplina" rowHeight="234950"/>
  <slicer name="Estado" xr10:uid="{B7D0F371-FEDD-41D2-A16A-34E35F505A83}" cache="Slicer_Estado" caption="Estado" rowHeight="234950"/>
  <slicer name="Condição" xr10:uid="{F51CB36F-C0AC-4C90-98FF-A56D56F1191B}" cache="Slicer_Condição" caption="Condição" rowHeight="234950"/>
  <slicer name="Gênero" xr10:uid="{D3B39179-0C06-4ED6-86A4-6EA874418E5B}" cache="Slicer_Gênero" caption="Gênero"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 Completo" xr10:uid="{AC0AF41A-F882-4151-BD61-25EF6B02C11B}" cache="Slicer_Nome_Completo" caption="Nome Completo"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iplina 1" xr10:uid="{02FD562D-14A0-49D3-964D-DBA15D23C749}" cache="Slicer_Disciplina" caption="Disciplina" rowHeight="234950"/>
  <slicer name="Estado 1" xr10:uid="{2E0FBB0F-4AE4-42CA-A63C-DFE3A4E27090}" cache="Slicer_Estado" caption="Estado" columnCount="3" style="dashboard" rowHeight="288000"/>
  <slicer name="Condição 1" xr10:uid="{C788BE6C-9167-4DD6-92EA-57F30C8868BA}" cache="Slicer_Condição" caption="Condição" columnCount="2" rowHeight="234950"/>
  <slicer name="Gênero 1" xr10:uid="{F37E9F0C-7C89-4F70-8EDC-2CA9D1F42984}" cache="Slicer_Gênero" caption="Gênero" columnCount="2" rowHeight="234950"/>
  <slicer name="Nome Completo 1" xr10:uid="{9009FAF6-2DA5-416E-A14A-A80E0A5E900C}" cache="Slicer_Nome_Completo" caption="Nome Completo"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7ABA8-3367-4952-AE18-D5210FF28AB1}">
  <dimension ref="A1:J20"/>
  <sheetViews>
    <sheetView workbookViewId="0"/>
  </sheetViews>
  <sheetFormatPr defaultRowHeight="14.4" x14ac:dyDescent="0.3"/>
  <cols>
    <col min="2" max="2" width="10.33203125" bestFit="1" customWidth="1"/>
    <col min="3" max="3" width="19.44140625" bestFit="1" customWidth="1"/>
    <col min="8" max="8" width="11.6640625" bestFit="1" customWidth="1"/>
    <col min="9" max="9" width="15.5546875" bestFit="1" customWidth="1"/>
    <col min="10" max="10" width="13.44140625" bestFit="1" customWidth="1"/>
    <col min="12" max="12" width="19" bestFit="1" customWidth="1"/>
  </cols>
  <sheetData>
    <row r="1" spans="1:10" x14ac:dyDescent="0.3">
      <c r="A1" s="7" t="s">
        <v>8</v>
      </c>
      <c r="B1" s="8"/>
      <c r="C1" s="8"/>
      <c r="D1" s="8"/>
      <c r="E1" s="8"/>
      <c r="F1" s="8"/>
      <c r="G1" s="8"/>
      <c r="H1" s="8"/>
      <c r="I1" s="8"/>
      <c r="J1" s="8"/>
    </row>
    <row r="2" spans="1:10" x14ac:dyDescent="0.3">
      <c r="A2" s="6" t="s">
        <v>0</v>
      </c>
      <c r="B2" s="6" t="s">
        <v>1</v>
      </c>
      <c r="C2" s="6" t="s">
        <v>2</v>
      </c>
      <c r="D2" s="6" t="s">
        <v>3</v>
      </c>
      <c r="E2" s="6" t="s">
        <v>4</v>
      </c>
      <c r="F2" s="6" t="s">
        <v>5</v>
      </c>
      <c r="G2" s="6" t="s">
        <v>6</v>
      </c>
      <c r="H2" s="6" t="s">
        <v>7</v>
      </c>
      <c r="I2" s="6" t="s">
        <v>9</v>
      </c>
      <c r="J2" s="6" t="s">
        <v>70</v>
      </c>
    </row>
    <row r="3" spans="1:10" x14ac:dyDescent="0.3">
      <c r="A3" s="1" t="s">
        <v>16</v>
      </c>
      <c r="B3" s="1" t="s">
        <v>29</v>
      </c>
      <c r="C3" s="1" t="s">
        <v>14</v>
      </c>
      <c r="D3" s="5">
        <v>8</v>
      </c>
      <c r="E3" s="5">
        <v>9</v>
      </c>
      <c r="F3" s="5">
        <f>AVERAGE(D3:E3)</f>
        <v>8.5</v>
      </c>
      <c r="G3" s="1" t="s">
        <v>42</v>
      </c>
      <c r="H3" s="1" t="str">
        <f>_xlfn.IFS(F3&lt;4,"Reprovado",F3&lt;=5,"Recuperação",F3&gt;5,"Aprovado")</f>
        <v>Aprovado</v>
      </c>
      <c r="I3" s="1" t="str">
        <f>_xlfn.CONCAT(A3," ",B3)</f>
        <v>Mayara Yuri</v>
      </c>
      <c r="J3" s="1" t="s">
        <v>71</v>
      </c>
    </row>
    <row r="4" spans="1:10" x14ac:dyDescent="0.3">
      <c r="A4" s="1" t="s">
        <v>17</v>
      </c>
      <c r="B4" s="1" t="s">
        <v>30</v>
      </c>
      <c r="C4" s="1" t="s">
        <v>11</v>
      </c>
      <c r="D4" s="5">
        <v>5</v>
      </c>
      <c r="E4" s="5">
        <v>4.25</v>
      </c>
      <c r="F4" s="5">
        <f t="shared" ref="F4:F20" si="0">AVERAGE(D4:E4)</f>
        <v>4.625</v>
      </c>
      <c r="G4" s="1" t="s">
        <v>41</v>
      </c>
      <c r="H4" s="1" t="str">
        <f t="shared" ref="H4:H20" si="1">_xlfn.IFS(F4&lt;4,"Reprovado",F4&lt;=5,"Recuperação",F4&gt;5,"Aprovado")</f>
        <v>Recuperação</v>
      </c>
      <c r="I4" s="1" t="str">
        <f t="shared" ref="I4:I20" si="2">_xlfn.CONCAT(A4," ",B4)</f>
        <v>Bia da Silva</v>
      </c>
      <c r="J4" s="1" t="s">
        <v>71</v>
      </c>
    </row>
    <row r="5" spans="1:10" x14ac:dyDescent="0.3">
      <c r="A5" s="1" t="s">
        <v>18</v>
      </c>
      <c r="B5" s="1" t="s">
        <v>31</v>
      </c>
      <c r="C5" s="1" t="s">
        <v>13</v>
      </c>
      <c r="D5" s="5">
        <v>5.5</v>
      </c>
      <c r="E5" s="5">
        <v>2.75</v>
      </c>
      <c r="F5" s="5">
        <f t="shared" si="0"/>
        <v>4.125</v>
      </c>
      <c r="G5" s="1" t="s">
        <v>41</v>
      </c>
      <c r="H5" s="1" t="str">
        <f t="shared" si="1"/>
        <v>Recuperação</v>
      </c>
      <c r="I5" s="1" t="str">
        <f t="shared" si="2"/>
        <v>Vanessa Pereira</v>
      </c>
      <c r="J5" s="1" t="s">
        <v>71</v>
      </c>
    </row>
    <row r="6" spans="1:10" x14ac:dyDescent="0.3">
      <c r="A6" s="1" t="s">
        <v>19</v>
      </c>
      <c r="B6" s="1" t="s">
        <v>32</v>
      </c>
      <c r="C6" s="1" t="s">
        <v>10</v>
      </c>
      <c r="D6" s="5">
        <v>6</v>
      </c>
      <c r="E6" s="5">
        <v>7</v>
      </c>
      <c r="F6" s="5">
        <f t="shared" si="0"/>
        <v>6.5</v>
      </c>
      <c r="G6" s="1" t="s">
        <v>45</v>
      </c>
      <c r="H6" s="1" t="str">
        <f t="shared" si="1"/>
        <v>Aprovado</v>
      </c>
      <c r="I6" s="1" t="str">
        <f t="shared" si="2"/>
        <v>Glória Andrade</v>
      </c>
      <c r="J6" s="1" t="s">
        <v>71</v>
      </c>
    </row>
    <row r="7" spans="1:10" x14ac:dyDescent="0.3">
      <c r="A7" s="1" t="s">
        <v>20</v>
      </c>
      <c r="B7" s="1" t="s">
        <v>33</v>
      </c>
      <c r="C7" s="1" t="s">
        <v>15</v>
      </c>
      <c r="D7" s="5">
        <v>3</v>
      </c>
      <c r="E7" s="5">
        <v>2.75</v>
      </c>
      <c r="F7" s="5">
        <f t="shared" si="0"/>
        <v>2.875</v>
      </c>
      <c r="G7" s="1" t="s">
        <v>45</v>
      </c>
      <c r="H7" s="1" t="str">
        <f t="shared" si="1"/>
        <v>Reprovado</v>
      </c>
      <c r="I7" s="1" t="str">
        <f t="shared" si="2"/>
        <v>Rosa Maria</v>
      </c>
      <c r="J7" s="1" t="s">
        <v>71</v>
      </c>
    </row>
    <row r="8" spans="1:10" x14ac:dyDescent="0.3">
      <c r="A8" s="1" t="s">
        <v>21</v>
      </c>
      <c r="B8" s="1" t="s">
        <v>34</v>
      </c>
      <c r="C8" s="1" t="s">
        <v>11</v>
      </c>
      <c r="D8" s="5">
        <v>8</v>
      </c>
      <c r="E8" s="5">
        <v>9.5</v>
      </c>
      <c r="F8" s="5">
        <f t="shared" si="0"/>
        <v>8.75</v>
      </c>
      <c r="G8" s="1" t="s">
        <v>46</v>
      </c>
      <c r="H8" s="1" t="str">
        <f t="shared" si="1"/>
        <v>Aprovado</v>
      </c>
      <c r="I8" s="1" t="str">
        <f t="shared" si="2"/>
        <v>Nicole Machado</v>
      </c>
      <c r="J8" s="1" t="s">
        <v>71</v>
      </c>
    </row>
    <row r="9" spans="1:10" x14ac:dyDescent="0.3">
      <c r="A9" s="1" t="s">
        <v>22</v>
      </c>
      <c r="B9" s="1" t="s">
        <v>35</v>
      </c>
      <c r="C9" s="1" t="s">
        <v>13</v>
      </c>
      <c r="D9" s="5">
        <v>10</v>
      </c>
      <c r="E9" s="5">
        <v>9.5</v>
      </c>
      <c r="F9" s="5">
        <f t="shared" si="0"/>
        <v>9.75</v>
      </c>
      <c r="G9" s="1" t="s">
        <v>46</v>
      </c>
      <c r="H9" s="1" t="str">
        <f t="shared" si="1"/>
        <v>Aprovado</v>
      </c>
      <c r="I9" s="1" t="str">
        <f t="shared" si="2"/>
        <v>Cristina Fantinato</v>
      </c>
      <c r="J9" s="1" t="s">
        <v>71</v>
      </c>
    </row>
    <row r="10" spans="1:10" x14ac:dyDescent="0.3">
      <c r="A10" s="1" t="s">
        <v>23</v>
      </c>
      <c r="B10" s="1" t="s">
        <v>36</v>
      </c>
      <c r="C10" s="1" t="s">
        <v>13</v>
      </c>
      <c r="D10" s="5">
        <v>7</v>
      </c>
      <c r="E10" s="5">
        <v>6.75</v>
      </c>
      <c r="F10" s="5">
        <f t="shared" si="0"/>
        <v>6.875</v>
      </c>
      <c r="G10" s="1" t="s">
        <v>43</v>
      </c>
      <c r="H10" s="1" t="str">
        <f t="shared" si="1"/>
        <v>Aprovado</v>
      </c>
      <c r="I10" s="1" t="str">
        <f t="shared" si="2"/>
        <v>Flávia Beltrão</v>
      </c>
      <c r="J10" s="1" t="s">
        <v>71</v>
      </c>
    </row>
    <row r="11" spans="1:10" x14ac:dyDescent="0.3">
      <c r="A11" s="1" t="s">
        <v>24</v>
      </c>
      <c r="B11" s="1" t="s">
        <v>37</v>
      </c>
      <c r="C11" s="1" t="s">
        <v>12</v>
      </c>
      <c r="D11" s="5">
        <v>9</v>
      </c>
      <c r="E11" s="5">
        <v>9.5</v>
      </c>
      <c r="F11" s="5">
        <f t="shared" si="0"/>
        <v>9.25</v>
      </c>
      <c r="G11" s="1" t="s">
        <v>43</v>
      </c>
      <c r="H11" s="1" t="str">
        <f t="shared" si="1"/>
        <v>Aprovado</v>
      </c>
      <c r="I11" s="1" t="str">
        <f t="shared" si="2"/>
        <v>Luciana Balderi</v>
      </c>
      <c r="J11" s="1" t="s">
        <v>71</v>
      </c>
    </row>
    <row r="12" spans="1:10" x14ac:dyDescent="0.3">
      <c r="A12" s="1" t="s">
        <v>25</v>
      </c>
      <c r="B12" s="1" t="s">
        <v>38</v>
      </c>
      <c r="C12" s="1" t="s">
        <v>11</v>
      </c>
      <c r="D12" s="5">
        <v>10</v>
      </c>
      <c r="E12" s="5">
        <v>8.75</v>
      </c>
      <c r="F12" s="5">
        <f t="shared" si="0"/>
        <v>9.375</v>
      </c>
      <c r="G12" s="1" t="s">
        <v>47</v>
      </c>
      <c r="H12" s="1" t="str">
        <f t="shared" si="1"/>
        <v>Aprovado</v>
      </c>
      <c r="I12" s="1" t="str">
        <f t="shared" si="2"/>
        <v>Petrolina Marques</v>
      </c>
      <c r="J12" s="1" t="s">
        <v>71</v>
      </c>
    </row>
    <row r="13" spans="1:10" x14ac:dyDescent="0.3">
      <c r="A13" s="1" t="s">
        <v>26</v>
      </c>
      <c r="B13" s="1" t="s">
        <v>30</v>
      </c>
      <c r="C13" s="1" t="s">
        <v>11</v>
      </c>
      <c r="D13" s="5">
        <v>4</v>
      </c>
      <c r="E13" s="5">
        <v>2.75</v>
      </c>
      <c r="F13" s="5">
        <f t="shared" si="0"/>
        <v>3.375</v>
      </c>
      <c r="G13" s="1" t="s">
        <v>47</v>
      </c>
      <c r="H13" s="1" t="str">
        <f t="shared" si="1"/>
        <v>Reprovado</v>
      </c>
      <c r="I13" s="1" t="str">
        <f t="shared" si="2"/>
        <v>Romilda da Silva</v>
      </c>
      <c r="J13" s="1" t="s">
        <v>71</v>
      </c>
    </row>
    <row r="14" spans="1:10" x14ac:dyDescent="0.3">
      <c r="A14" s="1" t="s">
        <v>27</v>
      </c>
      <c r="B14" s="1" t="s">
        <v>39</v>
      </c>
      <c r="C14" s="1" t="s">
        <v>13</v>
      </c>
      <c r="D14" s="5">
        <v>6</v>
      </c>
      <c r="E14" s="5">
        <v>6.75</v>
      </c>
      <c r="F14" s="5">
        <f t="shared" si="0"/>
        <v>6.375</v>
      </c>
      <c r="G14" s="1" t="s">
        <v>42</v>
      </c>
      <c r="H14" s="1" t="str">
        <f t="shared" si="1"/>
        <v>Aprovado</v>
      </c>
      <c r="I14" s="1" t="str">
        <f t="shared" si="2"/>
        <v>Aline Fogaça</v>
      </c>
      <c r="J14" s="1" t="s">
        <v>71</v>
      </c>
    </row>
    <row r="15" spans="1:10" x14ac:dyDescent="0.3">
      <c r="A15" s="1" t="s">
        <v>28</v>
      </c>
      <c r="B15" s="1" t="s">
        <v>40</v>
      </c>
      <c r="C15" s="1" t="s">
        <v>13</v>
      </c>
      <c r="D15" s="5">
        <v>5</v>
      </c>
      <c r="E15" s="5">
        <v>5</v>
      </c>
      <c r="F15" s="5">
        <f t="shared" si="0"/>
        <v>5</v>
      </c>
      <c r="G15" s="1" t="s">
        <v>42</v>
      </c>
      <c r="H15" s="1" t="str">
        <f t="shared" si="1"/>
        <v>Recuperação</v>
      </c>
      <c r="I15" s="1" t="str">
        <f t="shared" si="2"/>
        <v>Andressa Torres</v>
      </c>
      <c r="J15" s="1" t="s">
        <v>71</v>
      </c>
    </row>
    <row r="16" spans="1:10" x14ac:dyDescent="0.3">
      <c r="A16" s="12" t="s">
        <v>89</v>
      </c>
      <c r="B16" s="12" t="s">
        <v>90</v>
      </c>
      <c r="C16" s="12" t="s">
        <v>10</v>
      </c>
      <c r="D16" s="13">
        <v>4</v>
      </c>
      <c r="E16" s="13">
        <v>6</v>
      </c>
      <c r="F16" s="5">
        <f t="shared" si="0"/>
        <v>5</v>
      </c>
      <c r="G16" s="12" t="s">
        <v>44</v>
      </c>
      <c r="H16" s="1" t="str">
        <f t="shared" si="1"/>
        <v>Recuperação</v>
      </c>
      <c r="I16" s="1" t="str">
        <f t="shared" si="2"/>
        <v>Igor Santos</v>
      </c>
      <c r="J16" s="2" t="s">
        <v>96</v>
      </c>
    </row>
    <row r="17" spans="1:10" x14ac:dyDescent="0.3">
      <c r="A17" s="12" t="s">
        <v>91</v>
      </c>
      <c r="B17" s="12" t="s">
        <v>92</v>
      </c>
      <c r="C17" s="12" t="s">
        <v>10</v>
      </c>
      <c r="D17" s="13">
        <v>7</v>
      </c>
      <c r="E17" s="13">
        <v>9</v>
      </c>
      <c r="F17" s="5">
        <f t="shared" si="0"/>
        <v>8</v>
      </c>
      <c r="G17" s="12" t="s">
        <v>54</v>
      </c>
      <c r="H17" s="1" t="str">
        <f t="shared" si="1"/>
        <v>Aprovado</v>
      </c>
      <c r="I17" s="1" t="str">
        <f t="shared" si="2"/>
        <v>Marcos Bontempo</v>
      </c>
      <c r="J17" s="2" t="s">
        <v>96</v>
      </c>
    </row>
    <row r="18" spans="1:10" ht="28.8" x14ac:dyDescent="0.3">
      <c r="A18" s="12" t="s">
        <v>93</v>
      </c>
      <c r="B18" s="12" t="s">
        <v>31</v>
      </c>
      <c r="C18" s="12" t="s">
        <v>12</v>
      </c>
      <c r="D18" s="13">
        <v>10</v>
      </c>
      <c r="E18" s="13">
        <v>9.75</v>
      </c>
      <c r="F18" s="5">
        <f t="shared" si="0"/>
        <v>9.875</v>
      </c>
      <c r="G18" s="12" t="s">
        <v>54</v>
      </c>
      <c r="H18" s="1" t="str">
        <f t="shared" si="1"/>
        <v>Aprovado</v>
      </c>
      <c r="I18" s="1" t="str">
        <f t="shared" si="2"/>
        <v>Wladimir Pereira</v>
      </c>
      <c r="J18" s="2" t="s">
        <v>96</v>
      </c>
    </row>
    <row r="19" spans="1:10" x14ac:dyDescent="0.3">
      <c r="A19" s="12" t="s">
        <v>94</v>
      </c>
      <c r="B19" s="12" t="s">
        <v>38</v>
      </c>
      <c r="C19" s="12" t="s">
        <v>11</v>
      </c>
      <c r="D19" s="13">
        <v>8</v>
      </c>
      <c r="E19" s="13">
        <v>8</v>
      </c>
      <c r="F19" s="5">
        <f t="shared" si="0"/>
        <v>8</v>
      </c>
      <c r="G19" s="12" t="s">
        <v>55</v>
      </c>
      <c r="H19" s="1" t="str">
        <f t="shared" si="1"/>
        <v>Aprovado</v>
      </c>
      <c r="I19" s="1" t="str">
        <f t="shared" si="2"/>
        <v>Givanildo Marques</v>
      </c>
      <c r="J19" s="2" t="s">
        <v>96</v>
      </c>
    </row>
    <row r="20" spans="1:10" x14ac:dyDescent="0.3">
      <c r="A20" s="12" t="s">
        <v>95</v>
      </c>
      <c r="B20" s="12" t="s">
        <v>38</v>
      </c>
      <c r="C20" s="12" t="s">
        <v>13</v>
      </c>
      <c r="D20" s="13">
        <v>5</v>
      </c>
      <c r="E20" s="13">
        <v>4.25</v>
      </c>
      <c r="F20" s="5">
        <f t="shared" si="0"/>
        <v>4.625</v>
      </c>
      <c r="G20" s="12" t="s">
        <v>55</v>
      </c>
      <c r="H20" s="1" t="str">
        <f t="shared" si="1"/>
        <v>Recuperação</v>
      </c>
      <c r="I20" s="1" t="str">
        <f t="shared" si="2"/>
        <v>Tarciano Marques</v>
      </c>
      <c r="J20" s="2" t="s">
        <v>96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60760B-06C4-4709-925E-47B6805913CD}">
          <x14:formula1>
            <xm:f>Apoio!$A$1:$A$6</xm:f>
          </x14:formula1>
          <xm:sqref>C3:C15 C21:C1048576</xm:sqref>
        </x14:dataValidation>
        <x14:dataValidation type="list" allowBlank="1" showInputMessage="1" showErrorMessage="1" xr:uid="{4ECE5566-501C-4C83-8B20-B326757A0C2C}">
          <x14:formula1>
            <xm:f>Apoio!$C$2:$C$28</xm:f>
          </x14:formula1>
          <xm:sqref>G3:G15 G21:G1048576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85C9C-FAD4-49D9-B9B3-FAFF8F8EC300}">
  <dimension ref="A1:Y32"/>
  <sheetViews>
    <sheetView showGridLines="0" tabSelected="1" zoomScale="80" zoomScaleNormal="80" workbookViewId="0">
      <selection activeCell="Z21" sqref="Z21"/>
    </sheetView>
  </sheetViews>
  <sheetFormatPr defaultRowHeight="14.4" x14ac:dyDescent="0.3"/>
  <cols>
    <col min="22" max="22" width="2.21875" customWidth="1"/>
    <col min="23" max="23" width="18.109375" bestFit="1" customWidth="1"/>
  </cols>
  <sheetData>
    <row r="1" spans="1:23" x14ac:dyDescent="0.3">
      <c r="A1" s="15"/>
      <c r="B1" s="15"/>
      <c r="C1" s="15"/>
      <c r="D1" s="15"/>
      <c r="E1" s="15"/>
      <c r="F1" s="15"/>
      <c r="G1" s="15"/>
      <c r="H1" s="15"/>
      <c r="I1" s="15"/>
      <c r="J1" s="15"/>
      <c r="K1" s="15"/>
      <c r="L1" s="15"/>
      <c r="M1" s="15"/>
      <c r="N1" s="15"/>
      <c r="O1" s="15"/>
      <c r="P1" s="15"/>
      <c r="Q1" s="15"/>
      <c r="R1" s="15"/>
      <c r="S1" s="15"/>
      <c r="T1" s="15"/>
      <c r="U1" s="15"/>
      <c r="V1" s="15"/>
      <c r="W1" s="15"/>
    </row>
    <row r="2" spans="1:23" x14ac:dyDescent="0.3">
      <c r="A2" s="15"/>
      <c r="B2" s="15"/>
      <c r="C2" s="16" t="s">
        <v>107</v>
      </c>
      <c r="D2" s="17"/>
      <c r="E2" s="17"/>
      <c r="F2" s="17"/>
      <c r="G2" s="17"/>
      <c r="H2" s="17"/>
      <c r="I2" s="17"/>
      <c r="J2" s="17"/>
      <c r="K2" s="17"/>
      <c r="L2" s="17"/>
      <c r="M2" s="17"/>
      <c r="N2" s="17"/>
      <c r="O2" s="15"/>
      <c r="P2" s="15"/>
      <c r="Q2" s="15"/>
      <c r="R2" s="15"/>
      <c r="S2" s="15"/>
      <c r="T2" s="15"/>
      <c r="U2" s="15"/>
      <c r="V2" s="15"/>
      <c r="W2" s="15"/>
    </row>
    <row r="3" spans="1:23" x14ac:dyDescent="0.3">
      <c r="A3" s="15"/>
      <c r="B3" s="15"/>
      <c r="C3" s="17"/>
      <c r="D3" s="17"/>
      <c r="E3" s="17"/>
      <c r="F3" s="17"/>
      <c r="G3" s="17"/>
      <c r="H3" s="17"/>
      <c r="I3" s="17"/>
      <c r="J3" s="17"/>
      <c r="K3" s="17"/>
      <c r="L3" s="17"/>
      <c r="M3" s="17"/>
      <c r="N3" s="17"/>
      <c r="O3" s="15"/>
      <c r="P3" s="15"/>
      <c r="Q3" s="15"/>
      <c r="R3" s="15"/>
      <c r="S3" s="15"/>
      <c r="T3" s="15"/>
      <c r="U3" s="15"/>
      <c r="V3" s="15"/>
      <c r="W3" s="15"/>
    </row>
    <row r="4" spans="1:23" x14ac:dyDescent="0.3">
      <c r="A4" s="15"/>
      <c r="B4" s="15"/>
      <c r="C4" s="17"/>
      <c r="D4" s="17"/>
      <c r="E4" s="17"/>
      <c r="F4" s="17"/>
      <c r="G4" s="17"/>
      <c r="H4" s="17"/>
      <c r="I4" s="17"/>
      <c r="J4" s="17"/>
      <c r="K4" s="17"/>
      <c r="L4" s="17"/>
      <c r="M4" s="17"/>
      <c r="N4" s="17"/>
      <c r="O4" s="15"/>
      <c r="P4" s="15"/>
      <c r="Q4" s="15"/>
      <c r="R4" s="15"/>
      <c r="S4" s="15"/>
      <c r="T4" s="15"/>
      <c r="U4" s="15"/>
      <c r="V4" s="15"/>
      <c r="W4" s="15"/>
    </row>
    <row r="5" spans="1:23" x14ac:dyDescent="0.3">
      <c r="A5" s="15"/>
      <c r="B5" s="15"/>
      <c r="C5" s="15"/>
      <c r="D5" s="15"/>
      <c r="E5" s="15"/>
      <c r="F5" s="15"/>
      <c r="G5" s="15"/>
      <c r="H5" s="15"/>
      <c r="I5" s="15"/>
      <c r="J5" s="15"/>
      <c r="K5" s="15"/>
      <c r="L5" s="15"/>
      <c r="M5" s="15"/>
      <c r="N5" s="15"/>
      <c r="O5" s="15"/>
      <c r="P5" s="15"/>
      <c r="Q5" s="15"/>
      <c r="R5" s="15"/>
      <c r="S5" s="15"/>
      <c r="T5" s="15"/>
      <c r="U5" s="15"/>
      <c r="V5" s="15"/>
      <c r="W5" s="15"/>
    </row>
    <row r="6" spans="1:23" x14ac:dyDescent="0.3">
      <c r="A6" s="15"/>
      <c r="B6" s="15"/>
      <c r="C6" s="15"/>
      <c r="D6" s="15"/>
      <c r="E6" s="15"/>
      <c r="F6" s="15"/>
      <c r="G6" s="15"/>
      <c r="H6" s="15"/>
      <c r="I6" s="15"/>
      <c r="J6" s="15"/>
      <c r="K6" s="15"/>
      <c r="L6" s="15"/>
      <c r="M6" s="15"/>
      <c r="N6" s="15"/>
      <c r="O6" s="15"/>
      <c r="P6" s="15"/>
      <c r="Q6" s="15"/>
      <c r="R6" s="15"/>
      <c r="S6" s="15"/>
      <c r="T6" s="15"/>
      <c r="U6" s="15"/>
      <c r="V6" s="15"/>
      <c r="W6" s="15"/>
    </row>
    <row r="7" spans="1:23" x14ac:dyDescent="0.3">
      <c r="A7" s="15"/>
      <c r="B7" s="15"/>
      <c r="C7" s="15"/>
      <c r="D7" s="15"/>
      <c r="E7" s="15"/>
      <c r="F7" s="15"/>
      <c r="G7" s="15"/>
      <c r="H7" s="15"/>
      <c r="I7" s="15"/>
      <c r="J7" s="15"/>
      <c r="K7" s="15"/>
      <c r="L7" s="15"/>
      <c r="M7" s="15"/>
      <c r="N7" s="15"/>
      <c r="O7" s="15"/>
      <c r="P7" s="15"/>
      <c r="Q7" s="15"/>
      <c r="R7" s="15"/>
      <c r="S7" s="15"/>
      <c r="T7" s="15"/>
      <c r="U7" s="15"/>
      <c r="V7" s="15"/>
    </row>
    <row r="8" spans="1:23" x14ac:dyDescent="0.3">
      <c r="A8" s="15"/>
      <c r="B8" s="15"/>
      <c r="C8" s="15"/>
      <c r="D8" s="15"/>
      <c r="E8" s="15"/>
      <c r="F8" s="15"/>
      <c r="G8" s="15"/>
      <c r="H8" s="15"/>
      <c r="I8" s="15"/>
      <c r="J8" s="15"/>
      <c r="K8" s="15"/>
      <c r="L8" s="15"/>
      <c r="M8" s="15"/>
      <c r="N8" s="15"/>
      <c r="O8" s="15"/>
      <c r="P8" s="15"/>
      <c r="Q8" s="15"/>
      <c r="R8" s="15"/>
      <c r="S8" s="15"/>
      <c r="T8" s="15"/>
      <c r="U8" s="15"/>
      <c r="V8" s="15"/>
    </row>
    <row r="9" spans="1:23" x14ac:dyDescent="0.3">
      <c r="A9" s="15"/>
      <c r="B9" s="15"/>
      <c r="C9" s="15"/>
      <c r="D9" s="15"/>
      <c r="E9" s="15"/>
      <c r="F9" s="15"/>
      <c r="G9" s="15"/>
      <c r="H9" s="15"/>
      <c r="I9" s="15"/>
      <c r="J9" s="15"/>
      <c r="K9" s="15"/>
      <c r="L9" s="15"/>
      <c r="M9" s="15"/>
      <c r="N9" s="15"/>
      <c r="O9" s="15"/>
      <c r="P9" s="15"/>
      <c r="Q9" s="15"/>
      <c r="R9" s="15"/>
      <c r="S9" s="15"/>
      <c r="T9" s="15"/>
      <c r="U9" s="15"/>
      <c r="V9" s="15"/>
    </row>
    <row r="10" spans="1:23" x14ac:dyDescent="0.3">
      <c r="A10" s="15"/>
      <c r="B10" s="15"/>
      <c r="C10" s="15"/>
      <c r="D10" s="15"/>
      <c r="E10" s="15"/>
      <c r="F10" s="15"/>
      <c r="G10" s="15"/>
      <c r="H10" s="15"/>
      <c r="I10" s="15"/>
      <c r="J10" s="15"/>
      <c r="K10" s="15"/>
      <c r="L10" s="15"/>
      <c r="M10" s="15"/>
      <c r="N10" s="15"/>
      <c r="O10" s="15"/>
      <c r="P10" s="15"/>
      <c r="Q10" s="15"/>
      <c r="R10" s="15"/>
      <c r="S10" s="15"/>
      <c r="T10" s="15"/>
      <c r="U10" s="15"/>
      <c r="V10" s="15"/>
    </row>
    <row r="11" spans="1:23" x14ac:dyDescent="0.3">
      <c r="A11" s="15"/>
      <c r="B11" s="15"/>
      <c r="C11" s="15"/>
      <c r="D11" s="15"/>
      <c r="E11" s="15"/>
      <c r="F11" s="15"/>
      <c r="G11" s="15"/>
      <c r="H11" s="15"/>
      <c r="I11" s="15"/>
      <c r="J11" s="15"/>
      <c r="K11" s="15"/>
      <c r="L11" s="15"/>
      <c r="M11" s="15"/>
      <c r="N11" s="15"/>
      <c r="O11" s="15"/>
      <c r="P11" s="15"/>
      <c r="Q11" s="15"/>
      <c r="R11" s="15"/>
      <c r="S11" s="15"/>
      <c r="T11" s="15"/>
      <c r="U11" s="15"/>
      <c r="V11" s="15"/>
    </row>
    <row r="12" spans="1:23" x14ac:dyDescent="0.3">
      <c r="A12" s="15"/>
      <c r="B12" s="15"/>
      <c r="C12" s="15"/>
      <c r="D12" s="15"/>
      <c r="E12" s="15"/>
      <c r="F12" s="15"/>
      <c r="G12" s="15"/>
      <c r="H12" s="15"/>
      <c r="I12" s="15"/>
      <c r="J12" s="15"/>
      <c r="K12" s="15"/>
      <c r="L12" s="15"/>
      <c r="M12" s="15"/>
      <c r="N12" s="15"/>
      <c r="O12" s="15"/>
      <c r="P12" s="15"/>
      <c r="Q12" s="15"/>
      <c r="R12" s="15"/>
      <c r="S12" s="15"/>
      <c r="T12" s="15"/>
      <c r="U12" s="15"/>
      <c r="V12" s="15"/>
    </row>
    <row r="13" spans="1:23" x14ac:dyDescent="0.3">
      <c r="A13" s="15"/>
      <c r="B13" s="15"/>
      <c r="C13" s="15"/>
      <c r="D13" s="15"/>
      <c r="E13" s="15"/>
      <c r="F13" s="15"/>
      <c r="G13" s="15"/>
      <c r="H13" s="15"/>
      <c r="I13" s="15"/>
      <c r="J13" s="15"/>
      <c r="K13" s="15"/>
      <c r="L13" s="15"/>
      <c r="M13" s="15"/>
      <c r="N13" s="15"/>
      <c r="O13" s="15"/>
      <c r="P13" s="15"/>
      <c r="Q13" s="15"/>
      <c r="R13" s="15"/>
      <c r="S13" s="15"/>
      <c r="T13" s="15"/>
      <c r="U13" s="15"/>
      <c r="V13" s="15"/>
    </row>
    <row r="14" spans="1:23" x14ac:dyDescent="0.3">
      <c r="A14" s="15"/>
      <c r="B14" s="15"/>
      <c r="C14" s="15"/>
      <c r="D14" s="15"/>
      <c r="E14" s="15"/>
      <c r="F14" s="15"/>
      <c r="G14" s="15"/>
      <c r="H14" s="15"/>
      <c r="I14" s="15"/>
      <c r="J14" s="15"/>
      <c r="K14" s="15"/>
      <c r="L14" s="15"/>
      <c r="M14" s="15"/>
      <c r="N14" s="15"/>
      <c r="O14" s="15"/>
      <c r="P14" s="15"/>
      <c r="Q14" s="15"/>
      <c r="R14" s="15"/>
      <c r="S14" s="15"/>
      <c r="T14" s="15"/>
      <c r="U14" s="15"/>
      <c r="V14" s="15"/>
    </row>
    <row r="15" spans="1:23" x14ac:dyDescent="0.3">
      <c r="A15" s="15"/>
      <c r="B15" s="15"/>
      <c r="C15" s="15"/>
      <c r="D15" s="15"/>
      <c r="E15" s="15"/>
      <c r="F15" s="15"/>
      <c r="G15" s="15"/>
      <c r="H15" s="15"/>
      <c r="I15" s="15"/>
      <c r="J15" s="15"/>
      <c r="K15" s="15"/>
      <c r="L15" s="15"/>
      <c r="M15" s="15"/>
      <c r="N15" s="15"/>
      <c r="O15" s="15"/>
      <c r="P15" s="15"/>
      <c r="Q15" s="15"/>
      <c r="R15" s="15"/>
      <c r="S15" s="15"/>
      <c r="T15" s="15"/>
      <c r="U15" s="15"/>
      <c r="V15" s="15"/>
    </row>
    <row r="16" spans="1:23" x14ac:dyDescent="0.3">
      <c r="A16" s="15"/>
      <c r="B16" s="15"/>
      <c r="C16" s="15"/>
      <c r="D16" s="15"/>
      <c r="E16" s="15"/>
      <c r="F16" s="15"/>
      <c r="G16" s="15"/>
      <c r="H16" s="15"/>
      <c r="I16" s="15"/>
      <c r="J16" s="15"/>
      <c r="K16" s="15"/>
      <c r="L16" s="15"/>
      <c r="M16" s="15"/>
      <c r="N16" s="15"/>
      <c r="O16" s="15"/>
      <c r="P16" s="15"/>
      <c r="Q16" s="15"/>
      <c r="R16" s="15"/>
      <c r="S16" s="15"/>
      <c r="T16" s="15"/>
      <c r="U16" s="15"/>
      <c r="V16" s="15"/>
    </row>
    <row r="17" spans="1:25" x14ac:dyDescent="0.3">
      <c r="A17" s="15"/>
      <c r="B17" s="15"/>
      <c r="C17" s="15"/>
      <c r="D17" s="15"/>
      <c r="E17" s="15"/>
      <c r="F17" s="15"/>
      <c r="G17" s="15"/>
      <c r="H17" s="15"/>
      <c r="I17" s="15"/>
      <c r="J17" s="15"/>
      <c r="K17" s="15"/>
      <c r="L17" s="15"/>
      <c r="M17" s="15"/>
      <c r="N17" s="15"/>
      <c r="O17" s="15"/>
      <c r="P17" s="15"/>
      <c r="Q17" s="15"/>
      <c r="R17" s="15"/>
      <c r="S17" s="15"/>
      <c r="T17" s="15"/>
      <c r="U17" s="15"/>
      <c r="V17" s="15"/>
      <c r="Y17" s="14"/>
    </row>
    <row r="18" spans="1:25" x14ac:dyDescent="0.3">
      <c r="A18" s="15"/>
      <c r="B18" s="15"/>
      <c r="C18" s="15"/>
      <c r="D18" s="15"/>
      <c r="E18" s="15"/>
      <c r="F18" s="15"/>
      <c r="G18" s="15"/>
      <c r="H18" s="15"/>
      <c r="I18" s="15"/>
      <c r="J18" s="15"/>
      <c r="K18" s="15"/>
      <c r="L18" s="15"/>
      <c r="M18" s="15"/>
      <c r="N18" s="15"/>
      <c r="O18" s="15"/>
      <c r="P18" s="15"/>
      <c r="Q18" s="15"/>
      <c r="R18" s="15"/>
      <c r="S18" s="15"/>
      <c r="T18" s="15"/>
      <c r="U18" s="15"/>
      <c r="V18" s="15"/>
    </row>
    <row r="19" spans="1:25" x14ac:dyDescent="0.3">
      <c r="A19" s="15"/>
      <c r="B19" s="15"/>
      <c r="C19" s="15"/>
      <c r="D19" s="15"/>
      <c r="E19" s="15"/>
      <c r="F19" s="15"/>
      <c r="G19" s="15"/>
      <c r="H19" s="15"/>
      <c r="I19" s="15"/>
      <c r="J19" s="15"/>
      <c r="K19" s="15"/>
      <c r="L19" s="15"/>
      <c r="M19" s="15"/>
      <c r="N19" s="15"/>
      <c r="O19" s="15"/>
      <c r="P19" s="15"/>
      <c r="Q19" s="15"/>
      <c r="R19" s="15"/>
      <c r="S19" s="15"/>
      <c r="T19" s="15"/>
      <c r="U19" s="15"/>
      <c r="V19" s="15"/>
    </row>
    <row r="20" spans="1:25" x14ac:dyDescent="0.3">
      <c r="A20" s="15"/>
      <c r="B20" s="15"/>
      <c r="C20" s="15"/>
      <c r="D20" s="15"/>
      <c r="E20" s="15"/>
      <c r="F20" s="15"/>
      <c r="G20" s="15"/>
      <c r="H20" s="15"/>
      <c r="I20" s="15"/>
      <c r="J20" s="15"/>
      <c r="K20" s="15"/>
      <c r="L20" s="15"/>
      <c r="M20" s="15"/>
      <c r="N20" s="15"/>
      <c r="O20" s="15"/>
      <c r="P20" s="15"/>
      <c r="Q20" s="15"/>
      <c r="R20" s="15"/>
      <c r="S20" s="15"/>
      <c r="T20" s="15"/>
      <c r="U20" s="15"/>
      <c r="V20" s="15"/>
    </row>
    <row r="21" spans="1:25" x14ac:dyDescent="0.3">
      <c r="A21" s="15"/>
      <c r="B21" s="15"/>
      <c r="C21" s="15"/>
      <c r="D21" s="15"/>
      <c r="E21" s="15"/>
      <c r="F21" s="15"/>
      <c r="G21" s="15"/>
      <c r="H21" s="15"/>
      <c r="I21" s="15"/>
      <c r="J21" s="15"/>
      <c r="K21" s="15"/>
      <c r="L21" s="15"/>
      <c r="M21" s="15"/>
      <c r="N21" s="15"/>
      <c r="O21" s="15"/>
      <c r="P21" s="15"/>
      <c r="Q21" s="15"/>
      <c r="R21" s="15"/>
      <c r="S21" s="15"/>
      <c r="T21" s="15"/>
      <c r="U21" s="15"/>
      <c r="V21" s="15"/>
    </row>
    <row r="22" spans="1:25" x14ac:dyDescent="0.3">
      <c r="A22" s="15"/>
      <c r="B22" s="15"/>
      <c r="C22" s="15"/>
      <c r="D22" s="15"/>
      <c r="E22" s="15"/>
      <c r="F22" s="15"/>
      <c r="G22" s="15"/>
      <c r="H22" s="15"/>
      <c r="I22" s="15"/>
      <c r="J22" s="15"/>
      <c r="K22" s="15"/>
      <c r="L22" s="15"/>
      <c r="M22" s="15"/>
      <c r="N22" s="15"/>
      <c r="O22" s="15"/>
      <c r="P22" s="15"/>
      <c r="Q22" s="15"/>
      <c r="R22" s="15"/>
      <c r="S22" s="15"/>
      <c r="T22" s="15"/>
      <c r="U22" s="15"/>
      <c r="V22" s="15"/>
    </row>
    <row r="23" spans="1:25" x14ac:dyDescent="0.3">
      <c r="A23" s="15"/>
      <c r="B23" s="15"/>
      <c r="C23" s="15"/>
      <c r="D23" s="15"/>
      <c r="E23" s="15"/>
      <c r="F23" s="15"/>
      <c r="G23" s="15"/>
      <c r="H23" s="15"/>
      <c r="I23" s="15"/>
      <c r="J23" s="15"/>
      <c r="K23" s="15"/>
      <c r="L23" s="15"/>
      <c r="M23" s="15"/>
      <c r="N23" s="15"/>
      <c r="O23" s="15"/>
      <c r="P23" s="15"/>
      <c r="Q23" s="15"/>
      <c r="R23" s="15"/>
      <c r="S23" s="15"/>
      <c r="T23" s="15"/>
      <c r="U23" s="15"/>
      <c r="V23" s="15"/>
    </row>
    <row r="24" spans="1:25" x14ac:dyDescent="0.3">
      <c r="A24" s="15"/>
      <c r="B24" s="15"/>
      <c r="C24" s="15"/>
      <c r="D24" s="15"/>
      <c r="E24" s="15"/>
      <c r="F24" s="15"/>
      <c r="G24" s="15"/>
      <c r="H24" s="15"/>
      <c r="I24" s="15"/>
      <c r="J24" s="15"/>
      <c r="K24" s="15"/>
      <c r="L24" s="15"/>
      <c r="M24" s="15"/>
      <c r="N24" s="15"/>
      <c r="O24" s="15"/>
      <c r="P24" s="15"/>
      <c r="Q24" s="15"/>
      <c r="R24" s="15"/>
      <c r="S24" s="15"/>
      <c r="T24" s="15"/>
      <c r="U24" s="15"/>
      <c r="V24" s="15"/>
    </row>
    <row r="25" spans="1:25" x14ac:dyDescent="0.3">
      <c r="A25" s="15"/>
      <c r="B25" s="15"/>
      <c r="C25" s="15"/>
      <c r="D25" s="15"/>
      <c r="E25" s="15"/>
      <c r="F25" s="15"/>
      <c r="G25" s="15"/>
      <c r="H25" s="15"/>
      <c r="I25" s="15"/>
      <c r="J25" s="15"/>
      <c r="K25" s="15"/>
      <c r="L25" s="15"/>
      <c r="M25" s="15"/>
      <c r="N25" s="15"/>
      <c r="O25" s="15"/>
      <c r="P25" s="15"/>
      <c r="Q25" s="15"/>
      <c r="R25" s="15"/>
      <c r="S25" s="15"/>
      <c r="T25" s="15"/>
      <c r="U25" s="15"/>
      <c r="V25" s="15"/>
    </row>
    <row r="26" spans="1:25" x14ac:dyDescent="0.3">
      <c r="A26" s="15"/>
      <c r="B26" s="15"/>
      <c r="C26" s="15"/>
      <c r="D26" s="15"/>
      <c r="E26" s="15"/>
      <c r="F26" s="15"/>
      <c r="G26" s="15"/>
      <c r="H26" s="15"/>
      <c r="I26" s="15"/>
      <c r="J26" s="15"/>
      <c r="K26" s="15"/>
      <c r="L26" s="15"/>
      <c r="M26" s="15"/>
      <c r="N26" s="15"/>
      <c r="O26" s="15"/>
      <c r="P26" s="15"/>
      <c r="Q26" s="15"/>
      <c r="R26" s="15"/>
      <c r="S26" s="15"/>
      <c r="T26" s="15"/>
      <c r="U26" s="15"/>
      <c r="V26" s="15"/>
    </row>
    <row r="27" spans="1:25" x14ac:dyDescent="0.3">
      <c r="A27" s="15"/>
      <c r="B27" s="15"/>
      <c r="C27" s="15"/>
      <c r="D27" s="15"/>
      <c r="E27" s="15"/>
      <c r="F27" s="15"/>
      <c r="G27" s="15"/>
      <c r="H27" s="15"/>
      <c r="I27" s="15"/>
      <c r="J27" s="15"/>
      <c r="K27" s="15"/>
      <c r="L27" s="15"/>
      <c r="M27" s="15"/>
      <c r="N27" s="15"/>
      <c r="O27" s="15"/>
      <c r="P27" s="15"/>
      <c r="Q27" s="15"/>
      <c r="R27" s="15"/>
      <c r="S27" s="15"/>
      <c r="T27" s="15"/>
      <c r="U27" s="15"/>
      <c r="V27" s="15"/>
    </row>
    <row r="28" spans="1:25" x14ac:dyDescent="0.3">
      <c r="A28" s="15"/>
      <c r="B28" s="15"/>
      <c r="C28" s="15"/>
      <c r="D28" s="15"/>
      <c r="E28" s="15"/>
      <c r="F28" s="15"/>
      <c r="G28" s="15"/>
      <c r="H28" s="15"/>
      <c r="I28" s="15"/>
      <c r="J28" s="15"/>
      <c r="K28" s="15"/>
      <c r="L28" s="15"/>
      <c r="M28" s="15"/>
      <c r="N28" s="15"/>
      <c r="O28" s="15"/>
      <c r="P28" s="15"/>
      <c r="Q28" s="15"/>
      <c r="R28" s="15"/>
      <c r="S28" s="15"/>
      <c r="T28" s="15"/>
      <c r="U28" s="15"/>
      <c r="V28" s="15"/>
      <c r="W28" s="15"/>
    </row>
    <row r="29" spans="1:25" x14ac:dyDescent="0.3">
      <c r="A29" s="15"/>
      <c r="B29" s="15"/>
      <c r="C29" s="15"/>
      <c r="D29" s="15"/>
      <c r="E29" s="15"/>
      <c r="F29" s="15"/>
      <c r="G29" s="15"/>
      <c r="H29" s="15"/>
      <c r="I29" s="15"/>
      <c r="J29" s="15"/>
      <c r="K29" s="15"/>
      <c r="L29" s="15"/>
      <c r="M29" s="15"/>
      <c r="N29" s="15"/>
      <c r="O29" s="15"/>
      <c r="P29" s="15"/>
      <c r="Q29" s="15"/>
      <c r="R29" s="15"/>
      <c r="S29" s="15"/>
      <c r="T29" s="15"/>
      <c r="U29" s="15"/>
      <c r="V29" s="15"/>
      <c r="W29" s="15"/>
    </row>
    <row r="30" spans="1:25" x14ac:dyDescent="0.3">
      <c r="A30" s="15"/>
      <c r="B30" s="15"/>
      <c r="C30" s="15"/>
      <c r="D30" s="15"/>
      <c r="E30" s="15"/>
      <c r="F30" s="15"/>
      <c r="G30" s="15"/>
      <c r="H30" s="15"/>
      <c r="I30" s="15"/>
      <c r="J30" s="15"/>
      <c r="K30" s="15"/>
      <c r="L30" s="15"/>
      <c r="M30" s="15"/>
      <c r="N30" s="15"/>
      <c r="O30" s="15"/>
      <c r="P30" s="15"/>
      <c r="Q30" s="15"/>
      <c r="R30" s="15"/>
      <c r="S30" s="15"/>
      <c r="T30" s="15"/>
      <c r="U30" s="15"/>
      <c r="V30" s="15"/>
      <c r="W30" s="15"/>
    </row>
    <row r="31" spans="1:25" x14ac:dyDescent="0.3">
      <c r="A31" s="15"/>
      <c r="B31" s="15"/>
      <c r="C31" s="15"/>
      <c r="D31" s="15"/>
      <c r="E31" s="15"/>
      <c r="F31" s="15"/>
      <c r="G31" s="15"/>
      <c r="H31" s="15"/>
      <c r="I31" s="15"/>
      <c r="J31" s="15"/>
      <c r="K31" s="15"/>
      <c r="L31" s="15"/>
      <c r="M31" s="15"/>
      <c r="N31" s="15"/>
      <c r="O31" s="15"/>
      <c r="P31" s="15"/>
      <c r="Q31" s="15"/>
      <c r="R31" s="15"/>
      <c r="S31" s="15"/>
      <c r="T31" s="15"/>
      <c r="U31" s="15"/>
      <c r="V31" s="15"/>
      <c r="W31" s="15"/>
    </row>
    <row r="32" spans="1:25" x14ac:dyDescent="0.3">
      <c r="A32" s="15"/>
      <c r="B32" s="15"/>
      <c r="C32" s="15"/>
      <c r="D32" s="15"/>
      <c r="E32" s="15"/>
      <c r="F32" s="15"/>
      <c r="G32" s="15"/>
      <c r="H32" s="15"/>
      <c r="I32" s="15"/>
      <c r="J32" s="15"/>
      <c r="K32" s="15"/>
      <c r="L32" s="15"/>
      <c r="M32" s="15"/>
      <c r="N32" s="15"/>
      <c r="O32" s="15"/>
      <c r="P32" s="15"/>
      <c r="Q32" s="15"/>
      <c r="R32" s="15"/>
      <c r="S32" s="15"/>
      <c r="T32" s="15"/>
      <c r="U32" s="15"/>
      <c r="V32" s="15"/>
      <c r="W32" s="15"/>
    </row>
  </sheetData>
  <mergeCells count="1">
    <mergeCell ref="C2: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1ED8-BBAB-4E9C-975A-85761133D6AF}">
  <dimension ref="A1:G39"/>
  <sheetViews>
    <sheetView workbookViewId="0">
      <selection activeCell="G12" sqref="G12"/>
    </sheetView>
  </sheetViews>
  <sheetFormatPr defaultRowHeight="14.4" x14ac:dyDescent="0.3"/>
  <cols>
    <col min="1" max="1" width="20.21875" bestFit="1" customWidth="1"/>
    <col min="7" max="7" width="59.77734375" bestFit="1" customWidth="1"/>
  </cols>
  <sheetData>
    <row r="1" spans="1:3" x14ac:dyDescent="0.3">
      <c r="A1" t="s">
        <v>10</v>
      </c>
      <c r="C1" s="3" t="s">
        <v>48</v>
      </c>
    </row>
    <row r="2" spans="1:3" x14ac:dyDescent="0.3">
      <c r="A2" t="s">
        <v>11</v>
      </c>
      <c r="C2" s="4" t="s">
        <v>47</v>
      </c>
    </row>
    <row r="3" spans="1:3" x14ac:dyDescent="0.3">
      <c r="A3" t="s">
        <v>12</v>
      </c>
      <c r="C3" s="4" t="s">
        <v>49</v>
      </c>
    </row>
    <row r="4" spans="1:3" x14ac:dyDescent="0.3">
      <c r="A4" t="s">
        <v>13</v>
      </c>
      <c r="C4" s="4" t="s">
        <v>50</v>
      </c>
    </row>
    <row r="5" spans="1:3" x14ac:dyDescent="0.3">
      <c r="A5" t="s">
        <v>14</v>
      </c>
      <c r="C5" s="4" t="s">
        <v>51</v>
      </c>
    </row>
    <row r="6" spans="1:3" x14ac:dyDescent="0.3">
      <c r="A6" t="s">
        <v>15</v>
      </c>
      <c r="C6" s="4" t="s">
        <v>43</v>
      </c>
    </row>
    <row r="7" spans="1:3" x14ac:dyDescent="0.3">
      <c r="C7" s="4" t="s">
        <v>52</v>
      </c>
    </row>
    <row r="8" spans="1:3" x14ac:dyDescent="0.3">
      <c r="C8" s="4" t="s">
        <v>53</v>
      </c>
    </row>
    <row r="9" spans="1:3" x14ac:dyDescent="0.3">
      <c r="C9" s="4" t="s">
        <v>54</v>
      </c>
    </row>
    <row r="10" spans="1:3" x14ac:dyDescent="0.3">
      <c r="C10" s="4" t="s">
        <v>55</v>
      </c>
    </row>
    <row r="11" spans="1:3" x14ac:dyDescent="0.3">
      <c r="C11" s="4" t="s">
        <v>56</v>
      </c>
    </row>
    <row r="12" spans="1:3" x14ac:dyDescent="0.3">
      <c r="C12" s="4" t="s">
        <v>45</v>
      </c>
    </row>
    <row r="13" spans="1:3" x14ac:dyDescent="0.3">
      <c r="C13" s="4" t="s">
        <v>57</v>
      </c>
    </row>
    <row r="14" spans="1:3" x14ac:dyDescent="0.3">
      <c r="C14" s="4" t="s">
        <v>58</v>
      </c>
    </row>
    <row r="15" spans="1:3" x14ac:dyDescent="0.3">
      <c r="C15" s="4" t="s">
        <v>59</v>
      </c>
    </row>
    <row r="16" spans="1:3" x14ac:dyDescent="0.3">
      <c r="C16" s="4" t="s">
        <v>60</v>
      </c>
    </row>
    <row r="17" spans="3:3" x14ac:dyDescent="0.3">
      <c r="C17" s="4" t="s">
        <v>61</v>
      </c>
    </row>
    <row r="18" spans="3:3" x14ac:dyDescent="0.3">
      <c r="C18" s="4" t="s">
        <v>62</v>
      </c>
    </row>
    <row r="19" spans="3:3" x14ac:dyDescent="0.3">
      <c r="C19" s="4" t="s">
        <v>63</v>
      </c>
    </row>
    <row r="20" spans="3:3" x14ac:dyDescent="0.3">
      <c r="C20" s="4" t="s">
        <v>41</v>
      </c>
    </row>
    <row r="21" spans="3:3" x14ac:dyDescent="0.3">
      <c r="C21" s="4" t="s">
        <v>64</v>
      </c>
    </row>
    <row r="22" spans="3:3" x14ac:dyDescent="0.3">
      <c r="C22" s="4" t="s">
        <v>65</v>
      </c>
    </row>
    <row r="23" spans="3:3" x14ac:dyDescent="0.3">
      <c r="C23" s="4" t="s">
        <v>66</v>
      </c>
    </row>
    <row r="24" spans="3:3" x14ac:dyDescent="0.3">
      <c r="C24" s="4" t="s">
        <v>46</v>
      </c>
    </row>
    <row r="25" spans="3:3" x14ac:dyDescent="0.3">
      <c r="C25" s="4" t="s">
        <v>67</v>
      </c>
    </row>
    <row r="26" spans="3:3" x14ac:dyDescent="0.3">
      <c r="C26" s="4" t="s">
        <v>68</v>
      </c>
    </row>
    <row r="27" spans="3:3" x14ac:dyDescent="0.3">
      <c r="C27" s="4" t="s">
        <v>42</v>
      </c>
    </row>
    <row r="28" spans="3:3" x14ac:dyDescent="0.3">
      <c r="C28" s="4" t="s">
        <v>44</v>
      </c>
    </row>
    <row r="39" spans="7:7" x14ac:dyDescent="0.3">
      <c r="G39" t="s">
        <v>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2C75-A9E5-4289-80C3-BB3A41D7F5D5}">
  <dimension ref="A2:E5"/>
  <sheetViews>
    <sheetView workbookViewId="0">
      <selection activeCell="A4" sqref="A4"/>
    </sheetView>
  </sheetViews>
  <sheetFormatPr defaultRowHeight="14.4" x14ac:dyDescent="0.3"/>
  <cols>
    <col min="1" max="1" width="24.109375" bestFit="1" customWidth="1"/>
    <col min="2" max="2" width="6.33203125" bestFit="1" customWidth="1"/>
    <col min="4" max="4" width="15.21875" bestFit="1" customWidth="1"/>
  </cols>
  <sheetData>
    <row r="2" spans="1:5" x14ac:dyDescent="0.3">
      <c r="A2" s="9" t="s">
        <v>9</v>
      </c>
      <c r="B2" t="s">
        <v>72</v>
      </c>
      <c r="D2" t="s">
        <v>97</v>
      </c>
      <c r="E2">
        <f>GETPIVOTDATA("Nome Completo",$A$4)</f>
        <v>18</v>
      </c>
    </row>
    <row r="4" spans="1:5" x14ac:dyDescent="0.3">
      <c r="A4" t="s">
        <v>88</v>
      </c>
    </row>
    <row r="5" spans="1:5" x14ac:dyDescent="0.3">
      <c r="A5" s="11">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C8B38-F7F1-40EE-A20A-31E62A3920DE}">
  <dimension ref="A3:F7"/>
  <sheetViews>
    <sheetView workbookViewId="0">
      <selection activeCell="P23" sqref="P23"/>
    </sheetView>
  </sheetViews>
  <sheetFormatPr defaultRowHeight="14.4" x14ac:dyDescent="0.3"/>
  <cols>
    <col min="1" max="1" width="12.5546875" bestFit="1" customWidth="1"/>
    <col min="2" max="2" width="15" bestFit="1" customWidth="1"/>
  </cols>
  <sheetData>
    <row r="3" spans="1:6" x14ac:dyDescent="0.3">
      <c r="A3" s="9" t="s">
        <v>73</v>
      </c>
      <c r="B3" t="s">
        <v>98</v>
      </c>
      <c r="E3" t="s">
        <v>99</v>
      </c>
      <c r="F3">
        <f>IFERROR(GETPIVOTDATA("Gênero",$A$3,"Gênero","F"),0)</f>
        <v>13</v>
      </c>
    </row>
    <row r="4" spans="1:6" x14ac:dyDescent="0.3">
      <c r="A4" s="10" t="s">
        <v>71</v>
      </c>
      <c r="B4" s="11">
        <v>13</v>
      </c>
      <c r="E4" t="s">
        <v>100</v>
      </c>
      <c r="F4">
        <f>IFERROR(GETPIVOTDATA("Gênero",$A$3,"Gênero","M"),0)</f>
        <v>5</v>
      </c>
    </row>
    <row r="5" spans="1:6" x14ac:dyDescent="0.3">
      <c r="A5" s="10" t="s">
        <v>113</v>
      </c>
      <c r="B5" s="11"/>
    </row>
    <row r="6" spans="1:6" x14ac:dyDescent="0.3">
      <c r="A6" s="10" t="s">
        <v>96</v>
      </c>
      <c r="B6" s="11">
        <v>5</v>
      </c>
    </row>
    <row r="7" spans="1:6" x14ac:dyDescent="0.3">
      <c r="A7" s="10" t="s">
        <v>87</v>
      </c>
      <c r="B7" s="11">
        <v>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8BAB-1160-4999-918C-460DBFB007AB}">
  <dimension ref="A1:B14"/>
  <sheetViews>
    <sheetView workbookViewId="0">
      <selection activeCell="P23" sqref="P23"/>
    </sheetView>
  </sheetViews>
  <sheetFormatPr defaultRowHeight="14.4" x14ac:dyDescent="0.3"/>
  <cols>
    <col min="1" max="2" width="14.5546875" bestFit="1" customWidth="1"/>
  </cols>
  <sheetData>
    <row r="1" spans="1:2" x14ac:dyDescent="0.3">
      <c r="A1" s="9" t="s">
        <v>9</v>
      </c>
      <c r="B1" t="s">
        <v>72</v>
      </c>
    </row>
    <row r="3" spans="1:2" x14ac:dyDescent="0.3">
      <c r="A3" s="9" t="s">
        <v>73</v>
      </c>
      <c r="B3" t="s">
        <v>101</v>
      </c>
    </row>
    <row r="4" spans="1:2" x14ac:dyDescent="0.3">
      <c r="A4" s="10" t="s">
        <v>47</v>
      </c>
      <c r="B4" s="11">
        <v>2</v>
      </c>
    </row>
    <row r="5" spans="1:2" x14ac:dyDescent="0.3">
      <c r="A5" s="10" t="s">
        <v>43</v>
      </c>
      <c r="B5" s="11">
        <v>2</v>
      </c>
    </row>
    <row r="6" spans="1:2" x14ac:dyDescent="0.3">
      <c r="A6" s="10" t="s">
        <v>54</v>
      </c>
      <c r="B6" s="11">
        <v>2</v>
      </c>
    </row>
    <row r="7" spans="1:2" x14ac:dyDescent="0.3">
      <c r="A7" s="10" t="s">
        <v>55</v>
      </c>
      <c r="B7" s="11">
        <v>2</v>
      </c>
    </row>
    <row r="8" spans="1:2" x14ac:dyDescent="0.3">
      <c r="A8" s="10" t="s">
        <v>45</v>
      </c>
      <c r="B8" s="11">
        <v>2</v>
      </c>
    </row>
    <row r="9" spans="1:2" x14ac:dyDescent="0.3">
      <c r="A9" s="10" t="s">
        <v>41</v>
      </c>
      <c r="B9" s="11">
        <v>2</v>
      </c>
    </row>
    <row r="10" spans="1:2" x14ac:dyDescent="0.3">
      <c r="A10" s="10" t="s">
        <v>46</v>
      </c>
      <c r="B10" s="11">
        <v>2</v>
      </c>
    </row>
    <row r="11" spans="1:2" x14ac:dyDescent="0.3">
      <c r="A11" s="10" t="s">
        <v>42</v>
      </c>
      <c r="B11" s="11">
        <v>3</v>
      </c>
    </row>
    <row r="12" spans="1:2" x14ac:dyDescent="0.3">
      <c r="A12" s="10" t="s">
        <v>44</v>
      </c>
      <c r="B12" s="11">
        <v>1</v>
      </c>
    </row>
    <row r="13" spans="1:2" x14ac:dyDescent="0.3">
      <c r="A13" s="10" t="s">
        <v>113</v>
      </c>
      <c r="B13" s="11"/>
    </row>
    <row r="14" spans="1:2" x14ac:dyDescent="0.3">
      <c r="A14" s="10" t="s">
        <v>87</v>
      </c>
      <c r="B14" s="11">
        <v>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25643-BE40-464F-8465-1295390D67EF}">
  <dimension ref="A1:B11"/>
  <sheetViews>
    <sheetView workbookViewId="0">
      <selection activeCell="P23" sqref="P23"/>
    </sheetView>
  </sheetViews>
  <sheetFormatPr defaultRowHeight="14.4" x14ac:dyDescent="0.3"/>
  <cols>
    <col min="1" max="1" width="20.21875" bestFit="1" customWidth="1"/>
    <col min="2" max="2" width="16.77734375" bestFit="1" customWidth="1"/>
  </cols>
  <sheetData>
    <row r="1" spans="1:2" x14ac:dyDescent="0.3">
      <c r="A1" s="9" t="s">
        <v>9</v>
      </c>
      <c r="B1" t="s">
        <v>72</v>
      </c>
    </row>
    <row r="3" spans="1:2" x14ac:dyDescent="0.3">
      <c r="A3" s="9" t="s">
        <v>73</v>
      </c>
      <c r="B3" t="s">
        <v>102</v>
      </c>
    </row>
    <row r="4" spans="1:2" x14ac:dyDescent="0.3">
      <c r="A4" s="10" t="s">
        <v>15</v>
      </c>
      <c r="B4" s="11">
        <v>1</v>
      </c>
    </row>
    <row r="5" spans="1:2" x14ac:dyDescent="0.3">
      <c r="A5" s="10" t="s">
        <v>10</v>
      </c>
      <c r="B5" s="11">
        <v>3</v>
      </c>
    </row>
    <row r="6" spans="1:2" x14ac:dyDescent="0.3">
      <c r="A6" s="10" t="s">
        <v>13</v>
      </c>
      <c r="B6" s="11">
        <v>6</v>
      </c>
    </row>
    <row r="7" spans="1:2" x14ac:dyDescent="0.3">
      <c r="A7" s="10" t="s">
        <v>14</v>
      </c>
      <c r="B7" s="11">
        <v>1</v>
      </c>
    </row>
    <row r="8" spans="1:2" x14ac:dyDescent="0.3">
      <c r="A8" s="10" t="s">
        <v>12</v>
      </c>
      <c r="B8" s="11">
        <v>2</v>
      </c>
    </row>
    <row r="9" spans="1:2" x14ac:dyDescent="0.3">
      <c r="A9" s="10" t="s">
        <v>11</v>
      </c>
      <c r="B9" s="11">
        <v>5</v>
      </c>
    </row>
    <row r="10" spans="1:2" x14ac:dyDescent="0.3">
      <c r="A10" s="10" t="s">
        <v>113</v>
      </c>
      <c r="B10" s="11"/>
    </row>
    <row r="11" spans="1:2" x14ac:dyDescent="0.3">
      <c r="A11" s="10" t="s">
        <v>87</v>
      </c>
      <c r="B11" s="11">
        <v>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4BDB-C7A8-42F6-B538-2D1C0FE80F34}">
  <dimension ref="A1:B8"/>
  <sheetViews>
    <sheetView workbookViewId="0">
      <selection activeCell="M8" sqref="M8"/>
    </sheetView>
  </sheetViews>
  <sheetFormatPr defaultRowHeight="14.4" x14ac:dyDescent="0.3"/>
  <cols>
    <col min="1" max="1" width="14.5546875" bestFit="1" customWidth="1"/>
    <col min="2" max="2" width="16.77734375" bestFit="1" customWidth="1"/>
  </cols>
  <sheetData>
    <row r="1" spans="1:2" x14ac:dyDescent="0.3">
      <c r="A1" s="9" t="s">
        <v>9</v>
      </c>
      <c r="B1" t="s">
        <v>72</v>
      </c>
    </row>
    <row r="3" spans="1:2" x14ac:dyDescent="0.3">
      <c r="A3" s="9" t="s">
        <v>73</v>
      </c>
      <c r="B3" t="s">
        <v>106</v>
      </c>
    </row>
    <row r="4" spans="1:2" x14ac:dyDescent="0.3">
      <c r="A4" s="10" t="s">
        <v>103</v>
      </c>
      <c r="B4" s="11">
        <v>11</v>
      </c>
    </row>
    <row r="5" spans="1:2" x14ac:dyDescent="0.3">
      <c r="A5" s="10" t="s">
        <v>104</v>
      </c>
      <c r="B5" s="11">
        <v>5</v>
      </c>
    </row>
    <row r="6" spans="1:2" x14ac:dyDescent="0.3">
      <c r="A6" s="10" t="s">
        <v>105</v>
      </c>
      <c r="B6" s="11">
        <v>2</v>
      </c>
    </row>
    <row r="7" spans="1:2" x14ac:dyDescent="0.3">
      <c r="A7" s="10" t="s">
        <v>113</v>
      </c>
      <c r="B7" s="11"/>
    </row>
    <row r="8" spans="1:2" x14ac:dyDescent="0.3">
      <c r="A8" s="10" t="s">
        <v>87</v>
      </c>
      <c r="B8" s="11">
        <v>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710B4-A55B-4C8A-9321-315373BC8169}">
  <dimension ref="A3:A23"/>
  <sheetViews>
    <sheetView workbookViewId="0">
      <selection activeCell="P23" sqref="P23"/>
    </sheetView>
  </sheetViews>
  <sheetFormatPr defaultRowHeight="14.4" x14ac:dyDescent="0.3"/>
  <cols>
    <col min="1" max="1" width="16.21875" bestFit="1" customWidth="1"/>
  </cols>
  <sheetData>
    <row r="3" spans="1:1" x14ac:dyDescent="0.3">
      <c r="A3" s="9" t="s">
        <v>73</v>
      </c>
    </row>
    <row r="4" spans="1:1" x14ac:dyDescent="0.3">
      <c r="A4" s="10" t="s">
        <v>74</v>
      </c>
    </row>
    <row r="5" spans="1:1" x14ac:dyDescent="0.3">
      <c r="A5" s="10" t="s">
        <v>75</v>
      </c>
    </row>
    <row r="6" spans="1:1" x14ac:dyDescent="0.3">
      <c r="A6" s="10" t="s">
        <v>76</v>
      </c>
    </row>
    <row r="7" spans="1:1" x14ac:dyDescent="0.3">
      <c r="A7" s="10" t="s">
        <v>77</v>
      </c>
    </row>
    <row r="8" spans="1:1" x14ac:dyDescent="0.3">
      <c r="A8" s="10" t="s">
        <v>78</v>
      </c>
    </row>
    <row r="9" spans="1:1" x14ac:dyDescent="0.3">
      <c r="A9" s="10" t="s">
        <v>108</v>
      </c>
    </row>
    <row r="10" spans="1:1" x14ac:dyDescent="0.3">
      <c r="A10" s="10" t="s">
        <v>79</v>
      </c>
    </row>
    <row r="11" spans="1:1" x14ac:dyDescent="0.3">
      <c r="A11" s="10" t="s">
        <v>109</v>
      </c>
    </row>
    <row r="12" spans="1:1" x14ac:dyDescent="0.3">
      <c r="A12" s="10" t="s">
        <v>80</v>
      </c>
    </row>
    <row r="13" spans="1:1" x14ac:dyDescent="0.3">
      <c r="A13" s="10" t="s">
        <v>110</v>
      </c>
    </row>
    <row r="14" spans="1:1" x14ac:dyDescent="0.3">
      <c r="A14" s="10" t="s">
        <v>81</v>
      </c>
    </row>
    <row r="15" spans="1:1" x14ac:dyDescent="0.3">
      <c r="A15" s="10" t="s">
        <v>82</v>
      </c>
    </row>
    <row r="16" spans="1:1" x14ac:dyDescent="0.3">
      <c r="A16" s="10" t="s">
        <v>83</v>
      </c>
    </row>
    <row r="17" spans="1:1" x14ac:dyDescent="0.3">
      <c r="A17" s="10" t="s">
        <v>84</v>
      </c>
    </row>
    <row r="18" spans="1:1" x14ac:dyDescent="0.3">
      <c r="A18" s="10" t="s">
        <v>85</v>
      </c>
    </row>
    <row r="19" spans="1:1" x14ac:dyDescent="0.3">
      <c r="A19" s="10" t="s">
        <v>111</v>
      </c>
    </row>
    <row r="20" spans="1:1" x14ac:dyDescent="0.3">
      <c r="A20" s="10" t="s">
        <v>86</v>
      </c>
    </row>
    <row r="21" spans="1:1" x14ac:dyDescent="0.3">
      <c r="A21" s="10" t="s">
        <v>112</v>
      </c>
    </row>
    <row r="22" spans="1:1" x14ac:dyDescent="0.3">
      <c r="A22" s="10" t="s">
        <v>113</v>
      </c>
    </row>
    <row r="23" spans="1:1" x14ac:dyDescent="0.3">
      <c r="A23" s="10" t="s">
        <v>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4398C-3090-46EB-BB3B-BA032FD5744F}">
  <dimension ref="A3:B11"/>
  <sheetViews>
    <sheetView workbookViewId="0">
      <selection activeCell="P23" sqref="P23"/>
    </sheetView>
  </sheetViews>
  <sheetFormatPr defaultRowHeight="14.4" x14ac:dyDescent="0.3"/>
  <cols>
    <col min="1" max="1" width="20.21875" bestFit="1" customWidth="1"/>
    <col min="2" max="2" width="16" bestFit="1" customWidth="1"/>
    <col min="3" max="4" width="16.77734375" bestFit="1" customWidth="1"/>
  </cols>
  <sheetData>
    <row r="3" spans="1:2" x14ac:dyDescent="0.3">
      <c r="A3" s="9" t="s">
        <v>73</v>
      </c>
      <c r="B3" t="s">
        <v>114</v>
      </c>
    </row>
    <row r="4" spans="1:2" x14ac:dyDescent="0.3">
      <c r="A4" s="10" t="s">
        <v>15</v>
      </c>
      <c r="B4" s="11">
        <v>2.875</v>
      </c>
    </row>
    <row r="5" spans="1:2" x14ac:dyDescent="0.3">
      <c r="A5" s="10" t="s">
        <v>10</v>
      </c>
      <c r="B5" s="11">
        <v>6.5</v>
      </c>
    </row>
    <row r="6" spans="1:2" x14ac:dyDescent="0.3">
      <c r="A6" s="10" t="s">
        <v>13</v>
      </c>
      <c r="B6" s="11">
        <v>6.125</v>
      </c>
    </row>
    <row r="7" spans="1:2" x14ac:dyDescent="0.3">
      <c r="A7" s="10" t="s">
        <v>14</v>
      </c>
      <c r="B7" s="11">
        <v>8.5</v>
      </c>
    </row>
    <row r="8" spans="1:2" x14ac:dyDescent="0.3">
      <c r="A8" s="10" t="s">
        <v>12</v>
      </c>
      <c r="B8" s="11">
        <v>9.5625</v>
      </c>
    </row>
    <row r="9" spans="1:2" x14ac:dyDescent="0.3">
      <c r="A9" s="10" t="s">
        <v>11</v>
      </c>
      <c r="B9" s="11">
        <v>6.8250000000000002</v>
      </c>
    </row>
    <row r="10" spans="1:2" x14ac:dyDescent="0.3">
      <c r="A10" s="10" t="s">
        <v>113</v>
      </c>
      <c r="B10" s="11"/>
    </row>
    <row r="11" spans="1:2" x14ac:dyDescent="0.3">
      <c r="A11" s="10" t="s">
        <v>87</v>
      </c>
      <c r="B11" s="11">
        <v>6.7152777777777777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Dados</vt:lpstr>
      <vt:lpstr>Apoio</vt:lpstr>
      <vt:lpstr>Quantidade total</vt:lpstr>
      <vt:lpstr>Quantidade por Gênero</vt:lpstr>
      <vt:lpstr>Quantidade por Estado</vt:lpstr>
      <vt:lpstr>Quantidade por Disciplina</vt:lpstr>
      <vt:lpstr>Status Disciplinar</vt:lpstr>
      <vt:lpstr>Tabela Nomes Completos</vt:lpstr>
      <vt:lpstr>Média por Disciplina</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Aparecida Alves Araújo</dc:creator>
  <cp:lastModifiedBy>Bianca Aparecida Alves Araújo</cp:lastModifiedBy>
  <dcterms:created xsi:type="dcterms:W3CDTF">2023-10-18T22:08:39Z</dcterms:created>
  <dcterms:modified xsi:type="dcterms:W3CDTF">2023-10-19T22:16:36Z</dcterms:modified>
</cp:coreProperties>
</file>