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Runorder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<sst xmlns="http://schemas.openxmlformats.org/spreadsheetml/2006/main" count="38" uniqueCount="34">
  <si>
    <t xml:space="preserve">weight</t>
  </si>
  <si>
    <t xml:space="preserve">nested</t>
  </si>
  <si>
    <t xml:space="preserve">procedure</t>
  </si>
  <si>
    <t xml:space="preserve">picnumber</t>
  </si>
  <si>
    <t xml:space="preserve">picfile</t>
  </si>
  <si>
    <t xml:space="preserve">pictype</t>
  </si>
  <si>
    <t xml:space="preserve">PicTypeNum</t>
  </si>
  <si>
    <t xml:space="preserve">danger</t>
  </si>
  <si>
    <t xml:space="preserve">points</t>
  </si>
  <si>
    <t xml:space="preserve">injuryProbability</t>
  </si>
  <si>
    <t xml:space="preserve">rewardProbability</t>
  </si>
  <si>
    <t xml:space="preserve">ConditionCombo</t>
  </si>
  <si>
    <t xml:space="preserve">ConditionTrigger</t>
  </si>
  <si>
    <t xml:space="preserve">StartleTrigger</t>
  </si>
  <si>
    <t xml:space="preserve">pointsawarded</t>
  </si>
  <si>
    <t xml:space="preserve">infocolor</t>
  </si>
  <si>
    <t xml:space="preserve">healthpenalty</t>
  </si>
  <si>
    <t xml:space="preserve">healthtotal</t>
  </si>
  <si>
    <t xml:space="preserve">pointtotal</t>
  </si>
  <si>
    <t xml:space="preserve">initialhealth</t>
  </si>
  <si>
    <t xml:space="preserve">description</t>
  </si>
  <si>
    <t xml:space="preserve">StartleDuration</t>
  </si>
  <si>
    <t xml:space="preserve">ConditionCount</t>
  </si>
  <si>
    <t xml:space="preserve">PlayStartleCondition</t>
  </si>
  <si>
    <t xml:space="preserve">repeattrials</t>
  </si>
  <si>
    <t xml:space="preserve">Cliff/cliff_med_6.jpg</t>
  </si>
  <si>
    <t xml:space="preserve">cliff</t>
  </si>
  <si>
    <t xml:space="preserve">Disaster/disaster_prac_1.jpg</t>
  </si>
  <si>
    <t xml:space="preserve">disaster</t>
  </si>
  <si>
    <t xml:space="preserve">blue</t>
  </si>
  <si>
    <t xml:space="preserve">Animal/animal_prac_1.jpg</t>
  </si>
  <si>
    <t xml:space="preserve">animal</t>
  </si>
  <si>
    <t xml:space="preserve">Hero/hero_prac_1.jpg</t>
  </si>
  <si>
    <t xml:space="preserve">hero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</si>
</sst>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35" topLeftCell="A1" activePane="bottomLeft" state="split"/>
      <selection pane="topLeft" activeCell="A1" activeCellId="0" sqref="A1"/>
      <selection pane="bottomLeft" activeCell="K6" activeCellId="0" sqref="K6"/>
    </sheetView>
  </sheetViews>
  <sheetFormatPr defaultRowHeight="12.75"/>
  <cols>
    <col collapsed="false" hidden="false" max="2" min="1" style="0" width="6.3469387755102"/>
    <col collapsed="false" hidden="false" max="3" min="3" style="0" width="17.8214285714286"/>
    <col collapsed="false" hidden="false" max="4" min="4" style="0" width="10.3928571428571"/>
    <col collapsed="false" hidden="false" max="5" min="5" style="0" width="29.8316326530612"/>
    <col collapsed="false" hidden="false" max="6" min="6" style="1" width="8.77551020408163"/>
    <col collapsed="false" hidden="false" max="7" min="7" style="0" width="10.6632653061225"/>
    <col collapsed="false" hidden="false" max="8" min="8" style="0" width="7.02040816326531"/>
    <col collapsed="false" hidden="false" max="10" min="9" style="0" width="6.20918367346939"/>
    <col collapsed="false" hidden="false" max="11" min="11" style="0" width="8.36734693877551"/>
    <col collapsed="false" hidden="false" max="12" min="12" style="0" width="13.5"/>
    <col collapsed="false" hidden="false" max="14" min="13" style="0" width="13.6326530612245"/>
    <col collapsed="false" hidden="false" max="15" min="15" style="0" width="12.9591836734694"/>
    <col collapsed="false" hidden="false" max="16" min="16" style="0" width="8.36734693877551"/>
    <col collapsed="false" hidden="false" max="17" min="17" style="0" width="12.6887755102041"/>
    <col collapsed="false" hidden="false" max="19" min="18" style="0" width="8.36734693877551"/>
    <col collapsed="false" hidden="false" max="20" min="20" style="0" width="9.71938775510204"/>
    <col collapsed="false" hidden="false" max="21" min="21" style="0" width="44.1428571428571"/>
    <col collapsed="false" hidden="false" max="22" min="22" style="0" width="12.9591836734694"/>
    <col collapsed="false" hidden="false" max="23" min="23" style="0" width="13.2295918367347"/>
    <col collapsed="false" hidden="false" max="1025" min="24" style="0" width="8.3673469387755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2.75" hidden="false" customHeight="false" outlineLevel="0" collapsed="false">
      <c r="A2" s="0" t="n">
        <v>1</v>
      </c>
      <c r="C2" s="0" t="s">
        <v>24</v>
      </c>
      <c r="D2" s="0" t="n">
        <v>1</v>
      </c>
      <c r="E2" s="0" t="s">
        <v>25</v>
      </c>
      <c r="F2" s="1" t="s">
        <v>26</v>
      </c>
      <c r="G2" s="0" t="n">
        <f aca="false">LOOKUP(F2,{"animal","cliff","disaster","hero"},{1,2,3,4})</f>
        <v>2</v>
      </c>
      <c r="H2" s="0" t="n">
        <v>3</v>
      </c>
      <c r="I2" s="0" t="n">
        <v>1</v>
      </c>
      <c r="J2" s="0" t="n">
        <v>5</v>
      </c>
      <c r="K2" s="0" t="n">
        <v>10</v>
      </c>
      <c r="L2" s="0" t="n">
        <f aca="false">10000*G2+1000*H2+100*I2+J2</f>
        <v>23105</v>
      </c>
      <c r="M2" s="0" t="n">
        <f aca="false">IF(H2&lt;4,LOOKUP($L2,{11105,11110,11115,11305,11310,11315,13105,13110,13115,13305,13310,13315,21105,21110,21115,21305,21310,21315,23105,23110,23115,23305,23310,23315,31105,31110,31115,31305,31310,31315,33105,33110,33115,33305,33310,33315,41105,41110,41115,41305,41310,41315,43105,43110,43115,43305,43310,43315},{1,2,3,4,5,6,25,26,27,28,29,30,7,8,9,10,11,12,31,32,33,34,35,36,13,14,15,16,17,18,37,38,39,40,41,42,19,20,21,22,23,24,43,44,45,46,47,48}),49)</f>
        <v>31</v>
      </c>
      <c r="N2" s="0" t="n">
        <f aca="false">200+M2</f>
        <v>231</v>
      </c>
      <c r="O2" s="0" t="n">
        <f aca="false">IF(I2=1,30,100)</f>
        <v>30</v>
      </c>
      <c r="P2" s="0" t="str">
        <f aca="false">LOOKUP(J2,{5,10,15},{"yellow","orange","red"})</f>
        <v>yellow</v>
      </c>
      <c r="R2" s="0" t="n">
        <v>100</v>
      </c>
      <c r="T2" s="0" t="n">
        <v>100</v>
      </c>
      <c r="U2" s="0" t="str">
        <f aca="false">LOOKUP(G2,{1,2,3,4},{"You are exploring and encounter a dangerous animal.","You are standing on the edge of a treacherous ledge.","You are trying to take close up photographs of natural disasters.","You are attempting to save someone from a dangerous situation."})</f>
        <v>You are standing on the edge of a treacherous ledge.</v>
      </c>
      <c r="V2" s="0" t="n">
        <v>50</v>
      </c>
      <c r="W2" s="0" t="n">
        <f aca="false">COUNTIF($N$2:N2,N2)</f>
        <v>1</v>
      </c>
      <c r="X2" s="0" t="n">
        <f aca="false">IF(W2&lt;&gt;2,1,0)</f>
        <v>1</v>
      </c>
    </row>
    <row r="3" customFormat="false" ht="12.75" hidden="false" customHeight="false" outlineLevel="0" collapsed="false">
      <c r="A3" s="0" t="n">
        <v>1</v>
      </c>
      <c r="C3" s="0" t="s">
        <v>24</v>
      </c>
      <c r="D3" s="0" t="n">
        <v>2</v>
      </c>
      <c r="E3" s="0" t="s">
        <v>27</v>
      </c>
      <c r="F3" s="1" t="s">
        <v>28</v>
      </c>
      <c r="G3" s="0" t="n">
        <f aca="false">LOOKUP(F3,{"animal","cliff","disaster","hero"},{1,2,3,4})</f>
        <v>3</v>
      </c>
      <c r="H3" s="0" t="n">
        <v>1</v>
      </c>
      <c r="I3" s="0" t="n">
        <v>3</v>
      </c>
      <c r="J3" s="0" t="n">
        <v>15</v>
      </c>
      <c r="K3" s="0" t="n">
        <v>3</v>
      </c>
      <c r="L3" s="0" t="n">
        <f aca="false">10000*G3+1000*H3+100*I3+J3</f>
        <v>31315</v>
      </c>
      <c r="M3" s="0" t="n">
        <f aca="false">IF(H3&lt;4,LOOKUP($L3,{11105,11110,11115,11305,11310,11315,13105,13110,13115,13305,13310,13315,21105,21110,21115,21305,21310,21315,23105,23110,23115,23305,23310,23315,31105,31110,31115,31305,31310,31315,33105,33110,33115,33305,33310,33315,41105,41110,41115,41305,41310,41315,43105,43110,43115,43305,43310,43315},{1,2,3,4,5,6,25,26,27,28,29,30,7,8,9,10,11,12,31,32,33,34,35,36,13,14,15,16,17,18,37,38,39,40,41,42,19,20,21,22,23,24,43,44,45,46,47,48}),49)</f>
        <v>18</v>
      </c>
      <c r="N3" s="0" t="n">
        <f aca="false">200+M3</f>
        <v>218</v>
      </c>
      <c r="O3" s="0" t="n">
        <f aca="false">IF(I3=1,30,100)</f>
        <v>100</v>
      </c>
      <c r="P3" s="0" t="s">
        <v>29</v>
      </c>
      <c r="R3" s="0" t="n">
        <v>100</v>
      </c>
      <c r="T3" s="0" t="n">
        <v>100</v>
      </c>
      <c r="U3" s="0" t="str">
        <f aca="false">LOOKUP(G3,{1,2,3,4},{"You are exploring and encounter a dangerous animal.","You are standing on the edge of a treacherous ledge.","You are trying to take close up photographs of natural disasters.","You are attempting to save someone from a dangerous situation."})</f>
        <v>You are trying to take close up photographs of natural disasters.</v>
      </c>
      <c r="V3" s="0" t="n">
        <v>50</v>
      </c>
      <c r="W3" s="0" t="n">
        <f aca="false">COUNTIF($N$2:N3,N3)</f>
        <v>1</v>
      </c>
      <c r="X3" s="0" t="n">
        <f aca="false">IF(W3&lt;&gt;2,1,0)</f>
        <v>1</v>
      </c>
    </row>
    <row r="4" customFormat="false" ht="12.8" hidden="false" customHeight="false" outlineLevel="0" collapsed="false">
      <c r="A4" s="0" t="n">
        <v>1</v>
      </c>
      <c r="C4" s="0" t="s">
        <v>24</v>
      </c>
      <c r="D4" s="0" t="n">
        <v>24</v>
      </c>
      <c r="E4" s="0" t="s">
        <v>30</v>
      </c>
      <c r="F4" s="1" t="s">
        <v>31</v>
      </c>
      <c r="G4" s="0" t="n">
        <f aca="false">LOOKUP(F4,{"animal","cliff","disaster","hero"},{1,2,3,4})</f>
        <v>1</v>
      </c>
      <c r="H4" s="0" t="n">
        <v>1</v>
      </c>
      <c r="I4" s="0" t="n">
        <v>3</v>
      </c>
      <c r="J4" s="0" t="n">
        <v>5</v>
      </c>
      <c r="K4" s="0" t="n">
        <v>3</v>
      </c>
      <c r="L4" s="0" t="n">
        <f aca="false">10000*G4+1000*H4+100*I4+J4</f>
        <v>11305</v>
      </c>
      <c r="M4" s="0" t="n">
        <f aca="false">IF(H4&lt;4,LOOKUP($L4,{11105,11110,11115,11305,11310,11315,13105,13110,13115,13305,13310,13315,21105,21110,21115,21305,21310,21315,23105,23110,23115,23305,23310,23315,31105,31110,31115,31305,31310,31315,33105,33110,33115,33305,33310,33315,41105,41110,41115,41305,41310,41315,43105,43110,43115,43305,43310,43315},{1,2,3,4,5,6,25,26,27,28,29,30,7,8,9,10,11,12,31,32,33,34,35,36,13,14,15,16,17,18,37,38,39,40,41,42,19,20,21,22,23,24,43,44,45,46,47,48}),49)</f>
        <v>4</v>
      </c>
      <c r="N4" s="0" t="n">
        <f aca="false">200+M4</f>
        <v>204</v>
      </c>
      <c r="O4" s="0" t="n">
        <f aca="false">IF(I4=1,30,100)</f>
        <v>100</v>
      </c>
      <c r="P4" s="0" t="str">
        <f aca="false">LOOKUP(J4,{5,10,15},{"yellow","orange","red"})</f>
        <v>yellow</v>
      </c>
      <c r="R4" s="0" t="n">
        <v>100</v>
      </c>
      <c r="T4" s="0" t="n">
        <v>100</v>
      </c>
      <c r="U4" s="0" t="str">
        <f aca="false">LOOKUP(G4,{1,2,3,4},{"You are exploring and encounter a dangerous animal.","You are standing on the edge of a treacherous ledge.","You are trying to take close up photographs of natural disasters.","You are attempting to save someone from a dangerous situation."})</f>
        <v>You are exploring and encounter a dangerous animal.</v>
      </c>
      <c r="V4" s="0" t="n">
        <v>50</v>
      </c>
      <c r="W4" s="0" t="n">
        <f aca="false">COUNTIF($N$2:N4,N4)</f>
        <v>1</v>
      </c>
      <c r="X4" s="0" t="n">
        <f aca="false">IF(W4&lt;&gt;2,1,0)</f>
        <v>1</v>
      </c>
    </row>
    <row r="5" customFormat="false" ht="12.8" hidden="false" customHeight="false" outlineLevel="0" collapsed="false">
      <c r="A5" s="0" t="n">
        <v>1</v>
      </c>
      <c r="C5" s="0" t="s">
        <v>24</v>
      </c>
      <c r="D5" s="0" t="n">
        <v>25</v>
      </c>
      <c r="E5" s="0" t="s">
        <v>32</v>
      </c>
      <c r="F5" s="1" t="s">
        <v>33</v>
      </c>
      <c r="G5" s="0" t="n">
        <f aca="false">LOOKUP(F5,{"animal","cliff","disaster","hero"},{1,2,3,4})</f>
        <v>4</v>
      </c>
      <c r="H5" s="0" t="n">
        <v>3</v>
      </c>
      <c r="I5" s="0" t="n">
        <v>1</v>
      </c>
      <c r="J5" s="0" t="n">
        <v>15</v>
      </c>
      <c r="K5" s="0" t="n">
        <v>10</v>
      </c>
      <c r="L5" s="0" t="n">
        <f aca="false">10000*G5+1000*H5+100*I5+J5</f>
        <v>43115</v>
      </c>
      <c r="M5" s="0" t="n">
        <f aca="false">IF(H5&lt;4,LOOKUP($L5,{11105,11110,11115,11305,11310,11315,13105,13110,13115,13305,13310,13315,21105,21110,21115,21305,21310,21315,23105,23110,23115,23305,23310,23315,31105,31110,31115,31305,31310,31315,33105,33110,33115,33305,33310,33315,41105,41110,41115,41305,41310,41315,43105,43110,43115,43305,43310,43315},{1,2,3,4,5,6,25,26,27,28,29,30,7,8,9,10,11,12,31,32,33,34,35,36,13,14,15,16,17,18,37,38,39,40,41,42,19,20,21,22,23,24,43,44,45,46,47,48}),49)</f>
        <v>45</v>
      </c>
      <c r="N5" s="0" t="n">
        <f aca="false">200+M5</f>
        <v>245</v>
      </c>
      <c r="O5" s="0" t="n">
        <f aca="false">IF(I5=1,30,100)</f>
        <v>30</v>
      </c>
      <c r="P5" s="0" t="s">
        <v>29</v>
      </c>
      <c r="R5" s="0" t="n">
        <v>100</v>
      </c>
      <c r="T5" s="0" t="n">
        <v>100</v>
      </c>
      <c r="U5" s="0" t="str">
        <f aca="false">LOOKUP(G5,{1,2,3,4},{"You are exploring and encounter a dangerous animal.","You are standing on the edge of a treacherous ledge.","You are trying to take close up photographs of natural disasters.","You are attempting to save someone from a dangerous situation."})</f>
        <v>You are attempting to save someone from a dangerous situation.</v>
      </c>
      <c r="V5" s="0" t="n">
        <v>50</v>
      </c>
      <c r="W5" s="0" t="n">
        <f aca="false">COUNTIF($N$2:N5,N5)</f>
        <v>1</v>
      </c>
      <c r="X5" s="0" t="n">
        <f aca="false">IF(W5&lt;&gt;2,1,0)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2011-06-27T20:29:48Z</dcterms:created>
  <dc:creator>Andrea Flores</dc:creator>
  <dc:description/>
  <dc:language>en-US</dc:language>
  <cp:lastModifiedBy/>
  <dcterms:modified xsi:type="dcterms:W3CDTF">2018-09-10T16:03:33Z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