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ctifs " sheetId="1" r:id="rId4"/>
    <sheet state="visible" name="Organisation du Projet " sheetId="2" r:id="rId5"/>
    <sheet state="visible" name="Rentabilité" sheetId="3" r:id="rId6"/>
    <sheet state="visible" name="Dimensionnement" sheetId="4" r:id="rId7"/>
    <sheet state="visible" name="Planification Sprint" sheetId="5" r:id="rId8"/>
    <sheet state="visible" name="Registre des traitements CNIL" sheetId="6" r:id="rId9"/>
    <sheet state="visible" name="Fiches_de_registres REF 001-003" sheetId="7" r:id="rId10"/>
    <sheet state="visible" name="Evaluation Risques" sheetId="8" r:id="rId11"/>
    <sheet state="visible" name="5_-_Listes" sheetId="9" r:id="rId12"/>
  </sheets>
  <definedNames>
    <definedName name="Pays_Hors_UE">#REF!</definedName>
    <definedName name="Garanties">#REF!</definedName>
    <definedName name="Personnes">#REF!</definedName>
    <definedName name="Mesures_Sécurité">#REF!</definedName>
    <definedName name="Destinataires">#REF!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F7">
      <text>
        <t xml:space="preserve">Si le responsable du traitement est situé hors UE, il doit indiquer en plus le nom de son représentant sur le territoire de l'UE</t>
      </text>
    </comment>
    <comment authorId="0" ref="A8">
      <text>
        <t xml:space="preserve">Responsable du traitement : la personne physique ou morale, l'autorité publique, le service ou un autre organisme qui, seul ou conjointement avec d'autres, détermine les finalités et les moyens du traitement.
</t>
      </text>
    </comment>
    <comment authorId="0" ref="A11">
      <text>
        <t xml:space="preserve">Représentant : une personne physique ou morale établie dans l'Union, désignée par le responsable du traitement ou le sous-traitant par écrit qui les représente en ce qui concerne leurs obligations respectives en vertu du présent règlement.
</t>
      </text>
    </comment>
    <comment authorId="0" ref="A12">
      <text>
        <t xml:space="preserve">A compléter lorsque deux responsables du traitement ou plus déterminent conjointement les finalités et les moyens du traitement
</t>
      </text>
    </comment>
    <comment authorId="0" ref="A14">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E17">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23">
      <text>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E23">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27">
      <text>
        <t xml:space="preserve">Lister tous les types de personnes faisant l'objet du traitement de données.
Exemple : salariés, clients, patients, prospects …</t>
      </text>
    </comment>
    <comment authorId="0" ref="A30">
      <text>
        <t xml:space="preserve">Lister l'ensemble des personnes qui ont accès aux données ; par exemple : service chargé du recrutement, service informatique, direction, prestataires, partenaires, hébergeurs, etc.
</t>
      </text>
    </comment>
    <comment authorId="0" ref="A33">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A39">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A45">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F51">
      <text>
        <t xml:space="preserve">Si le responsable du traitement est situé hors UE, il doit indiquer en plus le nom de son représentant sur le territoire de l'UE</t>
      </text>
    </comment>
    <comment authorId="0" ref="A52">
      <text>
        <t xml:space="preserve">Responsable du traitement : la personne physique ou morale, l'autorité publique, le service ou un autre organisme qui, seul ou conjointement avec d'autres, détermine les finalités et les moyens du traitement.
</t>
      </text>
    </comment>
    <comment authorId="0" ref="A55">
      <text>
        <t xml:space="preserve">Représentant : une personne physique ou morale établie dans l'Union, désignée par le responsable du traitement ou le sous-traitant par écrit qui les représente en ce qui concerne leurs obligations respectives en vertu du présent règlement.
</t>
      </text>
    </comment>
    <comment authorId="0" ref="A56">
      <text>
        <t xml:space="preserve">A compléter lorsque deux responsables du traitement ou plus déterminent conjointement les finalités et les moyens du traitement
</t>
      </text>
    </comment>
    <comment authorId="0" ref="A58">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E61">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67">
      <text>
        <t xml:space="preserve">Lister tous les types de personnes faisant l'objet du traitement de données.
Exemple : salariés, clients, patients, prospects …</t>
      </text>
    </comment>
    <comment authorId="0" ref="A70">
      <text>
        <t xml:space="preserve">Lister l'ensemble des personnes qui ont accès aux données ; par exemple : service chargé du recrutement, service informatique, direction, prestataires, partenaires, hébergeurs, etc.
</t>
      </text>
    </comment>
    <comment authorId="0" ref="A73">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A79">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 authorId="0" ref="A86">
      <text>
        <t xml:space="preserve">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text>
    </comment>
    <comment authorId="0" ref="F92">
      <text>
        <t xml:space="preserve">Si le responsable du traitement est situé hors UE, il doit indiquer en plus le nom de son représentant sur le territoire de l'UE</t>
      </text>
    </comment>
    <comment authorId="0" ref="A93">
      <text>
        <t xml:space="preserve">Responsable du traitement : la personne physique ou morale, l'autorité publique, le service ou un autre organisme qui, seul ou conjointement avec d'autres, détermine les finalités et les moyens du traitement.
</t>
      </text>
    </comment>
    <comment authorId="0" ref="A96">
      <text>
        <t xml:space="preserve">Représentant : une personne physique ou morale établie dans l'Union, désignée par le responsable du traitement ou le sous-traitant par écrit qui les représente en ce qui concerne leurs obligations respectives en vertu du présent règlement.
</t>
      </text>
    </comment>
    <comment authorId="0" ref="A97">
      <text>
        <t xml:space="preserve">A compléter lorsque deux responsables du traitement ou plus déterminent conjointement les finalités et les moyens du traitement
</t>
      </text>
    </comment>
    <comment authorId="0" ref="A99">
      <text>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text>
    </comment>
    <comment authorId="0" ref="E102">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108">
      <text>
        <t xml:space="preserve">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text>
    </comment>
    <comment authorId="0" ref="E108">
      <text>
        <t xml:space="preserve">Dans certains cas (gestion des paies), certaines données doivent être conservées plus longtemps, selon vos obligations légales ou si les données présentent un intérêt administratif (contentieux).
Consultez la fiche "limiter la conservation de données" sur le site de la CNIL</t>
      </text>
    </comment>
    <comment authorId="0" ref="A112">
      <text>
        <t xml:space="preserve">Lister tous les types de personnes faisant l'objet du traitement de données.
Exemple : salariés, clients, patients, prospects …</t>
      </text>
    </comment>
    <comment authorId="0" ref="A115">
      <text>
        <t xml:space="preserve">Lister l'ensemble des personnes qui ont accès aux données ; par exemple : service chargé du recrutement, service informatique, direction, prestataires, partenaires, hébergeurs, etc.
</t>
      </text>
    </comment>
    <comment authorId="0" ref="A118">
      <text>
        <t xml:space="preserve">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text>
    </comment>
    <comment authorId="0" ref="A124">
      <text>
        <t xml:space="preserve">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text>
    </comment>
  </commentList>
</comments>
</file>

<file path=xl/sharedStrings.xml><?xml version="1.0" encoding="utf-8"?>
<sst xmlns="http://schemas.openxmlformats.org/spreadsheetml/2006/main" count="979" uniqueCount="545">
  <si>
    <t xml:space="preserve">Rappel des Objectifs suites aux différentes échanges </t>
  </si>
  <si>
    <t>- Estimation de la charge pour chaque user story :
     Analyser chaque user story du backlog.
     Estimer la charge en jours de réalisation pour chaque user story en consultant les membres de l'équipe de développement.
     Documenter les estimations de charge pour chaque user story dans une feuille de calcul.
- Répartition de la charge par profil :
     Identifier les différents profils nécessaires pour chaque user story (développeur, data scientist, UX designer, etc.).
     Pour chaque user story, répartir la charge en pourcentage par profil en fonction des compétences requises.
    Documenter la répartition de la charge par profil dans la feuille de calcul.
- Calcul de la charge en jours par profil :
    Calculer la charge en jours par profil pour chaque user story en multipliant la charge totale par le pourcentage de chaque profil.
    Documenter les charges en jours par profil dans la feuille de calcul.
- Calcul du coût initial de développement de l'application :
    Appliquer un coût journalier par profil pour estimer le coût de développement.
    Calculer le coût initial de développement en multipliant la charge en jours par profil par le coût journalier correspondant à chaque profil.
    Documenter le coût initial de développement dans la feuille de calcul.
- Estimation des coûts initiaux d'infrastructure Azure :
    Utiliser l'outil de calcul d'Azure pour estimer les coûts d'infrastructure nécessaires pour la phase de conception et d'entraînement des modèles.
    Documenter les coûts initiaux d'infrastructure Azure dans la feuille de calcul.
- Estimation des coûts annuels de maintenance de l'application :
    Calculer les coûts annuels de maintenance en prenant 15% du coût initial de développement.
    Documenter les coûts annuels de maintenance dans la feuille de calcul.
- Estimation des coûts annuels d'infrastructure Azure de production :
    Estimer les coûts annuels d'infrastructure Azure pour la gestion de l'application en production.
    Documenter les coûts annuels d'infrastructure Azure de production dans la feuille de calcul.
- Calcul de la rentabilité :
    Estimer les gains annuels générés par l'augmentation des ventes, en collaboration avec l'équipe marketing.
    Calculer les gains et les coûts cumulés année après année.
    Créer un graphique pour visualiser la montée en rentabilité au fil du temps.
- Planification des sprints :
    Utiliser les priorités définies pour planifier les différents sprints.
    Décrire le contenu de chaque sprint en termes de développement dans un tableau.
- Organisation du projet et démarche agile SCRUM :
    Décrire l'organisation du projet, les rôles des différents profils, les points de suivi, de pilotage et de (re)planification du projet dans le cadre de la méthode agile SCRUM.</t>
  </si>
  <si>
    <r>
      <rPr>
        <rFont val="Calibri"/>
        <b/>
        <color rgb="FF004A99"/>
        <sz val="17.0"/>
      </rPr>
      <t>Organisation du Projet</t>
    </r>
    <r>
      <rPr>
        <rFont val="Calibri"/>
        <color theme="1"/>
      </rPr>
      <t xml:space="preserve">
Dans le cadre de la méthode agile SCRUM, l'organisation du projet implique plusieurs rôles clés
des points de suivi réguliers et une planification itérative. Voici un aperçu de l'organisation du projet :
</t>
    </r>
    <r>
      <rPr>
        <rFont val="Arial"/>
        <b/>
        <color rgb="FF004A99"/>
        <sz val="14.0"/>
      </rPr>
      <t>Rôles :</t>
    </r>
    <r>
      <rPr>
        <rFont val="Calibri"/>
        <color theme="1"/>
      </rPr>
      <t xml:space="preserve">
- </t>
    </r>
    <r>
      <rPr>
        <rFont val="Calibri"/>
        <b/>
        <color theme="1"/>
        <sz val="11.0"/>
      </rPr>
      <t>Product Owner (PO)</t>
    </r>
    <r>
      <rPr>
        <rFont val="Calibri"/>
        <color theme="1"/>
      </rPr>
      <t xml:space="preserve"> (ALICIA): Responsable de la définition des besoins du client, de la priorisation du backlog et de la validation des fonctionnalités développées.
- </t>
    </r>
    <r>
      <rPr>
        <rFont val="Calibri"/>
        <b/>
        <color theme="1"/>
        <sz val="11.0"/>
      </rPr>
      <t>Scrum Master</t>
    </r>
    <r>
      <rPr>
        <rFont val="Calibri"/>
        <color theme="1"/>
      </rPr>
      <t xml:space="preserve"> : Garant de l'application des pratiques Scrum, facilite les réunions et aide l'équipe à résoudre les problèmes.
- </t>
    </r>
    <r>
      <rPr>
        <rFont val="Calibri"/>
        <b/>
        <color theme="1"/>
        <sz val="11.0"/>
      </rPr>
      <t>Équipe de développement</t>
    </r>
    <r>
      <rPr>
        <rFont val="Calibri"/>
        <color theme="1"/>
      </rPr>
      <t xml:space="preserve"> : Groupe multidisciplinaire comprenant des développeurs, des designers UX, des data scientists et des analystes spécialisés dans différents domaines.
</t>
    </r>
    <r>
      <rPr>
        <rFont val="Calibri"/>
        <b/>
        <color rgb="FF004A99"/>
        <sz val="14.0"/>
      </rPr>
      <t xml:space="preserve">Points de Suivi et de Pilotage :
</t>
    </r>
    <r>
      <rPr>
        <rFont val="Calibri"/>
        <b/>
        <color theme="1"/>
        <sz val="11.0"/>
      </rPr>
      <t>Daily Stand-up (ou Daily Scrum)</t>
    </r>
    <r>
      <rPr>
        <rFont val="Calibri"/>
        <color theme="1"/>
      </rPr>
      <t xml:space="preserve"> : Réunion quotidienne de l'équipe de développement pour synchroniser les activités, identifier les obstacles et planifier la journée.
</t>
    </r>
    <r>
      <rPr>
        <rFont val="Calibri"/>
        <b/>
        <color theme="1"/>
        <sz val="11.0"/>
      </rPr>
      <t>Sprint Planning</t>
    </r>
    <r>
      <rPr>
        <rFont val="Calibri"/>
        <color theme="1"/>
      </rPr>
      <t xml:space="preserve"> : Réunion de planification du sprint où le Product Owner présente les objectifs du sprint et l'équipe de développement sélectionne les User Stories à réaliser.
</t>
    </r>
    <r>
      <rPr>
        <rFont val="Calibri"/>
        <b/>
        <color theme="1"/>
        <sz val="11.0"/>
      </rPr>
      <t>Sprint Review</t>
    </r>
    <r>
      <rPr>
        <rFont val="Calibri"/>
        <color theme="1"/>
      </rPr>
      <t xml:space="preserve"> : Réunion de démonstration à la fin de chaque sprint où l'équipe présente les fonctionnalités développées et recueille les retours du Product Owner et des parties prenantes.
</t>
    </r>
    <r>
      <rPr>
        <rFont val="Calibri"/>
        <b/>
        <color theme="1"/>
        <sz val="11.0"/>
      </rPr>
      <t>Sprint Retrospective</t>
    </r>
    <r>
      <rPr>
        <rFont val="Calibri"/>
        <color theme="1"/>
      </rPr>
      <t xml:space="preserve"> : Réunion pour réfléchir sur le sprint écoulé, identifier ce qui a bien fonctionné et ce qui peut être amélioré, afin d'ajuster les pratiques pour les sprints suivants.
</t>
    </r>
    <r>
      <rPr>
        <rFont val="Calibri"/>
        <b/>
        <color theme="1"/>
        <sz val="11.0"/>
      </rPr>
      <t>Backlog Grooming</t>
    </r>
    <r>
      <rPr>
        <rFont val="Calibri"/>
        <color theme="1"/>
      </rPr>
      <t xml:space="preserve"> : Activité régulière de raffinement du backlog où le Product Owner et l'équipe de développement discutent des User Stories à venir, les détaillent et les estiment.
</t>
    </r>
    <r>
      <rPr>
        <rFont val="Calibri"/>
        <b/>
        <color rgb="FF004A99"/>
        <sz val="14.0"/>
      </rPr>
      <t xml:space="preserve">(Re)Planification </t>
    </r>
    <r>
      <rPr>
        <rFont val="Calibri"/>
        <color theme="1"/>
      </rPr>
      <t xml:space="preserve">:
La (re)planification du projet se produit principalement lors du Sprint Planning et de la Sprint Retrospective. Pendant le Sprint Planning, 
les objectifs du sprint sont définis et l'équipe ajuste le plan en fonction des priorités et des capacités. 
La Sprint Retrospective permet à l'équipe de réfléchir sur son fonctionnement et d'apporter des ajustements pour les sprints suivants.
</t>
    </r>
  </si>
  <si>
    <t>User Story</t>
  </si>
  <si>
    <t>En tant que</t>
  </si>
  <si>
    <t>Je veux...</t>
  </si>
  <si>
    <t>...afin de...</t>
  </si>
  <si>
    <t>MoSCoW Priorité</t>
  </si>
  <si>
    <t>Données nécessaires</t>
  </si>
  <si>
    <t xml:space="preserve">Estimation charge en jour </t>
  </si>
  <si>
    <t>Connexion via une adresse mail</t>
  </si>
  <si>
    <t xml:space="preserve">Utilisateur de l'application </t>
  </si>
  <si>
    <t>pouvoir me connecter à mon compte sur l'application mobile en utilisant une adresse mail</t>
  </si>
  <si>
    <t>je peux voir les informations me concernant (infos personnelles, photos prises, articles suggérés, ...)</t>
  </si>
  <si>
    <t>HAUTE</t>
  </si>
  <si>
    <t xml:space="preserve">- adresse mail utilisateur
- mot de passe </t>
  </si>
  <si>
    <t>Création de compte</t>
  </si>
  <si>
    <t>Pouvoir créer un compte en fournissant une adresse mail et un mot de passe</t>
  </si>
  <si>
    <t>Accéder à toutes les fonctionnalités de l'application</t>
  </si>
  <si>
    <t>TRES HAUTE</t>
  </si>
  <si>
    <t>Filtrage des recommandations par saison</t>
  </si>
  <si>
    <t>Pouvoir filtrer les recommandations de vêtements en fonction de la saison en cours</t>
  </si>
  <si>
    <t>Obtenir des suggestions adaptées à la météo et aux saisons</t>
  </si>
  <si>
    <t>MOYEN</t>
  </si>
  <si>
    <t>Données météorologiques actuelles, Mensurations de l'utilisateur</t>
  </si>
  <si>
    <t>Prise de photos</t>
  </si>
  <si>
    <t>Utilisateur de l'application</t>
  </si>
  <si>
    <t>Pouvoir prendre des photos de mes vêtements et les stocker dans l'application</t>
  </si>
  <si>
    <t>Que l'algorithme puisse analyser mes préférences vestimentaires</t>
  </si>
  <si>
    <t>- Fonctionnalité de prise de photo dans l'application  - Capacité de stockage des photos associées à l'utilisateur</t>
  </si>
  <si>
    <t>Recommandations basées sur les photos</t>
  </si>
  <si>
    <t>Recevoir des recommandations de vêtements basées sur mes photos existantes</t>
  </si>
  <si>
    <t>Découvrir de nouveaux articles correspondant à mon style</t>
  </si>
  <si>
    <t>- Accès aux photos stockées par l'utilisateur  - Capacité de traitement de l'image par l'algorithme de recommandation , Mensuration de l'utilisateur</t>
  </si>
  <si>
    <t>Personnalisation des recommandations</t>
  </si>
  <si>
    <t>Pouvoir personnaliser les recommandations de vêtements proposées</t>
  </si>
  <si>
    <t>Ajuster les suggestions à mes préférences spécifiques</t>
  </si>
  <si>
    <t>- Interface utilisateur pour modifier la couleur et le style des vêtements recommandés - Intégration des préférences de l'utilisateur dans l'algorithme de recommandation</t>
  </si>
  <si>
    <t xml:space="preserve">Définition des styles préférés et marques préférées </t>
  </si>
  <si>
    <t>Pouvoir définir mes styles et marques préférés parmi ceux proposés par le site</t>
  </si>
  <si>
    <t>Recevoir des recommandations de vêtements correspondant à mes goûts</t>
  </si>
  <si>
    <t>- Interface utilisateur pour sélectionner les styles et marques préférés</t>
  </si>
  <si>
    <t>Référencement des sources de tendances</t>
  </si>
  <si>
    <t>Pouvoir référencer les blogs, sites, d'influenceurs, de tendances</t>
  </si>
  <si>
    <t>Recevoir des recommandations de vêtements en fonction des tendances actuelles</t>
  </si>
  <si>
    <t>- Interface utilisateur pour référencer les sources de tendances</t>
  </si>
  <si>
    <t>Notation des recommandations</t>
  </si>
  <si>
    <t>Pouvoir laisser un avis sur la pertinence des propositions de vêtements</t>
  </si>
  <si>
    <t>Aider à améliorer la précision des recommandations pour moi et d'autres utilisateurs</t>
  </si>
  <si>
    <t>- Fonctionnalité de notation des recommandations</t>
  </si>
  <si>
    <t>Gestion des données personnelles</t>
  </si>
  <si>
    <t>Pouvoir gérer mes données personnelles dans le cadre du RGPD</t>
  </si>
  <si>
    <t>Assurer la sécurité et le respect de ma vie privée</t>
  </si>
  <si>
    <t>- Interface utilisateur pour gérer les préférences de confidentialité</t>
  </si>
  <si>
    <t>Purge automatique des données</t>
  </si>
  <si>
    <t>Pouvoir réaliser une purge automatique des données personnelles au bout d'un délai maximum sans activité</t>
  </si>
  <si>
    <t>Garantir le respect des réglementations en matière de protection des données</t>
  </si>
  <si>
    <t>- Paramètres de gestion des données personnelles</t>
  </si>
  <si>
    <t xml:space="preserve">Accés à l'application pour une commande avec livraison </t>
  </si>
  <si>
    <t>Pouvoir ajouter des articles à mon panier et les commander</t>
  </si>
  <si>
    <t xml:space="preserve">Pouvoir recevoir mon commande a une adresse </t>
  </si>
  <si>
    <t xml:space="preserve">- adresse mail utilisateur
- mot de passe 
- adresse de livraison 
- adresse de facturation 
- données de paiement
</t>
  </si>
  <si>
    <t xml:space="preserve">Charges en % pour chaque profils </t>
  </si>
  <si>
    <t>Développeur (%)</t>
  </si>
  <si>
    <t>UX Designer (%)</t>
  </si>
  <si>
    <t>Data Scientist (%)</t>
  </si>
  <si>
    <t>Analyste météo (%)</t>
  </si>
  <si>
    <t>Analyste en comportement utilisateur (%)</t>
  </si>
  <si>
    <t>Analyste en marketing personnalisé (%)</t>
  </si>
  <si>
    <t>Analyste en tendances de la mode (%)</t>
  </si>
  <si>
    <t>Analyste en sécurité des données (%)</t>
  </si>
  <si>
    <t>Analyste en logistique (%)</t>
  </si>
  <si>
    <t>Expert en protection des données RGPD (%)</t>
  </si>
  <si>
    <t>Définition des styles préférés et marques préférées</t>
  </si>
  <si>
    <t>Accès à l'application pour une commande avec livraison</t>
  </si>
  <si>
    <t>Poids des charges pour chaque profils</t>
  </si>
  <si>
    <t>Développeur (jours)</t>
  </si>
  <si>
    <t>UX Designer (jours)</t>
  </si>
  <si>
    <t>Data Scientist (jours)</t>
  </si>
  <si>
    <t>Analyste météo (jours)</t>
  </si>
  <si>
    <t>Analyste en comportement utilisateur (jours)</t>
  </si>
  <si>
    <t>Analyste en marketing personnalisé (jours)</t>
  </si>
  <si>
    <t>Analyste en tendances de la mode (jours)</t>
  </si>
  <si>
    <t>Analyste en sécurité des données (jours)</t>
  </si>
  <si>
    <t>Analyste en logistique (jours)</t>
  </si>
  <si>
    <t>Expert en protection des données RGPD (jours)</t>
  </si>
  <si>
    <t xml:space="preserve">Couts Journaliers par profils </t>
  </si>
  <si>
    <t>Profils</t>
  </si>
  <si>
    <t>Coût journalier (€)</t>
  </si>
  <si>
    <t>Développeur</t>
  </si>
  <si>
    <t>UX Designer</t>
  </si>
  <si>
    <t>Data Scientist</t>
  </si>
  <si>
    <t>Analyste météo</t>
  </si>
  <si>
    <t>Analyste en comportement utilisateur</t>
  </si>
  <si>
    <t>Analyste en marketing personnalisé</t>
  </si>
  <si>
    <t>Analyste en tendances de la mode</t>
  </si>
  <si>
    <t>Analyste en sécurité des données</t>
  </si>
  <si>
    <t>Analyste en logistique</t>
  </si>
  <si>
    <t>Expert en protection des données RGPD</t>
  </si>
  <si>
    <t xml:space="preserve">Cout initial de développement </t>
  </si>
  <si>
    <t>Coût Développeur (€)</t>
  </si>
  <si>
    <t>Coût UX Designer (€)</t>
  </si>
  <si>
    <t>Coût Data Scientist (€)</t>
  </si>
  <si>
    <t>Coût Analyste météo (€)</t>
  </si>
  <si>
    <t>Coût Analyste en comportement utilisateur (€)</t>
  </si>
  <si>
    <t>Coût Analyste en marketing personnalisé (€)</t>
  </si>
  <si>
    <t>Coût Analyste en tendances de la mode (€)</t>
  </si>
  <si>
    <t>Coût Analyste en sécurité des données (€)</t>
  </si>
  <si>
    <t>Coût Analyste en logistique (€)</t>
  </si>
  <si>
    <t>Coût Expert en protection des données RGPD (€)</t>
  </si>
  <si>
    <t xml:space="preserve">TOTAL </t>
  </si>
  <si>
    <t xml:space="preserve">Cout Initial de developpement </t>
  </si>
  <si>
    <t>Estimation des coûts annuels de maintenance de l'application
Pour estimer les coûts annuels de maintenance de l'application, nous prenons 15% du coût initial de développement, qui est de 16735 €.
Coûts annuels de maintenance = Coût initial de développement × (15/100)
Coûts annuels de maintenance = 8185 × (15/100) = 1227 €
Donc, les coûts annuels de maintenance de l'application sont estimés à 1227€.</t>
  </si>
  <si>
    <t xml:space="preserve">Cout Mensuel selon le dimensionnement pour Azure </t>
  </si>
  <si>
    <t xml:space="preserve">Calculs des couts cumulés </t>
  </si>
  <si>
    <t>Année</t>
  </si>
  <si>
    <t xml:space="preserve">Cout initial de developpement </t>
  </si>
  <si>
    <t xml:space="preserve">Cout annuel de maintenance </t>
  </si>
  <si>
    <t>Cout annuel de l'infrastructure azure</t>
  </si>
  <si>
    <t>Couts Cumulés</t>
  </si>
  <si>
    <t xml:space="preserve">Revenus supplémentaires </t>
  </si>
  <si>
    <t>Cout cumulé</t>
  </si>
  <si>
    <t>Revenus supplémentaires (augmentations de 30% chaque année)</t>
  </si>
  <si>
    <t>Gains</t>
  </si>
  <si>
    <r>
      <rPr>
        <rFont val="Calibri"/>
        <b/>
        <color rgb="FF0000FF"/>
        <sz val="14.0"/>
      </rPr>
      <t>Note :</t>
    </r>
    <r>
      <rPr>
        <rFont val="Calibri"/>
        <color theme="1"/>
      </rPr>
      <t xml:space="preserve"> Avec une augmentation de 30% des revenus chaque année, nous obtenons
une rentabilité progressive.Cela reste néanmoins une croissance positive et soutenue au fil des ans.
Il est recommandé de réaliser une analyse approfondie du marché et de la concurrence,
ainsi que de surveiller régulièrement les performances de l'entreprise pour ajuster les prévisions
 si nécessaire. Une croissance de 30% par an peut être réaliste dans de nombreuses situations,
 mais il est important de prendre en compte les circonstances spécifiques de l'entreprise.</t>
    </r>
  </si>
  <si>
    <t>Exploitation</t>
  </si>
  <si>
    <t>Coût mensuel</t>
  </si>
  <si>
    <t>Coût Annuel</t>
  </si>
  <si>
    <t>Les coûts d'exploitaton comprennent :
 - La base de données pour stocker les informations client
 - Un espace de stockage pour les images des utilisateurs
- Un système de monitoring des couts Azure
- Le serveur pour l'hébergement de le modèle IA</t>
  </si>
  <si>
    <t>Service category</t>
  </si>
  <si>
    <t>Service type</t>
  </si>
  <si>
    <t>Custom name</t>
  </si>
  <si>
    <t>Region</t>
  </si>
  <si>
    <t>Description</t>
  </si>
  <si>
    <t>Estimated monthly cost</t>
  </si>
  <si>
    <t>Estimated upfront cost</t>
  </si>
  <si>
    <t>Calcul</t>
  </si>
  <si>
    <t>App Service</t>
  </si>
  <si>
    <t/>
  </si>
  <si>
    <t>North Europe</t>
  </si>
  <si>
    <t>Niveau Premium V2 ; 1 P1V2 (1 Cœur(s), 3.5 Go de RAM, 250 Go de stockage) x 730 Heures ; Système d’exploitation Linux ; 0 SNI/SSL Connexions ; 0 SSL IP Connexions ; 0 Domaines personnalisés ; 0 Certificats SSL standards ; 0 Certificats SSL génériques</t>
  </si>
  <si>
    <t>Azure Functions</t>
  </si>
  <si>
    <t>Niveau Premium, Plan d’économies d’un an, EP1: 1 Cœurs(s), 3.5 Go de RAM, 250 Go de stockage, 1 Instances chauffées à l’avance, 1 Unités mises à l’échelle supplémentaires</t>
  </si>
  <si>
    <t>Stockage</t>
  </si>
  <si>
    <t>Storage Accounts</t>
  </si>
  <si>
    <t>France Central</t>
  </si>
  <si>
    <t>Premium Redondance Stockage d’objets blob de bloc, Espace de noms hiérarchique, LRS, Niveau d’accès À chaud, 1 000 Go Capacité - À l'utilisation, 10 x 10 000 opérations d’écriture, 10 x 10 000 opérations de lecture, 10 x 10 000 opérations de lecture itérative, 10 x 100 opérations d’écriture itérative, 1 000Go extraction de données, 1 000Go écriture de données, SFTP désactivé, 1 000 Go index, 1 x 10 000 autres opérations</t>
  </si>
  <si>
    <t>Bases de données</t>
  </si>
  <si>
    <t>Azure SQL Database</t>
  </si>
  <si>
    <t>Base de données unique, vCore, Usage général, Provisionné, Série Standard (Gen 5), Redondant en local, 12 vCore - base de données x 730 Heures, 32 Go de stockage, Redondance du stockage de sauvegarde RA-GRS, Restauration à un instant dans le passé de 0 Go, Rétention à long terme 0 x 5 Go</t>
  </si>
  <si>
    <t>DevOps</t>
  </si>
  <si>
    <t>Azure Monitor</t>
  </si>
  <si>
    <t>Log analytics : Ingestion de données de journal : 0 Go de journaux Daily Analytics ingérés, 0 Go de journaux quotidiens de base ingérés, 1 mois de conservation interactive des données, 0 mois de données archivées, 0 Requêtes de recherche de journal de base par jour avec 0 Go de données analysées par requête, 0 Go de données de journal exportées par jour, données de journal de plate-forme traitées par jour: 0 Go avec Destination vers stockage ou Event Hub et 0 Go avec des partenaires Destination to Marketplace, 0 Recherche d'emploi Requêtes par jour avec 0 Go de données analysées par requête ; 0 points de terminaison SCOM MI ; Prometheus managé : 0 nœuds AKS dans le cluster, 10000 métriques Prometheus par nœud, 30 secondes d’intervalle de collecte des métriques, 0 moyenne des utilisateurs des tableaux de bord quotidiens, 7 tableaux de bord, 50000 exemples de données interrogés par tableau de bord, 25 règles d’alerte promql, 25 règles d’enregistrement promql ; Application Insights : 3 mois de conservation des données, 0 Tests web multiétapes ; 1 ressource surveillée X 1 série chronologique d’indicateur de performance surveillée par ressource, 1 Alerte de journal à la fréquence 5 minutes, 0 Événements supplémentaires (en milliers), 0 E-mails supplémentaires (en centaine de milliers), 0 Notifications push supplémentaires (en centaine de milliers), 0 Webhooks supplémentaires (en millions)</t>
  </si>
  <si>
    <t>Outils de développement</t>
  </si>
  <si>
    <t>Azure DevOps</t>
  </si>
  <si>
    <t>6Utilisateurs de licence du plan de base, utilisateurs de licence 5 de base + plans de test, niveau Gratuit – 1 pipelines hébergés Microsoft), 2 pipelines auto-hébergés), 0 Go artefacts</t>
  </si>
  <si>
    <t>Support</t>
  </si>
  <si>
    <t>Licensing Program</t>
  </si>
  <si>
    <t>Microsoft Customer Agreement (MCA)</t>
  </si>
  <si>
    <t>Billing Account</t>
  </si>
  <si>
    <t>Billing Profile</t>
  </si>
  <si>
    <t>Total</t>
  </si>
  <si>
    <t>Sources/Disclaimer</t>
  </si>
  <si>
    <t xml:space="preserve">Tarification App Service </t>
  </si>
  <si>
    <t>Région :</t>
  </si>
  <si>
    <t>Devise:</t>
  </si>
  <si>
    <t>Afficher la tarification par : Mois</t>
  </si>
  <si>
    <t>Date</t>
  </si>
  <si>
    <t>Lien</t>
  </si>
  <si>
    <t>Europe Nord</t>
  </si>
  <si>
    <t>Euro</t>
  </si>
  <si>
    <t>https://azure.microsoft.com/fr-fr/pricing/details/app-service/linux/</t>
  </si>
  <si>
    <t>Attention :</t>
  </si>
  <si>
    <t>Il s'agit d'une estimation sommaire et non d'un devis.
Pour obtenir des informations tarifaires actualisées, veuillez consulter le site</t>
  </si>
  <si>
    <t>Sprint</t>
  </si>
  <si>
    <t>User Stories</t>
  </si>
  <si>
    <t>Durée (semaines)</t>
  </si>
  <si>
    <t>Sprint 1</t>
  </si>
  <si>
    <t>Connexion via une adresse mail (HAUTE), Création de compte (TRES HAUTE)</t>
  </si>
  <si>
    <t>Sprint 2</t>
  </si>
  <si>
    <t>Recommandations basées sur les photos (HAUTE), Personnalisation des recommandations (HAUTE)</t>
  </si>
  <si>
    <t>Sprint 3</t>
  </si>
  <si>
    <t>Gestion des données personnelles (TRES HAUTE), Purge automatique des données (TRES HAUTE)</t>
  </si>
  <si>
    <t>Sprint 4</t>
  </si>
  <si>
    <t>Définition des styles préférés et marques préférées (HAUTE), Référencement des sources de tendances (HAUTE)</t>
  </si>
  <si>
    <t>Sprint 5</t>
  </si>
  <si>
    <t>Filtrage des recommandations par saison (MOYEN), Prise de photos (MOYEN), Notation des recommandations (MOYEN), Accès à l'application pour une commande avec livraison (HAUTE)</t>
  </si>
  <si>
    <t xml:space="preserve">Pour adapter la planification des sprints en fonction du nombre de semaines nécessaires pour chaque User Story selon leur priorité, nous avons réparti
 les User Stories dans les sprints de manière à respecter les priorités et à maximiser la valeur livrée à chaque itération. 
Cette planification permet de livrer rapidement les fonctionnalités les plus critiques tout en continuant à améliorer l'application avec des fonctionnalités de moindre priorité. 
Chaque sprint est conçu pour être réalisable dans un laps de temps défini, généralement entre 2 et 4 semaines, pour assurer une cadence de livraison soutenable et prévisible.
</t>
  </si>
  <si>
    <r>
      <rPr>
        <rFont val="Calibri"/>
        <b/>
        <color rgb="FFFFFFFF"/>
        <sz val="11.0"/>
      </rPr>
      <t xml:space="preserve">Coordonnées du responsable de l’organisme
</t>
    </r>
    <r>
      <rPr>
        <rFont val="Calibri"/>
        <b val="0"/>
        <color rgb="FFFFFFFF"/>
        <sz val="10.0"/>
      </rPr>
      <t>(responsable de traitement ou son représentant si le responsable est situé en dehors de l’UE)</t>
    </r>
  </si>
  <si>
    <t>Nom :</t>
  </si>
  <si>
    <t>Prénom :</t>
  </si>
  <si>
    <t>Adresse :</t>
  </si>
  <si>
    <t>Adresse mél :</t>
  </si>
  <si>
    <t>Consulter les guides et définitions sur le site de la CNIL</t>
  </si>
  <si>
    <t>Code postal :</t>
  </si>
  <si>
    <t>Ville :</t>
  </si>
  <si>
    <t>Téléphone :</t>
  </si>
  <si>
    <r>
      <rPr>
        <rFont val="Calibri"/>
        <b/>
        <color rgb="FFFFFFFF"/>
        <sz val="11.0"/>
      </rPr>
      <t xml:space="preserve">Coordonnées du représentant
</t>
    </r>
    <r>
      <rPr>
        <rFont val="Calibri"/>
        <b val="0"/>
        <color rgb="FFFFFFFF"/>
        <sz val="10.0"/>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</si>
  <si>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</si>
  <si>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</si>
  <si>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</si>
  <si>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</si>
  <si>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</si>
  <si>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</si>
  <si>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</si>
  <si>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</si>
  <si>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</si>
  <si>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</si>
  <si>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Recommandations vestimentaires basées sur les photos</t>
  </si>
  <si>
    <t>REF 001</t>
  </si>
  <si>
    <t xml:space="preserve">Recommander les produits similaires disponibles sur le site e-commerce en fonction de ses photos et de ses mensurations </t>
  </si>
  <si>
    <t>OUI</t>
  </si>
  <si>
    <t>REF 002</t>
  </si>
  <si>
    <t>L'utilisateur puisse commander sur le site et etre livrer a une adresse</t>
  </si>
  <si>
    <t>non</t>
  </si>
  <si>
    <t xml:space="preserve">Gestion des données personnelles </t>
  </si>
  <si>
    <t>REF 003</t>
  </si>
  <si>
    <t xml:space="preserve">Assurer la sécurité et le respect de la vie privée de l'utilisateur </t>
  </si>
  <si>
    <t xml:space="preserve">Description  du traitement  </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</si>
  <si>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</si>
  <si>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</si>
  <si>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</si>
  <si>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</si>
  <si>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</si>
  <si>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</si>
  <si>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</si>
  <si>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</si>
  <si>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</si>
  <si>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</si>
  <si>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</si>
  <si>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</si>
  <si>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</si>
  <si>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</si>
  <si>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</si>
  <si>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</si>
  <si>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</si>
  <si>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 xml:space="preserve">Proposer une tenue vestimentaire similaire à l'utilisateur suite à l'aquisition d'images et de mensurations de l'utilisateur </t>
  </si>
  <si>
    <t>Catégories de données personnelles concernées</t>
  </si>
  <si>
    <t>Durée de conservation</t>
  </si>
  <si>
    <t>État civil, identité, données d'identification</t>
  </si>
  <si>
    <t>Nom , prenom , email, mensurations (pointure, taille vêtements)</t>
  </si>
  <si>
    <t>Durée de l'inscription jusqu’à la demande de suppression</t>
  </si>
  <si>
    <t>images</t>
  </si>
  <si>
    <t>Image prise par l'utilisateur</t>
  </si>
  <si>
    <t>Tant du traitement puis supression</t>
  </si>
  <si>
    <t>Vie personnelle (habitudes de vie, situation familiale, etc.)</t>
  </si>
  <si>
    <t>Historique des achats précédents</t>
  </si>
  <si>
    <t>Données de connexion (adress IP, logs, etc.)</t>
  </si>
  <si>
    <t>Activités sur la recommendation (click, swipe), Cookies,Système (Adresse IP, modèle mobile, système d'exploitation)</t>
  </si>
  <si>
    <t>1an</t>
  </si>
  <si>
    <t>Données sensibles</t>
  </si>
  <si>
    <t>Données révélant l'origine raciale ou ethnique</t>
  </si>
  <si>
    <t xml:space="preserve">Les images peuvent montrer la couleur de peau de l'utilisateur </t>
  </si>
  <si>
    <t>Données révélant les convictions religieuses ou philosophiques </t>
  </si>
  <si>
    <t>les images peuvent montrer des signes réligieuses de l'utilisateur (voilée, kippa, ...)</t>
  </si>
  <si>
    <t>Catégories de personnes concernées</t>
  </si>
  <si>
    <t>Précisions</t>
  </si>
  <si>
    <t xml:space="preserve">Catégorie de personnes </t>
  </si>
  <si>
    <t>Clients</t>
  </si>
  <si>
    <t>Destinataires</t>
  </si>
  <si>
    <t>Type de destinataire</t>
  </si>
  <si>
    <t xml:space="preserve">Destinataire </t>
  </si>
  <si>
    <t>Service interne qui traite les données</t>
  </si>
  <si>
    <t>Mesures de sécurité</t>
  </si>
  <si>
    <t>Type de mesure de sécurité</t>
  </si>
  <si>
    <t>Mesure de sécurité 1</t>
  </si>
  <si>
    <t>Mesures de traçabilité</t>
  </si>
  <si>
    <t>Mesure de sécurité 2</t>
  </si>
  <si>
    <t>Sauvegarde des données</t>
  </si>
  <si>
    <t>Mesure de sécurité 3</t>
  </si>
  <si>
    <t>Chiffrement des données</t>
  </si>
  <si>
    <t>Mesure de sécurité 4</t>
  </si>
  <si>
    <t>Contrôle d'accès des utilisateurs</t>
  </si>
  <si>
    <t>Transferts hors UE</t>
  </si>
  <si>
    <t>Destinataire</t>
  </si>
  <si>
    <t>Type de Garanties</t>
  </si>
  <si>
    <t>Liens vers la documentation</t>
  </si>
  <si>
    <t>Organisme destinataire 1</t>
  </si>
  <si>
    <t>Sélectionnez un élément dans cette liste déroulante ►</t>
  </si>
  <si>
    <t>Accés à l'application pour une commande avec livraison</t>
  </si>
  <si>
    <t xml:space="preserve">L'utilisateur puisse commander sur le site et etre livrer a une adresse </t>
  </si>
  <si>
    <t xml:space="preserve">Nom , prenom , email </t>
  </si>
  <si>
    <t>adresse de livraison et de facturation, moyens de paiements</t>
  </si>
  <si>
    <t>Catégorie de personnes 1</t>
  </si>
  <si>
    <t>Catégorie de personnes 2</t>
  </si>
  <si>
    <t>Destinataire 1</t>
  </si>
  <si>
    <t>Organisme destinataire 2</t>
  </si>
  <si>
    <t>Facteurs de risque</t>
  </si>
  <si>
    <t>Risque (événement redouté)</t>
  </si>
  <si>
    <t>Conséquence</t>
  </si>
  <si>
    <t>Conséquences (en coût, délai, qualité, satisfaction client)</t>
  </si>
  <si>
    <t>Impact (0 à 3)</t>
  </si>
  <si>
    <t>Probabilité (0 à 3)</t>
  </si>
  <si>
    <t>Criticité (impact * prob)</t>
  </si>
  <si>
    <t>Actions de prévention (pour éviter l'événement redouté)</t>
  </si>
  <si>
    <t>Action de correction (si événement redouté avéré)</t>
  </si>
  <si>
    <t>Compétences limitées du Data Scientist junior et du sous-traitant</t>
  </si>
  <si>
    <t>Modèles de qualité inférieure, retards</t>
  </si>
  <si>
    <t>Retards dans la réalisation des modèles</t>
  </si>
  <si>
    <t>Retards dans la livraison du projet, risque de perte de clients</t>
  </si>
  <si>
    <t>Bien que la criticité soit relativement faible, il est important de fournir une formation supplémentaire pour le Data Scientist junior et le sous-traitant</t>
  </si>
  <si>
    <t>Surveillance étroite des progrès, allocation de ressources supplémentaires si nécessaire(faire appel a un data scientist qui gere le traitement des images)</t>
  </si>
  <si>
    <t>Pression pour respecter les délais très courts</t>
  </si>
  <si>
    <t>Compromis sur la qualité du produit, stress accru pour l'équipe</t>
  </si>
  <si>
    <t>Compromission de la qualité, risque de burnout chez l'équipe</t>
  </si>
  <si>
    <t>Réduction de la satisfaction client, risque de perte de réputation</t>
  </si>
  <si>
    <t>Etant donné que sa criticité est élevée, il est crucial de procéder a une Révision des délais avec la direction, communication claire des attentes</t>
  </si>
  <si>
    <t>Allocation de ressources supplémentaires, révision du planning</t>
  </si>
  <si>
    <t>Conflits de priorités entre les deux applications</t>
  </si>
  <si>
    <t>Retards dans les développements, affectation inégale des ressources</t>
  </si>
  <si>
    <t>Retards dans les livraisons, risque de déséquilibre dans les performances des applications</t>
  </si>
  <si>
    <t>Risque de perte de clients pour l'application en question, inefficacité dans l'utilisation des ressources</t>
  </si>
  <si>
    <t>Planification claire des priorités, communication transparente entre les équipes</t>
  </si>
  <si>
    <t>Réaffectation des ressources, ajustement des plannings</t>
  </si>
  <si>
    <t>Partage des ressources limitées entre les deux applications</t>
  </si>
  <si>
    <t>Ressources insuffisantes, délais prolongés</t>
  </si>
  <si>
    <t>Retards dans les développements, qualité compromise</t>
  </si>
  <si>
    <t>Risque de perte de clients pour les deux applications, coûts supplémentaires</t>
  </si>
  <si>
    <t>Allocation prioritaire des ressources critiques, évaluation régulière des ressources disponibles</t>
  </si>
  <si>
    <t>Réaffectation rapide des ressources, redéfinition des plannings</t>
  </si>
  <si>
    <t>Violation de la confidentialité des données personnelles sensibles</t>
  </si>
  <si>
    <t>Fuite de données, sanctions légales</t>
  </si>
  <si>
    <t>Perte de confiance des clients, coûts juridiques</t>
  </si>
  <si>
    <t>Perte de réputation, coûts financiers élevés</t>
  </si>
  <si>
    <t>Renforcement des mesures de sécurité, conformité stricte aux réglementations</t>
  </si>
  <si>
    <t>Plan de réponse aux incidents, notification des autorités compétentes, indemnisation des victimes</t>
  </si>
  <si>
    <t>Non-conformité réglementaire dans le traitement des données sensibles</t>
  </si>
  <si>
    <t>Sanctions légales, perte de confiance des clients</t>
  </si>
  <si>
    <t>Coûts juridiques, perte de réputation</t>
  </si>
  <si>
    <t>Perte de confiance des clients, amendes élevées</t>
  </si>
  <si>
    <t>Audit régulier de la conformité, formation du personnel sur les règles de traitement des données</t>
  </si>
  <si>
    <t>Mise en conformité immédiate, correction des pratiques non conformes</t>
  </si>
  <si>
    <t>Impact (degré d'impact sur le projet) :</t>
  </si>
  <si>
    <t>Probabilité (degré de probabilité d'occurrence) :</t>
  </si>
  <si>
    <t>0 : Aucun impact</t>
  </si>
  <si>
    <t>0 : Impossible / Très improbable</t>
  </si>
  <si>
    <t>1 : Impact mineur</t>
  </si>
  <si>
    <t>1 : Faible probabilité</t>
  </si>
  <si>
    <t>2 : Impact modéré</t>
  </si>
  <si>
    <t>2 : Probabilité modérée</t>
  </si>
  <si>
    <t>3 : Impact majeur</t>
  </si>
  <si>
    <t>3 : Probabilité élevée</t>
  </si>
  <si>
    <t>En résumé, une gestion proactive de ces risques est essentielle
 pour minimiser leur impact potentiel sur le projet et assurer sa réussite.</t>
  </si>
  <si>
    <t>Garanties</t>
  </si>
  <si>
    <t>Zone</t>
  </si>
  <si>
    <t>Catégories de personnes</t>
  </si>
  <si>
    <t>Mesures de sécurité techniques</t>
  </si>
  <si>
    <t>Clauses contractuelles types (CCT)</t>
  </si>
  <si>
    <t>Andorre</t>
  </si>
  <si>
    <t>adéquat</t>
  </si>
  <si>
    <t>Salariés</t>
  </si>
  <si>
    <t>Règles d'entreprise contraignantes (BCR)</t>
  </si>
  <si>
    <t>Argentine</t>
  </si>
  <si>
    <t>Services Internes</t>
  </si>
  <si>
    <t>Sous-traitants</t>
  </si>
  <si>
    <t>Mesures de protection des logiciels</t>
  </si>
  <si>
    <t>Pays adéquat</t>
  </si>
  <si>
    <t>Canada</t>
  </si>
  <si>
    <t>Destinataires dans des pays tiers ou organisations internationales</t>
  </si>
  <si>
    <t>Privacy shield</t>
  </si>
  <si>
    <t>Etats-Unis</t>
  </si>
  <si>
    <t>Fournisseurs</t>
  </si>
  <si>
    <t>Partenaires institutionnels ou commerciaux</t>
  </si>
  <si>
    <t>Code de conduite</t>
  </si>
  <si>
    <t>Guernesey</t>
  </si>
  <si>
    <t>Prestataires</t>
  </si>
  <si>
    <t>Autre (Préciser)</t>
  </si>
  <si>
    <t>Certification</t>
  </si>
  <si>
    <t>Ile de Man</t>
  </si>
  <si>
    <t>Prospects</t>
  </si>
  <si>
    <t>Contrôle des sous-traitants</t>
  </si>
  <si>
    <t>Dérogations (art 49)</t>
  </si>
  <si>
    <t>Iles FEROE</t>
  </si>
  <si>
    <t>Candidats</t>
  </si>
  <si>
    <t>Autres mesures (à préciser)</t>
  </si>
  <si>
    <t>Israël</t>
  </si>
  <si>
    <t>Autres (préciser)</t>
  </si>
  <si>
    <t>Jersey</t>
  </si>
  <si>
    <t>Nouvelle-Zélande</t>
  </si>
  <si>
    <t>Suisse</t>
  </si>
  <si>
    <t>Uruguay</t>
  </si>
  <si>
    <t>Afghanistan</t>
  </si>
  <si>
    <t>Non adéquat</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</si>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</sst>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 &quot;€&quot;"/>
    <numFmt numFmtId="165" formatCode="#,##0.00\ [$€-1]"/>
    <numFmt numFmtId="166" formatCode="#,##0\ [$€-1]"/>
    <numFmt numFmtId="167" formatCode="[$€]#,##0.00"/>
    <numFmt numFmtId="168" formatCode="D/M/YYYY"/>
    <numFmt numFmtId="169" formatCode="DD/MM/YYYY"/>
    <numFmt numFmtId="170" formatCode="dd/mm/yyyy"/>
    <numFmt numFmtId="171" formatCode="#\ ##\ ##\ ##\ #0"/>
    <numFmt numFmtId="172" formatCode="0.0"/>
  </numFmts>
  <fonts count="45">
    <font>
      <sz val="11.0"/>
      <color rgb="FF000000"/>
      <name val="Calibri"/>
      <scheme val="minor"/>
    </font>
    <font>
      <sz val="12.0"/>
      <color rgb="FFFFFFFF"/>
      <name val="Arial"/>
    </font>
    <font>
      <color theme="1"/>
      <name val="Arial"/>
    </font>
    <font>
      <b/>
      <color rgb="FF000000"/>
      <name val="Arial"/>
    </font>
    <font>
      <color theme="1"/>
      <name val="Calibri"/>
      <scheme val="minor"/>
    </font>
    <font>
      <color rgb="FFFFFFFF"/>
      <name val="Arial"/>
    </font>
    <font>
      <color theme="0"/>
      <name val="Calibri"/>
      <scheme val="minor"/>
    </font>
    <font>
      <color theme="0"/>
      <name val="Söhne"/>
    </font>
    <font/>
    <font>
      <color rgb="FFFFFFFF"/>
      <name val="Calibri"/>
      <scheme val="minor"/>
    </font>
    <font>
      <sz val="18.0"/>
      <color rgb="FFFFFFFF"/>
      <name val="&quot;Century Gothic&quot;"/>
    </font>
    <font>
      <sz val="11.0"/>
      <color theme="1"/>
      <name val="Calibri"/>
    </font>
    <font>
      <sz val="18.0"/>
      <color theme="0"/>
      <name val="Calibri"/>
    </font>
    <font>
      <sz val="12.0"/>
      <color theme="1"/>
      <name val="&quot;Century Gothic&quot;"/>
    </font>
    <font>
      <b/>
      <sz val="11.0"/>
      <color theme="1"/>
      <name val="&quot;Quattrocento Sans&quot;"/>
    </font>
    <font>
      <sz val="11.0"/>
      <color theme="1"/>
      <name val="&quot;Quattrocento Sans&quot;"/>
    </font>
    <font>
      <sz val="11.0"/>
      <color theme="1"/>
      <name val="&quot;Century Gothic&quot;"/>
    </font>
    <font>
      <u/>
      <sz val="11.0"/>
      <color rgb="FF0563C1"/>
      <name val="&quot;Century Gothic&quot;"/>
    </font>
    <font>
      <sz val="11.0"/>
      <color rgb="FF4C4C51"/>
      <name val="&quot;Century Gothic&quot;"/>
    </font>
    <font>
      <u/>
      <sz val="11.0"/>
      <color rgb="FF0563C1"/>
      <name val="&quot;Century Gothic&quot;"/>
    </font>
    <font>
      <color rgb="FF000000"/>
      <name val="Söhne"/>
    </font>
    <font>
      <b/>
      <sz val="11.0"/>
      <color rgb="FFFFFFFF"/>
      <name val="Calibri"/>
    </font>
    <font>
      <sz val="11.0"/>
      <color rgb="FFFFFFFF"/>
      <name val="Calibri"/>
    </font>
    <font>
      <sz val="11.0"/>
      <color rgb="FF000000"/>
      <name val="Calibri"/>
    </font>
    <font>
      <u/>
      <sz val="11.0"/>
      <color rgb="FF0563C1"/>
      <name val="Calibri"/>
    </font>
    <font>
      <b/>
      <sz val="11.0"/>
      <color rgb="FF000000"/>
      <name val="Georgia"/>
    </font>
    <font>
      <u/>
      <sz val="11.0"/>
      <color rgb="FF0563C1"/>
      <name val="Georgia"/>
    </font>
    <font>
      <b/>
      <sz val="11.0"/>
      <color rgb="FFFFFFFF"/>
      <name val="Georgia"/>
    </font>
    <font>
      <b/>
      <sz val="11.0"/>
      <color rgb="FF1F4E78"/>
      <name val="Georgia"/>
    </font>
    <font>
      <sz val="11.0"/>
      <color rgb="FFFFFFFF"/>
      <name val="Georgia"/>
    </font>
    <font>
      <sz val="11.0"/>
      <color rgb="FF000000"/>
      <name val="Georgia"/>
    </font>
    <font>
      <u/>
      <sz val="11.0"/>
      <color rgb="FF0563C1"/>
      <name val="Georgia"/>
    </font>
    <font>
      <b/>
      <sz val="12.0"/>
      <color rgb="FFFFFFFF"/>
      <name val="&quot;Century Gothic&quot;"/>
    </font>
    <font>
      <sz val="11.0"/>
      <color rgb="FF1F4E78"/>
      <name val="Georgia"/>
    </font>
    <font>
      <b/>
      <sz val="10.0"/>
      <color rgb="FFFFFFFF"/>
      <name val="Georgia"/>
    </font>
    <font>
      <u/>
      <sz val="11.0"/>
      <color rgb="FF0563C1"/>
      <name val="Georgia"/>
    </font>
    <font>
      <b/>
      <sz val="12.0"/>
      <color rgb="FFFFFFFF"/>
      <name val="Century Gothic"/>
    </font>
    <font>
      <sz val="12.0"/>
      <color theme="1"/>
      <name val="Century Gothic"/>
    </font>
    <font>
      <b/>
      <color rgb="FFFFFFFF"/>
      <name val="Georgia"/>
    </font>
    <font>
      <color rgb="FFFFFFFF"/>
      <name val="Söhne"/>
    </font>
    <font>
      <color rgb="FF000000"/>
      <name val="Calibri"/>
      <scheme val="minor"/>
    </font>
    <font>
      <sz val="12.0"/>
      <color theme="0"/>
      <name val="Söhne"/>
    </font>
    <font>
      <sz val="12.0"/>
      <color rgb="FF000000"/>
      <name val="Söhne"/>
    </font>
    <font>
      <sz val="12.0"/>
      <color rgb="FFFFFFFF"/>
      <name val="Söhne"/>
    </font>
    <font>
      <b/>
      <sz val="11.0"/>
      <color rgb="FF000000"/>
      <name val="Calibri"/>
    </font>
  </fonts>
  <fills count="30">
    <fill>
      <patternFill patternType="none"/>
    </fill>
    <fill>
      <patternFill patternType="lightGray"/>
    </fill>
    <fill>
      <patternFill patternType="solid">
        <fgColor rgb="FF434343"/>
        <bgColor rgb="FF434343"/>
      </patternFill>
    </fill>
    <fill>
      <patternFill patternType="solid">
        <fgColor rgb="FF000000"/>
        <bgColor rgb="FF000000"/>
      </patternFill>
    </fill>
    <fill>
      <patternFill patternType="solid">
        <fgColor rgb="FFFF9900"/>
        <bgColor rgb="FFFF9900"/>
      </patternFill>
    </fill>
    <fill>
      <patternFill patternType="solid">
        <fgColor rgb="FFE6B8AF"/>
        <bgColor rgb="FFE6B8AF"/>
      </patternFill>
    </fill>
    <fill>
      <patternFill patternType="solid">
        <fgColor rgb="FFFCE5CD"/>
        <bgColor rgb="FFFCE5CD"/>
      </patternFill>
    </fill>
    <fill>
      <patternFill patternType="solid">
        <fgColor rgb="FFCC4125"/>
        <bgColor rgb="FFCC4125"/>
      </patternFill>
    </fill>
    <fill>
      <patternFill patternType="solid">
        <fgColor rgb="FFF1C232"/>
        <bgColor rgb="FFF1C232"/>
      </patternFill>
    </fill>
    <fill>
      <patternFill patternType="solid">
        <fgColor rgb="FF004A99"/>
        <bgColor rgb="FF004A99"/>
      </patternFill>
    </fill>
    <fill>
      <patternFill patternType="solid">
        <fgColor rgb="FFFFD966"/>
        <bgColor rgb="FFFFD966"/>
      </patternFill>
    </fill>
    <fill>
      <patternFill patternType="solid">
        <fgColor rgb="FFFFC000"/>
        <bgColor rgb="FFFFC000"/>
      </patternFill>
    </fill>
    <fill>
      <patternFill patternType="solid">
        <fgColor rgb="FF2F5496"/>
        <bgColor rgb="FF2F5496"/>
      </patternFill>
    </fill>
    <fill>
      <patternFill patternType="solid">
        <fgColor rgb="FFD8D8D8"/>
        <bgColor rgb="FFD8D8D8"/>
      </patternFill>
    </fill>
    <fill>
      <patternFill patternType="solid">
        <fgColor rgb="FFDDEBF7"/>
        <bgColor rgb="FFDDEBF7"/>
      </patternFill>
    </fill>
    <fill>
      <patternFill patternType="solid">
        <fgColor rgb="FF548135"/>
        <bgColor rgb="FF548135"/>
      </patternFill>
    </fill>
    <fill>
      <patternFill patternType="solid">
        <fgColor rgb="FFA8D08D"/>
        <bgColor rgb="FFA8D08D"/>
      </patternFill>
    </fill>
    <fill>
      <patternFill patternType="solid">
        <fgColor rgb="FFE2EFD9"/>
        <bgColor rgb="FFE2EFD9"/>
      </patternFill>
    </fill>
    <fill>
      <patternFill patternType="solid">
        <fgColor rgb="FFFF0000"/>
        <bgColor rgb="FFFF0000"/>
      </patternFill>
    </fill>
    <fill>
      <patternFill patternType="solid">
        <fgColor rgb="FFD9D9D9"/>
        <bgColor rgb="FFD9D9D9"/>
      </patternFill>
    </fill>
    <fill>
      <patternFill patternType="solid">
        <fgColor rgb="FF3B96EC"/>
        <bgColor rgb="FF3B96EC"/>
      </patternFill>
    </fill>
    <fill>
      <patternFill patternType="solid">
        <fgColor rgb="FFF2F2F2"/>
        <bgColor rgb="FFF2F2F2"/>
      </patternFill>
    </fill>
    <fill>
      <patternFill patternType="solid">
        <fgColor rgb="FF31859C"/>
        <bgColor rgb="FF31859C"/>
      </patternFill>
    </fill>
    <fill>
      <patternFill patternType="solid">
        <fgColor rgb="FF9BC2E6"/>
        <bgColor rgb="FF9BC2E6"/>
      </patternFill>
    </fill>
    <fill>
      <patternFill patternType="solid">
        <fgColor rgb="FF5B9BD5"/>
        <bgColor rgb="FF5B9BD5"/>
      </patternFill>
    </fill>
    <fill>
      <patternFill patternType="solid">
        <fgColor rgb="FFFFFFFF"/>
        <bgColor rgb="FFFFFFFF"/>
      </patternFill>
    </fill>
    <fill>
      <patternFill patternType="solid">
        <fgColor rgb="FFDEEAF6"/>
        <bgColor rgb="FFDEEAF6"/>
      </patternFill>
    </fill>
    <fill>
      <patternFill patternType="solid">
        <fgColor rgb="FF9CC2E5"/>
        <bgColor rgb="FF9CC2E5"/>
      </patternFill>
    </fill>
    <fill>
      <patternFill patternType="solid">
        <fgColor rgb="FFCC0000"/>
        <bgColor rgb="FFCC0000"/>
      </patternFill>
    </fill>
    <fill>
      <patternFill patternType="solid">
        <fgColor rgb="FF212121"/>
        <bgColor rgb="FF212121"/>
      </patternFill>
    </fill>
  </fills>
  <borders count="72">
    <border/>
    <border>
      <left style="thin">
        <color rgb="FFE3E3E3"/>
      </left>
      <right style="thin">
        <color rgb="FFE3E3E3"/>
      </right>
      <top style="thin">
        <color rgb="FFE3E3E3"/>
      </top>
      <bottom style="thin">
        <color rgb="FF000000"/>
      </bottom>
    </border>
    <border>
      <right style="thin">
        <color rgb="FFE3E3E3"/>
      </right>
      <top style="thin">
        <color rgb="FFE3E3E3"/>
      </top>
      <bottom style="thin">
        <color rgb="FF000000"/>
      </bottom>
    </border>
    <border>
      <top style="thin">
        <color rgb="FFE3E3E3"/>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E3E3E3"/>
      </left>
      <top style="thin">
        <color rgb="FFE3E3E3"/>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rder>
    <border>
      <left/>
      <right/>
      <top/>
      <bottom/>
    </border>
    <border>
      <right style="hair">
        <color rgb="FF3B96EC"/>
      </right>
    </border>
    <border>
      <left style="hair">
        <color rgb="FFFFFFFF"/>
      </left>
      <right style="hair">
        <color rgb="FFFFFFFF"/>
      </right>
      <top style="hair">
        <color rgb="FFFFFFFF"/>
      </top>
      <bottom/>
    </border>
    <border>
      <left/>
      <right/>
      <bottom style="hair">
        <color rgb="FFFFFFFF"/>
      </bottom>
    </border>
    <border>
      <left/>
      <right/>
      <top/>
      <bottom style="hair">
        <color rgb="FFFFFFFF"/>
      </bottom>
    </border>
    <border>
      <bottom style="hair">
        <color rgb="FF3B96EC"/>
      </bottom>
    </border>
    <border>
      <bottom style="hair">
        <color rgb="FFFFFFFF"/>
      </bottom>
    </border>
    <border>
      <right style="hair">
        <color rgb="FF3B96EC"/>
      </right>
      <bottom style="hair">
        <color rgb="FF3B96EC"/>
      </bottom>
    </border>
    <border>
      <left style="hair">
        <color rgb="FFFFFFFF"/>
      </left>
      <right style="hair">
        <color rgb="FFFFFFFF"/>
      </right>
      <top/>
      <bottom/>
    </border>
    <border>
      <left/>
      <right/>
      <top style="hair">
        <color rgb="FFFFFFFF"/>
      </top>
    </border>
    <border>
      <left/>
      <right/>
      <top style="hair">
        <color rgb="FFFFFFFF"/>
      </top>
      <bottom/>
    </border>
    <border>
      <top style="hair">
        <color rgb="FF3B96EC"/>
      </top>
    </border>
    <border>
      <left style="hair">
        <color rgb="FF3B96EC"/>
      </left>
    </border>
    <border>
      <left style="hair">
        <color rgb="FFFFFFFF"/>
      </left>
      <top style="hair">
        <color rgb="FFFFFFFF"/>
      </top>
      <bottom style="hair">
        <color rgb="FFFFFFFF"/>
      </bottom>
    </border>
    <border>
      <top style="hair">
        <color rgb="FFFFFFFF"/>
      </top>
      <bottom style="hair">
        <color rgb="FFFFFFFF"/>
      </bottom>
    </border>
    <border>
      <right style="hair">
        <color rgb="FFFFFFFF"/>
      </right>
      <top style="hair">
        <color rgb="FFFFFFFF"/>
      </top>
      <bottom style="hair">
        <color rgb="FFFFFFFF"/>
      </bottom>
    </border>
    <border>
      <right/>
      <top style="hair">
        <color rgb="FFFFFFFF"/>
      </top>
      <bottom style="hair">
        <color rgb="FFFFFFFF"/>
      </bottom>
    </border>
    <border>
      <left style="hair">
        <color rgb="FFFFFFFF"/>
      </left>
      <right/>
      <top/>
      <bottom style="hair">
        <color rgb="FFFFFFFF"/>
      </bottom>
    </border>
    <border>
      <left style="hair">
        <color rgb="FFFFFFFF"/>
      </left>
      <right/>
      <top style="hair">
        <color rgb="FFFFFFFF"/>
      </top>
      <bottom style="hair">
        <color rgb="FFFFFFFF"/>
      </bottom>
    </border>
    <border>
      <left style="hair">
        <color rgb="FFFFFFFF"/>
      </left>
      <right style="hair">
        <color rgb="FFFFFFFF"/>
      </right>
      <top style="hair">
        <color rgb="FFFFFFFF"/>
      </top>
      <bottom style="hair">
        <color rgb="FFFFFFFF"/>
      </bottom>
    </border>
    <border>
      <left/>
      <right/>
      <top style="hair">
        <color rgb="FFFFFFFF"/>
      </top>
      <bottom style="hair">
        <color rgb="FFFFFFFF"/>
      </bottom>
    </border>
    <border>
      <left/>
      <top style="hair">
        <color rgb="FFFFFFFF"/>
      </top>
      <bottom style="hair">
        <color rgb="FFFFFFFF"/>
      </bottom>
    </border>
    <border>
      <left/>
      <right style="hair">
        <color rgb="FFFFFFFF"/>
      </right>
      <top style="hair">
        <color rgb="FFFFFFFF"/>
      </top>
      <bottom style="hair">
        <color rgb="FFFFFFFF"/>
      </bottom>
    </border>
    <border>
      <left/>
      <right style="hair">
        <color rgb="FFFFFFFF"/>
      </right>
      <top/>
      <bottom style="hair">
        <color rgb="FFFFFFFF"/>
      </bottom>
    </border>
    <border>
      <left/>
      <top/>
      <bottom style="hair">
        <color rgb="FFFFFFFF"/>
      </bottom>
    </border>
    <border>
      <top/>
      <bottom style="hair">
        <color rgb="FFFFFFFF"/>
      </bottom>
    </border>
    <border>
      <right style="hair">
        <color rgb="FFFFFFFF"/>
      </right>
      <top/>
      <bottom style="hair">
        <color rgb="FFFFFFFF"/>
      </bottom>
    </border>
    <border>
      <left style="hair">
        <color rgb="FFFFFFFF"/>
      </left>
      <top/>
      <bottom style="hair">
        <color rgb="FFFFFFFF"/>
      </bottom>
    </border>
    <border>
      <right/>
      <top/>
      <bottom style="hair">
        <color rgb="FFFFFFFF"/>
      </bottom>
    </border>
    <border>
      <left style="thin">
        <color rgb="FFFFFFFF"/>
      </left>
      <right style="thin">
        <color rgb="FFFFFFFF"/>
      </right>
      <top style="thin">
        <color rgb="FFFFFFFF"/>
      </top>
      <bottom style="thin">
        <color rgb="FFFFFFFF"/>
      </bottom>
    </border>
    <border>
      <top style="thin">
        <color rgb="FFFFFFFF"/>
      </top>
      <bottom style="hair">
        <color rgb="FFFFFFFF"/>
      </bottom>
    </border>
    <border>
      <right style="hair">
        <color rgb="FFFFFFFF"/>
      </right>
      <top style="thin">
        <color rgb="FFFFFFFF"/>
      </top>
      <bottom style="hair">
        <color rgb="FFFFFFFF"/>
      </bottom>
    </border>
    <border>
      <right/>
      <top style="thin">
        <color rgb="FFFFFFFF"/>
      </top>
      <bottom style="hair">
        <color rgb="FFFFFFFF"/>
      </bottom>
    </border>
    <border>
      <left style="thin">
        <color rgb="FFFFFFFF"/>
      </left>
      <right style="thin">
        <color rgb="FFFFFFFF"/>
      </right>
      <bottom style="thin">
        <color rgb="FFFFFFFF"/>
      </bottom>
    </border>
    <border>
      <right style="hair">
        <color rgb="FFFFFFFF"/>
      </right>
      <bottom style="hair">
        <color rgb="FFFFFFFF"/>
      </bottom>
    </border>
    <border>
      <right/>
      <bottom style="hair">
        <color rgb="FFFFFFFF"/>
      </bottom>
    </border>
    <border>
      <left style="hair">
        <color rgb="FFFFFFFF"/>
      </left>
      <top/>
      <bottom/>
    </border>
    <border>
      <top/>
      <bottom/>
    </border>
    <border>
      <right/>
      <top/>
      <bottom/>
    </border>
    <border>
      <top style="hair">
        <color rgb="FFFFFFFF"/>
      </top>
    </border>
    <border>
      <left style="hair">
        <color rgb="FFE7E6E6"/>
      </left>
      <right/>
      <top style="hair">
        <color rgb="FFE7E6E6"/>
      </top>
      <bottom/>
    </border>
    <border>
      <right style="hair">
        <color rgb="FFE7E6E6"/>
      </right>
      <top style="hair">
        <color rgb="FFFFFFFF"/>
      </top>
      <bottom style="hair">
        <color rgb="FFFFFFFF"/>
      </bottom>
    </border>
    <border>
      <left style="hair">
        <color rgb="FFFFFFFF"/>
      </left>
      <top style="hair">
        <color rgb="FFFFFFFF"/>
      </top>
    </border>
    <border>
      <right style="hair">
        <color rgb="FFFFFFFF"/>
      </right>
    </border>
    <border>
      <left style="hair">
        <color rgb="FFFFFFFF"/>
      </left>
      <bottom style="hair">
        <color rgb="FFFFFFFF"/>
      </bottom>
    </border>
    <border>
      <left style="hair">
        <color rgb="FFFFFFFF"/>
      </left>
    </border>
    <border>
      <left style="hair">
        <color rgb="FFFFFFFF"/>
      </left>
      <right style="hair">
        <color rgb="FFFFFFFF"/>
      </right>
      <bottom style="hair">
        <color rgb="FFFFFFFF"/>
      </bottom>
    </border>
    <border>
      <bottom style="thin">
        <color rgb="FFFFFFFF"/>
      </bottom>
    </border>
    <border>
      <right style="hair">
        <color rgb="FFFFFFFF"/>
      </right>
      <bottom style="thin">
        <color rgb="FFFFFFFF"/>
      </bottom>
    </border>
    <border>
      <right style="hair">
        <color rgb="FFFFFFFF"/>
      </right>
      <bottom style="hair">
        <color rgb="FFE7E6E6"/>
      </bottom>
    </border>
    <border>
      <left style="hair">
        <color rgb="FFE7E6E6"/>
      </left>
    </border>
    <border>
      <right style="hair">
        <color rgb="FFE7E6E6"/>
      </right>
      <bottom style="hair">
        <color rgb="FFFFFFFF"/>
      </bottom>
    </border>
    <border>
      <left style="thin">
        <color rgb="FFE3E3E3"/>
      </left>
      <top style="thin">
        <color rgb="FFE3E3E3"/>
      </top>
      <bottom style="thin">
        <color rgb="FFE3E3E3"/>
      </bottom>
    </border>
    <border>
      <left style="thin">
        <color rgb="FFE3E3E3"/>
      </left>
      <bottom style="thin">
        <color rgb="FFE3E3E3"/>
      </bottom>
    </border>
    <border>
      <left style="thin">
        <color rgb="FFE3E3E3"/>
      </left>
      <right style="thin">
        <color rgb="FFE3E3E3"/>
      </right>
      <bottom style="thin">
        <color rgb="FFE3E3E3"/>
      </bottom>
    </border>
  </borders>
  <cellStyleXfs count="1">
    <xf borderId="0" fillId="0" fontId="0" numFmtId="0" applyAlignment="1" applyFont="1"/>
  </cellStyleXfs>
  <cellXfs count="29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vertical="bottom"/>
    </xf>
    <xf borderId="0" fillId="0" fontId="3" numFmtId="0" xfId="0" applyAlignment="1" applyFont="1">
      <alignment readingOrder="0" vertical="bottom"/>
    </xf>
    <xf borderId="0" fillId="0" fontId="4" numFmtId="0" xfId="0" applyAlignment="1" applyFont="1">
      <alignment readingOrder="0" vertical="top"/>
    </xf>
    <xf borderId="1" fillId="3" fontId="5" numFmtId="0" xfId="0" applyAlignment="1" applyBorder="1" applyFill="1" applyFont="1">
      <alignment horizontal="center" vertical="bottom"/>
    </xf>
    <xf borderId="2" fillId="3" fontId="5" numFmtId="0" xfId="0" applyAlignment="1" applyBorder="1" applyFont="1">
      <alignment horizontal="center" vertical="bottom"/>
    </xf>
    <xf borderId="3" fillId="3" fontId="5" numFmtId="0" xfId="0" applyAlignment="1" applyBorder="1" applyFont="1">
      <alignment horizontal="center" vertical="bottom"/>
    </xf>
    <xf borderId="4" fillId="3" fontId="5" numFmtId="0" xfId="0" applyAlignment="1" applyBorder="1" applyFont="1">
      <alignment horizontal="center" vertical="bottom"/>
    </xf>
    <xf borderId="0" fillId="4" fontId="5" numFmtId="0" xfId="0" applyAlignment="1" applyFill="1" applyFont="1">
      <alignment vertical="bottom"/>
    </xf>
    <xf borderId="5" fillId="0" fontId="2" numFmtId="0" xfId="0" applyAlignment="1" applyBorder="1" applyFont="1">
      <alignment shrinkToFit="0" vertical="bottom" wrapText="1"/>
    </xf>
    <xf borderId="5" fillId="5" fontId="2" numFmtId="0" xfId="0" applyAlignment="1" applyBorder="1" applyFill="1" applyFont="1">
      <alignment vertical="bottom"/>
    </xf>
    <xf borderId="5" fillId="6" fontId="2" numFmtId="0" xfId="0" applyAlignment="1" applyBorder="1" applyFill="1" applyFont="1">
      <alignment horizontal="right" readingOrder="0" vertical="bottom"/>
    </xf>
    <xf borderId="5" fillId="0" fontId="4" numFmtId="0" xfId="0" applyBorder="1" applyFont="1"/>
    <xf borderId="5" fillId="7" fontId="2" numFmtId="0" xfId="0" applyAlignment="1" applyBorder="1" applyFill="1" applyFont="1">
      <alignment vertical="bottom"/>
    </xf>
    <xf borderId="5" fillId="8" fontId="2" numFmtId="0" xfId="0" applyAlignment="1" applyBorder="1" applyFill="1" applyFont="1">
      <alignment vertical="bottom"/>
    </xf>
    <xf borderId="5" fillId="0" fontId="2" numFmtId="0" xfId="0" applyAlignment="1" applyBorder="1" applyFont="1">
      <alignment vertical="bottom"/>
    </xf>
    <xf borderId="0" fillId="3" fontId="6" numFmtId="0" xfId="0" applyAlignment="1" applyFont="1">
      <alignment readingOrder="0"/>
    </xf>
    <xf borderId="6" fillId="3" fontId="6" numFmtId="0" xfId="0" applyBorder="1" applyFont="1"/>
    <xf borderId="6" fillId="0" fontId="4" numFmtId="0" xfId="0" applyBorder="1" applyFont="1"/>
    <xf borderId="6" fillId="0" fontId="4" numFmtId="0" xfId="0" applyAlignment="1" applyBorder="1" applyFont="1">
      <alignment readingOrder="0"/>
    </xf>
    <xf borderId="6" fillId="3" fontId="6" numFmtId="0" xfId="0" applyAlignment="1" applyBorder="1" applyFont="1">
      <alignment readingOrder="0"/>
    </xf>
    <xf borderId="6" fillId="3" fontId="6" numFmtId="0" xfId="0" applyBorder="1" applyFont="1"/>
    <xf borderId="6" fillId="0" fontId="4" numFmtId="0" xfId="0" applyBorder="1" applyFont="1"/>
    <xf borderId="7" fillId="3" fontId="7" numFmtId="0" xfId="0" applyAlignment="1" applyBorder="1" applyFont="1">
      <alignment horizontal="center" readingOrder="0" vertical="bottom"/>
    </xf>
    <xf borderId="0" fillId="3" fontId="7" numFmtId="0" xfId="0" applyAlignment="1" applyFont="1">
      <alignment horizontal="center" readingOrder="0" vertical="bottom"/>
    </xf>
    <xf borderId="0" fillId="3" fontId="6" numFmtId="0" xfId="0" applyFont="1"/>
    <xf borderId="0" fillId="0" fontId="4" numFmtId="0" xfId="0" applyAlignment="1" applyFont="1">
      <alignment readingOrder="0"/>
    </xf>
    <xf borderId="6" fillId="9" fontId="6" numFmtId="0" xfId="0" applyBorder="1" applyFill="1" applyFont="1"/>
    <xf borderId="6" fillId="10" fontId="4" numFmtId="0" xfId="0" applyBorder="1" applyFill="1" applyFont="1"/>
    <xf borderId="8" fillId="0" fontId="4" numFmtId="0" xfId="0" applyAlignment="1" applyBorder="1" applyFont="1">
      <alignment readingOrder="0"/>
    </xf>
    <xf borderId="9" fillId="0" fontId="8" numFmtId="0" xfId="0" applyBorder="1" applyFont="1"/>
    <xf borderId="10" fillId="0" fontId="8" numFmtId="0" xfId="0" applyBorder="1" applyFont="1"/>
    <xf borderId="11" fillId="0" fontId="8" numFmtId="0" xfId="0" applyBorder="1" applyFont="1"/>
    <xf borderId="12" fillId="0" fontId="8" numFmtId="0" xfId="0" applyBorder="1" applyFont="1"/>
    <xf borderId="13" fillId="0" fontId="8" numFmtId="0" xfId="0" applyBorder="1" applyFont="1"/>
    <xf borderId="14" fillId="0" fontId="8" numFmtId="0" xfId="0" applyBorder="1" applyFont="1"/>
    <xf borderId="15" fillId="0" fontId="8" numFmtId="0" xfId="0" applyBorder="1" applyFont="1"/>
    <xf borderId="0" fillId="9" fontId="6" numFmtId="164" xfId="0" applyFont="1" applyNumberFormat="1"/>
    <xf borderId="0" fillId="11" fontId="4" numFmtId="0" xfId="0" applyFill="1" applyFont="1"/>
    <xf borderId="0" fillId="0" fontId="4" numFmtId="0" xfId="0" applyFont="1"/>
    <xf borderId="0" fillId="9" fontId="6" numFmtId="0" xfId="0" applyAlignment="1" applyFont="1">
      <alignment readingOrder="0"/>
    </xf>
    <xf borderId="0" fillId="0" fontId="4" numFmtId="0" xfId="0" applyFont="1"/>
    <xf borderId="6" fillId="9" fontId="6" numFmtId="0" xfId="0" applyAlignment="1" applyBorder="1" applyFont="1">
      <alignment readingOrder="0"/>
    </xf>
    <xf borderId="6" fillId="9" fontId="9" numFmtId="0" xfId="0" applyAlignment="1" applyBorder="1" applyFont="1">
      <alignment readingOrder="0"/>
    </xf>
    <xf borderId="0" fillId="12" fontId="10" numFmtId="0" xfId="0" applyFill="1" applyFont="1"/>
    <xf borderId="0" fillId="12" fontId="11" numFmtId="0" xfId="0" applyFont="1"/>
    <xf borderId="0" fillId="12" fontId="10" numFmtId="0" xfId="0" applyAlignment="1" applyFont="1">
      <alignment horizontal="right"/>
    </xf>
    <xf borderId="0" fillId="12" fontId="10" numFmtId="164" xfId="0" applyAlignment="1" applyFont="1" applyNumberFormat="1">
      <alignment horizontal="right"/>
    </xf>
    <xf borderId="0" fillId="12" fontId="10" numFmtId="0" xfId="0" applyAlignment="1" applyFont="1">
      <alignment horizontal="right" readingOrder="0"/>
    </xf>
    <xf borderId="0" fillId="12" fontId="12" numFmtId="0" xfId="0" applyAlignment="1" applyFont="1">
      <alignment vertical="bottom"/>
    </xf>
    <xf borderId="0" fillId="0" fontId="11" numFmtId="0" xfId="0" applyAlignment="1" applyFont="1">
      <alignment vertical="bottom"/>
    </xf>
    <xf borderId="4" fillId="13" fontId="13" numFmtId="0" xfId="0" applyAlignment="1" applyBorder="1" applyFill="1" applyFont="1">
      <alignment readingOrder="0" shrinkToFit="0" vertical="top" wrapText="1"/>
    </xf>
    <xf borderId="4" fillId="0" fontId="8" numFmtId="0" xfId="0" applyBorder="1" applyFont="1"/>
    <xf borderId="0" fillId="14" fontId="14" numFmtId="0" xfId="0" applyAlignment="1" applyFill="1" applyFont="1">
      <alignment shrinkToFit="0" vertical="top" wrapText="1"/>
    </xf>
    <xf borderId="0" fillId="14" fontId="14" numFmtId="165" xfId="0" applyAlignment="1" applyFont="1" applyNumberFormat="1">
      <alignment shrinkToFit="0" vertical="top" wrapText="1"/>
    </xf>
    <xf borderId="0" fillId="14" fontId="14" numFmtId="166" xfId="0" applyAlignment="1" applyFont="1" applyNumberFormat="1">
      <alignment shrinkToFit="0" vertical="top" wrapText="1"/>
    </xf>
    <xf borderId="0" fillId="14" fontId="14" numFmtId="167" xfId="0" applyAlignment="1" applyFont="1" applyNumberFormat="1">
      <alignment vertical="top"/>
    </xf>
    <xf borderId="0" fillId="0" fontId="11" numFmtId="167" xfId="0" applyAlignment="1" applyFont="1" applyNumberFormat="1">
      <alignment vertical="bottom"/>
    </xf>
    <xf borderId="0" fillId="0" fontId="15" numFmtId="0" xfId="0" applyAlignment="1" applyFont="1">
      <alignment shrinkToFit="0" vertical="top" wrapText="1"/>
    </xf>
    <xf borderId="0" fillId="0" fontId="11" numFmtId="0" xfId="0" applyAlignment="1" applyFont="1">
      <alignment vertical="top"/>
    </xf>
    <xf borderId="0" fillId="0" fontId="15" numFmtId="165" xfId="0" applyAlignment="1" applyFont="1" applyNumberFormat="1">
      <alignment shrinkToFit="0" vertical="top" wrapText="1"/>
    </xf>
    <xf borderId="0" fillId="0" fontId="15" numFmtId="166" xfId="0" applyAlignment="1" applyFont="1" applyNumberFormat="1">
      <alignment shrinkToFit="0" vertical="top" wrapText="1"/>
    </xf>
    <xf borderId="0" fillId="0" fontId="15" numFmtId="167" xfId="0" applyAlignment="1" applyFont="1" applyNumberFormat="1">
      <alignment vertical="top"/>
    </xf>
    <xf borderId="0" fillId="0" fontId="11" numFmtId="166" xfId="0" applyAlignment="1" applyFont="1" applyNumberFormat="1">
      <alignment vertical="top"/>
    </xf>
    <xf borderId="4" fillId="0" fontId="15" numFmtId="166" xfId="0" applyAlignment="1" applyBorder="1" applyFont="1" applyNumberFormat="1">
      <alignment shrinkToFit="0" vertical="top" wrapText="1"/>
    </xf>
    <xf borderId="0" fillId="0" fontId="14" numFmtId="166" xfId="0" applyAlignment="1" applyFont="1" applyNumberFormat="1">
      <alignment shrinkToFit="0" vertical="top" wrapText="1"/>
    </xf>
    <xf borderId="4" fillId="0" fontId="11" numFmtId="166" xfId="0" applyAlignment="1" applyBorder="1" applyFont="1" applyNumberFormat="1">
      <alignment vertical="top"/>
    </xf>
    <xf borderId="0" fillId="0" fontId="11" numFmtId="167" xfId="0" applyAlignment="1" applyFont="1" applyNumberFormat="1">
      <alignment vertical="top"/>
    </xf>
    <xf borderId="0" fillId="0" fontId="14" numFmtId="165" xfId="0" applyAlignment="1" applyFont="1" applyNumberFormat="1">
      <alignment shrinkToFit="0" vertical="top" wrapText="1"/>
    </xf>
    <xf borderId="4" fillId="0" fontId="14" numFmtId="0" xfId="0" applyAlignment="1" applyBorder="1" applyFont="1">
      <alignment shrinkToFit="0" vertical="top" wrapText="1"/>
    </xf>
    <xf borderId="4" fillId="0" fontId="11" numFmtId="0" xfId="0" applyAlignment="1" applyBorder="1" applyFont="1">
      <alignment vertical="top"/>
    </xf>
    <xf borderId="4" fillId="0" fontId="11" numFmtId="167" xfId="0" applyAlignment="1" applyBorder="1" applyFont="1" applyNumberFormat="1">
      <alignment vertical="top"/>
    </xf>
    <xf borderId="4" fillId="0" fontId="14" numFmtId="167" xfId="0" applyAlignment="1" applyBorder="1" applyFont="1" applyNumberFormat="1">
      <alignment vertical="top"/>
    </xf>
    <xf borderId="0" fillId="15" fontId="16" numFmtId="0" xfId="0" applyAlignment="1" applyFill="1" applyFont="1">
      <alignment horizontal="center" vertical="bottom"/>
    </xf>
    <xf borderId="0" fillId="16" fontId="17" numFmtId="0" xfId="0" applyAlignment="1" applyFill="1" applyFont="1">
      <alignment horizontal="center" vertical="bottom"/>
    </xf>
    <xf borderId="0" fillId="17" fontId="18" numFmtId="0" xfId="0" applyAlignment="1" applyFill="1" applyFont="1">
      <alignment vertical="bottom"/>
    </xf>
    <xf borderId="0" fillId="17" fontId="16" numFmtId="0" xfId="0" applyAlignment="1" applyFont="1">
      <alignment horizontal="center" vertical="bottom"/>
    </xf>
    <xf borderId="0" fillId="0" fontId="16" numFmtId="0" xfId="0" applyAlignment="1" applyFont="1">
      <alignment vertical="bottom"/>
    </xf>
    <xf borderId="0" fillId="0" fontId="16" numFmtId="0" xfId="0" applyAlignment="1" applyFont="1">
      <alignment horizontal="right" readingOrder="0" vertical="bottom"/>
    </xf>
    <xf borderId="0" fillId="0" fontId="16" numFmtId="168" xfId="0" applyAlignment="1" applyFont="1" applyNumberFormat="1">
      <alignment horizontal="right" readingOrder="0" vertical="bottom"/>
    </xf>
    <xf borderId="0" fillId="0" fontId="19" numFmtId="0" xfId="0" applyAlignment="1" applyFont="1">
      <alignment vertical="bottom"/>
    </xf>
    <xf borderId="0" fillId="18" fontId="4" numFmtId="0" xfId="0" applyAlignment="1" applyFill="1" applyFont="1">
      <alignment readingOrder="0"/>
    </xf>
    <xf borderId="6" fillId="3" fontId="7" numFmtId="0" xfId="0" applyAlignment="1" applyBorder="1" applyFont="1">
      <alignment horizontal="center" readingOrder="0" vertical="bottom"/>
    </xf>
    <xf borderId="6" fillId="0" fontId="20" numFmtId="0" xfId="0" applyAlignment="1" applyBorder="1" applyFont="1">
      <alignment horizontal="left" readingOrder="0"/>
    </xf>
    <xf borderId="0" fillId="19" fontId="4" numFmtId="0" xfId="0" applyAlignment="1" applyFill="1" applyFont="1">
      <alignment readingOrder="0" vertical="top"/>
    </xf>
    <xf borderId="16" fillId="9" fontId="21" numFmtId="0" xfId="0" applyAlignment="1" applyBorder="1" applyFont="1">
      <alignment horizontal="center" shrinkToFit="0" vertical="center" wrapText="1"/>
    </xf>
    <xf borderId="17" fillId="20" fontId="22" numFmtId="0" xfId="0" applyAlignment="1" applyBorder="1" applyFill="1" applyFont="1">
      <alignment horizontal="left" shrinkToFit="0" vertical="center" wrapText="1"/>
    </xf>
    <xf borderId="0" fillId="0" fontId="23" numFmtId="0" xfId="0" applyAlignment="1" applyFont="1">
      <alignment horizontal="left" shrinkToFit="0" vertical="center" wrapText="0"/>
    </xf>
    <xf borderId="17" fillId="20" fontId="22" numFmtId="0" xfId="0" applyAlignment="1" applyBorder="1" applyFont="1">
      <alignment horizontal="left" shrinkToFit="0" vertical="center" wrapText="0"/>
    </xf>
    <xf borderId="18" fillId="0" fontId="24" numFmtId="0" xfId="0" applyAlignment="1" applyBorder="1" applyFont="1">
      <alignment horizontal="left" shrinkToFit="0" vertical="center" wrapText="0"/>
    </xf>
    <xf borderId="0" fillId="0" fontId="23" numFmtId="0" xfId="0" applyAlignment="1" applyFont="1">
      <alignment shrinkToFit="0" vertical="bottom" wrapText="0"/>
    </xf>
    <xf borderId="19" fillId="21" fontId="25" numFmtId="0" xfId="0" applyAlignment="1" applyBorder="1" applyFill="1" applyFont="1">
      <alignment horizontal="center" shrinkToFit="0" vertical="center" wrapText="1"/>
    </xf>
    <xf borderId="20" fillId="0" fontId="8" numFmtId="0" xfId="0" applyBorder="1" applyFont="1"/>
    <xf borderId="21" fillId="20" fontId="22" numFmtId="0" xfId="0" applyAlignment="1" applyBorder="1" applyFont="1">
      <alignment horizontal="left" shrinkToFit="0" vertical="center" wrapText="1"/>
    </xf>
    <xf borderId="22" fillId="0" fontId="23" numFmtId="0" xfId="0" applyAlignment="1" applyBorder="1" applyFont="1">
      <alignment horizontal="left" shrinkToFit="0" vertical="center" wrapText="0"/>
    </xf>
    <xf borderId="21" fillId="20" fontId="22" numFmtId="0" xfId="0" applyAlignment="1" applyBorder="1" applyFont="1">
      <alignment horizontal="left" shrinkToFit="0" vertical="center" wrapText="0"/>
    </xf>
    <xf borderId="23" fillId="0" fontId="22" numFmtId="0" xfId="0" applyAlignment="1" applyBorder="1" applyFont="1">
      <alignment horizontal="left" shrinkToFit="0" vertical="center" wrapText="0"/>
    </xf>
    <xf borderId="24" fillId="0" fontId="23" numFmtId="0" xfId="0" applyAlignment="1" applyBorder="1" applyFont="1">
      <alignment horizontal="left" shrinkToFit="0" vertical="center" wrapText="0"/>
    </xf>
    <xf borderId="25" fillId="21" fontId="26" numFmtId="0" xfId="0" applyAlignment="1" applyBorder="1" applyFont="1">
      <alignment shrinkToFit="0" vertical="center" wrapText="0"/>
    </xf>
    <xf borderId="26" fillId="9" fontId="21" numFmtId="0" xfId="0" applyAlignment="1" applyBorder="1" applyFont="1">
      <alignment horizontal="center" shrinkToFit="0" vertical="center" wrapText="1"/>
    </xf>
    <xf borderId="27" fillId="20" fontId="22" numFmtId="0" xfId="0" applyAlignment="1" applyBorder="1" applyFont="1">
      <alignment horizontal="left" shrinkToFit="0" vertical="center" wrapText="1"/>
    </xf>
    <xf borderId="28" fillId="0" fontId="23" numFmtId="0" xfId="0" applyAlignment="1" applyBorder="1" applyFont="1">
      <alignment horizontal="left" shrinkToFit="0" vertical="center" wrapText="0"/>
    </xf>
    <xf borderId="18" fillId="0" fontId="23" numFmtId="0" xfId="0" applyAlignment="1" applyBorder="1" applyFont="1">
      <alignment horizontal="left" shrinkToFit="0" vertical="center" wrapText="0"/>
    </xf>
    <xf borderId="23" fillId="0" fontId="23" numFmtId="0" xfId="0" applyAlignment="1" applyBorder="1" applyFont="1">
      <alignment horizontal="left" shrinkToFit="0" vertical="center" wrapText="0"/>
    </xf>
    <xf borderId="29" fillId="0" fontId="23" numFmtId="0" xfId="0" applyAlignment="1" applyBorder="1" applyFont="1">
      <alignment shrinkToFit="0" vertical="bottom" wrapText="0"/>
    </xf>
    <xf borderId="30" fillId="9" fontId="27" numFmtId="0" xfId="0" applyAlignment="1" applyBorder="1" applyFont="1">
      <alignment horizontal="center" shrinkToFit="0" vertical="center" wrapText="1"/>
    </xf>
    <xf borderId="31" fillId="0" fontId="8" numFmtId="0" xfId="0" applyBorder="1" applyFont="1"/>
    <xf borderId="32" fillId="0" fontId="8" numFmtId="0" xfId="0" applyBorder="1" applyFont="1"/>
    <xf borderId="33" fillId="0" fontId="8" numFmtId="0" xfId="0" applyBorder="1" applyFont="1"/>
    <xf borderId="34" fillId="20" fontId="27" numFmtId="0" xfId="0" applyAlignment="1" applyBorder="1" applyFont="1">
      <alignment horizontal="center" shrinkToFit="0" vertical="center" wrapText="1"/>
    </xf>
    <xf borderId="35" fillId="20" fontId="27" numFmtId="0" xfId="0" applyAlignment="1" applyBorder="1" applyFont="1">
      <alignment horizontal="center" shrinkToFit="0" vertical="center" wrapText="1"/>
    </xf>
    <xf borderId="36" fillId="20" fontId="27" numFmtId="0" xfId="0" applyAlignment="1" applyBorder="1" applyFont="1">
      <alignment horizontal="center" shrinkToFit="0" vertical="center" wrapText="1"/>
    </xf>
    <xf borderId="30" fillId="20" fontId="23" numFmtId="0" xfId="0" applyAlignment="1" applyBorder="1" applyFont="1">
      <alignment shrinkToFit="0" vertical="bottom" wrapText="0"/>
    </xf>
    <xf borderId="30" fillId="20" fontId="27" numFmtId="0" xfId="0" applyAlignment="1" applyBorder="1" applyFont="1">
      <alignment horizontal="center" shrinkToFit="0" vertical="center" wrapText="1"/>
    </xf>
    <xf borderId="37" fillId="22" fontId="27" numFmtId="49" xfId="0" applyAlignment="1" applyBorder="1" applyFill="1" applyFont="1" applyNumberFormat="1">
      <alignment horizontal="center" readingOrder="0" shrinkToFit="1" vertical="center" wrapText="0"/>
    </xf>
    <xf borderId="37" fillId="22" fontId="27" numFmtId="49" xfId="0" applyAlignment="1" applyBorder="1" applyFont="1" applyNumberFormat="1">
      <alignment horizontal="center" readingOrder="0" shrinkToFit="0" vertical="center" wrapText="0"/>
    </xf>
    <xf borderId="37" fillId="22" fontId="27" numFmtId="169" xfId="0" applyAlignment="1" applyBorder="1" applyFont="1" applyNumberFormat="1">
      <alignment horizontal="center" readingOrder="0" shrinkToFit="0" vertical="center" wrapText="0"/>
    </xf>
    <xf borderId="37" fillId="22" fontId="27" numFmtId="169" xfId="0" applyAlignment="1" applyBorder="1" applyFont="1" applyNumberFormat="1">
      <alignment horizontal="center" shrinkToFit="0" vertical="center" wrapText="0"/>
    </xf>
    <xf borderId="38" fillId="22" fontId="27" numFmtId="49" xfId="0" applyAlignment="1" applyBorder="1" applyFont="1" applyNumberFormat="1">
      <alignment horizontal="left" readingOrder="0" shrinkToFit="0" vertical="center" wrapText="1"/>
    </xf>
    <xf borderId="38" fillId="22" fontId="27" numFmtId="49" xfId="0" applyAlignment="1" applyBorder="1" applyFont="1" applyNumberFormat="1">
      <alignment horizontal="center" readingOrder="0" shrinkToFit="0" vertical="center" wrapText="0"/>
    </xf>
    <xf borderId="0" fillId="0" fontId="23" numFmtId="0" xfId="0" applyAlignment="1" applyFont="1">
      <alignment horizontal="center" shrinkToFit="0" vertical="center" wrapText="0"/>
    </xf>
    <xf borderId="37" fillId="23" fontId="28" numFmtId="49" xfId="0" applyAlignment="1" applyBorder="1" applyFill="1" applyFont="1" applyNumberFormat="1">
      <alignment horizontal="center" readingOrder="0" shrinkToFit="1" vertical="center" wrapText="0"/>
    </xf>
    <xf borderId="37" fillId="23" fontId="28" numFmtId="49" xfId="0" applyAlignment="1" applyBorder="1" applyFont="1" applyNumberFormat="1">
      <alignment horizontal="center" shrinkToFit="0" vertical="center" wrapText="0"/>
    </xf>
    <xf borderId="37" fillId="23" fontId="28" numFmtId="169" xfId="0" applyAlignment="1" applyBorder="1" applyFont="1" applyNumberFormat="1">
      <alignment horizontal="center" shrinkToFit="0" vertical="center" wrapText="0"/>
    </xf>
    <xf borderId="38" fillId="23" fontId="23" numFmtId="0" xfId="0" applyAlignment="1" applyBorder="1" applyFont="1">
      <alignment shrinkToFit="0" vertical="bottom" wrapText="0"/>
    </xf>
    <xf borderId="37" fillId="14" fontId="28" numFmtId="49" xfId="0" applyAlignment="1" applyBorder="1" applyFont="1" applyNumberFormat="1">
      <alignment horizontal="center" shrinkToFit="1" vertical="center" wrapText="0"/>
    </xf>
    <xf borderId="37" fillId="14" fontId="28" numFmtId="49" xfId="0" applyAlignment="1" applyBorder="1" applyFont="1" applyNumberFormat="1">
      <alignment horizontal="center" shrinkToFit="0" vertical="center" wrapText="0"/>
    </xf>
    <xf borderId="37" fillId="14" fontId="28" numFmtId="169" xfId="0" applyAlignment="1" applyBorder="1" applyFont="1" applyNumberFormat="1">
      <alignment horizontal="center" shrinkToFit="0" vertical="center" wrapText="0"/>
    </xf>
    <xf borderId="38" fillId="14" fontId="23" numFmtId="0" xfId="0" applyAlignment="1" applyBorder="1" applyFont="1">
      <alignment shrinkToFit="0" vertical="bottom" wrapText="0"/>
    </xf>
    <xf borderId="37" fillId="23" fontId="28" numFmtId="49" xfId="0" applyAlignment="1" applyBorder="1" applyFont="1" applyNumberFormat="1">
      <alignment horizontal="center" shrinkToFit="1" vertical="center" wrapText="0"/>
    </xf>
    <xf borderId="37" fillId="14" fontId="28" numFmtId="49" xfId="0" applyAlignment="1" applyBorder="1" applyFont="1" applyNumberFormat="1">
      <alignment horizontal="left" shrinkToFit="1" vertical="top" wrapText="0"/>
    </xf>
    <xf borderId="37" fillId="14" fontId="28" numFmtId="49" xfId="0" applyAlignment="1" applyBorder="1" applyFont="1" applyNumberFormat="1">
      <alignment horizontal="left" shrinkToFit="0" vertical="top" wrapText="0"/>
    </xf>
    <xf borderId="37" fillId="14" fontId="28" numFmtId="169" xfId="0" applyAlignment="1" applyBorder="1" applyFont="1" applyNumberFormat="1">
      <alignment horizontal="left" shrinkToFit="0" vertical="top" wrapText="0"/>
    </xf>
    <xf borderId="35" fillId="9" fontId="27" numFmtId="0" xfId="0" applyAlignment="1" applyBorder="1" applyFont="1">
      <alignment horizontal="right" shrinkToFit="0" vertical="center" wrapText="1"/>
    </xf>
    <xf borderId="37" fillId="9" fontId="29" numFmtId="49" xfId="0" applyAlignment="1" applyBorder="1" applyFont="1" applyNumberFormat="1">
      <alignment horizontal="center" shrinkToFit="0" vertical="top" wrapText="0"/>
    </xf>
    <xf borderId="0" fillId="0" fontId="30" numFmtId="0" xfId="0" applyAlignment="1" applyFont="1">
      <alignment shrinkToFit="0" vertical="top" wrapText="0"/>
    </xf>
    <xf borderId="25" fillId="21" fontId="31" numFmtId="0" xfId="0" applyAlignment="1" applyBorder="1" applyFont="1">
      <alignment horizontal="left" shrinkToFit="0" vertical="center" wrapText="0"/>
    </xf>
    <xf borderId="34" fillId="24" fontId="27" numFmtId="0" xfId="0" applyAlignment="1" applyBorder="1" applyFill="1" applyFont="1">
      <alignment horizontal="right" shrinkToFit="0" vertical="center" wrapText="1"/>
    </xf>
    <xf borderId="38" fillId="14" fontId="23" numFmtId="0" xfId="0" applyAlignment="1" applyBorder="1" applyFont="1">
      <alignment readingOrder="0" shrinkToFit="0" vertical="bottom" wrapText="0"/>
    </xf>
    <xf borderId="35" fillId="24" fontId="27" numFmtId="0" xfId="0" applyAlignment="1" applyBorder="1" applyFont="1">
      <alignment horizontal="right" shrinkToFit="0" vertical="center" wrapText="1"/>
    </xf>
    <xf borderId="38" fillId="23" fontId="28" numFmtId="49" xfId="0" applyAlignment="1" applyBorder="1" applyFont="1" applyNumberFormat="1">
      <alignment horizontal="left" readingOrder="0" shrinkToFit="0" vertical="center" wrapText="0"/>
    </xf>
    <xf borderId="38" fillId="14" fontId="23" numFmtId="170" xfId="0" applyAlignment="1" applyBorder="1" applyFont="1" applyNumberFormat="1">
      <alignment readingOrder="0" shrinkToFit="0" vertical="bottom" wrapText="0"/>
    </xf>
    <xf borderId="36" fillId="24" fontId="27" numFmtId="0" xfId="0" applyAlignment="1" applyBorder="1" applyFont="1">
      <alignment horizontal="right" shrinkToFit="0" vertical="center" wrapText="1"/>
    </xf>
    <xf borderId="30" fillId="23" fontId="23" numFmtId="0" xfId="0" applyAlignment="1" applyBorder="1" applyFont="1">
      <alignment shrinkToFit="0" vertical="bottom" wrapText="0"/>
    </xf>
    <xf borderId="0" fillId="0" fontId="30" numFmtId="0" xfId="0" applyAlignment="1" applyFont="1">
      <alignment horizontal="right" shrinkToFit="0" vertical="center" wrapText="0"/>
    </xf>
    <xf borderId="35" fillId="9" fontId="27" numFmtId="0" xfId="0" applyAlignment="1" applyBorder="1" applyFont="1">
      <alignment horizontal="center" shrinkToFit="0" vertical="center" wrapText="0"/>
    </xf>
    <xf borderId="39" fillId="14" fontId="28" numFmtId="169" xfId="0" applyAlignment="1" applyBorder="1" applyFont="1" applyNumberFormat="1">
      <alignment horizontal="left" shrinkToFit="0" vertical="center" wrapText="0"/>
    </xf>
    <xf borderId="36" fillId="14" fontId="28" numFmtId="49" xfId="0" applyAlignment="1" applyBorder="1" applyFont="1" applyNumberFormat="1">
      <alignment shrinkToFit="0" vertical="center" wrapText="0"/>
    </xf>
    <xf borderId="37" fillId="14" fontId="28" numFmtId="49" xfId="0" applyAlignment="1" applyBorder="1" applyFont="1" applyNumberFormat="1">
      <alignment shrinkToFit="0" vertical="center" wrapText="0"/>
    </xf>
    <xf borderId="39" fillId="23" fontId="28" numFmtId="49" xfId="0" applyAlignment="1" applyBorder="1" applyFont="1" applyNumberFormat="1">
      <alignment horizontal="left" shrinkToFit="1" vertical="center" wrapText="0"/>
    </xf>
    <xf borderId="36" fillId="23" fontId="28" numFmtId="49" xfId="0" applyAlignment="1" applyBorder="1" applyFont="1" applyNumberFormat="1">
      <alignment horizontal="left" shrinkToFit="0" vertical="center" wrapText="0"/>
    </xf>
    <xf borderId="37" fillId="23" fontId="28" numFmtId="171" xfId="0" applyAlignment="1" applyBorder="1" applyFont="1" applyNumberFormat="1">
      <alignment horizontal="left" shrinkToFit="0" vertical="center" wrapText="0"/>
    </xf>
    <xf borderId="37" fillId="24" fontId="27" numFmtId="0" xfId="0" applyAlignment="1" applyBorder="1" applyFont="1">
      <alignment horizontal="right" shrinkToFit="0" vertical="center" wrapText="1"/>
    </xf>
    <xf borderId="39" fillId="14" fontId="28" numFmtId="169" xfId="0" applyAlignment="1" applyBorder="1" applyFont="1" applyNumberFormat="1">
      <alignment horizontal="left" shrinkToFit="1" vertical="center" wrapText="0"/>
    </xf>
    <xf borderId="36" fillId="14" fontId="28" numFmtId="169" xfId="0" applyAlignment="1" applyBorder="1" applyFont="1" applyNumberFormat="1">
      <alignment horizontal="left" shrinkToFit="0" vertical="center" wrapText="0"/>
    </xf>
    <xf borderId="37" fillId="14" fontId="28" numFmtId="169" xfId="0" applyAlignment="1" applyBorder="1" applyFont="1" applyNumberFormat="1">
      <alignment horizontal="left" shrinkToFit="0" vertical="center" wrapText="0"/>
    </xf>
    <xf borderId="40" fillId="23" fontId="28" numFmtId="49" xfId="0" applyAlignment="1" applyBorder="1" applyFont="1" applyNumberFormat="1">
      <alignment horizontal="left" shrinkToFit="1" vertical="center" wrapText="0"/>
    </xf>
    <xf borderId="39" fillId="23" fontId="28" numFmtId="49" xfId="0" applyAlignment="1" applyBorder="1" applyFont="1" applyNumberFormat="1">
      <alignment horizontal="left" shrinkToFit="0" vertical="center" wrapText="0"/>
    </xf>
    <xf borderId="37" fillId="23" fontId="28" numFmtId="49" xfId="0" applyAlignment="1" applyBorder="1" applyFont="1" applyNumberFormat="1">
      <alignment horizontal="left" shrinkToFit="0" vertical="center" wrapText="0"/>
    </xf>
    <xf borderId="17" fillId="25" fontId="27" numFmtId="0" xfId="0" applyAlignment="1" applyBorder="1" applyFill="1" applyFont="1">
      <alignment horizontal="right" shrinkToFit="0" vertical="center" wrapText="1"/>
    </xf>
    <xf borderId="17" fillId="25" fontId="30" numFmtId="49" xfId="0" applyAlignment="1" applyBorder="1" applyFont="1" applyNumberFormat="1">
      <alignment shrinkToFit="0" vertical="top" wrapText="0"/>
    </xf>
    <xf borderId="17" fillId="25" fontId="30" numFmtId="0" xfId="0" applyAlignment="1" applyBorder="1" applyFont="1">
      <alignment shrinkToFit="0" vertical="top" wrapText="0"/>
    </xf>
    <xf borderId="37" fillId="9" fontId="30" numFmtId="49" xfId="0" applyAlignment="1" applyBorder="1" applyFont="1" applyNumberFormat="1">
      <alignment shrinkToFit="0" vertical="top" wrapText="0"/>
    </xf>
    <xf borderId="38" fillId="23" fontId="23" numFmtId="0" xfId="0" applyAlignment="1" applyBorder="1" applyFont="1">
      <alignment readingOrder="0" shrinkToFit="0" vertical="bottom" wrapText="0"/>
    </xf>
    <xf borderId="0" fillId="0" fontId="30" numFmtId="0" xfId="0" applyAlignment="1" applyFont="1">
      <alignment horizontal="right" shrinkToFit="0" vertical="center" wrapText="1"/>
    </xf>
    <xf borderId="17" fillId="9" fontId="27" numFmtId="0" xfId="0" applyAlignment="1" applyBorder="1" applyFont="1">
      <alignment horizontal="right" shrinkToFit="0" vertical="center" wrapText="1"/>
    </xf>
    <xf borderId="41" fillId="9" fontId="27" numFmtId="0" xfId="0" applyAlignment="1" applyBorder="1" applyFont="1">
      <alignment horizontal="center" shrinkToFit="0" vertical="center" wrapText="0"/>
    </xf>
    <xf borderId="42" fillId="0" fontId="8" numFmtId="0" xfId="0" applyBorder="1" applyFont="1"/>
    <xf borderId="43" fillId="0" fontId="8" numFmtId="0" xfId="0" applyBorder="1" applyFont="1"/>
    <xf borderId="44" fillId="9" fontId="27" numFmtId="0" xfId="0" applyAlignment="1" applyBorder="1" applyFont="1">
      <alignment horizontal="center" shrinkToFit="0" vertical="center" wrapText="0"/>
    </xf>
    <xf borderId="45" fillId="0" fontId="8" numFmtId="0" xfId="0" applyBorder="1" applyFont="1"/>
    <xf borderId="46" fillId="24" fontId="32" numFmtId="0" xfId="0" applyAlignment="1" applyBorder="1" applyFont="1">
      <alignment horizontal="right" shrinkToFit="0" wrapText="1"/>
    </xf>
    <xf borderId="47" fillId="23" fontId="13" numFmtId="0" xfId="0" applyAlignment="1" applyBorder="1" applyFont="1">
      <alignment vertical="top"/>
    </xf>
    <xf borderId="47" fillId="0" fontId="8" numFmtId="0" xfId="0" applyBorder="1" applyFont="1"/>
    <xf borderId="48" fillId="0" fontId="8" numFmtId="0" xfId="0" applyBorder="1" applyFont="1"/>
    <xf borderId="49" fillId="0" fontId="8" numFmtId="0" xfId="0" applyBorder="1" applyFont="1"/>
    <xf borderId="0" fillId="0" fontId="11" numFmtId="0" xfId="0" applyAlignment="1" applyFont="1">
      <alignment vertical="bottom"/>
    </xf>
    <xf borderId="50" fillId="24" fontId="32" numFmtId="0" xfId="0" applyAlignment="1" applyBorder="1" applyFont="1">
      <alignment horizontal="right" shrinkToFit="0" wrapText="1"/>
    </xf>
    <xf borderId="23" fillId="26" fontId="13" numFmtId="0" xfId="0" applyAlignment="1" applyBorder="1" applyFill="1" applyFont="1">
      <alignment vertical="top"/>
    </xf>
    <xf borderId="23" fillId="0" fontId="8" numFmtId="0" xfId="0" applyBorder="1" applyFont="1"/>
    <xf borderId="51" fillId="0" fontId="8" numFmtId="0" xfId="0" applyBorder="1" applyFont="1"/>
    <xf borderId="52" fillId="0" fontId="8" numFmtId="0" xfId="0" applyBorder="1" applyFont="1"/>
    <xf borderId="23" fillId="27" fontId="13" numFmtId="0" xfId="0" applyAlignment="1" applyBorder="1" applyFill="1" applyFont="1">
      <alignment vertical="top"/>
    </xf>
    <xf borderId="23" fillId="23" fontId="13" numFmtId="0" xfId="0" applyAlignment="1" applyBorder="1" applyFont="1">
      <alignment vertical="top"/>
    </xf>
    <xf borderId="23" fillId="14" fontId="13" numFmtId="0" xfId="0" applyAlignment="1" applyBorder="1" applyFont="1">
      <alignment vertical="top"/>
    </xf>
    <xf borderId="30" fillId="23" fontId="23" numFmtId="0" xfId="0" applyAlignment="1" applyBorder="1" applyFont="1">
      <alignment readingOrder="0" shrinkToFit="0" vertical="bottom" wrapText="0"/>
    </xf>
    <xf borderId="53" fillId="9" fontId="27" numFmtId="0" xfId="0" applyAlignment="1" applyBorder="1" applyFont="1">
      <alignment horizontal="center" shrinkToFit="0" vertical="center" wrapText="0"/>
    </xf>
    <xf borderId="54" fillId="0" fontId="8" numFmtId="0" xfId="0" applyBorder="1" applyFont="1"/>
    <xf borderId="55" fillId="0" fontId="8" numFmtId="0" xfId="0" applyBorder="1" applyFont="1"/>
    <xf borderId="35" fillId="24" fontId="27" numFmtId="0" xfId="0" applyAlignment="1" applyBorder="1" applyFont="1">
      <alignment horizontal="right" readingOrder="0" shrinkToFit="0" vertical="center" wrapText="1"/>
    </xf>
    <xf borderId="30" fillId="14" fontId="28" numFmtId="49" xfId="0" applyAlignment="1" applyBorder="1" applyFont="1" applyNumberFormat="1">
      <alignment horizontal="left" readingOrder="0" shrinkToFit="0" vertical="center" wrapText="0"/>
    </xf>
    <xf borderId="44" fillId="14" fontId="23" numFmtId="0" xfId="0" applyAlignment="1" applyBorder="1" applyFont="1">
      <alignment shrinkToFit="0" vertical="bottom" wrapText="0"/>
    </xf>
    <xf borderId="30" fillId="14" fontId="23" numFmtId="0" xfId="0" applyAlignment="1" applyBorder="1" applyFont="1">
      <alignment shrinkToFit="0" vertical="bottom" wrapText="0"/>
    </xf>
    <xf borderId="56" fillId="0" fontId="30" numFmtId="0" xfId="0" applyAlignment="1" applyBorder="1" applyFont="1">
      <alignment shrinkToFit="0" vertical="top" wrapText="0"/>
    </xf>
    <xf borderId="30" fillId="23" fontId="28" numFmtId="49" xfId="0" applyAlignment="1" applyBorder="1" applyFont="1" applyNumberFormat="1">
      <alignment horizontal="left" readingOrder="0" shrinkToFit="0" vertical="center" wrapText="1"/>
    </xf>
    <xf borderId="44" fillId="23" fontId="23" numFmtId="0" xfId="0" applyAlignment="1" applyBorder="1" applyFont="1">
      <alignment shrinkToFit="0" vertical="bottom" wrapText="0"/>
    </xf>
    <xf borderId="30" fillId="14" fontId="23" numFmtId="0" xfId="0" applyAlignment="1" applyBorder="1" applyFont="1">
      <alignment readingOrder="0" shrinkToFit="0" vertical="bottom" wrapText="0"/>
    </xf>
    <xf borderId="0" fillId="24" fontId="27" numFmtId="0" xfId="0" applyAlignment="1" applyFont="1">
      <alignment horizontal="right" readingOrder="0" shrinkToFit="0" vertical="center" wrapText="1"/>
    </xf>
    <xf borderId="35" fillId="23" fontId="23" numFmtId="0" xfId="0" applyAlignment="1" applyBorder="1" applyFont="1">
      <alignment shrinkToFit="0" vertical="bottom" wrapText="0"/>
    </xf>
    <xf borderId="17" fillId="24" fontId="27" numFmtId="0" xfId="0" applyAlignment="1" applyBorder="1" applyFont="1">
      <alignment horizontal="right" readingOrder="0" shrinkToFit="0" vertical="center" wrapText="1"/>
    </xf>
    <xf borderId="0" fillId="0" fontId="27" numFmtId="0" xfId="0" applyAlignment="1" applyFont="1">
      <alignment horizontal="right" shrinkToFit="0" vertical="center" wrapText="1"/>
    </xf>
    <xf borderId="30" fillId="0" fontId="33" numFmtId="49" xfId="0" applyAlignment="1" applyBorder="1" applyFont="1" applyNumberFormat="1">
      <alignment horizontal="left" shrinkToFit="0" vertical="top" wrapText="1"/>
    </xf>
    <xf borderId="31" fillId="0" fontId="33" numFmtId="49" xfId="0" applyAlignment="1" applyBorder="1" applyFont="1" applyNumberFormat="1">
      <alignment horizontal="left" shrinkToFit="0" vertical="top" wrapText="1"/>
    </xf>
    <xf borderId="31" fillId="0" fontId="30" numFmtId="49" xfId="0" applyAlignment="1" applyBorder="1" applyFont="1" applyNumberFormat="1">
      <alignment horizontal="center" shrinkToFit="0" vertical="top" wrapText="0"/>
    </xf>
    <xf borderId="57" fillId="9" fontId="27" numFmtId="0" xfId="0" applyAlignment="1" applyBorder="1" applyFont="1">
      <alignment horizontal="right" shrinkToFit="0" vertical="center" wrapText="0"/>
    </xf>
    <xf borderId="36" fillId="9" fontId="27" numFmtId="0" xfId="0" applyAlignment="1" applyBorder="1" applyFont="1">
      <alignment horizontal="center" shrinkToFit="0" vertical="center" wrapText="0"/>
    </xf>
    <xf borderId="30" fillId="9" fontId="34" numFmtId="0" xfId="0" applyAlignment="1" applyBorder="1" applyFont="1">
      <alignment horizontal="center" shrinkToFit="0" vertical="center" wrapText="0"/>
    </xf>
    <xf borderId="30" fillId="9" fontId="27" numFmtId="0" xfId="0" applyAlignment="1" applyBorder="1" applyFont="1">
      <alignment horizontal="center" shrinkToFit="0" vertical="center" wrapText="0"/>
    </xf>
    <xf borderId="39" fillId="23" fontId="33" numFmtId="49" xfId="0" applyAlignment="1" applyBorder="1" applyFont="1" applyNumberFormat="1">
      <alignment horizontal="left" shrinkToFit="0" vertical="top" wrapText="0"/>
    </xf>
    <xf borderId="36" fillId="23" fontId="28" numFmtId="49" xfId="0" applyAlignment="1" applyBorder="1" applyFont="1" applyNumberFormat="1">
      <alignment horizontal="left" shrinkToFit="0" vertical="top" wrapText="1"/>
    </xf>
    <xf borderId="30" fillId="23" fontId="28" numFmtId="49" xfId="0" applyAlignment="1" applyBorder="1" applyFont="1" applyNumberFormat="1">
      <alignment horizontal="left" shrinkToFit="0" vertical="top" wrapText="1"/>
    </xf>
    <xf borderId="58" fillId="0" fontId="8" numFmtId="0" xfId="0" applyBorder="1" applyFont="1"/>
    <xf borderId="59" fillId="9" fontId="27" numFmtId="0" xfId="0" applyAlignment="1" applyBorder="1" applyFont="1">
      <alignment horizontal="right" shrinkToFit="0" wrapText="1"/>
    </xf>
    <xf borderId="31" fillId="9" fontId="11" numFmtId="49" xfId="0" applyAlignment="1" applyBorder="1" applyFont="1" applyNumberFormat="1">
      <alignment vertical="top"/>
    </xf>
    <xf borderId="60" fillId="0" fontId="11" numFmtId="0" xfId="0" applyAlignment="1" applyBorder="1" applyFont="1">
      <alignment vertical="top"/>
    </xf>
    <xf borderId="60" fillId="21" fontId="35" numFmtId="0" xfId="0" applyBorder="1" applyFont="1"/>
    <xf borderId="0" fillId="0" fontId="11" numFmtId="0" xfId="0" applyAlignment="1" applyFont="1">
      <alignment vertical="top"/>
    </xf>
    <xf borderId="61" fillId="24" fontId="27" numFmtId="0" xfId="0" applyAlignment="1" applyBorder="1" applyFont="1">
      <alignment horizontal="right" shrinkToFit="0" wrapText="1"/>
    </xf>
    <xf borderId="23" fillId="14" fontId="11" numFmtId="0" xfId="0" applyAlignment="1" applyBorder="1" applyFont="1">
      <alignment readingOrder="0" vertical="bottom"/>
    </xf>
    <xf borderId="62" fillId="24" fontId="27" numFmtId="0" xfId="0" applyAlignment="1" applyBorder="1" applyFont="1">
      <alignment horizontal="right" shrinkToFit="0" wrapText="1"/>
    </xf>
    <xf borderId="23" fillId="23" fontId="28" numFmtId="49" xfId="0" applyAlignment="1" applyBorder="1" applyFont="1" applyNumberFormat="1">
      <alignment readingOrder="0"/>
    </xf>
    <xf borderId="23" fillId="14" fontId="11" numFmtId="170" xfId="0" applyAlignment="1" applyBorder="1" applyFont="1" applyNumberFormat="1">
      <alignment horizontal="right" vertical="bottom"/>
    </xf>
    <xf borderId="63" fillId="24" fontId="27" numFmtId="0" xfId="0" applyAlignment="1" applyBorder="1" applyFont="1">
      <alignment horizontal="right" shrinkToFit="0" wrapText="1"/>
    </xf>
    <xf borderId="23" fillId="23" fontId="11" numFmtId="0" xfId="0" applyAlignment="1" applyBorder="1" applyFont="1">
      <alignment vertical="bottom"/>
    </xf>
    <xf borderId="23" fillId="0" fontId="11" numFmtId="0" xfId="0" applyBorder="1" applyFont="1"/>
    <xf borderId="23" fillId="0" fontId="11" numFmtId="0" xfId="0" applyAlignment="1" applyBorder="1" applyFont="1">
      <alignment vertical="top"/>
    </xf>
    <xf borderId="61" fillId="9" fontId="27" numFmtId="0" xfId="0" applyAlignment="1" applyBorder="1" applyFont="1">
      <alignment horizontal="right" shrinkToFit="0" wrapText="1"/>
    </xf>
    <xf borderId="23" fillId="9" fontId="27" numFmtId="0" xfId="0" applyAlignment="1" applyBorder="1" applyFont="1">
      <alignment horizontal="center"/>
    </xf>
    <xf borderId="51" fillId="14" fontId="11" numFmtId="169" xfId="0" applyBorder="1" applyFont="1" applyNumberFormat="1"/>
    <xf borderId="51" fillId="14" fontId="11" numFmtId="49" xfId="0" applyBorder="1" applyFont="1" applyNumberFormat="1"/>
    <xf borderId="23" fillId="14" fontId="11" numFmtId="49" xfId="0" applyBorder="1" applyFont="1" applyNumberFormat="1"/>
    <xf borderId="51" fillId="23" fontId="11" numFmtId="49" xfId="0" applyBorder="1" applyFont="1" applyNumberFormat="1"/>
    <xf borderId="23" fillId="23" fontId="11" numFmtId="49" xfId="0" applyBorder="1" applyFont="1" applyNumberFormat="1"/>
    <xf borderId="23" fillId="23" fontId="11" numFmtId="171" xfId="0" applyBorder="1" applyFont="1" applyNumberFormat="1"/>
    <xf borderId="0" fillId="24" fontId="27" numFmtId="0" xfId="0" applyAlignment="1" applyFont="1">
      <alignment horizontal="right" shrinkToFit="0" wrapText="1"/>
    </xf>
    <xf borderId="60" fillId="14" fontId="11" numFmtId="169" xfId="0" applyBorder="1" applyFont="1" applyNumberFormat="1"/>
    <xf borderId="23" fillId="14" fontId="11" numFmtId="169" xfId="0" applyBorder="1" applyFont="1" applyNumberFormat="1"/>
    <xf borderId="0" fillId="14" fontId="11" numFmtId="169" xfId="0" applyFont="1" applyNumberFormat="1"/>
    <xf borderId="0" fillId="25" fontId="11" numFmtId="0" xfId="0" applyFont="1"/>
    <xf borderId="0" fillId="25" fontId="11" numFmtId="49" xfId="0" applyAlignment="1" applyFont="1" applyNumberFormat="1">
      <alignment vertical="top"/>
    </xf>
    <xf borderId="0" fillId="25" fontId="11" numFmtId="0" xfId="0" applyAlignment="1" applyFont="1">
      <alignment vertical="top"/>
    </xf>
    <xf borderId="23" fillId="9" fontId="11" numFmtId="49" xfId="0" applyAlignment="1" applyBorder="1" applyFont="1" applyNumberFormat="1">
      <alignment vertical="top"/>
    </xf>
    <xf borderId="23" fillId="23" fontId="11" numFmtId="0" xfId="0" applyAlignment="1" applyBorder="1" applyFont="1">
      <alignment readingOrder="0" vertical="bottom"/>
    </xf>
    <xf borderId="0" fillId="25" fontId="27" numFmtId="0" xfId="0" applyAlignment="1" applyFont="1">
      <alignment horizontal="right" shrinkToFit="0" wrapText="1"/>
    </xf>
    <xf borderId="0" fillId="25" fontId="11" numFmtId="0" xfId="0" applyAlignment="1" applyFont="1">
      <alignment vertical="bottom"/>
    </xf>
    <xf borderId="64" fillId="9" fontId="27" numFmtId="0" xfId="0" applyAlignment="1" applyBorder="1" applyFont="1">
      <alignment horizontal="right" shrinkToFit="0" wrapText="1"/>
    </xf>
    <xf borderId="64" fillId="9" fontId="27" numFmtId="0" xfId="0" applyAlignment="1" applyBorder="1" applyFont="1">
      <alignment horizontal="center"/>
    </xf>
    <xf borderId="64" fillId="0" fontId="8" numFmtId="0" xfId="0" applyBorder="1" applyFont="1"/>
    <xf borderId="65" fillId="0" fontId="8" numFmtId="0" xfId="0" applyBorder="1" applyFont="1"/>
    <xf borderId="50" fillId="24" fontId="36" numFmtId="0" xfId="0" applyAlignment="1" applyBorder="1" applyFont="1">
      <alignment horizontal="right" shrinkToFit="0" vertical="bottom" wrapText="1"/>
    </xf>
    <xf borderId="23" fillId="23" fontId="37" numFmtId="0" xfId="0" applyAlignment="1" applyBorder="1" applyFont="1">
      <alignment readingOrder="0" vertical="top"/>
    </xf>
    <xf borderId="23" fillId="23" fontId="37" numFmtId="0" xfId="0" applyAlignment="1" applyBorder="1" applyFont="1">
      <alignment vertical="top"/>
    </xf>
    <xf borderId="23" fillId="27" fontId="37" numFmtId="0" xfId="0" applyAlignment="1" applyBorder="1" applyFont="1">
      <alignment readingOrder="0" vertical="top"/>
    </xf>
    <xf borderId="0" fillId="14" fontId="37" numFmtId="0" xfId="0" applyAlignment="1" applyFont="1">
      <alignment vertical="top"/>
    </xf>
    <xf borderId="60" fillId="0" fontId="8" numFmtId="0" xfId="0" applyBorder="1" applyFont="1"/>
    <xf borderId="0" fillId="0" fontId="11" numFmtId="0" xfId="0" applyFont="1"/>
    <xf borderId="0" fillId="9" fontId="27" numFmtId="0" xfId="0" applyAlignment="1" applyFont="1">
      <alignment horizontal="right" shrinkToFit="0" wrapText="1"/>
    </xf>
    <xf borderId="0" fillId="9" fontId="27" numFmtId="0" xfId="0" applyAlignment="1" applyFont="1">
      <alignment horizontal="center"/>
    </xf>
    <xf borderId="23" fillId="14" fontId="28" numFmtId="49" xfId="0" applyBorder="1" applyFont="1" applyNumberFormat="1"/>
    <xf borderId="23" fillId="14" fontId="11" numFmtId="0" xfId="0" applyAlignment="1" applyBorder="1" applyFont="1">
      <alignment vertical="bottom"/>
    </xf>
    <xf borderId="0" fillId="23" fontId="11" numFmtId="0" xfId="0" applyAlignment="1" applyFont="1">
      <alignment vertical="bottom"/>
    </xf>
    <xf borderId="23" fillId="23" fontId="28" numFmtId="49" xfId="0" applyAlignment="1" applyBorder="1" applyFont="1" applyNumberFormat="1">
      <alignment shrinkToFit="0" wrapText="1"/>
    </xf>
    <xf borderId="60" fillId="24" fontId="27" numFmtId="0" xfId="0" applyAlignment="1" applyBorder="1" applyFont="1">
      <alignment horizontal="right" shrinkToFit="0" wrapText="1"/>
    </xf>
    <xf borderId="66" fillId="0" fontId="11" numFmtId="0" xfId="0" applyBorder="1" applyFont="1"/>
    <xf borderId="23" fillId="0" fontId="11" numFmtId="49" xfId="0" applyAlignment="1" applyBorder="1" applyFont="1" applyNumberFormat="1">
      <alignment vertical="top"/>
    </xf>
    <xf borderId="67" fillId="9" fontId="27" numFmtId="0" xfId="0" applyAlignment="1" applyBorder="1" applyFont="1">
      <alignment horizontal="right"/>
    </xf>
    <xf borderId="51" fillId="9" fontId="27" numFmtId="0" xfId="0" applyAlignment="1" applyBorder="1" applyFont="1">
      <alignment horizontal="center"/>
    </xf>
    <xf borderId="23" fillId="9" fontId="38" numFmtId="0" xfId="0" applyAlignment="1" applyBorder="1" applyFont="1">
      <alignment horizontal="center"/>
    </xf>
    <xf borderId="51" fillId="23" fontId="11" numFmtId="49" xfId="0" applyAlignment="1" applyBorder="1" applyFont="1" applyNumberFormat="1">
      <alignment vertical="top"/>
    </xf>
    <xf borderId="51" fillId="23" fontId="28" numFmtId="49" xfId="0" applyAlignment="1" applyBorder="1" applyFont="1" applyNumberFormat="1">
      <alignment shrinkToFit="0" vertical="top" wrapText="1"/>
    </xf>
    <xf borderId="23" fillId="23" fontId="28" numFmtId="49" xfId="0" applyAlignment="1" applyBorder="1" applyFont="1" applyNumberFormat="1">
      <alignment shrinkToFit="0" vertical="top" wrapText="1"/>
    </xf>
    <xf borderId="68" fillId="0" fontId="8" numFmtId="0" xfId="0" applyBorder="1" applyFont="1"/>
    <xf borderId="51" fillId="14" fontId="11" numFmtId="49" xfId="0" applyAlignment="1" applyBorder="1" applyFont="1" applyNumberFormat="1">
      <alignment vertical="top"/>
    </xf>
    <xf borderId="69" fillId="9" fontId="39" numFmtId="0" xfId="0" applyAlignment="1" applyBorder="1" applyFont="1">
      <alignment horizontal="center" readingOrder="0" vertical="bottom"/>
    </xf>
    <xf borderId="4" fillId="9" fontId="39" numFmtId="0" xfId="0" applyAlignment="1" applyBorder="1" applyFont="1">
      <alignment horizontal="center" readingOrder="0" vertical="bottom"/>
    </xf>
    <xf borderId="0" fillId="9" fontId="9" numFmtId="0" xfId="0" applyFont="1"/>
    <xf borderId="70" fillId="0" fontId="20" numFmtId="0" xfId="0" applyAlignment="1" applyBorder="1" applyFont="1">
      <alignment horizontal="left" readingOrder="0"/>
    </xf>
    <xf borderId="70" fillId="6" fontId="20" numFmtId="0" xfId="0" applyAlignment="1" applyBorder="1" applyFont="1">
      <alignment horizontal="left" readingOrder="0"/>
    </xf>
    <xf borderId="71" fillId="0" fontId="20" numFmtId="0" xfId="0" applyAlignment="1" applyBorder="1" applyFont="1">
      <alignment horizontal="left" readingOrder="0"/>
    </xf>
    <xf borderId="70" fillId="28" fontId="20" numFmtId="0" xfId="0" applyAlignment="1" applyBorder="1" applyFill="1" applyFont="1">
      <alignment horizontal="left" readingOrder="0"/>
    </xf>
    <xf borderId="0" fillId="0" fontId="20" numFmtId="0" xfId="0" applyFont="1"/>
    <xf borderId="0" fillId="0" fontId="40" numFmtId="0" xfId="0" applyFont="1"/>
    <xf borderId="0" fillId="9" fontId="41" numFmtId="0" xfId="0" applyAlignment="1" applyFont="1">
      <alignment readingOrder="0"/>
    </xf>
    <xf borderId="0" fillId="15" fontId="42" numFmtId="0" xfId="0" applyAlignment="1" applyFont="1">
      <alignment readingOrder="0"/>
    </xf>
    <xf borderId="0" fillId="17" fontId="42" numFmtId="0" xfId="0" applyAlignment="1" applyFont="1">
      <alignment readingOrder="0"/>
    </xf>
    <xf borderId="0" fillId="0" fontId="4" numFmtId="172" xfId="0" applyFont="1" applyNumberFormat="1"/>
    <xf borderId="0" fillId="6" fontId="42" numFmtId="0" xfId="0" applyAlignment="1" applyFont="1">
      <alignment readingOrder="0"/>
    </xf>
    <xf borderId="0" fillId="28" fontId="42" numFmtId="0" xfId="0" applyAlignment="1" applyFont="1">
      <alignment readingOrder="0"/>
    </xf>
    <xf borderId="0" fillId="29" fontId="43" numFmtId="0" xfId="0" applyAlignment="1" applyFill="1" applyFont="1">
      <alignment readingOrder="0"/>
    </xf>
    <xf borderId="0" fillId="0" fontId="44" numFmtId="0" xfId="0" applyAlignment="1" applyFont="1">
      <alignment shrinkToFit="0" vertical="bottom" wrapText="0"/>
    </xf>
    <xf borderId="0" fillId="0" fontId="23" numFmtId="0" xfId="0" applyAlignment="1" applyFont="1">
      <alignment shrinkToFit="0" vertical="bottom" wrapText="1"/>
    </xf>
    <xf borderId="0" fillId="0" fontId="2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'Rentabilité'!$A$89</c:f>
            </c:strRef>
          </c:tx>
          <c:spPr>
            <a:solidFill>
              <a:schemeClr val="accent1"/>
            </a:solidFill>
            <a:ln cmpd="sng">
              <a:solidFill>
                <a:srgbClr val="000000"/>
              </a:solidFill>
            </a:ln>
          </c:spPr>
          <c:val>
            <c:numRef>
              <c:f>'Rentabilité'!$A$90:$A$94</c:f>
              <c:numCache/>
            </c:numRef>
          </c:val>
        </c:ser>
        <c:ser>
          <c:idx val="1"/>
          <c:order val="1"/>
          <c:tx>
            <c:strRef>
              <c:f>'Rentabilité'!$B$89</c:f>
            </c:strRef>
          </c:tx>
          <c:spPr>
            <a:solidFill>
              <a:schemeClr val="accent2"/>
            </a:solidFill>
            <a:ln cmpd="sng">
              <a:solidFill>
                <a:srgbClr val="000000"/>
              </a:solidFill>
            </a:ln>
          </c:spPr>
          <c:val>
            <c:numRef>
              <c:f>'Rentabilité'!$B$90:$B$94</c:f>
              <c:numCache/>
            </c:numRef>
          </c:val>
        </c:ser>
        <c:ser>
          <c:idx val="2"/>
          <c:order val="2"/>
          <c:tx>
            <c:strRef>
              <c:f>'Rentabilité'!$C$89</c:f>
            </c:strRef>
          </c:tx>
          <c:spPr>
            <a:solidFill>
              <a:schemeClr val="accent3"/>
            </a:solidFill>
            <a:ln cmpd="sng">
              <a:solidFill>
                <a:srgbClr val="000000"/>
              </a:solidFill>
            </a:ln>
          </c:spPr>
          <c:val>
            <c:numRef>
              <c:f>'Rentabilité'!$C$90:$C$94</c:f>
              <c:numCache/>
            </c:numRef>
          </c:val>
        </c:ser>
        <c:ser>
          <c:idx val="3"/>
          <c:order val="3"/>
          <c:tx>
            <c:strRef>
              <c:f>'Rentabilité'!$D$89</c:f>
            </c:strRef>
          </c:tx>
          <c:spPr>
            <a:solidFill>
              <a:schemeClr val="accent4"/>
            </a:solidFill>
            <a:ln cmpd="sng">
              <a:solidFill>
                <a:srgbClr val="000000"/>
              </a:solidFill>
            </a:ln>
          </c:spPr>
          <c:val>
            <c:numRef>
              <c:f>'Rentabilité'!$D$90:$D$94</c:f>
              <c:numCache/>
            </c:numRef>
          </c:val>
        </c:ser>
        <c:ser>
          <c:idx val="4"/>
          <c:order val="4"/>
          <c:tx>
            <c:strRef>
              <c:f>'Rentabilité'!$E$89</c:f>
            </c:strRef>
          </c:tx>
          <c:val>
            <c:numRef>
              <c:f>'Rentabilité'!$E$90:$E$94</c:f>
              <c:numCache/>
            </c:numRef>
          </c:val>
        </c:ser>
        <c:ser>
          <c:idx val="5"/>
          <c:order val="5"/>
          <c:tx>
            <c:strRef>
              <c:f>'Rentabilité'!$F$89</c:f>
            </c:strRef>
          </c:tx>
          <c:val>
            <c:numRef>
              <c:f>'Rentabilité'!$F$90:$F$94</c:f>
              <c:numCache/>
            </c:numRef>
          </c:val>
        </c:ser>
        <c:ser>
          <c:idx val="6"/>
          <c:order val="6"/>
          <c:tx>
            <c:strRef>
              <c:f>'Rentabilité'!$G$89</c:f>
            </c:strRef>
          </c:tx>
          <c:val>
            <c:numRef>
              <c:f>'Rentabilité'!$G$90:$G$94</c:f>
              <c:numCache/>
            </c:numRef>
          </c:val>
        </c:ser>
        <c:ser>
          <c:idx val="7"/>
          <c:order val="7"/>
          <c:tx>
            <c:strRef>
              <c:f>'Rentabilité'!$H$89</c:f>
            </c:strRef>
          </c:tx>
          <c:val>
            <c:numRef>
              <c:f>'Rentabilité'!$H$90:$H$94</c:f>
              <c:numCache/>
            </c:numRef>
          </c:val>
        </c:ser>
        <c:ser>
          <c:idx val="8"/>
          <c:order val="8"/>
          <c:tx>
            <c:strRef>
              <c:f>'Rentabilité'!$I$89</c:f>
            </c:strRef>
          </c:tx>
          <c:val>
            <c:numRef>
              <c:f>'Rentabilité'!$I$90:$I$94</c:f>
              <c:numCache/>
            </c:numRef>
          </c:val>
        </c:ser>
        <c:ser>
          <c:idx val="9"/>
          <c:order val="9"/>
          <c:tx>
            <c:strRef>
              <c:f>'Rentabilité'!$J$89</c:f>
            </c:strRef>
          </c:tx>
          <c:val>
            <c:numRef>
              <c:f>'Rentabilité'!$J$90:$J$94</c:f>
              <c:numCache/>
            </c:numRef>
          </c:val>
        </c:ser>
        <c:ser>
          <c:idx val="10"/>
          <c:order val="10"/>
          <c:tx>
            <c:strRef>
              <c:f>'Rentabilité'!$K$89</c:f>
            </c:strRef>
          </c:tx>
          <c:val>
            <c:numRef>
              <c:f>'Rentabilité'!$K$90:$K$94</c:f>
              <c:numCache/>
            </c:numRef>
          </c:val>
        </c:ser>
        <c:ser>
          <c:idx val="11"/>
          <c:order val="11"/>
          <c:tx>
            <c:strRef>
              <c:f>'Rentabilité'!$L$89</c:f>
            </c:strRef>
          </c:tx>
          <c:val>
            <c:numRef>
              <c:f>'Rentabilité'!$L$90:$L$94</c:f>
              <c:numCache/>
            </c:numRef>
          </c:val>
        </c:ser>
        <c:ser>
          <c:idx val="12"/>
          <c:order val="12"/>
          <c:tx>
            <c:strRef>
              <c:f>'Rentabilité'!$M$89</c:f>
            </c:strRef>
          </c:tx>
          <c:val>
            <c:numRef>
              <c:f>'Rentabilité'!$M$90:$M$94</c:f>
              <c:numCache/>
            </c:numRef>
          </c:val>
        </c:ser>
        <c:ser>
          <c:idx val="13"/>
          <c:order val="13"/>
          <c:tx>
            <c:strRef>
              <c:f>'Rentabilité'!$N$89</c:f>
            </c:strRef>
          </c:tx>
          <c:val>
            <c:numRef>
              <c:f>'Rentabilité'!$N$90:$N$94</c:f>
              <c:numCache/>
            </c:numRef>
          </c:val>
        </c:ser>
        <c:ser>
          <c:idx val="14"/>
          <c:order val="14"/>
          <c:tx>
            <c:strRef>
              <c:f>'Rentabilité'!$O$89</c:f>
            </c:strRef>
          </c:tx>
          <c:val>
            <c:numRef>
              <c:f>'Rentabilité'!$O$90:$O$94</c:f>
              <c:numCache/>
            </c:numRef>
          </c:val>
        </c:ser>
        <c:ser>
          <c:idx val="15"/>
          <c:order val="15"/>
          <c:tx>
            <c:strRef>
              <c:f>'Rentabilité'!$P$89</c:f>
            </c:strRef>
          </c:tx>
          <c:val>
            <c:numRef>
              <c:f>'Rentabilité'!$P$90:$P$94</c:f>
              <c:numCache/>
            </c:numRef>
          </c:val>
        </c:ser>
        <c:ser>
          <c:idx val="16"/>
          <c:order val="16"/>
          <c:tx>
            <c:strRef>
              <c:f>'Rentabilité'!$Q$89</c:f>
            </c:strRef>
          </c:tx>
          <c:val>
            <c:numRef>
              <c:f>'Rentabilité'!$Q$90:$Q$94</c:f>
              <c:numCache/>
            </c:numRef>
          </c:val>
        </c:ser>
        <c:ser>
          <c:idx val="17"/>
          <c:order val="17"/>
          <c:tx>
            <c:strRef>
              <c:f>'Rentabilité'!$R$89</c:f>
            </c:strRef>
          </c:tx>
          <c:val>
            <c:numRef>
              <c:f>'Rentabilité'!$R$90:$R$94</c:f>
              <c:numCache/>
            </c:numRef>
          </c:val>
        </c:ser>
        <c:ser>
          <c:idx val="18"/>
          <c:order val="18"/>
          <c:tx>
            <c:strRef>
              <c:f>'Rentabilité'!$S$89</c:f>
            </c:strRef>
          </c:tx>
          <c:val>
            <c:numRef>
              <c:f>'Rentabilité'!$S$90:$S$94</c:f>
              <c:numCache/>
            </c:numRef>
          </c:val>
        </c:ser>
        <c:ser>
          <c:idx val="19"/>
          <c:order val="19"/>
          <c:tx>
            <c:strRef>
              <c:f>'Rentabilité'!$T$89</c:f>
            </c:strRef>
          </c:tx>
          <c:val>
            <c:numRef>
              <c:f>'Rentabilité'!$T$90:$T$94</c:f>
              <c:numCache/>
            </c:numRef>
          </c:val>
        </c:ser>
        <c:ser>
          <c:idx val="20"/>
          <c:order val="20"/>
          <c:tx>
            <c:strRef>
              <c:f>'Rentabilité'!$U$89</c:f>
            </c:strRef>
          </c:tx>
          <c:val>
            <c:numRef>
              <c:f>'Rentabilité'!$U$90:$U$94</c:f>
              <c:numCache/>
            </c:numRef>
          </c:val>
        </c:ser>
        <c:ser>
          <c:idx val="21"/>
          <c:order val="21"/>
          <c:tx>
            <c:strRef>
              <c:f>'Rentabilité'!$V$89</c:f>
            </c:strRef>
          </c:tx>
          <c:val>
            <c:numRef>
              <c:f>'Rentabilité'!$V$90:$V$94</c:f>
              <c:numCache/>
            </c:numRef>
          </c:val>
        </c:ser>
        <c:ser>
          <c:idx val="22"/>
          <c:order val="22"/>
          <c:tx>
            <c:strRef>
              <c:f>'Rentabilité'!$W$89</c:f>
            </c:strRef>
          </c:tx>
          <c:val>
            <c:numRef>
              <c:f>'Rentabilité'!$W$90:$W$94</c:f>
              <c:numCache/>
            </c:numRef>
          </c:val>
        </c:ser>
        <c:ser>
          <c:idx val="23"/>
          <c:order val="23"/>
          <c:tx>
            <c:strRef>
              <c:f>'Rentabilité'!$X$89</c:f>
            </c:strRef>
          </c:tx>
          <c:val>
            <c:numRef>
              <c:f>'Rentabilité'!$X$90:$X$94</c:f>
              <c:numCache/>
            </c:numRef>
          </c:val>
        </c:ser>
        <c:ser>
          <c:idx val="24"/>
          <c:order val="24"/>
          <c:tx>
            <c:strRef>
              <c:f>'Rentabilité'!$Y$89</c:f>
            </c:strRef>
          </c:tx>
          <c:val>
            <c:numRef>
              <c:f>'Rentabilité'!$Y$90:$Y$94</c:f>
              <c:numCache/>
            </c:numRef>
          </c:val>
        </c:ser>
        <c:overlap val="100"/>
        <c:axId val="900362626"/>
        <c:axId val="838308962"/>
      </c:barChart>
      <c:catAx>
        <c:axId val="9003626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38308962"/>
      </c:catAx>
      <c:valAx>
        <c:axId val="838308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036262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238125</xdr:colOff>
      <xdr:row>93</xdr:row>
      <xdr:rowOff>180975</xdr:rowOff>
    </xdr:from>
    <xdr:ext cx="5448300" cy="3371850"/>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zure.microsoft.com/fr-fr/pricing/details/app-service/linux/" TargetMode="External"/><Relationship Id="rId2" Type="http://schemas.openxmlformats.org/officeDocument/2006/relationships/hyperlink" Target="https://azure.microsoft.com/fr-fr/pricing/details/app-service/linux/"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K1" s="2"/>
      <c r="L1" s="2"/>
      <c r="M1" s="2"/>
      <c r="N1" s="2"/>
      <c r="O1" s="2"/>
      <c r="P1" s="2"/>
      <c r="Q1" s="2"/>
      <c r="R1" s="2"/>
      <c r="S1" s="2"/>
      <c r="T1" s="2"/>
      <c r="U1" s="2"/>
      <c r="V1" s="2"/>
      <c r="W1" s="2"/>
      <c r="X1" s="2"/>
      <c r="Y1" s="2"/>
      <c r="Z1" s="2"/>
    </row>
    <row r="2">
      <c r="A2" s="3" t="s">
        <v>1</v>
      </c>
      <c r="K2" s="2"/>
      <c r="L2" s="2"/>
      <c r="M2" s="2"/>
      <c r="N2" s="2"/>
      <c r="O2" s="2"/>
      <c r="P2" s="2"/>
      <c r="Q2" s="2"/>
      <c r="R2" s="2"/>
      <c r="S2" s="2"/>
      <c r="T2" s="2"/>
      <c r="U2" s="2"/>
      <c r="V2" s="2"/>
      <c r="W2" s="2"/>
      <c r="X2" s="2"/>
      <c r="Y2" s="2"/>
      <c r="Z2" s="2"/>
    </row>
    <row r="3">
      <c r="K3" s="2"/>
      <c r="L3" s="2"/>
      <c r="M3" s="2"/>
      <c r="N3" s="2"/>
      <c r="O3" s="2"/>
      <c r="P3" s="2"/>
      <c r="Q3" s="2"/>
      <c r="R3" s="2"/>
      <c r="S3" s="2"/>
      <c r="T3" s="2"/>
      <c r="U3" s="2"/>
      <c r="V3" s="2"/>
      <c r="W3" s="2"/>
      <c r="X3" s="2"/>
      <c r="Y3" s="2"/>
      <c r="Z3" s="2"/>
    </row>
    <row r="4">
      <c r="K4" s="2"/>
      <c r="L4" s="2"/>
      <c r="M4" s="2"/>
      <c r="N4" s="2"/>
      <c r="O4" s="2"/>
      <c r="P4" s="2"/>
      <c r="Q4" s="2"/>
      <c r="R4" s="2"/>
      <c r="S4" s="2"/>
      <c r="T4" s="2"/>
      <c r="U4" s="2"/>
      <c r="V4" s="2"/>
      <c r="W4" s="2"/>
      <c r="X4" s="2"/>
      <c r="Y4" s="2"/>
      <c r="Z4" s="2"/>
    </row>
    <row r="5">
      <c r="K5" s="2"/>
      <c r="L5" s="2"/>
      <c r="M5" s="2"/>
      <c r="N5" s="2"/>
      <c r="O5" s="2"/>
      <c r="P5" s="2"/>
      <c r="Q5" s="2"/>
      <c r="R5" s="2"/>
      <c r="S5" s="2"/>
      <c r="T5" s="2"/>
      <c r="U5" s="2"/>
      <c r="V5" s="2"/>
      <c r="W5" s="2"/>
      <c r="X5" s="2"/>
      <c r="Y5" s="2"/>
      <c r="Z5" s="2"/>
    </row>
    <row r="6">
      <c r="K6" s="2"/>
      <c r="L6" s="2"/>
      <c r="M6" s="2"/>
      <c r="N6" s="2"/>
      <c r="O6" s="2"/>
      <c r="P6" s="2"/>
      <c r="Q6" s="2"/>
      <c r="R6" s="2"/>
      <c r="S6" s="2"/>
      <c r="T6" s="2"/>
      <c r="U6" s="2"/>
      <c r="V6" s="2"/>
      <c r="W6" s="2"/>
      <c r="X6" s="2"/>
      <c r="Y6" s="2"/>
      <c r="Z6" s="2"/>
    </row>
    <row r="7">
      <c r="K7" s="2"/>
      <c r="L7" s="2"/>
      <c r="M7" s="2"/>
      <c r="N7" s="2"/>
      <c r="O7" s="2"/>
      <c r="P7" s="2"/>
      <c r="Q7" s="2"/>
      <c r="R7" s="2"/>
      <c r="S7" s="2"/>
      <c r="T7" s="2"/>
      <c r="U7" s="2"/>
      <c r="V7" s="2"/>
      <c r="W7" s="2"/>
      <c r="X7" s="2"/>
      <c r="Y7" s="2"/>
      <c r="Z7" s="2"/>
    </row>
    <row r="8">
      <c r="K8" s="2"/>
      <c r="L8" s="2"/>
      <c r="M8" s="2"/>
      <c r="N8" s="2"/>
      <c r="O8" s="2"/>
      <c r="P8" s="2"/>
      <c r="Q8" s="2"/>
      <c r="R8" s="2"/>
      <c r="S8" s="2"/>
      <c r="T8" s="2"/>
      <c r="U8" s="2"/>
      <c r="V8" s="2"/>
      <c r="W8" s="2"/>
      <c r="X8" s="2"/>
      <c r="Y8" s="2"/>
      <c r="Z8" s="2"/>
    </row>
    <row r="9">
      <c r="K9" s="2"/>
      <c r="L9" s="2"/>
      <c r="M9" s="2"/>
      <c r="N9" s="2"/>
      <c r="O9" s="2"/>
      <c r="P9" s="2"/>
      <c r="Q9" s="2"/>
      <c r="R9" s="2"/>
      <c r="S9" s="2"/>
      <c r="T9" s="2"/>
      <c r="U9" s="2"/>
      <c r="V9" s="2"/>
      <c r="W9" s="2"/>
      <c r="X9" s="2"/>
      <c r="Y9" s="2"/>
      <c r="Z9" s="2"/>
    </row>
    <row r="10">
      <c r="K10" s="2"/>
      <c r="L10" s="2"/>
      <c r="M10" s="2"/>
      <c r="N10" s="2"/>
      <c r="O10" s="2"/>
      <c r="P10" s="2"/>
      <c r="Q10" s="2"/>
      <c r="R10" s="2"/>
      <c r="S10" s="2"/>
      <c r="T10" s="2"/>
      <c r="U10" s="2"/>
      <c r="V10" s="2"/>
      <c r="W10" s="2"/>
      <c r="X10" s="2"/>
      <c r="Y10" s="2"/>
      <c r="Z10" s="2"/>
    </row>
    <row r="11">
      <c r="K11" s="2"/>
      <c r="L11" s="2"/>
      <c r="M11" s="2"/>
      <c r="N11" s="2"/>
      <c r="O11" s="2"/>
      <c r="P11" s="2"/>
      <c r="Q11" s="2"/>
      <c r="R11" s="2"/>
      <c r="S11" s="2"/>
      <c r="T11" s="2"/>
      <c r="U11" s="2"/>
      <c r="V11" s="2"/>
      <c r="W11" s="2"/>
      <c r="X11" s="2"/>
      <c r="Y11" s="2"/>
      <c r="Z11" s="2"/>
    </row>
    <row r="12">
      <c r="K12" s="2"/>
      <c r="L12" s="2"/>
      <c r="M12" s="2"/>
      <c r="N12" s="2"/>
      <c r="O12" s="2"/>
      <c r="P12" s="2"/>
      <c r="Q12" s="2"/>
      <c r="R12" s="2"/>
      <c r="S12" s="2"/>
      <c r="T12" s="2"/>
      <c r="U12" s="2"/>
      <c r="V12" s="2"/>
      <c r="W12" s="2"/>
      <c r="X12" s="2"/>
      <c r="Y12" s="2"/>
      <c r="Z12" s="2"/>
    </row>
    <row r="13">
      <c r="K13" s="2"/>
      <c r="L13" s="2"/>
      <c r="M13" s="2"/>
      <c r="N13" s="2"/>
      <c r="O13" s="2"/>
      <c r="P13" s="2"/>
      <c r="Q13" s="2"/>
      <c r="R13" s="2"/>
      <c r="S13" s="2"/>
      <c r="T13" s="2"/>
      <c r="U13" s="2"/>
      <c r="V13" s="2"/>
      <c r="W13" s="2"/>
      <c r="X13" s="2"/>
      <c r="Y13" s="2"/>
      <c r="Z13" s="2"/>
    </row>
    <row r="14">
      <c r="K14" s="2"/>
      <c r="L14" s="2"/>
      <c r="M14" s="2"/>
      <c r="N14" s="2"/>
      <c r="O14" s="2"/>
      <c r="P14" s="2"/>
      <c r="Q14" s="2"/>
      <c r="R14" s="2"/>
      <c r="S14" s="2"/>
      <c r="T14" s="2"/>
      <c r="U14" s="2"/>
      <c r="V14" s="2"/>
      <c r="W14" s="2"/>
      <c r="X14" s="2"/>
      <c r="Y14" s="2"/>
      <c r="Z14" s="2"/>
    </row>
    <row r="15">
      <c r="K15" s="2"/>
      <c r="L15" s="2"/>
      <c r="M15" s="2"/>
      <c r="N15" s="2"/>
      <c r="O15" s="2"/>
      <c r="P15" s="2"/>
      <c r="Q15" s="2"/>
      <c r="R15" s="2"/>
      <c r="S15" s="2"/>
      <c r="T15" s="2"/>
      <c r="U15" s="2"/>
      <c r="V15" s="2"/>
      <c r="W15" s="2"/>
      <c r="X15" s="2"/>
      <c r="Y15" s="2"/>
      <c r="Z15" s="2"/>
    </row>
    <row r="16">
      <c r="K16" s="2"/>
      <c r="L16" s="2"/>
      <c r="M16" s="2"/>
      <c r="N16" s="2"/>
      <c r="O16" s="2"/>
      <c r="P16" s="2"/>
      <c r="Q16" s="2"/>
      <c r="R16" s="2"/>
      <c r="S16" s="2"/>
      <c r="T16" s="2"/>
      <c r="U16" s="2"/>
      <c r="V16" s="2"/>
      <c r="W16" s="2"/>
      <c r="X16" s="2"/>
      <c r="Y16" s="2"/>
      <c r="Z16" s="2"/>
    </row>
    <row r="17">
      <c r="K17" s="2"/>
      <c r="L17" s="2"/>
      <c r="M17" s="2"/>
      <c r="N17" s="2"/>
      <c r="O17" s="2"/>
      <c r="P17" s="2"/>
      <c r="Q17" s="2"/>
      <c r="R17" s="2"/>
      <c r="S17" s="2"/>
      <c r="T17" s="2"/>
      <c r="U17" s="2"/>
      <c r="V17" s="2"/>
      <c r="W17" s="2"/>
      <c r="X17" s="2"/>
      <c r="Y17" s="2"/>
      <c r="Z17" s="2"/>
    </row>
    <row r="18">
      <c r="K18" s="2"/>
      <c r="L18" s="2"/>
      <c r="M18" s="2"/>
      <c r="N18" s="2"/>
      <c r="O18" s="2"/>
      <c r="P18" s="2"/>
      <c r="Q18" s="2"/>
      <c r="R18" s="2"/>
      <c r="S18" s="2"/>
      <c r="T18" s="2"/>
      <c r="U18" s="2"/>
      <c r="V18" s="2"/>
      <c r="W18" s="2"/>
      <c r="X18" s="2"/>
      <c r="Y18" s="2"/>
      <c r="Z18" s="2"/>
    </row>
    <row r="19">
      <c r="K19" s="2"/>
      <c r="L19" s="2"/>
      <c r="M19" s="2"/>
      <c r="N19" s="2"/>
      <c r="O19" s="2"/>
      <c r="P19" s="2"/>
      <c r="Q19" s="2"/>
      <c r="R19" s="2"/>
      <c r="S19" s="2"/>
      <c r="T19" s="2"/>
      <c r="U19" s="2"/>
      <c r="V19" s="2"/>
      <c r="W19" s="2"/>
      <c r="X19" s="2"/>
      <c r="Y19" s="2"/>
      <c r="Z19" s="2"/>
    </row>
    <row r="20">
      <c r="K20" s="2"/>
      <c r="L20" s="2"/>
      <c r="M20" s="2"/>
      <c r="N20" s="2"/>
      <c r="O20" s="2"/>
      <c r="P20" s="2"/>
      <c r="Q20" s="2"/>
      <c r="R20" s="2"/>
      <c r="S20" s="2"/>
      <c r="T20" s="2"/>
      <c r="U20" s="2"/>
      <c r="V20" s="2"/>
      <c r="W20" s="2"/>
      <c r="X20" s="2"/>
      <c r="Y20" s="2"/>
      <c r="Z20" s="2"/>
    </row>
    <row r="21">
      <c r="K21" s="2"/>
      <c r="L21" s="2"/>
      <c r="M21" s="2"/>
      <c r="N21" s="2"/>
      <c r="O21" s="2"/>
      <c r="P21" s="2"/>
      <c r="Q21" s="2"/>
      <c r="R21" s="2"/>
      <c r="S21" s="2"/>
      <c r="T21" s="2"/>
      <c r="U21" s="2"/>
      <c r="V21" s="2"/>
      <c r="W21" s="2"/>
      <c r="X21" s="2"/>
      <c r="Y21" s="2"/>
      <c r="Z21" s="2"/>
    </row>
    <row r="22">
      <c r="K22" s="2"/>
      <c r="L22" s="2"/>
      <c r="M22" s="2"/>
      <c r="N22" s="2"/>
      <c r="O22" s="2"/>
      <c r="P22" s="2"/>
      <c r="Q22" s="2"/>
      <c r="R22" s="2"/>
      <c r="S22" s="2"/>
      <c r="T22" s="2"/>
      <c r="U22" s="2"/>
      <c r="V22" s="2"/>
      <c r="W22" s="2"/>
      <c r="X22" s="2"/>
      <c r="Y22" s="2"/>
      <c r="Z22" s="2"/>
    </row>
    <row r="23">
      <c r="K23" s="2"/>
      <c r="L23" s="2"/>
      <c r="M23" s="2"/>
      <c r="N23" s="2"/>
      <c r="O23" s="2"/>
      <c r="P23" s="2"/>
      <c r="Q23" s="2"/>
      <c r="R23" s="2"/>
      <c r="S23" s="2"/>
      <c r="T23" s="2"/>
      <c r="U23" s="2"/>
      <c r="V23" s="2"/>
      <c r="W23" s="2"/>
      <c r="X23" s="2"/>
      <c r="Y23" s="2"/>
      <c r="Z23" s="2"/>
    </row>
    <row r="24">
      <c r="K24" s="2"/>
      <c r="L24" s="2"/>
      <c r="M24" s="2"/>
      <c r="N24" s="2"/>
      <c r="O24" s="2"/>
      <c r="P24" s="2"/>
      <c r="Q24" s="2"/>
      <c r="R24" s="2"/>
      <c r="S24" s="2"/>
      <c r="T24" s="2"/>
      <c r="U24" s="2"/>
      <c r="V24" s="2"/>
      <c r="W24" s="2"/>
      <c r="X24" s="2"/>
      <c r="Y24" s="2"/>
      <c r="Z24" s="2"/>
    </row>
    <row r="25">
      <c r="K25" s="2"/>
      <c r="L25" s="2"/>
      <c r="M25" s="2"/>
      <c r="N25" s="2"/>
      <c r="O25" s="2"/>
      <c r="P25" s="2"/>
      <c r="Q25" s="2"/>
      <c r="R25" s="2"/>
      <c r="S25" s="2"/>
      <c r="T25" s="2"/>
      <c r="U25" s="2"/>
      <c r="V25" s="2"/>
      <c r="W25" s="2"/>
      <c r="X25" s="2"/>
      <c r="Y25" s="2"/>
      <c r="Z25" s="2"/>
    </row>
    <row r="26">
      <c r="K26" s="2"/>
      <c r="L26" s="2"/>
      <c r="M26" s="2"/>
      <c r="N26" s="2"/>
      <c r="O26" s="2"/>
      <c r="P26" s="2"/>
      <c r="Q26" s="2"/>
      <c r="R26" s="2"/>
      <c r="S26" s="2"/>
      <c r="T26" s="2"/>
      <c r="U26" s="2"/>
      <c r="V26" s="2"/>
      <c r="W26" s="2"/>
      <c r="X26" s="2"/>
      <c r="Y26" s="2"/>
      <c r="Z26" s="2"/>
    </row>
    <row r="27">
      <c r="K27" s="2"/>
      <c r="L27" s="2"/>
      <c r="M27" s="2"/>
      <c r="N27" s="2"/>
      <c r="O27" s="2"/>
      <c r="P27" s="2"/>
      <c r="Q27" s="2"/>
      <c r="R27" s="2"/>
      <c r="S27" s="2"/>
      <c r="T27" s="2"/>
      <c r="U27" s="2"/>
      <c r="V27" s="2"/>
      <c r="W27" s="2"/>
      <c r="X27" s="2"/>
      <c r="Y27" s="2"/>
      <c r="Z27" s="2"/>
    </row>
    <row r="28">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sheetData>
  <mergeCells count="2">
    <mergeCell ref="A1:J1"/>
    <mergeCell ref="A2:J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 t="s">
        <v>2</v>
      </c>
    </row>
  </sheetData>
  <mergeCells count="1">
    <mergeCell ref="A1:M2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86"/>
    <col customWidth="1" min="2" max="2" width="39.86"/>
    <col customWidth="1" min="3" max="3" width="58.0"/>
    <col customWidth="1" min="4" max="4" width="34.43"/>
    <col customWidth="1" min="5" max="5" width="34.0"/>
    <col customWidth="1" min="6" max="6" width="22.43"/>
    <col customWidth="1" min="7" max="7" width="39.57"/>
    <col customWidth="1" min="8" max="8" width="37.57"/>
    <col customWidth="1" min="9" max="9" width="36.43"/>
    <col customWidth="1" min="10" max="10" width="35.71"/>
    <col customWidth="1" min="11" max="11" width="25.86"/>
    <col customWidth="1" min="12" max="12" width="43.0"/>
  </cols>
  <sheetData>
    <row r="1">
      <c r="A1" s="5" t="s">
        <v>3</v>
      </c>
      <c r="B1" s="6" t="s">
        <v>4</v>
      </c>
      <c r="C1" s="6" t="s">
        <v>5</v>
      </c>
      <c r="D1" s="6" t="s">
        <v>6</v>
      </c>
      <c r="E1" s="7" t="s">
        <v>7</v>
      </c>
      <c r="F1" s="8" t="s">
        <v>8</v>
      </c>
      <c r="G1" s="9" t="s">
        <v>9</v>
      </c>
    </row>
    <row r="2">
      <c r="A2" s="10" t="s">
        <v>10</v>
      </c>
      <c r="B2" s="10" t="s">
        <v>11</v>
      </c>
      <c r="C2" s="10" t="s">
        <v>12</v>
      </c>
      <c r="D2" s="10" t="s">
        <v>13</v>
      </c>
      <c r="E2" s="11" t="s">
        <v>14</v>
      </c>
      <c r="F2" s="10" t="s">
        <v>15</v>
      </c>
      <c r="G2" s="12">
        <v>1.0</v>
      </c>
      <c r="H2" s="13"/>
      <c r="I2" s="13"/>
      <c r="J2" s="13"/>
      <c r="K2" s="13"/>
      <c r="L2" s="13"/>
      <c r="M2" s="13"/>
      <c r="N2" s="13"/>
      <c r="O2" s="13"/>
      <c r="P2" s="13"/>
      <c r="Q2" s="13"/>
      <c r="R2" s="13"/>
      <c r="S2" s="13"/>
      <c r="T2" s="13"/>
      <c r="U2" s="13"/>
      <c r="V2" s="13"/>
      <c r="W2" s="13"/>
      <c r="X2" s="13"/>
      <c r="Y2" s="13"/>
    </row>
    <row r="3">
      <c r="A3" s="10" t="s">
        <v>16</v>
      </c>
      <c r="B3" s="10" t="s">
        <v>11</v>
      </c>
      <c r="C3" s="10" t="s">
        <v>17</v>
      </c>
      <c r="D3" s="10" t="s">
        <v>18</v>
      </c>
      <c r="E3" s="14" t="s">
        <v>19</v>
      </c>
      <c r="F3" s="10" t="s">
        <v>15</v>
      </c>
      <c r="G3" s="12">
        <v>1.0</v>
      </c>
      <c r="H3" s="13"/>
      <c r="I3" s="13"/>
      <c r="J3" s="13"/>
      <c r="K3" s="13"/>
      <c r="L3" s="13"/>
      <c r="M3" s="13"/>
      <c r="N3" s="13"/>
      <c r="O3" s="13"/>
      <c r="P3" s="13"/>
      <c r="Q3" s="13"/>
      <c r="R3" s="13"/>
      <c r="S3" s="13"/>
      <c r="T3" s="13"/>
      <c r="U3" s="13"/>
      <c r="V3" s="13"/>
      <c r="W3" s="13"/>
      <c r="X3" s="13"/>
      <c r="Y3" s="13"/>
    </row>
    <row r="4">
      <c r="A4" s="10" t="s">
        <v>20</v>
      </c>
      <c r="B4" s="10" t="s">
        <v>11</v>
      </c>
      <c r="C4" s="10" t="s">
        <v>21</v>
      </c>
      <c r="D4" s="10" t="s">
        <v>22</v>
      </c>
      <c r="E4" s="15" t="s">
        <v>23</v>
      </c>
      <c r="F4" s="10" t="s">
        <v>24</v>
      </c>
      <c r="G4" s="12">
        <v>2.0</v>
      </c>
      <c r="H4" s="13"/>
      <c r="I4" s="13"/>
      <c r="J4" s="13"/>
      <c r="K4" s="13"/>
      <c r="L4" s="13"/>
      <c r="M4" s="13"/>
      <c r="N4" s="13"/>
      <c r="O4" s="13"/>
      <c r="P4" s="13"/>
      <c r="Q4" s="13"/>
      <c r="R4" s="13"/>
      <c r="S4" s="13"/>
      <c r="T4" s="13"/>
      <c r="U4" s="13"/>
      <c r="V4" s="13"/>
      <c r="W4" s="13"/>
      <c r="X4" s="13"/>
      <c r="Y4" s="13"/>
    </row>
    <row r="5">
      <c r="A5" s="16" t="s">
        <v>25</v>
      </c>
      <c r="B5" s="16" t="s">
        <v>26</v>
      </c>
      <c r="C5" s="16" t="s">
        <v>27</v>
      </c>
      <c r="D5" s="16" t="s">
        <v>28</v>
      </c>
      <c r="E5" s="15" t="s">
        <v>23</v>
      </c>
      <c r="F5" s="16" t="s">
        <v>29</v>
      </c>
      <c r="G5" s="12">
        <v>2.0</v>
      </c>
      <c r="H5" s="13"/>
      <c r="I5" s="13"/>
      <c r="J5" s="13"/>
      <c r="K5" s="13"/>
      <c r="L5" s="13"/>
      <c r="M5" s="13"/>
      <c r="N5" s="13"/>
      <c r="O5" s="13"/>
      <c r="P5" s="13"/>
      <c r="Q5" s="13"/>
      <c r="R5" s="13"/>
      <c r="S5" s="13"/>
      <c r="T5" s="13"/>
      <c r="U5" s="13"/>
      <c r="V5" s="13"/>
      <c r="W5" s="13"/>
      <c r="X5" s="13"/>
      <c r="Y5" s="13"/>
    </row>
    <row r="6">
      <c r="A6" s="16" t="s">
        <v>30</v>
      </c>
      <c r="B6" s="16" t="s">
        <v>26</v>
      </c>
      <c r="C6" s="16" t="s">
        <v>31</v>
      </c>
      <c r="D6" s="16" t="s">
        <v>32</v>
      </c>
      <c r="E6" s="11" t="s">
        <v>14</v>
      </c>
      <c r="F6" s="16" t="s">
        <v>33</v>
      </c>
      <c r="G6" s="12">
        <v>3.0</v>
      </c>
      <c r="H6" s="13"/>
      <c r="I6" s="13"/>
      <c r="J6" s="13"/>
      <c r="K6" s="13"/>
      <c r="L6" s="13"/>
      <c r="M6" s="13"/>
      <c r="N6" s="13"/>
      <c r="O6" s="13"/>
      <c r="P6" s="13"/>
      <c r="Q6" s="13"/>
      <c r="R6" s="13"/>
      <c r="S6" s="13"/>
      <c r="T6" s="13"/>
      <c r="U6" s="13"/>
      <c r="V6" s="13"/>
      <c r="W6" s="13"/>
      <c r="X6" s="13"/>
      <c r="Y6" s="13"/>
    </row>
    <row r="7">
      <c r="A7" s="16" t="s">
        <v>34</v>
      </c>
      <c r="B7" s="16" t="s">
        <v>26</v>
      </c>
      <c r="C7" s="16" t="s">
        <v>35</v>
      </c>
      <c r="D7" s="16" t="s">
        <v>36</v>
      </c>
      <c r="E7" s="11" t="s">
        <v>14</v>
      </c>
      <c r="F7" s="16" t="s">
        <v>37</v>
      </c>
      <c r="G7" s="12">
        <v>2.0</v>
      </c>
      <c r="H7" s="13"/>
      <c r="I7" s="13"/>
      <c r="J7" s="13"/>
      <c r="K7" s="13"/>
      <c r="L7" s="13"/>
      <c r="M7" s="13"/>
      <c r="N7" s="13"/>
      <c r="O7" s="13"/>
      <c r="P7" s="13"/>
      <c r="Q7" s="13"/>
      <c r="R7" s="13"/>
      <c r="S7" s="13"/>
      <c r="T7" s="13"/>
      <c r="U7" s="13"/>
      <c r="V7" s="13"/>
      <c r="W7" s="13"/>
      <c r="X7" s="13"/>
      <c r="Y7" s="13"/>
    </row>
    <row r="8">
      <c r="A8" s="16" t="s">
        <v>38</v>
      </c>
      <c r="B8" s="16" t="s">
        <v>26</v>
      </c>
      <c r="C8" s="16" t="s">
        <v>39</v>
      </c>
      <c r="D8" s="16" t="s">
        <v>40</v>
      </c>
      <c r="E8" s="11" t="s">
        <v>14</v>
      </c>
      <c r="F8" s="16" t="s">
        <v>41</v>
      </c>
      <c r="G8" s="12">
        <v>1.0</v>
      </c>
      <c r="H8" s="13"/>
      <c r="I8" s="13"/>
      <c r="J8" s="13"/>
      <c r="K8" s="13"/>
      <c r="L8" s="13"/>
      <c r="M8" s="13"/>
      <c r="N8" s="13"/>
      <c r="O8" s="13"/>
      <c r="P8" s="13"/>
      <c r="Q8" s="13"/>
      <c r="R8" s="13"/>
      <c r="S8" s="13"/>
      <c r="T8" s="13"/>
      <c r="U8" s="13"/>
      <c r="V8" s="13"/>
      <c r="W8" s="13"/>
      <c r="X8" s="13"/>
      <c r="Y8" s="13"/>
    </row>
    <row r="9">
      <c r="A9" s="16" t="s">
        <v>42</v>
      </c>
      <c r="B9" s="16" t="s">
        <v>26</v>
      </c>
      <c r="C9" s="16" t="s">
        <v>43</v>
      </c>
      <c r="D9" s="16" t="s">
        <v>44</v>
      </c>
      <c r="E9" s="11" t="s">
        <v>14</v>
      </c>
      <c r="F9" s="16" t="s">
        <v>45</v>
      </c>
      <c r="G9" s="12">
        <v>1.0</v>
      </c>
      <c r="H9" s="13"/>
      <c r="I9" s="13"/>
      <c r="J9" s="13"/>
      <c r="K9" s="13"/>
      <c r="L9" s="13"/>
      <c r="M9" s="13"/>
      <c r="N9" s="13"/>
      <c r="O9" s="13"/>
      <c r="P9" s="13"/>
      <c r="Q9" s="13"/>
      <c r="R9" s="13"/>
      <c r="S9" s="13"/>
      <c r="T9" s="13"/>
      <c r="U9" s="13"/>
      <c r="V9" s="13"/>
      <c r="W9" s="13"/>
      <c r="X9" s="13"/>
      <c r="Y9" s="13"/>
    </row>
    <row r="10">
      <c r="A10" s="16" t="s">
        <v>46</v>
      </c>
      <c r="B10" s="16" t="s">
        <v>26</v>
      </c>
      <c r="C10" s="16" t="s">
        <v>47</v>
      </c>
      <c r="D10" s="16" t="s">
        <v>48</v>
      </c>
      <c r="E10" s="15" t="s">
        <v>23</v>
      </c>
      <c r="F10" s="16" t="s">
        <v>49</v>
      </c>
      <c r="G10" s="12">
        <v>1.0</v>
      </c>
      <c r="H10" s="13"/>
      <c r="I10" s="13"/>
      <c r="J10" s="13"/>
      <c r="K10" s="13"/>
      <c r="L10" s="13"/>
      <c r="M10" s="13"/>
      <c r="N10" s="13"/>
      <c r="O10" s="13"/>
      <c r="P10" s="13"/>
      <c r="Q10" s="13"/>
      <c r="R10" s="13"/>
      <c r="S10" s="13"/>
      <c r="T10" s="13"/>
      <c r="U10" s="13"/>
      <c r="V10" s="13"/>
      <c r="W10" s="13"/>
      <c r="X10" s="13"/>
      <c r="Y10" s="13"/>
    </row>
    <row r="11">
      <c r="A11" s="16" t="s">
        <v>50</v>
      </c>
      <c r="B11" s="16" t="s">
        <v>26</v>
      </c>
      <c r="C11" s="16" t="s">
        <v>51</v>
      </c>
      <c r="D11" s="16" t="s">
        <v>52</v>
      </c>
      <c r="E11" s="14" t="s">
        <v>19</v>
      </c>
      <c r="F11" s="16" t="s">
        <v>53</v>
      </c>
      <c r="G11" s="12">
        <v>2.0</v>
      </c>
      <c r="H11" s="13"/>
      <c r="I11" s="13"/>
      <c r="J11" s="13"/>
      <c r="K11" s="13"/>
      <c r="L11" s="13"/>
      <c r="M11" s="13"/>
      <c r="N11" s="13"/>
      <c r="O11" s="13"/>
      <c r="P11" s="13"/>
      <c r="Q11" s="13"/>
      <c r="R11" s="13"/>
      <c r="S11" s="13"/>
      <c r="T11" s="13"/>
      <c r="U11" s="13"/>
      <c r="V11" s="13"/>
      <c r="W11" s="13"/>
      <c r="X11" s="13"/>
      <c r="Y11" s="13"/>
    </row>
    <row r="12">
      <c r="A12" s="16" t="s">
        <v>54</v>
      </c>
      <c r="B12" s="16" t="s">
        <v>26</v>
      </c>
      <c r="C12" s="16" t="s">
        <v>55</v>
      </c>
      <c r="D12" s="16" t="s">
        <v>56</v>
      </c>
      <c r="E12" s="14" t="s">
        <v>19</v>
      </c>
      <c r="F12" s="16" t="s">
        <v>57</v>
      </c>
      <c r="G12" s="12">
        <v>1.0</v>
      </c>
      <c r="H12" s="13"/>
      <c r="I12" s="13"/>
      <c r="J12" s="13"/>
      <c r="K12" s="13"/>
      <c r="L12" s="13"/>
      <c r="M12" s="13"/>
      <c r="N12" s="13"/>
      <c r="O12" s="13"/>
      <c r="P12" s="13"/>
      <c r="Q12" s="13"/>
      <c r="R12" s="13"/>
      <c r="S12" s="13"/>
      <c r="T12" s="13"/>
      <c r="U12" s="13"/>
      <c r="V12" s="13"/>
      <c r="W12" s="13"/>
      <c r="X12" s="13"/>
      <c r="Y12" s="13"/>
    </row>
    <row r="13">
      <c r="A13" s="16" t="s">
        <v>58</v>
      </c>
      <c r="B13" s="16" t="s">
        <v>26</v>
      </c>
      <c r="C13" s="16" t="s">
        <v>59</v>
      </c>
      <c r="D13" s="16" t="s">
        <v>60</v>
      </c>
      <c r="E13" s="11" t="s">
        <v>14</v>
      </c>
      <c r="F13" s="16" t="s">
        <v>61</v>
      </c>
      <c r="G13" s="12">
        <v>3.0</v>
      </c>
      <c r="H13" s="13"/>
      <c r="I13" s="13"/>
      <c r="J13" s="13"/>
      <c r="K13" s="13"/>
      <c r="L13" s="13"/>
      <c r="M13" s="13"/>
      <c r="N13" s="13"/>
      <c r="O13" s="13"/>
      <c r="P13" s="13"/>
      <c r="Q13" s="13"/>
      <c r="R13" s="13"/>
      <c r="S13" s="13"/>
      <c r="T13" s="13"/>
      <c r="U13" s="13"/>
      <c r="V13" s="13"/>
      <c r="W13" s="13"/>
      <c r="X13" s="13"/>
      <c r="Y13" s="13"/>
    </row>
    <row r="15">
      <c r="A15" s="17" t="s">
        <v>62</v>
      </c>
    </row>
    <row r="17">
      <c r="A17" s="18" t="s">
        <v>3</v>
      </c>
      <c r="B17" s="18" t="s">
        <v>63</v>
      </c>
      <c r="C17" s="18" t="s">
        <v>64</v>
      </c>
      <c r="D17" s="18" t="s">
        <v>65</v>
      </c>
      <c r="E17" s="18" t="s">
        <v>66</v>
      </c>
      <c r="F17" s="18" t="s">
        <v>67</v>
      </c>
      <c r="G17" s="18" t="s">
        <v>68</v>
      </c>
      <c r="H17" s="18" t="s">
        <v>69</v>
      </c>
      <c r="I17" s="18" t="s">
        <v>70</v>
      </c>
      <c r="J17" s="18" t="s">
        <v>71</v>
      </c>
      <c r="K17" s="18" t="s">
        <v>72</v>
      </c>
    </row>
    <row r="18">
      <c r="A18" s="19" t="s">
        <v>10</v>
      </c>
      <c r="B18" s="19">
        <v>50.0</v>
      </c>
      <c r="C18" s="19">
        <v>40.0</v>
      </c>
      <c r="D18" s="19">
        <v>0.0</v>
      </c>
      <c r="E18" s="19">
        <v>0.0</v>
      </c>
      <c r="F18" s="19">
        <v>0.0</v>
      </c>
      <c r="G18" s="19">
        <v>0.0</v>
      </c>
      <c r="H18" s="19">
        <v>0.0</v>
      </c>
      <c r="I18" s="19">
        <v>0.0</v>
      </c>
      <c r="J18" s="19">
        <v>0.0</v>
      </c>
      <c r="K18" s="19">
        <v>10.0</v>
      </c>
    </row>
    <row r="19">
      <c r="A19" s="19" t="s">
        <v>16</v>
      </c>
      <c r="B19" s="19">
        <v>50.0</v>
      </c>
      <c r="C19" s="19">
        <v>40.0</v>
      </c>
      <c r="D19" s="19">
        <v>0.0</v>
      </c>
      <c r="E19" s="19">
        <v>0.0</v>
      </c>
      <c r="F19" s="19">
        <v>0.0</v>
      </c>
      <c r="G19" s="19">
        <v>0.0</v>
      </c>
      <c r="H19" s="19">
        <v>0.0</v>
      </c>
      <c r="I19" s="19">
        <v>0.0</v>
      </c>
      <c r="J19" s="19">
        <v>0.0</v>
      </c>
      <c r="K19" s="19">
        <v>10.0</v>
      </c>
    </row>
    <row r="20">
      <c r="A20" s="19" t="s">
        <v>20</v>
      </c>
      <c r="B20" s="19">
        <v>30.0</v>
      </c>
      <c r="C20" s="19">
        <v>10.0</v>
      </c>
      <c r="D20" s="19">
        <v>50.0</v>
      </c>
      <c r="E20" s="19">
        <v>10.0</v>
      </c>
      <c r="F20" s="19">
        <v>0.0</v>
      </c>
      <c r="G20" s="19">
        <v>0.0</v>
      </c>
      <c r="H20" s="19">
        <v>0.0</v>
      </c>
      <c r="I20" s="19">
        <v>0.0</v>
      </c>
      <c r="J20" s="19">
        <v>0.0</v>
      </c>
      <c r="K20" s="19">
        <v>0.0</v>
      </c>
    </row>
    <row r="21">
      <c r="A21" s="19" t="s">
        <v>25</v>
      </c>
      <c r="B21" s="19">
        <v>40.0</v>
      </c>
      <c r="C21" s="19">
        <v>20.0</v>
      </c>
      <c r="D21" s="20">
        <v>40.0</v>
      </c>
      <c r="E21" s="19">
        <v>0.0</v>
      </c>
      <c r="F21" s="19">
        <v>0.0</v>
      </c>
      <c r="G21" s="19">
        <v>0.0</v>
      </c>
      <c r="H21" s="19">
        <v>0.0</v>
      </c>
      <c r="I21" s="19">
        <v>0.0</v>
      </c>
      <c r="J21" s="19">
        <v>0.0</v>
      </c>
      <c r="K21" s="19">
        <v>0.0</v>
      </c>
    </row>
    <row r="22">
      <c r="A22" s="19" t="s">
        <v>30</v>
      </c>
      <c r="B22" s="19">
        <v>20.0</v>
      </c>
      <c r="C22" s="19">
        <v>10.0</v>
      </c>
      <c r="D22" s="20">
        <v>65.0</v>
      </c>
      <c r="E22" s="19">
        <v>0.0</v>
      </c>
      <c r="F22" s="19">
        <v>0.0</v>
      </c>
      <c r="G22" s="19">
        <v>0.0</v>
      </c>
      <c r="H22" s="19">
        <v>0.0</v>
      </c>
      <c r="I22" s="19">
        <v>0.0</v>
      </c>
      <c r="J22" s="19">
        <v>0.0</v>
      </c>
      <c r="K22" s="19">
        <v>5.0</v>
      </c>
    </row>
    <row r="23">
      <c r="A23" s="19" t="s">
        <v>34</v>
      </c>
      <c r="B23" s="19">
        <v>30.0</v>
      </c>
      <c r="C23" s="19">
        <v>20.0</v>
      </c>
      <c r="D23" s="20">
        <v>40.0</v>
      </c>
      <c r="E23" s="19">
        <v>0.0</v>
      </c>
      <c r="F23" s="19">
        <v>0.0</v>
      </c>
      <c r="G23" s="19">
        <v>10.0</v>
      </c>
      <c r="H23" s="19">
        <v>0.0</v>
      </c>
      <c r="I23" s="19">
        <v>0.0</v>
      </c>
      <c r="J23" s="19">
        <v>0.0</v>
      </c>
      <c r="K23" s="19">
        <v>0.0</v>
      </c>
    </row>
    <row r="24">
      <c r="A24" s="19" t="s">
        <v>73</v>
      </c>
      <c r="B24" s="19">
        <v>0.0</v>
      </c>
      <c r="C24" s="19">
        <v>50.0</v>
      </c>
      <c r="D24" s="19">
        <v>0.0</v>
      </c>
      <c r="E24" s="19">
        <v>0.0</v>
      </c>
      <c r="F24" s="19">
        <v>30.0</v>
      </c>
      <c r="G24" s="19">
        <v>20.0</v>
      </c>
      <c r="H24" s="19">
        <v>0.0</v>
      </c>
      <c r="I24" s="19">
        <v>0.0</v>
      </c>
      <c r="J24" s="19">
        <v>0.0</v>
      </c>
      <c r="K24" s="19">
        <v>0.0</v>
      </c>
    </row>
    <row r="25">
      <c r="A25" s="19" t="s">
        <v>42</v>
      </c>
      <c r="B25" s="19">
        <v>0.0</v>
      </c>
      <c r="C25" s="19">
        <v>50.0</v>
      </c>
      <c r="D25" s="19">
        <v>0.0</v>
      </c>
      <c r="E25" s="19">
        <v>0.0</v>
      </c>
      <c r="F25" s="19">
        <v>0.0</v>
      </c>
      <c r="G25" s="19">
        <v>0.0</v>
      </c>
      <c r="H25" s="19">
        <v>30.0</v>
      </c>
      <c r="I25" s="19">
        <v>0.0</v>
      </c>
      <c r="J25" s="19">
        <v>0.0</v>
      </c>
      <c r="K25" s="19">
        <v>0.0</v>
      </c>
    </row>
    <row r="26">
      <c r="A26" s="19" t="s">
        <v>46</v>
      </c>
      <c r="B26" s="19">
        <v>40.0</v>
      </c>
      <c r="C26" s="19">
        <v>30.0</v>
      </c>
      <c r="D26" s="19">
        <v>0.0</v>
      </c>
      <c r="E26" s="19">
        <v>0.0</v>
      </c>
      <c r="F26" s="19">
        <v>20.0</v>
      </c>
      <c r="G26" s="19">
        <v>10.0</v>
      </c>
      <c r="H26" s="19">
        <v>0.0</v>
      </c>
      <c r="I26" s="19">
        <v>0.0</v>
      </c>
      <c r="J26" s="19">
        <v>0.0</v>
      </c>
      <c r="K26" s="19">
        <v>0.0</v>
      </c>
    </row>
    <row r="27">
      <c r="A27" s="19" t="s">
        <v>50</v>
      </c>
      <c r="B27" s="19">
        <v>30.0</v>
      </c>
      <c r="C27" s="19">
        <v>30.0</v>
      </c>
      <c r="D27" s="19">
        <v>0.0</v>
      </c>
      <c r="E27" s="19">
        <v>0.0</v>
      </c>
      <c r="F27" s="19">
        <v>0.0</v>
      </c>
      <c r="G27" s="19">
        <v>0.0</v>
      </c>
      <c r="H27" s="19">
        <v>0.0</v>
      </c>
      <c r="I27" s="19">
        <v>20.0</v>
      </c>
      <c r="J27" s="19">
        <v>0.0</v>
      </c>
      <c r="K27" s="19">
        <v>20.0</v>
      </c>
    </row>
    <row r="28">
      <c r="A28" s="19" t="s">
        <v>54</v>
      </c>
      <c r="B28" s="19">
        <v>40.0</v>
      </c>
      <c r="C28" s="19">
        <v>30.0</v>
      </c>
      <c r="D28" s="19">
        <v>0.0</v>
      </c>
      <c r="E28" s="19">
        <v>0.0</v>
      </c>
      <c r="F28" s="19">
        <v>0.0</v>
      </c>
      <c r="G28" s="19">
        <v>0.0</v>
      </c>
      <c r="H28" s="19">
        <v>0.0</v>
      </c>
      <c r="I28" s="19">
        <v>10.0</v>
      </c>
      <c r="J28" s="19">
        <v>0.0</v>
      </c>
      <c r="K28" s="19">
        <v>20.0</v>
      </c>
    </row>
    <row r="29">
      <c r="A29" s="19" t="s">
        <v>74</v>
      </c>
      <c r="B29" s="19">
        <v>40.0</v>
      </c>
      <c r="C29" s="19">
        <v>20.0</v>
      </c>
      <c r="D29" s="19">
        <v>20.0</v>
      </c>
      <c r="E29" s="19">
        <v>0.0</v>
      </c>
      <c r="F29" s="19">
        <v>0.0</v>
      </c>
      <c r="G29" s="19">
        <v>0.0</v>
      </c>
      <c r="H29" s="19">
        <v>0.0</v>
      </c>
      <c r="I29" s="19">
        <v>10.0</v>
      </c>
      <c r="J29" s="19">
        <v>10.0</v>
      </c>
      <c r="K29" s="19">
        <v>10.0</v>
      </c>
    </row>
    <row r="31">
      <c r="A31" s="17" t="s">
        <v>75</v>
      </c>
    </row>
    <row r="32">
      <c r="A32" s="21" t="s">
        <v>3</v>
      </c>
      <c r="B32" s="21" t="s">
        <v>76</v>
      </c>
      <c r="C32" s="21" t="s">
        <v>77</v>
      </c>
      <c r="D32" s="21" t="s">
        <v>78</v>
      </c>
      <c r="E32" s="21" t="s">
        <v>79</v>
      </c>
      <c r="F32" s="21" t="s">
        <v>80</v>
      </c>
      <c r="G32" s="21" t="s">
        <v>81</v>
      </c>
      <c r="H32" s="21" t="s">
        <v>82</v>
      </c>
      <c r="I32" s="21" t="s">
        <v>83</v>
      </c>
      <c r="J32" s="21" t="s">
        <v>84</v>
      </c>
      <c r="K32" s="21" t="s">
        <v>85</v>
      </c>
      <c r="M32" s="22"/>
      <c r="N32" s="22"/>
      <c r="O32" s="22"/>
      <c r="P32" s="22"/>
      <c r="Q32" s="22"/>
      <c r="R32" s="22"/>
      <c r="S32" s="22"/>
      <c r="T32" s="22"/>
      <c r="U32" s="22"/>
      <c r="V32" s="22"/>
      <c r="W32" s="22"/>
      <c r="X32" s="22"/>
      <c r="Y32" s="22"/>
    </row>
    <row r="33">
      <c r="A33" s="20" t="s">
        <v>10</v>
      </c>
      <c r="B33" s="20">
        <f t="shared" ref="B33:B35" si="1"> B18*G2/100</f>
        <v>0.5</v>
      </c>
      <c r="C33" s="20">
        <f t="shared" ref="C33:C44" si="2">C18*G2/100</f>
        <v>0.4</v>
      </c>
      <c r="D33" s="20">
        <f t="shared" ref="D33:D44" si="3">D18*G2/100</f>
        <v>0</v>
      </c>
      <c r="E33" s="20">
        <f t="shared" ref="E33:E44" si="4">E18*G2/100</f>
        <v>0</v>
      </c>
      <c r="F33" s="20">
        <f t="shared" ref="F33:F44" si="5">F18*G2/100</f>
        <v>0</v>
      </c>
      <c r="G33" s="20">
        <f t="shared" ref="G33:G44" si="6">G18*G2/100</f>
        <v>0</v>
      </c>
      <c r="H33" s="20">
        <f t="shared" ref="H33:H44" si="7">H18*G2/100</f>
        <v>0</v>
      </c>
      <c r="I33" s="20">
        <f t="shared" ref="I33:I44" si="8">I18*G2/100</f>
        <v>0</v>
      </c>
      <c r="J33" s="20">
        <f t="shared" ref="J33:J44" si="9">J18*G2/100</f>
        <v>0</v>
      </c>
      <c r="K33" s="20">
        <f t="shared" ref="K33:K44" si="10">K18*G2/100</f>
        <v>0.1</v>
      </c>
      <c r="M33" s="23"/>
      <c r="N33" s="23"/>
      <c r="O33" s="23"/>
      <c r="P33" s="23"/>
      <c r="Q33" s="23"/>
      <c r="R33" s="23"/>
      <c r="S33" s="23"/>
      <c r="T33" s="23"/>
      <c r="U33" s="23"/>
      <c r="V33" s="23"/>
      <c r="W33" s="23"/>
      <c r="X33" s="23"/>
      <c r="Y33" s="23"/>
    </row>
    <row r="34">
      <c r="A34" s="20" t="s">
        <v>16</v>
      </c>
      <c r="B34" s="20">
        <f t="shared" si="1"/>
        <v>0.5</v>
      </c>
      <c r="C34" s="20">
        <f t="shared" si="2"/>
        <v>0.4</v>
      </c>
      <c r="D34" s="20">
        <f t="shared" si="3"/>
        <v>0</v>
      </c>
      <c r="E34" s="20">
        <f t="shared" si="4"/>
        <v>0</v>
      </c>
      <c r="F34" s="20">
        <f t="shared" si="5"/>
        <v>0</v>
      </c>
      <c r="G34" s="20">
        <f t="shared" si="6"/>
        <v>0</v>
      </c>
      <c r="H34" s="20">
        <f t="shared" si="7"/>
        <v>0</v>
      </c>
      <c r="I34" s="20">
        <f t="shared" si="8"/>
        <v>0</v>
      </c>
      <c r="J34" s="20">
        <f t="shared" si="9"/>
        <v>0</v>
      </c>
      <c r="K34" s="20">
        <f t="shared" si="10"/>
        <v>0.1</v>
      </c>
      <c r="M34" s="23"/>
      <c r="N34" s="23"/>
      <c r="O34" s="23"/>
      <c r="P34" s="23"/>
      <c r="Q34" s="23"/>
      <c r="R34" s="23"/>
      <c r="S34" s="23"/>
      <c r="T34" s="23"/>
      <c r="U34" s="23"/>
      <c r="V34" s="23"/>
      <c r="W34" s="23"/>
      <c r="X34" s="23"/>
      <c r="Y34" s="23"/>
    </row>
    <row r="35">
      <c r="A35" s="20" t="s">
        <v>20</v>
      </c>
      <c r="B35" s="20">
        <f t="shared" si="1"/>
        <v>0.6</v>
      </c>
      <c r="C35" s="20">
        <f t="shared" si="2"/>
        <v>0.2</v>
      </c>
      <c r="D35" s="20">
        <f t="shared" si="3"/>
        <v>1</v>
      </c>
      <c r="E35" s="20">
        <f t="shared" si="4"/>
        <v>0.2</v>
      </c>
      <c r="F35" s="20">
        <f t="shared" si="5"/>
        <v>0</v>
      </c>
      <c r="G35" s="20">
        <f t="shared" si="6"/>
        <v>0</v>
      </c>
      <c r="H35" s="20">
        <f t="shared" si="7"/>
        <v>0</v>
      </c>
      <c r="I35" s="20">
        <f t="shared" si="8"/>
        <v>0</v>
      </c>
      <c r="J35" s="20">
        <f t="shared" si="9"/>
        <v>0</v>
      </c>
      <c r="K35" s="20">
        <f t="shared" si="10"/>
        <v>0</v>
      </c>
      <c r="M35" s="23"/>
      <c r="N35" s="23"/>
      <c r="O35" s="23"/>
      <c r="P35" s="23"/>
      <c r="Q35" s="23"/>
      <c r="R35" s="23"/>
      <c r="S35" s="23"/>
      <c r="T35" s="23"/>
      <c r="U35" s="23"/>
      <c r="V35" s="23"/>
      <c r="W35" s="23"/>
      <c r="X35" s="23"/>
      <c r="Y35" s="23"/>
    </row>
    <row r="36">
      <c r="A36" s="20" t="s">
        <v>25</v>
      </c>
      <c r="B36" s="20">
        <f t="shared" ref="B36:B44" si="11">B21*G5/100</f>
        <v>0.8</v>
      </c>
      <c r="C36" s="20">
        <f t="shared" si="2"/>
        <v>0.4</v>
      </c>
      <c r="D36" s="20">
        <f t="shared" si="3"/>
        <v>0.8</v>
      </c>
      <c r="E36" s="20">
        <f t="shared" si="4"/>
        <v>0</v>
      </c>
      <c r="F36" s="20">
        <f t="shared" si="5"/>
        <v>0</v>
      </c>
      <c r="G36" s="20">
        <f t="shared" si="6"/>
        <v>0</v>
      </c>
      <c r="H36" s="20">
        <f t="shared" si="7"/>
        <v>0</v>
      </c>
      <c r="I36" s="20">
        <f t="shared" si="8"/>
        <v>0</v>
      </c>
      <c r="J36" s="20">
        <f t="shared" si="9"/>
        <v>0</v>
      </c>
      <c r="K36" s="20">
        <f t="shared" si="10"/>
        <v>0</v>
      </c>
      <c r="M36" s="23"/>
      <c r="N36" s="23"/>
      <c r="O36" s="23"/>
      <c r="P36" s="23"/>
      <c r="Q36" s="23"/>
      <c r="R36" s="23"/>
      <c r="S36" s="23"/>
      <c r="T36" s="23"/>
      <c r="U36" s="23"/>
      <c r="V36" s="23"/>
      <c r="W36" s="23"/>
      <c r="X36" s="23"/>
      <c r="Y36" s="23"/>
    </row>
    <row r="37">
      <c r="A37" s="20" t="s">
        <v>30</v>
      </c>
      <c r="B37" s="20">
        <f t="shared" si="11"/>
        <v>0.6</v>
      </c>
      <c r="C37" s="20">
        <f t="shared" si="2"/>
        <v>0.3</v>
      </c>
      <c r="D37" s="20">
        <f t="shared" si="3"/>
        <v>1.95</v>
      </c>
      <c r="E37" s="20">
        <f t="shared" si="4"/>
        <v>0</v>
      </c>
      <c r="F37" s="20">
        <f t="shared" si="5"/>
        <v>0</v>
      </c>
      <c r="G37" s="20">
        <f t="shared" si="6"/>
        <v>0</v>
      </c>
      <c r="H37" s="20">
        <f t="shared" si="7"/>
        <v>0</v>
      </c>
      <c r="I37" s="20">
        <f t="shared" si="8"/>
        <v>0</v>
      </c>
      <c r="J37" s="20">
        <f t="shared" si="9"/>
        <v>0</v>
      </c>
      <c r="K37" s="20">
        <f t="shared" si="10"/>
        <v>0.15</v>
      </c>
      <c r="M37" s="23"/>
      <c r="N37" s="23"/>
      <c r="O37" s="23"/>
      <c r="P37" s="23"/>
      <c r="Q37" s="23"/>
      <c r="R37" s="23"/>
      <c r="S37" s="23"/>
      <c r="T37" s="23"/>
      <c r="U37" s="23"/>
      <c r="V37" s="23"/>
      <c r="W37" s="23"/>
      <c r="X37" s="23"/>
      <c r="Y37" s="23"/>
    </row>
    <row r="38">
      <c r="A38" s="20" t="s">
        <v>34</v>
      </c>
      <c r="B38" s="20">
        <f t="shared" si="11"/>
        <v>0.6</v>
      </c>
      <c r="C38" s="20">
        <f t="shared" si="2"/>
        <v>0.4</v>
      </c>
      <c r="D38" s="20">
        <f t="shared" si="3"/>
        <v>0.8</v>
      </c>
      <c r="E38" s="20">
        <f t="shared" si="4"/>
        <v>0</v>
      </c>
      <c r="F38" s="20">
        <f t="shared" si="5"/>
        <v>0</v>
      </c>
      <c r="G38" s="20">
        <f t="shared" si="6"/>
        <v>0.2</v>
      </c>
      <c r="H38" s="20">
        <f t="shared" si="7"/>
        <v>0</v>
      </c>
      <c r="I38" s="20">
        <f t="shared" si="8"/>
        <v>0</v>
      </c>
      <c r="J38" s="20">
        <f t="shared" si="9"/>
        <v>0</v>
      </c>
      <c r="K38" s="20">
        <f t="shared" si="10"/>
        <v>0</v>
      </c>
      <c r="M38" s="23"/>
      <c r="N38" s="23"/>
      <c r="O38" s="23"/>
      <c r="P38" s="23"/>
      <c r="Q38" s="23"/>
      <c r="R38" s="23"/>
      <c r="S38" s="23"/>
      <c r="T38" s="23"/>
      <c r="U38" s="23"/>
      <c r="V38" s="23"/>
      <c r="W38" s="23"/>
      <c r="X38" s="23"/>
      <c r="Y38" s="23"/>
    </row>
    <row r="39">
      <c r="A39" s="20" t="s">
        <v>73</v>
      </c>
      <c r="B39" s="20">
        <f t="shared" si="11"/>
        <v>0</v>
      </c>
      <c r="C39" s="20">
        <f t="shared" si="2"/>
        <v>0.5</v>
      </c>
      <c r="D39" s="20">
        <f t="shared" si="3"/>
        <v>0</v>
      </c>
      <c r="E39" s="20">
        <f t="shared" si="4"/>
        <v>0</v>
      </c>
      <c r="F39" s="20">
        <f t="shared" si="5"/>
        <v>0.3</v>
      </c>
      <c r="G39" s="20">
        <f t="shared" si="6"/>
        <v>0.2</v>
      </c>
      <c r="H39" s="20">
        <f t="shared" si="7"/>
        <v>0</v>
      </c>
      <c r="I39" s="20">
        <f t="shared" si="8"/>
        <v>0</v>
      </c>
      <c r="J39" s="20">
        <f t="shared" si="9"/>
        <v>0</v>
      </c>
      <c r="K39" s="20">
        <f t="shared" si="10"/>
        <v>0</v>
      </c>
      <c r="M39" s="23"/>
      <c r="N39" s="23"/>
      <c r="O39" s="23"/>
      <c r="P39" s="23"/>
      <c r="Q39" s="23"/>
      <c r="R39" s="23"/>
      <c r="S39" s="23"/>
      <c r="T39" s="23"/>
      <c r="U39" s="23"/>
      <c r="V39" s="23"/>
      <c r="W39" s="23"/>
      <c r="X39" s="23"/>
      <c r="Y39" s="23"/>
    </row>
    <row r="40">
      <c r="A40" s="20" t="s">
        <v>42</v>
      </c>
      <c r="B40" s="20">
        <f t="shared" si="11"/>
        <v>0</v>
      </c>
      <c r="C40" s="20">
        <f t="shared" si="2"/>
        <v>0.5</v>
      </c>
      <c r="D40" s="20">
        <f t="shared" si="3"/>
        <v>0</v>
      </c>
      <c r="E40" s="20">
        <f t="shared" si="4"/>
        <v>0</v>
      </c>
      <c r="F40" s="20">
        <f t="shared" si="5"/>
        <v>0</v>
      </c>
      <c r="G40" s="20">
        <f t="shared" si="6"/>
        <v>0</v>
      </c>
      <c r="H40" s="20">
        <f t="shared" si="7"/>
        <v>0.3</v>
      </c>
      <c r="I40" s="20">
        <f t="shared" si="8"/>
        <v>0</v>
      </c>
      <c r="J40" s="20">
        <f t="shared" si="9"/>
        <v>0</v>
      </c>
      <c r="K40" s="20">
        <f t="shared" si="10"/>
        <v>0</v>
      </c>
      <c r="M40" s="23"/>
      <c r="N40" s="23"/>
      <c r="O40" s="23"/>
      <c r="P40" s="23"/>
      <c r="Q40" s="23"/>
      <c r="R40" s="23"/>
      <c r="S40" s="23"/>
      <c r="T40" s="23"/>
      <c r="U40" s="23"/>
      <c r="V40" s="23"/>
      <c r="W40" s="23"/>
      <c r="X40" s="23"/>
      <c r="Y40" s="23"/>
    </row>
    <row r="41">
      <c r="A41" s="20" t="s">
        <v>46</v>
      </c>
      <c r="B41" s="20">
        <f t="shared" si="11"/>
        <v>0.4</v>
      </c>
      <c r="C41" s="20">
        <f t="shared" si="2"/>
        <v>0.3</v>
      </c>
      <c r="D41" s="20">
        <f t="shared" si="3"/>
        <v>0</v>
      </c>
      <c r="E41" s="20">
        <f t="shared" si="4"/>
        <v>0</v>
      </c>
      <c r="F41" s="20">
        <f t="shared" si="5"/>
        <v>0.2</v>
      </c>
      <c r="G41" s="20">
        <f t="shared" si="6"/>
        <v>0.1</v>
      </c>
      <c r="H41" s="20">
        <f t="shared" si="7"/>
        <v>0</v>
      </c>
      <c r="I41" s="20">
        <f t="shared" si="8"/>
        <v>0</v>
      </c>
      <c r="J41" s="20">
        <f t="shared" si="9"/>
        <v>0</v>
      </c>
      <c r="K41" s="20">
        <f t="shared" si="10"/>
        <v>0</v>
      </c>
      <c r="M41" s="23"/>
      <c r="N41" s="23"/>
      <c r="O41" s="23"/>
      <c r="P41" s="23"/>
      <c r="Q41" s="23"/>
      <c r="R41" s="23"/>
      <c r="S41" s="23"/>
      <c r="T41" s="23"/>
      <c r="U41" s="23"/>
      <c r="V41" s="23"/>
      <c r="W41" s="23"/>
      <c r="X41" s="23"/>
      <c r="Y41" s="23"/>
    </row>
    <row r="42">
      <c r="A42" s="20" t="s">
        <v>50</v>
      </c>
      <c r="B42" s="20">
        <f t="shared" si="11"/>
        <v>0.6</v>
      </c>
      <c r="C42" s="20">
        <f t="shared" si="2"/>
        <v>0.6</v>
      </c>
      <c r="D42" s="20">
        <f t="shared" si="3"/>
        <v>0</v>
      </c>
      <c r="E42" s="20">
        <f t="shared" si="4"/>
        <v>0</v>
      </c>
      <c r="F42" s="20">
        <f t="shared" si="5"/>
        <v>0</v>
      </c>
      <c r="G42" s="20">
        <f t="shared" si="6"/>
        <v>0</v>
      </c>
      <c r="H42" s="20">
        <f t="shared" si="7"/>
        <v>0</v>
      </c>
      <c r="I42" s="20">
        <f t="shared" si="8"/>
        <v>0.4</v>
      </c>
      <c r="J42" s="20">
        <f t="shared" si="9"/>
        <v>0</v>
      </c>
      <c r="K42" s="20">
        <f t="shared" si="10"/>
        <v>0.4</v>
      </c>
      <c r="M42" s="23"/>
      <c r="N42" s="23"/>
      <c r="O42" s="23"/>
      <c r="P42" s="23"/>
      <c r="Q42" s="23"/>
      <c r="R42" s="23"/>
      <c r="S42" s="23"/>
      <c r="T42" s="23"/>
      <c r="U42" s="23"/>
      <c r="V42" s="23"/>
      <c r="W42" s="23"/>
      <c r="X42" s="23"/>
      <c r="Y42" s="23"/>
    </row>
    <row r="43">
      <c r="A43" s="20" t="s">
        <v>54</v>
      </c>
      <c r="B43" s="20">
        <f t="shared" si="11"/>
        <v>0.4</v>
      </c>
      <c r="C43" s="20">
        <f t="shared" si="2"/>
        <v>0.3</v>
      </c>
      <c r="D43" s="20">
        <f t="shared" si="3"/>
        <v>0</v>
      </c>
      <c r="E43" s="20">
        <f t="shared" si="4"/>
        <v>0</v>
      </c>
      <c r="F43" s="20">
        <f t="shared" si="5"/>
        <v>0</v>
      </c>
      <c r="G43" s="20">
        <f t="shared" si="6"/>
        <v>0</v>
      </c>
      <c r="H43" s="20">
        <f t="shared" si="7"/>
        <v>0</v>
      </c>
      <c r="I43" s="20">
        <f t="shared" si="8"/>
        <v>0.1</v>
      </c>
      <c r="J43" s="20">
        <f t="shared" si="9"/>
        <v>0</v>
      </c>
      <c r="K43" s="20">
        <f t="shared" si="10"/>
        <v>0.2</v>
      </c>
      <c r="M43" s="23"/>
      <c r="N43" s="23"/>
      <c r="O43" s="23"/>
      <c r="P43" s="23"/>
      <c r="Q43" s="23"/>
      <c r="R43" s="23"/>
      <c r="S43" s="23"/>
      <c r="T43" s="23"/>
      <c r="U43" s="23"/>
      <c r="V43" s="23"/>
      <c r="W43" s="23"/>
      <c r="X43" s="23"/>
      <c r="Y43" s="23"/>
    </row>
    <row r="44">
      <c r="A44" s="20" t="s">
        <v>74</v>
      </c>
      <c r="B44" s="20">
        <f t="shared" si="11"/>
        <v>1.2</v>
      </c>
      <c r="C44" s="20">
        <f t="shared" si="2"/>
        <v>0.6</v>
      </c>
      <c r="D44" s="20">
        <f t="shared" si="3"/>
        <v>0.6</v>
      </c>
      <c r="E44" s="20">
        <f t="shared" si="4"/>
        <v>0</v>
      </c>
      <c r="F44" s="20">
        <f t="shared" si="5"/>
        <v>0</v>
      </c>
      <c r="G44" s="20">
        <f t="shared" si="6"/>
        <v>0</v>
      </c>
      <c r="H44" s="20">
        <f t="shared" si="7"/>
        <v>0</v>
      </c>
      <c r="I44" s="20">
        <f t="shared" si="8"/>
        <v>0.3</v>
      </c>
      <c r="J44" s="20">
        <f t="shared" si="9"/>
        <v>0.3</v>
      </c>
      <c r="K44" s="20">
        <f t="shared" si="10"/>
        <v>0.3</v>
      </c>
      <c r="M44" s="23"/>
      <c r="N44" s="23"/>
      <c r="O44" s="23"/>
      <c r="P44" s="23"/>
      <c r="Q44" s="23"/>
      <c r="R44" s="23"/>
      <c r="S44" s="23"/>
      <c r="T44" s="23"/>
      <c r="U44" s="23"/>
      <c r="V44" s="23"/>
      <c r="W44" s="23"/>
      <c r="X44" s="23"/>
      <c r="Y44" s="23"/>
    </row>
    <row r="46">
      <c r="A46" s="17" t="s">
        <v>86</v>
      </c>
    </row>
    <row r="47">
      <c r="A47" s="24" t="s">
        <v>87</v>
      </c>
      <c r="B47" s="25" t="s">
        <v>88</v>
      </c>
    </row>
    <row r="48">
      <c r="A48" s="19" t="s">
        <v>89</v>
      </c>
      <c r="B48" s="20">
        <v>350.0</v>
      </c>
    </row>
    <row r="49">
      <c r="A49" s="19" t="s">
        <v>90</v>
      </c>
      <c r="B49" s="20">
        <v>250.0</v>
      </c>
    </row>
    <row r="50">
      <c r="A50" s="19" t="s">
        <v>91</v>
      </c>
      <c r="B50" s="19">
        <v>600.0</v>
      </c>
    </row>
    <row r="51">
      <c r="A51" s="19" t="s">
        <v>92</v>
      </c>
      <c r="B51" s="20">
        <v>200.0</v>
      </c>
    </row>
    <row r="52">
      <c r="A52" s="19" t="s">
        <v>93</v>
      </c>
      <c r="B52" s="19">
        <v>500.0</v>
      </c>
    </row>
    <row r="53">
      <c r="A53" s="19" t="s">
        <v>94</v>
      </c>
      <c r="B53" s="19">
        <v>500.0</v>
      </c>
    </row>
    <row r="54">
      <c r="A54" s="19" t="s">
        <v>95</v>
      </c>
      <c r="B54" s="20">
        <v>250.0</v>
      </c>
    </row>
    <row r="55">
      <c r="A55" s="19" t="s">
        <v>96</v>
      </c>
      <c r="B55" s="20">
        <v>500.0</v>
      </c>
    </row>
    <row r="56">
      <c r="A56" s="19" t="s">
        <v>97</v>
      </c>
      <c r="B56" s="20">
        <v>200.0</v>
      </c>
    </row>
    <row r="57">
      <c r="A57" s="19" t="s">
        <v>98</v>
      </c>
      <c r="B57" s="20">
        <v>500.0</v>
      </c>
    </row>
    <row r="59">
      <c r="A59" s="17" t="s">
        <v>99</v>
      </c>
    </row>
    <row r="60">
      <c r="A60" s="17" t="s">
        <v>3</v>
      </c>
      <c r="B60" s="17" t="s">
        <v>100</v>
      </c>
      <c r="C60" s="17" t="s">
        <v>101</v>
      </c>
      <c r="D60" s="17" t="s">
        <v>102</v>
      </c>
      <c r="E60" s="17" t="s">
        <v>103</v>
      </c>
      <c r="F60" s="17" t="s">
        <v>104</v>
      </c>
      <c r="G60" s="17" t="s">
        <v>105</v>
      </c>
      <c r="H60" s="17" t="s">
        <v>106</v>
      </c>
      <c r="I60" s="17" t="s">
        <v>107</v>
      </c>
      <c r="J60" s="17" t="s">
        <v>108</v>
      </c>
      <c r="K60" s="17" t="s">
        <v>109</v>
      </c>
      <c r="L60" s="7" t="s">
        <v>7</v>
      </c>
      <c r="M60" s="26"/>
      <c r="N60" s="26"/>
      <c r="O60" s="26"/>
      <c r="P60" s="26"/>
      <c r="Q60" s="26"/>
      <c r="R60" s="26"/>
      <c r="S60" s="26"/>
      <c r="T60" s="26"/>
      <c r="U60" s="26"/>
      <c r="V60" s="26"/>
      <c r="W60" s="26"/>
      <c r="X60" s="26"/>
      <c r="Y60" s="26"/>
    </row>
    <row r="61">
      <c r="A61" s="27" t="s">
        <v>10</v>
      </c>
      <c r="B61" s="27">
        <f> B48*B33</f>
        <v>175</v>
      </c>
      <c r="C61" s="27">
        <f>B49*C33</f>
        <v>100</v>
      </c>
      <c r="D61" s="27">
        <f>B50*D33</f>
        <v>0</v>
      </c>
      <c r="E61" s="27">
        <f t="shared" ref="E61:E62" si="12">B51*E33</f>
        <v>0</v>
      </c>
      <c r="F61" s="27">
        <f>B52*F33</f>
        <v>0</v>
      </c>
      <c r="G61" s="27">
        <f>B53*G33</f>
        <v>0</v>
      </c>
      <c r="H61" s="27">
        <f>B54*H33</f>
        <v>0</v>
      </c>
      <c r="I61" s="27">
        <f>B55*I33</f>
        <v>0</v>
      </c>
      <c r="J61" s="27">
        <v>0.0</v>
      </c>
      <c r="K61" s="27">
        <f>B57*K33</f>
        <v>50</v>
      </c>
      <c r="L61" s="11" t="s">
        <v>14</v>
      </c>
    </row>
    <row r="62">
      <c r="A62" s="27" t="s">
        <v>16</v>
      </c>
      <c r="B62" s="27">
        <f> B34*B48</f>
        <v>175</v>
      </c>
      <c r="C62" s="27">
        <f>B49*C34</f>
        <v>100</v>
      </c>
      <c r="D62" s="27">
        <f>B50*D34</f>
        <v>0</v>
      </c>
      <c r="E62" s="27">
        <f t="shared" si="12"/>
        <v>0</v>
      </c>
      <c r="F62" s="27">
        <f>B52*F34</f>
        <v>0</v>
      </c>
      <c r="G62" s="27">
        <f>B53*G34</f>
        <v>0</v>
      </c>
      <c r="H62" s="27">
        <f>B54*H34</f>
        <v>0</v>
      </c>
      <c r="I62" s="27">
        <f>B55*I34</f>
        <v>0</v>
      </c>
      <c r="J62" s="27">
        <v>0.0</v>
      </c>
      <c r="K62" s="27">
        <f>B57*K34</f>
        <v>50</v>
      </c>
      <c r="L62" s="14" t="s">
        <v>19</v>
      </c>
    </row>
    <row r="63">
      <c r="A63" s="27" t="s">
        <v>20</v>
      </c>
      <c r="B63" s="27">
        <f> B35*B48</f>
        <v>210</v>
      </c>
      <c r="C63" s="27">
        <f>B49*C35</f>
        <v>50</v>
      </c>
      <c r="D63" s="27">
        <f>B50*D35</f>
        <v>600</v>
      </c>
      <c r="E63" s="27">
        <f>B51*E35</f>
        <v>40</v>
      </c>
      <c r="F63" s="27">
        <f>B52*F35</f>
        <v>0</v>
      </c>
      <c r="G63" s="27">
        <f>B53*G35</f>
        <v>0</v>
      </c>
      <c r="H63" s="27">
        <f>B54*H35</f>
        <v>0</v>
      </c>
      <c r="I63" s="27">
        <f>B55*I35</f>
        <v>0</v>
      </c>
      <c r="J63" s="27">
        <v>0.0</v>
      </c>
      <c r="K63" s="27">
        <f>B57*K35</f>
        <v>0</v>
      </c>
      <c r="L63" s="15" t="s">
        <v>23</v>
      </c>
    </row>
    <row r="64">
      <c r="A64" s="27" t="s">
        <v>25</v>
      </c>
      <c r="B64" s="27">
        <f> B36*B48</f>
        <v>280</v>
      </c>
      <c r="C64" s="27">
        <f>B49*C36</f>
        <v>100</v>
      </c>
      <c r="D64" s="27">
        <f>B50*D36</f>
        <v>480</v>
      </c>
      <c r="E64" s="27">
        <f>B51*E36</f>
        <v>0</v>
      </c>
      <c r="F64" s="27">
        <f>B52*F36</f>
        <v>0</v>
      </c>
      <c r="G64" s="27">
        <f>B53*G36</f>
        <v>0</v>
      </c>
      <c r="H64" s="27">
        <f>B54*H36</f>
        <v>0</v>
      </c>
      <c r="I64" s="27">
        <f>B55*I36</f>
        <v>0</v>
      </c>
      <c r="J64" s="27">
        <v>0.0</v>
      </c>
      <c r="K64" s="27">
        <f>B57*K36</f>
        <v>0</v>
      </c>
      <c r="L64" s="15" t="s">
        <v>23</v>
      </c>
    </row>
    <row r="65">
      <c r="A65" s="27" t="s">
        <v>30</v>
      </c>
      <c r="B65" s="27">
        <f> B37*B48</f>
        <v>210</v>
      </c>
      <c r="C65" s="27">
        <f>B49*C37</f>
        <v>75</v>
      </c>
      <c r="D65" s="27">
        <f>B50*D37</f>
        <v>1170</v>
      </c>
      <c r="E65" s="27">
        <f>B51*E37</f>
        <v>0</v>
      </c>
      <c r="F65" s="27">
        <f>B52*F37</f>
        <v>0</v>
      </c>
      <c r="G65" s="27">
        <f>B53*G37</f>
        <v>0</v>
      </c>
      <c r="H65" s="27">
        <f>B54*H37</f>
        <v>0</v>
      </c>
      <c r="I65" s="27">
        <f>B55*I37</f>
        <v>0</v>
      </c>
      <c r="J65" s="27">
        <v>0.0</v>
      </c>
      <c r="K65" s="27">
        <f>B57*K37</f>
        <v>75</v>
      </c>
      <c r="L65" s="11" t="s">
        <v>14</v>
      </c>
    </row>
    <row r="66">
      <c r="A66" s="27" t="s">
        <v>34</v>
      </c>
      <c r="B66" s="27">
        <f> B38*B48</f>
        <v>210</v>
      </c>
      <c r="C66" s="27">
        <f>B49*C38</f>
        <v>100</v>
      </c>
      <c r="D66" s="27">
        <f>B50*D38</f>
        <v>480</v>
      </c>
      <c r="E66" s="27">
        <f>B51*E38</f>
        <v>0</v>
      </c>
      <c r="F66" s="27">
        <f>B52*F38</f>
        <v>0</v>
      </c>
      <c r="G66" s="27">
        <f>B53*G38</f>
        <v>100</v>
      </c>
      <c r="H66" s="27">
        <f>B54*H38</f>
        <v>0</v>
      </c>
      <c r="I66" s="27">
        <f>B55*I38</f>
        <v>0</v>
      </c>
      <c r="J66" s="27">
        <v>0.0</v>
      </c>
      <c r="K66" s="27">
        <f>B57*K38</f>
        <v>0</v>
      </c>
      <c r="L66" s="11" t="s">
        <v>14</v>
      </c>
    </row>
    <row r="67">
      <c r="A67" s="27" t="s">
        <v>73</v>
      </c>
      <c r="B67" s="27">
        <f> B39*B48</f>
        <v>0</v>
      </c>
      <c r="C67" s="27">
        <f>B49*C39</f>
        <v>125</v>
      </c>
      <c r="D67" s="27">
        <f>B50*D39</f>
        <v>0</v>
      </c>
      <c r="E67" s="27">
        <f>B51*E39</f>
        <v>0</v>
      </c>
      <c r="F67" s="27">
        <f>B52*F39</f>
        <v>150</v>
      </c>
      <c r="G67" s="27">
        <f>B53*G39</f>
        <v>100</v>
      </c>
      <c r="H67" s="27">
        <f>B54*H39</f>
        <v>0</v>
      </c>
      <c r="I67" s="27">
        <f>B55*I39</f>
        <v>0</v>
      </c>
      <c r="J67" s="27">
        <v>0.0</v>
      </c>
      <c r="K67" s="27">
        <f>B57*K39</f>
        <v>0</v>
      </c>
      <c r="L67" s="11" t="s">
        <v>14</v>
      </c>
    </row>
    <row r="68">
      <c r="A68" s="27" t="s">
        <v>42</v>
      </c>
      <c r="B68" s="27">
        <f> B40*B48</f>
        <v>0</v>
      </c>
      <c r="C68" s="27">
        <f>B49*C40</f>
        <v>125</v>
      </c>
      <c r="D68" s="27">
        <f>B50*D40</f>
        <v>0</v>
      </c>
      <c r="E68" s="27">
        <f>B51*E40</f>
        <v>0</v>
      </c>
      <c r="F68" s="27">
        <f>B52*F40</f>
        <v>0</v>
      </c>
      <c r="G68" s="27">
        <f>B53*G40</f>
        <v>0</v>
      </c>
      <c r="H68" s="27">
        <f>B54*H40</f>
        <v>75</v>
      </c>
      <c r="I68" s="27">
        <f>B55*I40</f>
        <v>0</v>
      </c>
      <c r="J68" s="27">
        <v>0.0</v>
      </c>
      <c r="K68" s="27">
        <f>B57*K40</f>
        <v>0</v>
      </c>
      <c r="L68" s="11" t="s">
        <v>14</v>
      </c>
    </row>
    <row r="69">
      <c r="A69" s="27" t="s">
        <v>46</v>
      </c>
      <c r="B69" s="27">
        <f> B41*B48</f>
        <v>140</v>
      </c>
      <c r="C69" s="27">
        <f>B49*C41</f>
        <v>75</v>
      </c>
      <c r="D69" s="27">
        <f>B50*D41</f>
        <v>0</v>
      </c>
      <c r="E69" s="27">
        <f>B51*E41</f>
        <v>0</v>
      </c>
      <c r="F69" s="27">
        <f>B52*F41</f>
        <v>100</v>
      </c>
      <c r="G69" s="27">
        <f>B53*G41</f>
        <v>50</v>
      </c>
      <c r="H69" s="27">
        <f>B54*H41</f>
        <v>0</v>
      </c>
      <c r="I69" s="27">
        <f>B55*I41</f>
        <v>0</v>
      </c>
      <c r="J69" s="27">
        <v>0.0</v>
      </c>
      <c r="K69" s="27">
        <f>B57*K41</f>
        <v>0</v>
      </c>
      <c r="L69" s="15" t="s">
        <v>23</v>
      </c>
    </row>
    <row r="70">
      <c r="A70" s="27" t="s">
        <v>50</v>
      </c>
      <c r="B70" s="27">
        <f> B42*B48</f>
        <v>210</v>
      </c>
      <c r="C70" s="27">
        <f>B49*C42</f>
        <v>150</v>
      </c>
      <c r="D70" s="27">
        <f>B50*D42</f>
        <v>0</v>
      </c>
      <c r="E70" s="27">
        <f>B51*E42</f>
        <v>0</v>
      </c>
      <c r="F70" s="27">
        <f>B52*F42</f>
        <v>0</v>
      </c>
      <c r="G70" s="27">
        <f>B53*G42</f>
        <v>0</v>
      </c>
      <c r="H70" s="27">
        <f>B54*H42</f>
        <v>0</v>
      </c>
      <c r="I70" s="27">
        <f>B55*I42</f>
        <v>200</v>
      </c>
      <c r="J70" s="27">
        <v>0.0</v>
      </c>
      <c r="K70" s="27">
        <f>B57*K42</f>
        <v>200</v>
      </c>
      <c r="L70" s="14" t="s">
        <v>19</v>
      </c>
    </row>
    <row r="71">
      <c r="A71" s="27" t="s">
        <v>54</v>
      </c>
      <c r="B71" s="27">
        <f> B43*B48</f>
        <v>140</v>
      </c>
      <c r="C71" s="27">
        <f>B49*C43</f>
        <v>75</v>
      </c>
      <c r="D71" s="27">
        <f>B50*D43</f>
        <v>0</v>
      </c>
      <c r="E71" s="27">
        <f>B51*E43</f>
        <v>0</v>
      </c>
      <c r="F71" s="27">
        <f>B52*F43</f>
        <v>0</v>
      </c>
      <c r="G71" s="27">
        <f>B53*G43</f>
        <v>0</v>
      </c>
      <c r="H71" s="27">
        <f>B54*H43</f>
        <v>0</v>
      </c>
      <c r="I71" s="27">
        <f>B55*I43</f>
        <v>50</v>
      </c>
      <c r="J71" s="27">
        <v>0.0</v>
      </c>
      <c r="K71" s="27">
        <f>B57*K43</f>
        <v>100</v>
      </c>
      <c r="L71" s="14" t="s">
        <v>19</v>
      </c>
    </row>
    <row r="72">
      <c r="A72" s="27" t="s">
        <v>74</v>
      </c>
      <c r="B72" s="27">
        <f> B44*B48</f>
        <v>420</v>
      </c>
      <c r="C72" s="27">
        <f>B49*C44</f>
        <v>150</v>
      </c>
      <c r="D72" s="27">
        <f>B50*D44</f>
        <v>360</v>
      </c>
      <c r="E72" s="27">
        <f>B51*E44</f>
        <v>0</v>
      </c>
      <c r="F72" s="27">
        <f>B52*F44</f>
        <v>0</v>
      </c>
      <c r="G72" s="27">
        <f>B53*G44</f>
        <v>0</v>
      </c>
      <c r="H72" s="27">
        <f>B54*H44</f>
        <v>0</v>
      </c>
      <c r="I72" s="27">
        <f>B55*I44</f>
        <v>150</v>
      </c>
      <c r="J72" s="27">
        <f>B56*J44</f>
        <v>60</v>
      </c>
      <c r="K72" s="27">
        <f>B57*K44</f>
        <v>150</v>
      </c>
      <c r="L72" s="11" t="s">
        <v>14</v>
      </c>
    </row>
    <row r="73">
      <c r="A73" s="17" t="s">
        <v>110</v>
      </c>
      <c r="B73" s="26">
        <f t="shared" ref="B73:K73" si="13">SUM(B61:B72)</f>
        <v>2170</v>
      </c>
      <c r="C73" s="26">
        <f t="shared" si="13"/>
        <v>1225</v>
      </c>
      <c r="D73" s="26">
        <f t="shared" si="13"/>
        <v>3090</v>
      </c>
      <c r="E73" s="26">
        <f t="shared" si="13"/>
        <v>40</v>
      </c>
      <c r="F73" s="26">
        <f t="shared" si="13"/>
        <v>250</v>
      </c>
      <c r="G73" s="26">
        <f t="shared" si="13"/>
        <v>250</v>
      </c>
      <c r="H73" s="26">
        <f t="shared" si="13"/>
        <v>75</v>
      </c>
      <c r="I73" s="26">
        <f t="shared" si="13"/>
        <v>400</v>
      </c>
      <c r="J73" s="26">
        <f t="shared" si="13"/>
        <v>60</v>
      </c>
      <c r="K73" s="26">
        <f t="shared" si="13"/>
        <v>625</v>
      </c>
      <c r="M73" s="26"/>
      <c r="N73" s="26"/>
      <c r="O73" s="26"/>
      <c r="P73" s="26"/>
      <c r="Q73" s="26"/>
      <c r="R73" s="26"/>
      <c r="S73" s="26"/>
      <c r="T73" s="26"/>
      <c r="U73" s="26"/>
      <c r="V73" s="26"/>
      <c r="W73" s="26"/>
      <c r="X73" s="26"/>
      <c r="Y73" s="26"/>
    </row>
    <row r="75">
      <c r="A75" s="21" t="s">
        <v>111</v>
      </c>
      <c r="B75" s="28">
        <f>SUM(B73,C73,D73,E73,F73,G73,H73,I73,J73,K73)</f>
        <v>8185</v>
      </c>
      <c r="C75" s="29">
        <f>B75*(15/100)</f>
        <v>1227.75</v>
      </c>
    </row>
    <row r="76">
      <c r="B76" s="30" t="s">
        <v>112</v>
      </c>
      <c r="C76" s="31"/>
      <c r="D76" s="31"/>
      <c r="E76" s="32"/>
    </row>
    <row r="77">
      <c r="B77" s="33"/>
      <c r="E77" s="34"/>
    </row>
    <row r="78">
      <c r="B78" s="33"/>
      <c r="E78" s="34"/>
    </row>
    <row r="79">
      <c r="B79" s="33"/>
      <c r="E79" s="34"/>
    </row>
    <row r="80">
      <c r="B80" s="33"/>
      <c r="E80" s="34"/>
    </row>
    <row r="81">
      <c r="B81" s="33"/>
      <c r="E81" s="34"/>
    </row>
    <row r="82">
      <c r="B82" s="33"/>
      <c r="E82" s="34"/>
    </row>
    <row r="83">
      <c r="B83" s="35"/>
      <c r="C83" s="36"/>
      <c r="D83" s="36"/>
      <c r="E83" s="37"/>
    </row>
    <row r="84">
      <c r="A84" s="17" t="s">
        <v>113</v>
      </c>
      <c r="B84" s="38">
        <f>Dimensionnement!E1</f>
        <v>1092.938976</v>
      </c>
      <c r="C84" s="26" t="str">
        <f>Dimensionnement!F1</f>
        <v>Coût Annuel</v>
      </c>
      <c r="D84" s="39">
        <f>Dimensionnement!H1</f>
        <v>13115.26771</v>
      </c>
    </row>
    <row r="85">
      <c r="C85" s="40"/>
      <c r="D85" s="40"/>
    </row>
    <row r="86">
      <c r="A86" s="17" t="s">
        <v>114</v>
      </c>
      <c r="B86" s="40"/>
      <c r="C86" s="40"/>
      <c r="D86" s="40"/>
    </row>
    <row r="87">
      <c r="A87" s="17" t="s">
        <v>115</v>
      </c>
      <c r="B87" s="17" t="s">
        <v>116</v>
      </c>
      <c r="C87" s="17" t="s">
        <v>117</v>
      </c>
      <c r="D87" s="17" t="s">
        <v>118</v>
      </c>
      <c r="E87" s="41" t="s">
        <v>119</v>
      </c>
      <c r="F87" s="27" t="s">
        <v>120</v>
      </c>
    </row>
    <row r="88">
      <c r="A88" s="27">
        <v>1.0</v>
      </c>
      <c r="B88" s="40">
        <f t="shared" ref="B88:C88" si="14">B75</f>
        <v>8185</v>
      </c>
      <c r="C88" s="40">
        <f t="shared" si="14"/>
        <v>1227.75</v>
      </c>
      <c r="D88" s="40">
        <f>D84</f>
        <v>13115.26771</v>
      </c>
      <c r="E88" s="42">
        <f>B88+(C88+D88)*(A88-1)</f>
        <v>8185</v>
      </c>
      <c r="F88" s="27">
        <v>40000.0</v>
      </c>
    </row>
    <row r="89">
      <c r="A89" s="43" t="s">
        <v>115</v>
      </c>
      <c r="B89" s="43" t="s">
        <v>121</v>
      </c>
      <c r="C89" s="44" t="s">
        <v>122</v>
      </c>
      <c r="D89" s="43" t="s">
        <v>123</v>
      </c>
      <c r="E89" s="40"/>
    </row>
    <row r="90">
      <c r="A90" s="20">
        <v>1.0</v>
      </c>
      <c r="B90" s="23">
        <f>E88</f>
        <v>8185</v>
      </c>
      <c r="C90" s="20">
        <v>40000.0</v>
      </c>
      <c r="D90" s="19">
        <f t="shared" ref="D90:D94" si="15">C90-B90</f>
        <v>31815</v>
      </c>
      <c r="E90" s="40"/>
    </row>
    <row r="91">
      <c r="A91" s="20">
        <v>2.0</v>
      </c>
      <c r="B91" s="23">
        <f>B88+(C88+D88)*(A91-1)</f>
        <v>22528.01771</v>
      </c>
      <c r="C91" s="20">
        <f t="shared" ref="C91:C94" si="16">C90*(30/100) +C90</f>
        <v>52000</v>
      </c>
      <c r="D91" s="19">
        <f t="shared" si="15"/>
        <v>29471.98229</v>
      </c>
      <c r="E91" s="40"/>
    </row>
    <row r="92">
      <c r="A92" s="20">
        <v>3.0</v>
      </c>
      <c r="B92" s="23">
        <f>B88+(C88+D88)*(A92-1)</f>
        <v>36871.03542</v>
      </c>
      <c r="C92" s="20">
        <f t="shared" si="16"/>
        <v>67600</v>
      </c>
      <c r="D92" s="19">
        <f t="shared" si="15"/>
        <v>30728.96458</v>
      </c>
      <c r="E92" s="40"/>
    </row>
    <row r="93">
      <c r="A93" s="20">
        <v>4.0</v>
      </c>
      <c r="B93" s="23">
        <f>B88+(C88+D88)*(A93-1)</f>
        <v>51214.05313</v>
      </c>
      <c r="C93" s="20">
        <f t="shared" si="16"/>
        <v>87880</v>
      </c>
      <c r="D93" s="19">
        <f t="shared" si="15"/>
        <v>36665.94687</v>
      </c>
      <c r="E93" s="40"/>
    </row>
    <row r="94">
      <c r="A94" s="20">
        <v>5.0</v>
      </c>
      <c r="B94" s="23">
        <f>B88+(C88+D88)*(A94-1)</f>
        <v>65557.07084</v>
      </c>
      <c r="C94" s="20">
        <f t="shared" si="16"/>
        <v>114244</v>
      </c>
      <c r="D94" s="19">
        <f t="shared" si="15"/>
        <v>48686.92916</v>
      </c>
      <c r="E94" s="40"/>
    </row>
    <row r="95">
      <c r="A95" s="4" t="s">
        <v>124</v>
      </c>
      <c r="C95" s="40"/>
      <c r="D95" s="40"/>
      <c r="E95" s="40"/>
    </row>
    <row r="96">
      <c r="C96" s="40"/>
      <c r="D96" s="40"/>
      <c r="E96" s="40"/>
    </row>
    <row r="97">
      <c r="C97" s="40"/>
      <c r="D97" s="40"/>
      <c r="E97" s="40"/>
    </row>
    <row r="98">
      <c r="C98" s="40"/>
      <c r="D98" s="40"/>
      <c r="E98" s="40"/>
    </row>
  </sheetData>
  <mergeCells count="2">
    <mergeCell ref="B76:E83"/>
    <mergeCell ref="A95:B10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57"/>
    <col customWidth="1" min="2" max="2" width="13.86"/>
    <col customWidth="1" min="3" max="3" width="33.29"/>
    <col customWidth="1" min="4" max="4" width="40.29"/>
    <col customWidth="1" min="5" max="5" width="68.0"/>
    <col customWidth="1" min="6" max="6" width="23.0"/>
    <col customWidth="1" min="7" max="7" width="21.57"/>
    <col customWidth="1" min="8" max="8" width="25.86"/>
  </cols>
  <sheetData>
    <row r="1">
      <c r="A1" s="45" t="s">
        <v>125</v>
      </c>
      <c r="B1" s="46"/>
      <c r="C1" s="47" t="s">
        <v>126</v>
      </c>
      <c r="E1" s="48">
        <f>SUM(F3:F9)</f>
        <v>1092.938976</v>
      </c>
      <c r="F1" s="49" t="s">
        <v>127</v>
      </c>
      <c r="H1" s="50">
        <f>E1*12</f>
        <v>13115.26771</v>
      </c>
      <c r="I1" s="51"/>
      <c r="J1" s="51"/>
      <c r="K1" s="51"/>
      <c r="L1" s="51"/>
      <c r="M1" s="51"/>
      <c r="N1" s="51"/>
      <c r="O1" s="51"/>
      <c r="P1" s="51"/>
      <c r="Q1" s="51"/>
      <c r="R1" s="51"/>
      <c r="S1" s="51"/>
      <c r="T1" s="51"/>
      <c r="U1" s="51"/>
      <c r="V1" s="51"/>
      <c r="W1" s="51"/>
      <c r="X1" s="51"/>
      <c r="Y1" s="51"/>
      <c r="Z1" s="51"/>
    </row>
    <row r="2">
      <c r="A2" s="52" t="s">
        <v>128</v>
      </c>
      <c r="B2" s="53"/>
      <c r="C2" s="53"/>
      <c r="D2" s="53"/>
      <c r="E2" s="53"/>
      <c r="F2" s="51"/>
      <c r="G2" s="51"/>
      <c r="H2" s="51"/>
      <c r="I2" s="51"/>
      <c r="J2" s="51"/>
      <c r="K2" s="51"/>
      <c r="L2" s="51"/>
      <c r="M2" s="51"/>
      <c r="N2" s="51"/>
      <c r="O2" s="51"/>
      <c r="P2" s="51"/>
      <c r="Q2" s="51"/>
      <c r="R2" s="51"/>
      <c r="S2" s="51"/>
      <c r="T2" s="51"/>
      <c r="U2" s="51"/>
      <c r="V2" s="51"/>
      <c r="W2" s="51"/>
      <c r="X2" s="51"/>
      <c r="Y2" s="51"/>
      <c r="Z2" s="51"/>
    </row>
    <row r="3">
      <c r="A3" s="54" t="s">
        <v>129</v>
      </c>
      <c r="B3" s="54" t="s">
        <v>130</v>
      </c>
      <c r="C3" s="54" t="s">
        <v>131</v>
      </c>
      <c r="D3" s="55" t="s">
        <v>132</v>
      </c>
      <c r="E3" s="56" t="s">
        <v>133</v>
      </c>
      <c r="F3" s="57" t="s">
        <v>134</v>
      </c>
      <c r="G3" s="57" t="s">
        <v>135</v>
      </c>
      <c r="H3" s="58"/>
      <c r="I3" s="51"/>
      <c r="J3" s="51"/>
      <c r="K3" s="51"/>
      <c r="L3" s="51"/>
      <c r="M3" s="51"/>
      <c r="N3" s="51"/>
      <c r="O3" s="51"/>
      <c r="P3" s="51"/>
      <c r="Q3" s="51"/>
      <c r="R3" s="51"/>
      <c r="S3" s="51"/>
      <c r="T3" s="51"/>
      <c r="U3" s="51"/>
      <c r="V3" s="51"/>
      <c r="W3" s="51"/>
      <c r="X3" s="51"/>
      <c r="Y3" s="51"/>
      <c r="Z3" s="51"/>
    </row>
    <row r="4">
      <c r="A4" s="59" t="s">
        <v>136</v>
      </c>
      <c r="B4" s="59" t="s">
        <v>137</v>
      </c>
      <c r="C4" s="60" t="s">
        <v>138</v>
      </c>
      <c r="D4" s="61" t="s">
        <v>139</v>
      </c>
      <c r="E4" s="62" t="s">
        <v>140</v>
      </c>
      <c r="F4" s="63">
        <v>74.83030890705083</v>
      </c>
      <c r="G4" s="63">
        <v>0.0</v>
      </c>
      <c r="H4" s="58"/>
      <c r="I4" s="51"/>
      <c r="J4" s="51"/>
      <c r="K4" s="51"/>
      <c r="L4" s="51"/>
      <c r="M4" s="51"/>
      <c r="N4" s="51"/>
      <c r="O4" s="51"/>
      <c r="P4" s="51"/>
      <c r="Q4" s="51"/>
      <c r="R4" s="51"/>
      <c r="S4" s="51"/>
      <c r="T4" s="51"/>
      <c r="U4" s="51"/>
      <c r="V4" s="51"/>
      <c r="W4" s="51"/>
      <c r="X4" s="51"/>
      <c r="Y4" s="51"/>
      <c r="Z4" s="51"/>
    </row>
    <row r="5">
      <c r="A5" s="59" t="s">
        <v>136</v>
      </c>
      <c r="B5" s="59" t="s">
        <v>141</v>
      </c>
      <c r="C5" s="60" t="s">
        <v>138</v>
      </c>
      <c r="D5" s="61" t="s">
        <v>139</v>
      </c>
      <c r="E5" s="62" t="s">
        <v>142</v>
      </c>
      <c r="F5" s="63">
        <v>233.49685552015512</v>
      </c>
      <c r="G5" s="63">
        <v>0.0</v>
      </c>
      <c r="H5" s="58"/>
      <c r="I5" s="51"/>
      <c r="J5" s="51"/>
      <c r="K5" s="51"/>
      <c r="L5" s="51"/>
      <c r="M5" s="51"/>
      <c r="N5" s="51"/>
      <c r="O5" s="51"/>
      <c r="P5" s="51"/>
      <c r="Q5" s="51"/>
      <c r="R5" s="51"/>
      <c r="S5" s="51"/>
      <c r="T5" s="51"/>
      <c r="U5" s="51"/>
      <c r="V5" s="51"/>
      <c r="W5" s="51"/>
      <c r="X5" s="51"/>
      <c r="Y5" s="51"/>
      <c r="Z5" s="51"/>
    </row>
    <row r="6">
      <c r="A6" s="59" t="s">
        <v>143</v>
      </c>
      <c r="B6" s="59" t="s">
        <v>144</v>
      </c>
      <c r="C6" s="60" t="s">
        <v>138</v>
      </c>
      <c r="D6" s="61" t="s">
        <v>145</v>
      </c>
      <c r="E6" s="62" t="s">
        <v>146</v>
      </c>
      <c r="F6" s="63">
        <v>174.6530729094519</v>
      </c>
      <c r="G6" s="63">
        <v>0.0</v>
      </c>
      <c r="H6" s="58"/>
      <c r="I6" s="51"/>
      <c r="J6" s="51"/>
      <c r="K6" s="51"/>
      <c r="L6" s="51"/>
      <c r="M6" s="51"/>
      <c r="N6" s="51"/>
      <c r="O6" s="51"/>
      <c r="P6" s="51"/>
      <c r="Q6" s="51"/>
      <c r="R6" s="51"/>
      <c r="S6" s="51"/>
      <c r="T6" s="51"/>
      <c r="U6" s="51"/>
      <c r="V6" s="51"/>
      <c r="W6" s="51"/>
      <c r="X6" s="51"/>
      <c r="Y6" s="51"/>
      <c r="Z6" s="51"/>
    </row>
    <row r="7">
      <c r="A7" s="59" t="s">
        <v>147</v>
      </c>
      <c r="B7" s="59" t="s">
        <v>148</v>
      </c>
      <c r="C7" s="60" t="s">
        <v>138</v>
      </c>
      <c r="D7" s="61" t="s">
        <v>139</v>
      </c>
      <c r="E7" s="62" t="s">
        <v>149</v>
      </c>
      <c r="F7" s="63">
        <v>348.9807637253544</v>
      </c>
      <c r="G7" s="63">
        <v>0.0</v>
      </c>
      <c r="H7" s="58"/>
      <c r="I7" s="51"/>
      <c r="J7" s="51"/>
      <c r="K7" s="51"/>
      <c r="L7" s="51"/>
      <c r="M7" s="51"/>
      <c r="N7" s="51"/>
      <c r="O7" s="51"/>
      <c r="P7" s="51"/>
      <c r="Q7" s="51"/>
      <c r="R7" s="51"/>
      <c r="S7" s="51"/>
      <c r="T7" s="51"/>
      <c r="U7" s="51"/>
      <c r="V7" s="51"/>
      <c r="W7" s="51"/>
      <c r="X7" s="51"/>
      <c r="Y7" s="51"/>
      <c r="Z7" s="51"/>
    </row>
    <row r="8">
      <c r="A8" s="59" t="s">
        <v>150</v>
      </c>
      <c r="B8" s="59" t="s">
        <v>151</v>
      </c>
      <c r="C8" s="60" t="s">
        <v>138</v>
      </c>
      <c r="D8" s="62" t="s">
        <v>139</v>
      </c>
      <c r="E8" s="62" t="s">
        <v>152</v>
      </c>
      <c r="F8" s="63">
        <v>1.4775823059518862</v>
      </c>
      <c r="G8" s="63">
        <v>0.0</v>
      </c>
      <c r="H8" s="58"/>
      <c r="I8" s="51"/>
      <c r="J8" s="51"/>
      <c r="K8" s="51"/>
      <c r="L8" s="51"/>
      <c r="M8" s="51"/>
      <c r="N8" s="51"/>
      <c r="O8" s="51"/>
      <c r="P8" s="51"/>
      <c r="Q8" s="51"/>
      <c r="R8" s="51"/>
      <c r="S8" s="51"/>
      <c r="T8" s="51"/>
      <c r="U8" s="51"/>
      <c r="V8" s="51"/>
      <c r="W8" s="51"/>
      <c r="X8" s="51"/>
      <c r="Y8" s="51"/>
      <c r="Z8" s="51"/>
    </row>
    <row r="9">
      <c r="A9" s="59" t="s">
        <v>153</v>
      </c>
      <c r="B9" s="59" t="s">
        <v>154</v>
      </c>
      <c r="C9" s="60" t="s">
        <v>138</v>
      </c>
      <c r="D9" s="64"/>
      <c r="E9" s="65" t="s">
        <v>155</v>
      </c>
      <c r="F9" s="63">
        <v>259.5003924828</v>
      </c>
      <c r="G9" s="63">
        <v>0.0</v>
      </c>
      <c r="H9" s="58"/>
      <c r="I9" s="51"/>
      <c r="J9" s="51"/>
      <c r="K9" s="51"/>
      <c r="L9" s="51"/>
      <c r="M9" s="51"/>
      <c r="N9" s="51"/>
      <c r="O9" s="51"/>
      <c r="P9" s="51"/>
      <c r="Q9" s="51"/>
      <c r="R9" s="51"/>
      <c r="S9" s="51"/>
      <c r="T9" s="51"/>
      <c r="U9" s="51"/>
      <c r="V9" s="51"/>
      <c r="W9" s="51"/>
      <c r="X9" s="51"/>
      <c r="Y9" s="51"/>
      <c r="Z9" s="51"/>
    </row>
    <row r="10">
      <c r="A10" s="59" t="s">
        <v>156</v>
      </c>
      <c r="B10" s="60"/>
      <c r="C10" s="60"/>
      <c r="D10" s="66" t="s">
        <v>156</v>
      </c>
      <c r="E10" s="67"/>
      <c r="F10" s="63">
        <v>0.0</v>
      </c>
      <c r="G10" s="63">
        <v>0.0</v>
      </c>
      <c r="H10" s="58"/>
      <c r="I10" s="51"/>
      <c r="J10" s="51"/>
      <c r="K10" s="51"/>
      <c r="L10" s="51"/>
      <c r="M10" s="51"/>
      <c r="N10" s="51"/>
      <c r="O10" s="51"/>
      <c r="P10" s="51"/>
      <c r="Q10" s="51"/>
      <c r="R10" s="51"/>
      <c r="S10" s="51"/>
      <c r="T10" s="51"/>
      <c r="U10" s="51"/>
      <c r="V10" s="51"/>
      <c r="W10" s="51"/>
      <c r="X10" s="51"/>
      <c r="Y10" s="51"/>
      <c r="Z10" s="51"/>
    </row>
    <row r="11">
      <c r="A11" s="60"/>
      <c r="B11" s="60"/>
      <c r="C11" s="60"/>
      <c r="D11" s="66" t="s">
        <v>157</v>
      </c>
      <c r="E11" s="66" t="s">
        <v>158</v>
      </c>
      <c r="F11" s="68"/>
      <c r="G11" s="68"/>
      <c r="H11" s="58"/>
      <c r="I11" s="51"/>
      <c r="J11" s="51"/>
      <c r="K11" s="51"/>
      <c r="L11" s="51"/>
      <c r="M11" s="51"/>
      <c r="N11" s="51"/>
      <c r="O11" s="51"/>
      <c r="P11" s="51"/>
      <c r="Q11" s="51"/>
      <c r="R11" s="51"/>
      <c r="S11" s="51"/>
      <c r="T11" s="51"/>
      <c r="U11" s="51"/>
      <c r="V11" s="51"/>
      <c r="W11" s="51"/>
      <c r="X11" s="51"/>
      <c r="Y11" s="51"/>
      <c r="Z11" s="51"/>
    </row>
    <row r="12">
      <c r="A12" s="60"/>
      <c r="B12" s="60"/>
      <c r="C12" s="60"/>
      <c r="D12" s="69" t="s">
        <v>159</v>
      </c>
      <c r="E12" s="64" t="s">
        <v>138</v>
      </c>
      <c r="F12" s="68"/>
      <c r="G12" s="68"/>
      <c r="H12" s="58"/>
      <c r="I12" s="51"/>
      <c r="J12" s="51"/>
      <c r="K12" s="51"/>
      <c r="L12" s="51"/>
      <c r="M12" s="51"/>
      <c r="N12" s="51"/>
      <c r="O12" s="51"/>
      <c r="P12" s="51"/>
      <c r="Q12" s="51"/>
      <c r="R12" s="51"/>
      <c r="S12" s="51"/>
      <c r="T12" s="51"/>
      <c r="U12" s="51"/>
      <c r="V12" s="51"/>
      <c r="W12" s="51"/>
      <c r="X12" s="51"/>
      <c r="Y12" s="51"/>
      <c r="Z12" s="51"/>
    </row>
    <row r="13">
      <c r="A13" s="60"/>
      <c r="B13" s="60"/>
      <c r="C13" s="60"/>
      <c r="D13" s="70" t="s">
        <v>160</v>
      </c>
      <c r="E13" s="71" t="s">
        <v>138</v>
      </c>
      <c r="F13" s="72"/>
      <c r="G13" s="72"/>
      <c r="H13" s="58"/>
      <c r="I13" s="51"/>
      <c r="J13" s="51"/>
      <c r="K13" s="51"/>
      <c r="L13" s="51"/>
      <c r="M13" s="51"/>
      <c r="N13" s="51"/>
      <c r="O13" s="51"/>
      <c r="P13" s="51"/>
      <c r="Q13" s="51"/>
      <c r="R13" s="51"/>
      <c r="S13" s="51"/>
      <c r="T13" s="51"/>
      <c r="U13" s="51"/>
      <c r="V13" s="51"/>
      <c r="W13" s="51"/>
      <c r="X13" s="51"/>
      <c r="Y13" s="51"/>
      <c r="Z13" s="51"/>
    </row>
    <row r="14">
      <c r="A14" s="60"/>
      <c r="B14" s="60"/>
      <c r="C14" s="60"/>
      <c r="D14" s="70" t="s">
        <v>161</v>
      </c>
      <c r="E14" s="71"/>
      <c r="F14" s="73">
        <v>1092.938975850764</v>
      </c>
      <c r="G14" s="73">
        <v>0.0</v>
      </c>
      <c r="H14" s="58"/>
      <c r="I14" s="51"/>
      <c r="J14" s="51"/>
      <c r="K14" s="51"/>
      <c r="L14" s="51"/>
      <c r="M14" s="51"/>
      <c r="N14" s="51"/>
      <c r="O14" s="51"/>
      <c r="P14" s="51"/>
      <c r="Q14" s="51"/>
      <c r="R14" s="51"/>
      <c r="S14" s="51"/>
      <c r="T14" s="51"/>
      <c r="U14" s="51"/>
      <c r="V14" s="51"/>
      <c r="W14" s="51"/>
      <c r="X14" s="51"/>
      <c r="Y14" s="51"/>
      <c r="Z14" s="51"/>
    </row>
    <row r="15">
      <c r="A15" s="74" t="s">
        <v>162</v>
      </c>
      <c r="F15" s="51"/>
      <c r="G15" s="51"/>
      <c r="H15" s="51"/>
      <c r="I15" s="51"/>
      <c r="J15" s="51"/>
      <c r="K15" s="51"/>
      <c r="L15" s="51"/>
      <c r="M15" s="51"/>
      <c r="N15" s="51"/>
      <c r="O15" s="51"/>
      <c r="P15" s="51"/>
      <c r="Q15" s="51"/>
      <c r="R15" s="51"/>
      <c r="S15" s="51"/>
      <c r="T15" s="51"/>
      <c r="U15" s="51"/>
      <c r="V15" s="51"/>
      <c r="W15" s="51"/>
      <c r="X15" s="51"/>
      <c r="Y15" s="51"/>
      <c r="Z15" s="51"/>
    </row>
    <row r="16">
      <c r="A16" s="75" t="s">
        <v>163</v>
      </c>
      <c r="F16" s="51"/>
      <c r="G16" s="51"/>
      <c r="H16" s="51"/>
      <c r="I16" s="51"/>
      <c r="J16" s="51"/>
      <c r="K16" s="51"/>
      <c r="L16" s="51"/>
      <c r="M16" s="51"/>
      <c r="N16" s="51"/>
      <c r="O16" s="51"/>
      <c r="P16" s="51"/>
      <c r="Q16" s="51"/>
      <c r="R16" s="51"/>
      <c r="S16" s="51"/>
      <c r="T16" s="51"/>
      <c r="U16" s="51"/>
      <c r="V16" s="51"/>
      <c r="W16" s="51"/>
      <c r="X16" s="51"/>
      <c r="Y16" s="51"/>
      <c r="Z16" s="51"/>
    </row>
    <row r="17">
      <c r="A17" s="76" t="s">
        <v>164</v>
      </c>
      <c r="B17" s="76" t="s">
        <v>165</v>
      </c>
      <c r="C17" s="76" t="s">
        <v>166</v>
      </c>
      <c r="D17" s="77" t="s">
        <v>167</v>
      </c>
      <c r="E17" s="77" t="s">
        <v>168</v>
      </c>
      <c r="F17" s="51"/>
      <c r="G17" s="51"/>
      <c r="H17" s="51"/>
      <c r="I17" s="51"/>
      <c r="J17" s="51"/>
      <c r="K17" s="51"/>
      <c r="L17" s="51"/>
      <c r="M17" s="51"/>
      <c r="N17" s="51"/>
      <c r="O17" s="51"/>
      <c r="P17" s="51"/>
      <c r="Q17" s="51"/>
      <c r="R17" s="51"/>
      <c r="S17" s="51"/>
      <c r="T17" s="51"/>
      <c r="U17" s="51"/>
      <c r="V17" s="51"/>
      <c r="W17" s="51"/>
      <c r="X17" s="51"/>
      <c r="Y17" s="51"/>
      <c r="Z17" s="51"/>
    </row>
    <row r="18">
      <c r="A18" s="78" t="s">
        <v>169</v>
      </c>
      <c r="B18" s="78" t="s">
        <v>170</v>
      </c>
      <c r="C18" s="79">
        <v>74.83</v>
      </c>
      <c r="D18" s="80">
        <v>45383.0</v>
      </c>
      <c r="E18" s="81" t="s">
        <v>171</v>
      </c>
      <c r="F18" s="51"/>
      <c r="G18" s="51"/>
      <c r="H18" s="51"/>
      <c r="I18" s="51"/>
      <c r="J18" s="51"/>
      <c r="K18" s="51"/>
      <c r="L18" s="51"/>
      <c r="M18" s="51"/>
      <c r="N18" s="51"/>
      <c r="O18" s="51"/>
      <c r="P18" s="51"/>
      <c r="Q18" s="51"/>
      <c r="R18" s="51"/>
      <c r="S18" s="51"/>
      <c r="T18" s="51"/>
      <c r="U18" s="51"/>
      <c r="V18" s="51"/>
      <c r="W18" s="51"/>
      <c r="X18" s="51"/>
      <c r="Y18" s="51"/>
      <c r="Z18" s="51"/>
    </row>
    <row r="19">
      <c r="A19" s="82" t="s">
        <v>172</v>
      </c>
    </row>
    <row r="20">
      <c r="A20" s="27" t="s">
        <v>173</v>
      </c>
    </row>
  </sheetData>
  <mergeCells count="5">
    <mergeCell ref="C1:D1"/>
    <mergeCell ref="F1:G1"/>
    <mergeCell ref="A2:E2"/>
    <mergeCell ref="A15:E15"/>
    <mergeCell ref="A16:E16"/>
  </mergeCells>
  <hyperlinks>
    <hyperlink r:id="rId1" ref="A16"/>
    <hyperlink r:id="rId2" ref="E1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43"/>
    <col customWidth="1" min="2" max="2" width="176.86"/>
    <col customWidth="1" min="3" max="3" width="17.86"/>
  </cols>
  <sheetData>
    <row r="1">
      <c r="A1" s="83" t="s">
        <v>174</v>
      </c>
      <c r="B1" s="83" t="s">
        <v>175</v>
      </c>
      <c r="C1" s="83" t="s">
        <v>176</v>
      </c>
    </row>
    <row r="2">
      <c r="A2" s="84" t="s">
        <v>177</v>
      </c>
      <c r="B2" s="84" t="s">
        <v>178</v>
      </c>
      <c r="C2" s="84">
        <v>2.0</v>
      </c>
    </row>
    <row r="3">
      <c r="A3" s="84" t="s">
        <v>179</v>
      </c>
      <c r="B3" s="84" t="s">
        <v>180</v>
      </c>
      <c r="C3" s="84">
        <v>3.0</v>
      </c>
    </row>
    <row r="4">
      <c r="A4" s="84" t="s">
        <v>181</v>
      </c>
      <c r="B4" s="84" t="s">
        <v>182</v>
      </c>
      <c r="C4" s="84">
        <v>2.0</v>
      </c>
    </row>
    <row r="5">
      <c r="A5" s="84" t="s">
        <v>183</v>
      </c>
      <c r="B5" s="84" t="s">
        <v>184</v>
      </c>
      <c r="C5" s="84">
        <v>2.0</v>
      </c>
    </row>
    <row r="6">
      <c r="A6" s="84" t="s">
        <v>185</v>
      </c>
      <c r="B6" s="84" t="s">
        <v>186</v>
      </c>
      <c r="C6" s="84">
        <v>4.0</v>
      </c>
    </row>
    <row r="7">
      <c r="A7" s="85" t="s">
        <v>187</v>
      </c>
    </row>
  </sheetData>
  <mergeCells count="1">
    <mergeCell ref="A7:B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14"/>
    <col customWidth="1" min="2" max="2" width="13.29"/>
    <col customWidth="1" min="3" max="3" width="13.43"/>
    <col customWidth="1" min="4" max="5" width="13.14"/>
    <col customWidth="1" min="6" max="6" width="15.14"/>
    <col customWidth="1" min="7" max="7" width="27.86"/>
    <col customWidth="1" min="8" max="8" width="16.14"/>
    <col customWidth="1" min="9" max="9" width="23.29"/>
    <col customWidth="1" min="10" max="10" width="11.57"/>
    <col customWidth="1" min="11" max="11" width="44.0"/>
    <col customWidth="1" min="12" max="26" width="8.57"/>
  </cols>
  <sheetData>
    <row r="1" ht="33.75" customHeight="1">
      <c r="A1" s="86" t="s">
        <v>188</v>
      </c>
      <c r="B1" s="87" t="s">
        <v>189</v>
      </c>
      <c r="C1" s="88"/>
      <c r="D1" s="89" t="s">
        <v>190</v>
      </c>
      <c r="E1" s="88"/>
      <c r="F1" s="89" t="s">
        <v>191</v>
      </c>
      <c r="G1" s="88"/>
      <c r="H1" s="89" t="s">
        <v>192</v>
      </c>
      <c r="I1" s="90"/>
      <c r="J1" s="91"/>
      <c r="K1" s="92" t="s">
        <v>193</v>
      </c>
      <c r="L1" s="91"/>
      <c r="M1" s="91"/>
      <c r="N1" s="91"/>
      <c r="O1" s="91"/>
      <c r="P1" s="91"/>
      <c r="Q1" s="91"/>
      <c r="R1" s="91"/>
      <c r="S1" s="91"/>
      <c r="T1" s="91"/>
      <c r="U1" s="91"/>
      <c r="V1" s="91"/>
      <c r="W1" s="91"/>
      <c r="X1" s="91"/>
      <c r="Y1" s="91"/>
      <c r="Z1" s="91"/>
    </row>
    <row r="2" ht="39.0" customHeight="1">
      <c r="A2" s="93"/>
      <c r="B2" s="94" t="s">
        <v>194</v>
      </c>
      <c r="C2" s="95"/>
      <c r="D2" s="96" t="s">
        <v>195</v>
      </c>
      <c r="E2" s="95"/>
      <c r="F2" s="96" t="s">
        <v>196</v>
      </c>
      <c r="G2" s="95"/>
      <c r="H2" s="97"/>
      <c r="I2" s="98"/>
      <c r="J2" s="91"/>
      <c r="K2" s="99" t="str">
        <f>HYPERLINK("https://www.cnil.fr/fr/definition/delegue-protection-donnees","► Délégué à la protection des données (DPO)")</f>
        <v>► Délégué à la protection des données (DPO)</v>
      </c>
      <c r="L2" s="91"/>
      <c r="M2" s="91"/>
      <c r="N2" s="91"/>
      <c r="O2" s="91"/>
      <c r="P2" s="91"/>
      <c r="Q2" s="91"/>
      <c r="R2" s="91"/>
      <c r="S2" s="91"/>
      <c r="T2" s="91"/>
      <c r="U2" s="91"/>
      <c r="V2" s="91"/>
      <c r="W2" s="91"/>
      <c r="X2" s="91"/>
      <c r="Y2" s="91"/>
      <c r="Z2" s="91"/>
    </row>
    <row r="3" ht="33.75" customHeight="1">
      <c r="A3" s="100" t="s">
        <v>197</v>
      </c>
      <c r="B3" s="87" t="s">
        <v>189</v>
      </c>
      <c r="C3" s="88"/>
      <c r="D3" s="89" t="s">
        <v>190</v>
      </c>
      <c r="E3" s="88"/>
      <c r="F3" s="89" t="s">
        <v>191</v>
      </c>
      <c r="G3" s="88"/>
      <c r="H3" s="89" t="s">
        <v>192</v>
      </c>
      <c r="I3" s="90"/>
      <c r="J3" s="91"/>
      <c r="K3" s="99" t="str">
        <f>HYPERLINK("https://www.cnil.fr/fr/definition/donnee-sensible","► Données sensibles")</f>
        <v>► Données sensibles</v>
      </c>
      <c r="L3" s="91"/>
      <c r="M3" s="91"/>
      <c r="N3" s="91"/>
      <c r="O3" s="91"/>
      <c r="P3" s="91"/>
      <c r="Q3" s="91"/>
      <c r="R3" s="91"/>
      <c r="S3" s="91"/>
      <c r="T3" s="91"/>
      <c r="U3" s="91"/>
      <c r="V3" s="91"/>
      <c r="W3" s="91"/>
      <c r="X3" s="91"/>
      <c r="Y3" s="91"/>
      <c r="Z3" s="91"/>
    </row>
    <row r="4" ht="39.0" customHeight="1">
      <c r="A4" s="93"/>
      <c r="B4" s="87" t="s">
        <v>194</v>
      </c>
      <c r="C4" s="95"/>
      <c r="D4" s="96" t="s">
        <v>195</v>
      </c>
      <c r="E4" s="88"/>
      <c r="F4" s="96" t="s">
        <v>196</v>
      </c>
      <c r="G4" s="95"/>
      <c r="H4" s="97"/>
      <c r="I4" s="98"/>
      <c r="J4" s="91"/>
      <c r="K4" s="99" t="str">
        <f>HYPERLINK("https://www.cnil.fr/fr/definition/finalite-dun-traitement","► Finalité du traitement")</f>
        <v>► Finalité du traitement</v>
      </c>
      <c r="L4" s="91"/>
      <c r="M4" s="91"/>
      <c r="N4" s="91"/>
      <c r="O4" s="91"/>
      <c r="P4" s="91"/>
      <c r="Q4" s="91"/>
      <c r="R4" s="91"/>
      <c r="S4" s="91"/>
      <c r="T4" s="91"/>
      <c r="U4" s="91"/>
      <c r="V4" s="91"/>
      <c r="W4" s="91"/>
      <c r="X4" s="91"/>
      <c r="Y4" s="91"/>
      <c r="Z4" s="91"/>
    </row>
    <row r="5" ht="33.75" customHeight="1">
      <c r="A5" s="100" t="s">
        <v>198</v>
      </c>
      <c r="B5" s="101" t="s">
        <v>189</v>
      </c>
      <c r="C5" s="88"/>
      <c r="D5" s="89" t="s">
        <v>190</v>
      </c>
      <c r="E5" s="102"/>
      <c r="F5" s="87" t="s">
        <v>199</v>
      </c>
      <c r="G5" s="88"/>
      <c r="H5" s="89" t="s">
        <v>191</v>
      </c>
      <c r="I5" s="103"/>
      <c r="J5" s="91"/>
      <c r="K5" s="91"/>
      <c r="L5" s="91"/>
      <c r="M5" s="91"/>
      <c r="N5" s="91"/>
      <c r="O5" s="91"/>
      <c r="P5" s="91"/>
      <c r="Q5" s="91"/>
      <c r="R5" s="91"/>
      <c r="S5" s="91"/>
      <c r="T5" s="91"/>
      <c r="U5" s="91"/>
      <c r="V5" s="91"/>
      <c r="W5" s="91"/>
      <c r="X5" s="91"/>
      <c r="Y5" s="91"/>
      <c r="Z5" s="91"/>
    </row>
    <row r="6" ht="33.75" customHeight="1">
      <c r="A6" s="93"/>
      <c r="B6" s="94" t="s">
        <v>194</v>
      </c>
      <c r="C6" s="104"/>
      <c r="D6" s="96" t="s">
        <v>195</v>
      </c>
      <c r="E6" s="104"/>
      <c r="F6" s="96" t="s">
        <v>196</v>
      </c>
      <c r="G6" s="104"/>
      <c r="H6" s="96" t="s">
        <v>192</v>
      </c>
      <c r="I6" s="104"/>
      <c r="J6" s="105"/>
      <c r="K6" s="91"/>
      <c r="L6" s="91"/>
      <c r="M6" s="91"/>
      <c r="N6" s="91"/>
      <c r="O6" s="91"/>
      <c r="P6" s="91"/>
      <c r="Q6" s="91"/>
      <c r="R6" s="91"/>
      <c r="S6" s="91"/>
      <c r="T6" s="91"/>
      <c r="U6" s="91"/>
      <c r="V6" s="91"/>
      <c r="W6" s="91"/>
      <c r="X6" s="91"/>
      <c r="Y6" s="91"/>
      <c r="Z6" s="91"/>
    </row>
    <row r="7" ht="22.5" customHeight="1">
      <c r="A7" s="106" t="s">
        <v>200</v>
      </c>
      <c r="B7" s="107"/>
      <c r="C7" s="107"/>
      <c r="D7" s="108"/>
      <c r="E7" s="106" t="s">
        <v>201</v>
      </c>
      <c r="F7" s="107"/>
      <c r="G7" s="108"/>
      <c r="H7" s="106" t="s">
        <v>202</v>
      </c>
      <c r="I7" s="109"/>
      <c r="J7" s="91"/>
      <c r="K7" s="91"/>
      <c r="L7" s="91"/>
      <c r="M7" s="91"/>
      <c r="N7" s="91"/>
      <c r="O7" s="91"/>
      <c r="P7" s="91"/>
      <c r="Q7" s="91"/>
      <c r="R7" s="91"/>
      <c r="S7" s="91"/>
      <c r="T7" s="91"/>
      <c r="U7" s="91"/>
      <c r="V7" s="91"/>
      <c r="W7" s="91"/>
      <c r="X7" s="91"/>
      <c r="Y7" s="91"/>
      <c r="Z7" s="91"/>
    </row>
    <row r="8" ht="48.75" customHeight="1">
      <c r="A8" s="110" t="s">
        <v>203</v>
      </c>
      <c r="B8" s="111" t="s">
        <v>204</v>
      </c>
      <c r="C8" s="110" t="s">
        <v>205</v>
      </c>
      <c r="D8" s="112" t="s">
        <v>206</v>
      </c>
      <c r="E8" s="113"/>
      <c r="F8" s="107"/>
      <c r="G8" s="108"/>
      <c r="H8" s="114" t="s">
        <v>207</v>
      </c>
      <c r="I8" s="109"/>
      <c r="J8" s="91"/>
      <c r="K8" s="91"/>
      <c r="L8" s="91"/>
      <c r="M8" s="91"/>
      <c r="N8" s="91"/>
      <c r="O8" s="91"/>
      <c r="P8" s="91"/>
      <c r="Q8" s="91"/>
      <c r="R8" s="91"/>
      <c r="S8" s="91"/>
      <c r="T8" s="91"/>
      <c r="U8" s="91"/>
      <c r="V8" s="91"/>
      <c r="W8" s="91"/>
      <c r="X8" s="91"/>
      <c r="Y8" s="91"/>
      <c r="Z8" s="91"/>
    </row>
    <row r="9" ht="43.5" customHeight="1">
      <c r="A9" s="115" t="s">
        <v>208</v>
      </c>
      <c r="B9" s="116" t="s">
        <v>209</v>
      </c>
      <c r="C9" s="117">
        <v>45017.0</v>
      </c>
      <c r="D9" s="118"/>
      <c r="E9" s="119" t="s">
        <v>210</v>
      </c>
      <c r="F9" s="107"/>
      <c r="G9" s="109"/>
      <c r="H9" s="120" t="s">
        <v>211</v>
      </c>
      <c r="I9" s="109"/>
      <c r="J9" s="121"/>
      <c r="K9" s="121"/>
      <c r="L9" s="121"/>
      <c r="M9" s="121"/>
      <c r="N9" s="121"/>
      <c r="O9" s="121"/>
      <c r="P9" s="121"/>
      <c r="Q9" s="121"/>
      <c r="R9" s="121"/>
      <c r="S9" s="121"/>
      <c r="T9" s="121"/>
      <c r="U9" s="121"/>
      <c r="V9" s="121"/>
      <c r="W9" s="121"/>
      <c r="X9" s="121"/>
      <c r="Y9" s="121"/>
      <c r="Z9" s="121"/>
    </row>
    <row r="10" ht="43.5" customHeight="1">
      <c r="A10" s="115" t="s">
        <v>58</v>
      </c>
      <c r="B10" s="116" t="s">
        <v>212</v>
      </c>
      <c r="C10" s="117">
        <v>45017.0</v>
      </c>
      <c r="D10" s="118"/>
      <c r="E10" s="119" t="s">
        <v>213</v>
      </c>
      <c r="F10" s="107"/>
      <c r="G10" s="109"/>
      <c r="H10" s="120" t="s">
        <v>214</v>
      </c>
      <c r="I10" s="109"/>
      <c r="J10" s="121"/>
      <c r="K10" s="121"/>
      <c r="L10" s="121"/>
      <c r="M10" s="121"/>
      <c r="N10" s="121"/>
      <c r="O10" s="121"/>
      <c r="P10" s="121"/>
      <c r="Q10" s="121"/>
      <c r="R10" s="121"/>
      <c r="S10" s="121"/>
      <c r="T10" s="121"/>
      <c r="U10" s="121"/>
      <c r="V10" s="121"/>
      <c r="W10" s="121"/>
      <c r="X10" s="121"/>
      <c r="Y10" s="121"/>
      <c r="Z10" s="121"/>
    </row>
    <row r="11" ht="43.5" customHeight="1">
      <c r="A11" s="115" t="s">
        <v>215</v>
      </c>
      <c r="B11" s="116" t="s">
        <v>216</v>
      </c>
      <c r="C11" s="117">
        <v>45017.0</v>
      </c>
      <c r="D11" s="118"/>
      <c r="E11" s="119" t="s">
        <v>217</v>
      </c>
      <c r="F11" s="107"/>
      <c r="G11" s="109"/>
      <c r="H11" s="120" t="s">
        <v>211</v>
      </c>
      <c r="I11" s="109"/>
      <c r="J11" s="121"/>
      <c r="K11" s="121"/>
      <c r="L11" s="121"/>
      <c r="M11" s="121"/>
      <c r="N11" s="121"/>
      <c r="O11" s="121"/>
      <c r="P11" s="121"/>
      <c r="Q11" s="121"/>
      <c r="R11" s="121"/>
      <c r="S11" s="121"/>
      <c r="T11" s="121"/>
      <c r="U11" s="121"/>
      <c r="V11" s="121"/>
      <c r="W11" s="121"/>
      <c r="X11" s="121"/>
      <c r="Y11" s="121"/>
      <c r="Z11" s="121"/>
    </row>
    <row r="12">
      <c r="A12" s="122"/>
      <c r="B12" s="123"/>
      <c r="C12" s="124"/>
      <c r="D12" s="123"/>
      <c r="E12" s="125"/>
      <c r="F12" s="107"/>
      <c r="G12" s="109"/>
      <c r="H12" s="125"/>
      <c r="I12" s="109"/>
      <c r="J12" s="121"/>
      <c r="K12" s="121"/>
      <c r="L12" s="121"/>
      <c r="M12" s="121"/>
      <c r="N12" s="121"/>
      <c r="O12" s="121"/>
      <c r="P12" s="121"/>
      <c r="Q12" s="121"/>
      <c r="R12" s="121"/>
      <c r="S12" s="121"/>
      <c r="T12" s="121"/>
      <c r="U12" s="121"/>
      <c r="V12" s="121"/>
      <c r="W12" s="121"/>
      <c r="X12" s="121"/>
      <c r="Y12" s="121"/>
      <c r="Z12" s="121"/>
    </row>
    <row r="13">
      <c r="A13" s="126"/>
      <c r="B13" s="127"/>
      <c r="C13" s="128"/>
      <c r="D13" s="127"/>
      <c r="E13" s="129"/>
      <c r="F13" s="107"/>
      <c r="G13" s="109"/>
      <c r="H13" s="129"/>
      <c r="I13" s="109"/>
      <c r="J13" s="121"/>
      <c r="K13" s="121"/>
      <c r="L13" s="121"/>
      <c r="M13" s="121"/>
      <c r="N13" s="121"/>
      <c r="O13" s="121"/>
      <c r="P13" s="121"/>
      <c r="Q13" s="121"/>
      <c r="R13" s="121"/>
      <c r="S13" s="121"/>
      <c r="T13" s="121"/>
      <c r="U13" s="121"/>
      <c r="V13" s="121"/>
      <c r="W13" s="121"/>
      <c r="X13" s="121"/>
      <c r="Y13" s="121"/>
      <c r="Z13" s="121"/>
    </row>
    <row r="14">
      <c r="A14" s="130"/>
      <c r="B14" s="123"/>
      <c r="C14" s="124"/>
      <c r="D14" s="123"/>
      <c r="E14" s="125"/>
      <c r="F14" s="107"/>
      <c r="G14" s="109"/>
      <c r="H14" s="125"/>
      <c r="I14" s="109"/>
      <c r="J14" s="121"/>
      <c r="K14" s="121"/>
      <c r="L14" s="121"/>
      <c r="M14" s="121"/>
      <c r="N14" s="121"/>
      <c r="O14" s="121"/>
      <c r="P14" s="121"/>
      <c r="Q14" s="121"/>
      <c r="R14" s="121"/>
      <c r="S14" s="121"/>
      <c r="T14" s="121"/>
      <c r="U14" s="121"/>
      <c r="V14" s="121"/>
      <c r="W14" s="121"/>
      <c r="X14" s="121"/>
      <c r="Y14" s="121"/>
      <c r="Z14" s="121"/>
    </row>
    <row r="15">
      <c r="A15" s="126"/>
      <c r="B15" s="127"/>
      <c r="C15" s="128"/>
      <c r="D15" s="127"/>
      <c r="E15" s="129"/>
      <c r="F15" s="107"/>
      <c r="G15" s="109"/>
      <c r="H15" s="129"/>
      <c r="I15" s="109"/>
      <c r="J15" s="121"/>
      <c r="K15" s="121"/>
      <c r="L15" s="121"/>
      <c r="M15" s="121"/>
      <c r="N15" s="121"/>
      <c r="O15" s="121"/>
      <c r="P15" s="121"/>
      <c r="Q15" s="121"/>
      <c r="R15" s="121"/>
      <c r="S15" s="121"/>
      <c r="T15" s="121"/>
      <c r="U15" s="121"/>
      <c r="V15" s="121"/>
      <c r="W15" s="121"/>
      <c r="X15" s="121"/>
      <c r="Y15" s="121"/>
      <c r="Z15" s="121"/>
    </row>
    <row r="16">
      <c r="A16" s="130"/>
      <c r="B16" s="123"/>
      <c r="C16" s="124"/>
      <c r="D16" s="123"/>
      <c r="E16" s="125"/>
      <c r="F16" s="107"/>
      <c r="G16" s="109"/>
      <c r="H16" s="125"/>
      <c r="I16" s="109"/>
      <c r="J16" s="121"/>
      <c r="K16" s="121"/>
      <c r="L16" s="121"/>
      <c r="M16" s="121"/>
      <c r="N16" s="121"/>
      <c r="O16" s="121"/>
      <c r="P16" s="121"/>
      <c r="Q16" s="121"/>
      <c r="R16" s="121"/>
      <c r="S16" s="121"/>
      <c r="T16" s="121"/>
      <c r="U16" s="121"/>
      <c r="V16" s="121"/>
      <c r="W16" s="121"/>
      <c r="X16" s="121"/>
      <c r="Y16" s="121"/>
      <c r="Z16" s="121"/>
    </row>
    <row r="17">
      <c r="A17" s="126"/>
      <c r="B17" s="127"/>
      <c r="C17" s="128"/>
      <c r="D17" s="127"/>
      <c r="E17" s="129"/>
      <c r="F17" s="107"/>
      <c r="G17" s="109"/>
      <c r="H17" s="129"/>
      <c r="I17" s="109"/>
      <c r="J17" s="121"/>
      <c r="K17" s="121"/>
      <c r="L17" s="121"/>
      <c r="M17" s="121"/>
      <c r="N17" s="121"/>
      <c r="O17" s="121"/>
      <c r="P17" s="121"/>
      <c r="Q17" s="121"/>
      <c r="R17" s="121"/>
      <c r="S17" s="121"/>
      <c r="T17" s="121"/>
      <c r="U17" s="121"/>
      <c r="V17" s="121"/>
      <c r="W17" s="121"/>
      <c r="X17" s="121"/>
      <c r="Y17" s="121"/>
      <c r="Z17" s="121"/>
    </row>
    <row r="18">
      <c r="A18" s="130"/>
      <c r="B18" s="123"/>
      <c r="C18" s="124"/>
      <c r="D18" s="123"/>
      <c r="E18" s="125"/>
      <c r="F18" s="107"/>
      <c r="G18" s="109"/>
      <c r="H18" s="125"/>
      <c r="I18" s="109"/>
      <c r="J18" s="121"/>
      <c r="K18" s="121"/>
      <c r="L18" s="121"/>
      <c r="M18" s="121"/>
      <c r="N18" s="121"/>
      <c r="O18" s="121"/>
      <c r="P18" s="121"/>
      <c r="Q18" s="121"/>
      <c r="R18" s="121"/>
      <c r="S18" s="121"/>
      <c r="T18" s="121"/>
      <c r="U18" s="121"/>
      <c r="V18" s="121"/>
      <c r="W18" s="121"/>
      <c r="X18" s="121"/>
      <c r="Y18" s="121"/>
      <c r="Z18" s="121"/>
    </row>
    <row r="19">
      <c r="A19" s="126"/>
      <c r="B19" s="127"/>
      <c r="C19" s="128"/>
      <c r="D19" s="127"/>
      <c r="E19" s="129"/>
      <c r="F19" s="107"/>
      <c r="G19" s="109"/>
      <c r="H19" s="129"/>
      <c r="I19" s="109"/>
      <c r="J19" s="121"/>
      <c r="K19" s="121"/>
      <c r="L19" s="121"/>
      <c r="M19" s="121"/>
      <c r="N19" s="121"/>
      <c r="O19" s="121"/>
      <c r="P19" s="121"/>
      <c r="Q19" s="121"/>
      <c r="R19" s="121"/>
      <c r="S19" s="121"/>
      <c r="T19" s="121"/>
      <c r="U19" s="121"/>
      <c r="V19" s="121"/>
      <c r="W19" s="121"/>
      <c r="X19" s="121"/>
      <c r="Y19" s="121"/>
      <c r="Z19" s="121"/>
    </row>
    <row r="20">
      <c r="A20" s="130"/>
      <c r="B20" s="123"/>
      <c r="C20" s="124"/>
      <c r="D20" s="123"/>
      <c r="E20" s="125"/>
      <c r="F20" s="107"/>
      <c r="G20" s="109"/>
      <c r="H20" s="125"/>
      <c r="I20" s="109"/>
      <c r="J20" s="121"/>
      <c r="K20" s="121"/>
      <c r="L20" s="121"/>
      <c r="M20" s="121"/>
      <c r="N20" s="121"/>
      <c r="O20" s="121"/>
      <c r="P20" s="121"/>
      <c r="Q20" s="121"/>
      <c r="R20" s="121"/>
      <c r="S20" s="121"/>
      <c r="T20" s="121"/>
      <c r="U20" s="121"/>
      <c r="V20" s="121"/>
      <c r="W20" s="121"/>
      <c r="X20" s="121"/>
      <c r="Y20" s="121"/>
      <c r="Z20" s="121"/>
    </row>
    <row r="21" ht="15.75" customHeight="1">
      <c r="A21" s="126"/>
      <c r="B21" s="127"/>
      <c r="C21" s="128"/>
      <c r="D21" s="127"/>
      <c r="E21" s="129"/>
      <c r="F21" s="107"/>
      <c r="G21" s="109"/>
      <c r="H21" s="129"/>
      <c r="I21" s="109"/>
      <c r="J21" s="121"/>
      <c r="K21" s="121"/>
      <c r="L21" s="121"/>
      <c r="M21" s="121"/>
      <c r="N21" s="121"/>
      <c r="O21" s="121"/>
      <c r="P21" s="121"/>
      <c r="Q21" s="121"/>
      <c r="R21" s="121"/>
      <c r="S21" s="121"/>
      <c r="T21" s="121"/>
      <c r="U21" s="121"/>
      <c r="V21" s="121"/>
      <c r="W21" s="121"/>
      <c r="X21" s="121"/>
      <c r="Y21" s="121"/>
      <c r="Z21" s="121"/>
    </row>
    <row r="22" ht="15.75" customHeight="1">
      <c r="A22" s="130"/>
      <c r="B22" s="123"/>
      <c r="C22" s="124"/>
      <c r="D22" s="123"/>
      <c r="E22" s="125"/>
      <c r="F22" s="107"/>
      <c r="G22" s="109"/>
      <c r="H22" s="125"/>
      <c r="I22" s="109"/>
      <c r="J22" s="121"/>
      <c r="K22" s="121"/>
      <c r="L22" s="121"/>
      <c r="M22" s="121"/>
      <c r="N22" s="121"/>
      <c r="O22" s="121"/>
      <c r="P22" s="121"/>
      <c r="Q22" s="121"/>
      <c r="R22" s="121"/>
      <c r="S22" s="121"/>
      <c r="T22" s="121"/>
      <c r="U22" s="121"/>
      <c r="V22" s="121"/>
      <c r="W22" s="121"/>
      <c r="X22" s="121"/>
      <c r="Y22" s="121"/>
      <c r="Z22" s="121"/>
    </row>
    <row r="23" ht="15.75" customHeight="1">
      <c r="A23" s="126"/>
      <c r="B23" s="127"/>
      <c r="C23" s="128"/>
      <c r="D23" s="127"/>
      <c r="E23" s="129"/>
      <c r="F23" s="107"/>
      <c r="G23" s="109"/>
      <c r="H23" s="129"/>
      <c r="I23" s="109"/>
      <c r="J23" s="121"/>
      <c r="K23" s="121"/>
      <c r="L23" s="121"/>
      <c r="M23" s="121"/>
      <c r="N23" s="121"/>
      <c r="O23" s="121"/>
      <c r="P23" s="121"/>
      <c r="Q23" s="121"/>
      <c r="R23" s="121"/>
      <c r="S23" s="121"/>
      <c r="T23" s="121"/>
      <c r="U23" s="121"/>
      <c r="V23" s="121"/>
      <c r="W23" s="121"/>
      <c r="X23" s="121"/>
      <c r="Y23" s="121"/>
      <c r="Z23" s="121"/>
    </row>
    <row r="24" ht="15.75" customHeight="1">
      <c r="A24" s="130"/>
      <c r="B24" s="123"/>
      <c r="C24" s="124"/>
      <c r="D24" s="123"/>
      <c r="E24" s="125"/>
      <c r="F24" s="107"/>
      <c r="G24" s="109"/>
      <c r="H24" s="125"/>
      <c r="I24" s="109"/>
      <c r="J24" s="121"/>
      <c r="K24" s="121"/>
      <c r="L24" s="121"/>
      <c r="M24" s="121"/>
      <c r="N24" s="121"/>
      <c r="O24" s="121"/>
      <c r="P24" s="121"/>
      <c r="Q24" s="121"/>
      <c r="R24" s="121"/>
      <c r="S24" s="121"/>
      <c r="T24" s="121"/>
      <c r="U24" s="121"/>
      <c r="V24" s="121"/>
      <c r="W24" s="121"/>
      <c r="X24" s="121"/>
      <c r="Y24" s="121"/>
      <c r="Z24" s="121"/>
    </row>
    <row r="25" ht="15.75" customHeight="1">
      <c r="A25" s="126"/>
      <c r="B25" s="127"/>
      <c r="C25" s="128"/>
      <c r="D25" s="127"/>
      <c r="E25" s="129"/>
      <c r="F25" s="107"/>
      <c r="G25" s="109"/>
      <c r="H25" s="129"/>
      <c r="I25" s="109"/>
      <c r="J25" s="121"/>
      <c r="K25" s="121"/>
      <c r="L25" s="121"/>
      <c r="M25" s="121"/>
      <c r="N25" s="121"/>
      <c r="O25" s="121"/>
      <c r="P25" s="121"/>
      <c r="Q25" s="121"/>
      <c r="R25" s="121"/>
      <c r="S25" s="121"/>
      <c r="T25" s="121"/>
      <c r="U25" s="121"/>
      <c r="V25" s="121"/>
      <c r="W25" s="121"/>
      <c r="X25" s="121"/>
      <c r="Y25" s="121"/>
      <c r="Z25" s="121"/>
    </row>
    <row r="26" ht="15.75" customHeight="1">
      <c r="A26" s="130"/>
      <c r="B26" s="123"/>
      <c r="C26" s="124"/>
      <c r="D26" s="123"/>
      <c r="E26" s="125"/>
      <c r="F26" s="107"/>
      <c r="G26" s="109"/>
      <c r="H26" s="125"/>
      <c r="I26" s="109"/>
      <c r="J26" s="121"/>
      <c r="K26" s="121"/>
      <c r="L26" s="121"/>
      <c r="M26" s="121"/>
      <c r="N26" s="121"/>
      <c r="O26" s="121"/>
      <c r="P26" s="121"/>
      <c r="Q26" s="121"/>
      <c r="R26" s="121"/>
      <c r="S26" s="121"/>
      <c r="T26" s="121"/>
      <c r="U26" s="121"/>
      <c r="V26" s="121"/>
      <c r="W26" s="121"/>
      <c r="X26" s="121"/>
      <c r="Y26" s="121"/>
      <c r="Z26" s="121"/>
    </row>
    <row r="27" ht="15.75" customHeight="1">
      <c r="A27" s="126"/>
      <c r="B27" s="127"/>
      <c r="C27" s="128"/>
      <c r="D27" s="127"/>
      <c r="E27" s="129"/>
      <c r="F27" s="107"/>
      <c r="G27" s="109"/>
      <c r="H27" s="129"/>
      <c r="I27" s="109"/>
      <c r="J27" s="121"/>
      <c r="K27" s="121"/>
      <c r="L27" s="121"/>
      <c r="M27" s="121"/>
      <c r="N27" s="121"/>
      <c r="O27" s="121"/>
      <c r="P27" s="121"/>
      <c r="Q27" s="121"/>
      <c r="R27" s="121"/>
      <c r="S27" s="121"/>
      <c r="T27" s="121"/>
      <c r="U27" s="121"/>
      <c r="V27" s="121"/>
      <c r="W27" s="121"/>
      <c r="X27" s="121"/>
      <c r="Y27" s="121"/>
      <c r="Z27" s="121"/>
    </row>
    <row r="28" ht="15.75" customHeight="1">
      <c r="A28" s="130"/>
      <c r="B28" s="123"/>
      <c r="C28" s="124"/>
      <c r="D28" s="123"/>
      <c r="E28" s="125"/>
      <c r="F28" s="107"/>
      <c r="G28" s="109"/>
      <c r="H28" s="125"/>
      <c r="I28" s="109"/>
      <c r="J28" s="121"/>
      <c r="K28" s="121"/>
      <c r="L28" s="121"/>
      <c r="M28" s="121"/>
      <c r="N28" s="121"/>
      <c r="O28" s="121"/>
      <c r="P28" s="121"/>
      <c r="Q28" s="121"/>
      <c r="R28" s="121"/>
      <c r="S28" s="121"/>
      <c r="T28" s="121"/>
      <c r="U28" s="121"/>
      <c r="V28" s="121"/>
      <c r="W28" s="121"/>
      <c r="X28" s="121"/>
      <c r="Y28" s="121"/>
      <c r="Z28" s="121"/>
    </row>
    <row r="29" ht="15.75" customHeight="1">
      <c r="A29" s="126"/>
      <c r="B29" s="127"/>
      <c r="C29" s="128"/>
      <c r="D29" s="127"/>
      <c r="E29" s="129"/>
      <c r="F29" s="107"/>
      <c r="G29" s="109"/>
      <c r="H29" s="129"/>
      <c r="I29" s="109"/>
      <c r="J29" s="121"/>
      <c r="K29" s="121"/>
      <c r="L29" s="121"/>
      <c r="M29" s="121"/>
      <c r="N29" s="121"/>
      <c r="O29" s="121"/>
      <c r="P29" s="121"/>
      <c r="Q29" s="121"/>
      <c r="R29" s="121"/>
      <c r="S29" s="121"/>
      <c r="T29" s="121"/>
      <c r="U29" s="121"/>
      <c r="V29" s="121"/>
      <c r="W29" s="121"/>
      <c r="X29" s="121"/>
      <c r="Y29" s="121"/>
      <c r="Z29" s="121"/>
    </row>
    <row r="30" ht="15.75" customHeight="1">
      <c r="A30" s="130"/>
      <c r="B30" s="123"/>
      <c r="C30" s="124"/>
      <c r="D30" s="123"/>
      <c r="E30" s="125"/>
      <c r="F30" s="107"/>
      <c r="G30" s="109"/>
      <c r="H30" s="125"/>
      <c r="I30" s="109"/>
      <c r="J30" s="121"/>
      <c r="K30" s="121"/>
      <c r="L30" s="121"/>
      <c r="M30" s="121"/>
      <c r="N30" s="121"/>
      <c r="O30" s="121"/>
      <c r="P30" s="121"/>
      <c r="Q30" s="121"/>
      <c r="R30" s="121"/>
      <c r="S30" s="121"/>
      <c r="T30" s="121"/>
      <c r="U30" s="121"/>
      <c r="V30" s="121"/>
      <c r="W30" s="121"/>
      <c r="X30" s="121"/>
      <c r="Y30" s="121"/>
      <c r="Z30" s="121"/>
    </row>
    <row r="31" ht="15.75" customHeight="1">
      <c r="A31" s="131"/>
      <c r="B31" s="132"/>
      <c r="C31" s="133"/>
      <c r="D31" s="132"/>
      <c r="E31" s="129"/>
      <c r="F31" s="107"/>
      <c r="G31" s="109"/>
      <c r="H31" s="132"/>
      <c r="I31" s="132"/>
      <c r="J31" s="91"/>
      <c r="K31" s="91"/>
      <c r="L31" s="91"/>
      <c r="M31" s="91"/>
      <c r="N31" s="91"/>
      <c r="O31" s="91"/>
      <c r="P31" s="91"/>
      <c r="Q31" s="91"/>
      <c r="R31" s="91"/>
      <c r="S31" s="91"/>
      <c r="T31" s="91"/>
      <c r="U31" s="91"/>
      <c r="V31" s="91"/>
      <c r="W31" s="91"/>
      <c r="X31" s="91"/>
      <c r="Y31" s="91"/>
      <c r="Z31" s="91"/>
    </row>
    <row r="32" ht="15.75" customHeight="1">
      <c r="A32" s="91"/>
      <c r="B32" s="91"/>
      <c r="C32" s="91"/>
      <c r="D32" s="91"/>
      <c r="E32" s="91"/>
      <c r="F32" s="91"/>
      <c r="G32" s="91"/>
      <c r="H32" s="91"/>
      <c r="I32" s="91"/>
      <c r="J32" s="91"/>
      <c r="K32" s="91"/>
      <c r="L32" s="91"/>
      <c r="M32" s="91"/>
      <c r="N32" s="91"/>
      <c r="O32" s="91"/>
      <c r="P32" s="91"/>
      <c r="Q32" s="91"/>
      <c r="R32" s="91"/>
      <c r="S32" s="91"/>
      <c r="T32" s="91"/>
      <c r="U32" s="91"/>
      <c r="V32" s="91"/>
      <c r="W32" s="91"/>
      <c r="X32" s="91"/>
      <c r="Y32" s="91"/>
      <c r="Z32" s="91"/>
    </row>
    <row r="33" ht="15.75" customHeight="1">
      <c r="A33" s="91"/>
      <c r="B33" s="91"/>
      <c r="C33" s="91"/>
      <c r="D33" s="91"/>
      <c r="E33" s="91"/>
      <c r="F33" s="91"/>
      <c r="G33" s="91"/>
      <c r="H33" s="91"/>
      <c r="I33" s="91"/>
      <c r="J33" s="91"/>
      <c r="K33" s="91"/>
      <c r="L33" s="91"/>
      <c r="M33" s="91"/>
      <c r="N33" s="91"/>
      <c r="O33" s="91"/>
      <c r="P33" s="91"/>
      <c r="Q33" s="91"/>
      <c r="R33" s="91"/>
      <c r="S33" s="91"/>
      <c r="T33" s="91"/>
      <c r="U33" s="91"/>
      <c r="V33" s="91"/>
      <c r="W33" s="91"/>
      <c r="X33" s="91"/>
      <c r="Y33" s="91"/>
      <c r="Z33" s="91"/>
    </row>
    <row r="34" ht="15.75" customHeight="1">
      <c r="A34" s="91"/>
      <c r="B34" s="91"/>
      <c r="C34" s="91"/>
      <c r="D34" s="91"/>
      <c r="E34" s="91"/>
      <c r="F34" s="91"/>
      <c r="G34" s="91"/>
      <c r="H34" s="91"/>
      <c r="I34" s="91"/>
      <c r="J34" s="91"/>
      <c r="K34" s="91"/>
      <c r="L34" s="91"/>
      <c r="M34" s="91"/>
      <c r="N34" s="91"/>
      <c r="O34" s="91"/>
      <c r="P34" s="91"/>
      <c r="Q34" s="91"/>
      <c r="R34" s="91"/>
      <c r="S34" s="91"/>
      <c r="T34" s="91"/>
      <c r="U34" s="91"/>
      <c r="V34" s="91"/>
      <c r="W34" s="91"/>
      <c r="X34" s="91"/>
      <c r="Y34" s="91"/>
      <c r="Z34" s="91"/>
    </row>
    <row r="35" ht="15.75" customHeight="1">
      <c r="A35" s="91"/>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ht="15.75" customHeight="1">
      <c r="A36" s="91"/>
      <c r="B36" s="91"/>
      <c r="C36" s="91"/>
      <c r="D36" s="91"/>
      <c r="E36" s="91"/>
      <c r="F36" s="91"/>
      <c r="G36" s="91"/>
      <c r="H36" s="91"/>
      <c r="I36" s="91"/>
      <c r="J36" s="91"/>
      <c r="K36" s="91"/>
      <c r="L36" s="91"/>
      <c r="M36" s="91"/>
      <c r="N36" s="91"/>
      <c r="O36" s="91"/>
      <c r="P36" s="91"/>
      <c r="Q36" s="91"/>
      <c r="R36" s="91"/>
      <c r="S36" s="91"/>
      <c r="T36" s="91"/>
      <c r="U36" s="91"/>
      <c r="V36" s="91"/>
      <c r="W36" s="91"/>
      <c r="X36" s="91"/>
      <c r="Y36" s="91"/>
      <c r="Z36" s="91"/>
    </row>
    <row r="37" ht="15.75" customHeight="1">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row>
    <row r="38" ht="15.75" customHeight="1">
      <c r="A38" s="91"/>
      <c r="B38" s="91"/>
      <c r="C38" s="91"/>
      <c r="D38" s="91"/>
      <c r="E38" s="91"/>
      <c r="F38" s="91"/>
      <c r="G38" s="91"/>
      <c r="H38" s="91"/>
      <c r="I38" s="91"/>
      <c r="J38" s="91"/>
      <c r="K38" s="91"/>
      <c r="L38" s="91"/>
      <c r="M38" s="91"/>
      <c r="N38" s="91"/>
      <c r="O38" s="91"/>
      <c r="P38" s="91"/>
      <c r="Q38" s="91"/>
      <c r="R38" s="91"/>
      <c r="S38" s="91"/>
      <c r="T38" s="91"/>
      <c r="U38" s="91"/>
      <c r="V38" s="91"/>
      <c r="W38" s="91"/>
      <c r="X38" s="91"/>
      <c r="Y38" s="91"/>
      <c r="Z38" s="91"/>
    </row>
    <row r="39" ht="15.75" customHeight="1">
      <c r="A39" s="91"/>
      <c r="B39" s="91"/>
      <c r="C39" s="91"/>
      <c r="D39" s="91"/>
      <c r="E39" s="91"/>
      <c r="F39" s="91"/>
      <c r="G39" s="91"/>
      <c r="H39" s="91"/>
      <c r="I39" s="91"/>
      <c r="J39" s="91"/>
      <c r="K39" s="91"/>
      <c r="L39" s="91"/>
      <c r="M39" s="91"/>
      <c r="N39" s="91"/>
      <c r="O39" s="91"/>
      <c r="P39" s="91"/>
      <c r="Q39" s="91"/>
      <c r="R39" s="91"/>
      <c r="S39" s="91"/>
      <c r="T39" s="91"/>
      <c r="U39" s="91"/>
      <c r="V39" s="91"/>
      <c r="W39" s="91"/>
      <c r="X39" s="91"/>
      <c r="Y39" s="91"/>
      <c r="Z39" s="91"/>
    </row>
    <row r="40" ht="15.75" customHeight="1">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row>
    <row r="41" ht="15.75" customHeight="1">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row>
    <row r="42" ht="15.75" customHeight="1">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row>
    <row r="43" ht="15.75" customHeight="1">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row>
    <row r="44" ht="15.75" customHeight="1">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row>
    <row r="45" ht="15.75" customHeight="1">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row>
    <row r="46" ht="15.75" customHeight="1">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row>
    <row r="47" ht="15.75" customHeight="1">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row>
    <row r="48" ht="15.75" customHeight="1">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row>
    <row r="49" ht="15.75" customHeight="1">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row>
    <row r="50" ht="15.75" customHeight="1">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row>
    <row r="51" ht="15.75" customHeight="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row>
    <row r="52" ht="15.75" customHeight="1">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row>
    <row r="53" ht="15.75" customHeight="1">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row>
    <row r="54" ht="15.75" customHeight="1">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row>
    <row r="55" ht="15.75" customHeight="1">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row>
    <row r="56" ht="15.75" customHeight="1">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row>
    <row r="57" ht="15.75" customHeight="1">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ht="15.75" customHeight="1">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row>
    <row r="59" ht="15.75" customHeight="1">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row>
    <row r="60" ht="15.75" customHeight="1">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row>
    <row r="61" ht="15.75" customHeight="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row>
    <row r="62" ht="15.75" customHeight="1">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row>
    <row r="63" ht="15.75" customHeight="1">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row>
    <row r="64" ht="15.75" customHeight="1">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row>
    <row r="65" ht="15.75" customHeight="1">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ht="15.75" customHeight="1">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row>
    <row r="67" ht="15.75" customHeight="1">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row>
    <row r="68" ht="15.75" customHeight="1">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row>
    <row r="69" ht="15.75" customHeight="1">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row>
    <row r="70" ht="15.75" customHeight="1">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row>
    <row r="71" ht="15.75" customHeight="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row>
    <row r="72" ht="15.75" customHeight="1">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row>
    <row r="73" ht="15.75" customHeight="1">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row>
    <row r="74" ht="15.75" customHeight="1">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row>
    <row r="75" ht="15.75" customHeight="1">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row>
    <row r="76" ht="15.75" customHeight="1">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row>
    <row r="77" ht="15.75" customHeight="1">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row>
    <row r="78" ht="15.75" customHeight="1">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row>
    <row r="79" ht="15.75" customHeight="1">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row>
    <row r="80" ht="15.75" customHeight="1">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row>
    <row r="81" ht="15.75" customHeight="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row>
    <row r="82" ht="15.75" customHeight="1">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ht="15.75" customHeight="1">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ht="15.75" customHeight="1">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ht="15.75" customHeight="1">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ht="15.75" customHeight="1">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row>
    <row r="87" ht="15.75" customHeight="1">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row>
    <row r="88" ht="15.75" customHeight="1">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row>
    <row r="89" ht="15.75" customHeight="1">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row>
    <row r="90" ht="15.75" customHeight="1">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row>
    <row r="91" ht="15.75" customHeight="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row>
    <row r="92" ht="15.75" customHeight="1">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row>
    <row r="93" ht="15.75" customHeight="1">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ht="15.75" customHeight="1">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ht="15.75" customHeight="1">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ht="15.75" customHeight="1">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ht="15.75" customHeight="1">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ht="15.75" customHeight="1">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ht="15.75" customHeight="1">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ht="15.75" customHeight="1">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ht="15.75" customHeight="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ht="15.75" customHeight="1">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ht="15.75" customHeight="1">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ht="15.75" customHeight="1">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ht="15.75" customHeight="1">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ht="15.75" customHeight="1">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ht="15.75" customHeight="1">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ht="15.75" customHeight="1">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ht="15.75" customHeight="1">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ht="15.75" customHeight="1">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ht="15.75" customHeight="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ht="15.75" customHeight="1">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ht="15.75" customHeight="1">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ht="15.75" customHeight="1">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ht="15.75" customHeight="1">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ht="15.75" customHeight="1">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ht="15.75" customHeight="1">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ht="15.75" customHeight="1">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ht="15.75" customHeight="1">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ht="15.75" customHeight="1">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ht="15.75" customHeight="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ht="15.75" customHeight="1">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ht="15.75" customHeight="1">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ht="15.75" customHeight="1">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ht="15.75" customHeight="1">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ht="15.75" customHeight="1">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ht="15.75" customHeight="1">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ht="15.75" customHeight="1">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ht="15.75" customHeight="1">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ht="15.75" customHeight="1">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ht="15.75" customHeight="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ht="15.75" customHeight="1">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ht="15.75" customHeight="1">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ht="15.75" customHeight="1">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ht="15.75" customHeight="1">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ht="15.75" customHeight="1">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ht="15.75" customHeight="1">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ht="15.75" customHeight="1">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ht="15.75" customHeight="1">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ht="15.75" customHeight="1">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ht="15.75" customHeight="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ht="15.75" customHeight="1">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ht="15.75" customHeight="1">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ht="15.75" customHeight="1">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ht="15.75" customHeight="1">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ht="15.75" customHeight="1">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ht="15.75" customHeight="1">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ht="15.75" customHeight="1">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ht="15.75" customHeight="1">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ht="15.75" customHeight="1">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ht="15.75" customHeight="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ht="15.75" customHeight="1">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ht="15.75" customHeight="1">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ht="15.75" customHeight="1">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ht="15.75" customHeight="1">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ht="15.75" customHeight="1">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ht="15.75" customHeight="1">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ht="15.75" customHeight="1">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ht="15.75" customHeight="1">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ht="15.75" customHeight="1">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ht="15.75" customHeight="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ht="15.75" customHeight="1">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ht="15.75" customHeight="1">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ht="15.75" customHeight="1">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ht="15.75" customHeight="1">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ht="15.75" customHeight="1">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ht="15.75" customHeight="1">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ht="15.75" customHeight="1">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ht="15.75" customHeight="1">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ht="15.75" customHeight="1">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ht="15.75" customHeight="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ht="15.75" customHeight="1">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ht="15.75" customHeight="1">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ht="15.75" customHeight="1">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ht="15.75" customHeight="1">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ht="15.75" customHeight="1">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ht="15.75" customHeight="1">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ht="15.75" customHeight="1">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ht="15.75" customHeight="1">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ht="15.75" customHeight="1">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ht="15.75" customHeight="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ht="15.75" customHeight="1">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ht="15.75" customHeight="1">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ht="15.75" customHeight="1">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ht="15.75" customHeight="1">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ht="15.75" customHeight="1">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ht="15.75" customHeight="1">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ht="15.75" customHeight="1">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ht="15.75" customHeight="1">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ht="15.75" customHeight="1">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ht="15.75" customHeight="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ht="15.75" customHeight="1">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ht="15.75" customHeight="1">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ht="15.75" customHeight="1">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ht="15.75" customHeight="1">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ht="15.75" customHeight="1">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ht="15.75" customHeight="1">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ht="15.75" customHeight="1">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ht="15.75" customHeight="1">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ht="15.75" customHeight="1">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ht="15.75" customHeight="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ht="15.75" customHeight="1">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ht="15.75" customHeight="1">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ht="15.75" customHeight="1">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ht="15.75" customHeight="1">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ht="15.75" customHeight="1">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ht="15.75" customHeight="1">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ht="15.75" customHeight="1">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ht="15.75" customHeight="1">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ht="15.75" customHeight="1">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ht="15.75" customHeight="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ht="15.75" customHeight="1">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ht="15.75" customHeight="1">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ht="15.75" customHeight="1">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ht="15.75" customHeight="1">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ht="15.75" customHeight="1">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ht="15.75" customHeight="1">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ht="15.75" customHeight="1">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ht="15.75" customHeight="1">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ht="15.75" customHeight="1">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ht="15.75" customHeight="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ht="15.75" customHeight="1">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ht="15.75" customHeight="1">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ht="15.75" customHeight="1">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ht="15.75" customHeight="1">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ht="15.75" customHeight="1">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ht="15.75" customHeight="1">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ht="15.75"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ht="15.75"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ht="15.75"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ht="15.75"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ht="15.75"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ht="15.75"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ht="15.75"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ht="15.75"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ht="15.75"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ht="15.75"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ht="15.75"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ht="15.75"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ht="15.75"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ht="15.75"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ht="15.75"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ht="15.75"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ht="15.75"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ht="15.75"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ht="15.75"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ht="15.75"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ht="15.75"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ht="15.75"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ht="15.75"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ht="15.75"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ht="15.75"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ht="15.75"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ht="15.75"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ht="15.75"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ht="15.75"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ht="15.75"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ht="15.75"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ht="15.75"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ht="15.75"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ht="15.75"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ht="15.75"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ht="15.75"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ht="15.75"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ht="15.75"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ht="15.75"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ht="15.75"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ht="15.75"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ht="15.75"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ht="15.75"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ht="15.75"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ht="15.75"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ht="15.75"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ht="15.75"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ht="15.75"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ht="15.75"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ht="15.75"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ht="15.75"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ht="15.75"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ht="15.75"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ht="15.75"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ht="15.75"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ht="15.75"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ht="15.75"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ht="15.75"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ht="15.75"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ht="15.75"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ht="15.75"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ht="15.75"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ht="15.75"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ht="15.75"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ht="15.75"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ht="15.75"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ht="15.75"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ht="15.75"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ht="15.75"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ht="15.75"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ht="15.75"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ht="15.75"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ht="15.75"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ht="15.75"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ht="15.75"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ht="15.75"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ht="15.75"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ht="15.75"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ht="15.75"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ht="15.75"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ht="15.7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ht="15.75"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ht="15.75"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ht="15.75"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ht="15.75"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ht="15.75"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ht="15.7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ht="15.75"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ht="15.75"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ht="15.75"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ht="15.75"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ht="15.75"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ht="15.75"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ht="15.75"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ht="15.75"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ht="15.75"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ht="15.75"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ht="15.75"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ht="15.75"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ht="15.75"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ht="15.75"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ht="15.75"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ht="15.75"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ht="15.75"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ht="15.75"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ht="15.75"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ht="15.75"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ht="15.75"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ht="15.75"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ht="15.75"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ht="15.75"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ht="15.75"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ht="15.75"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ht="15.75"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ht="15.75"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ht="15.75"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ht="15.75"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ht="15.75"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ht="15.75"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ht="15.75"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ht="15.75"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ht="15.75"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ht="15.75"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ht="15.75"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ht="15.75"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ht="15.75"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ht="15.75"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ht="15.75"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ht="15.75"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ht="15.75"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ht="15.75"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ht="15.75"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ht="15.75"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ht="15.75"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ht="15.75"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ht="15.75"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ht="15.75"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ht="15.75"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ht="15.75"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ht="15.75"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ht="15.75"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ht="15.75"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ht="15.75"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ht="15.75"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ht="15.75"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ht="15.75"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ht="15.75"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ht="15.75"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ht="15.75"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ht="15.75"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ht="15.75"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ht="15.75"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ht="15.75"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ht="15.75"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ht="15.75"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ht="15.75"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ht="15.75"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ht="15.75"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ht="15.75"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ht="15.75"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ht="15.75"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ht="15.75"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ht="15.75"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ht="15.75"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ht="15.75"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ht="15.75"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ht="15.75"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ht="15.75"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ht="15.75"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ht="15.75"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ht="15.75"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ht="15.75"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ht="15.75"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ht="15.75"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ht="15.75"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ht="15.75"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ht="15.75"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ht="15.75"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ht="15.75"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ht="15.75"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ht="15.75"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ht="15.75"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ht="15.75"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ht="15.75"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ht="15.75"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ht="15.75"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ht="15.75"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ht="15.75"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ht="15.75"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ht="15.75"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ht="15.75"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ht="15.75"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ht="15.75"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ht="15.75"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ht="15.75"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ht="15.75"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ht="15.75"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ht="15.75"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ht="15.75"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ht="15.75"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ht="15.75"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ht="15.75"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ht="15.75"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ht="15.75"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ht="15.75"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ht="15.75"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ht="15.75"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ht="15.75"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ht="15.75"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ht="15.75"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ht="15.75"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ht="15.75"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ht="15.75"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ht="15.75"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ht="15.75"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ht="15.75"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ht="15.75"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ht="15.75"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ht="15.75"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ht="15.75"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ht="15.75"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ht="15.75"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ht="15.75"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ht="15.75"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ht="15.75"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ht="15.75"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ht="15.75"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ht="15.75"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ht="15.75"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ht="15.75"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ht="15.75"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ht="15.75"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ht="15.75"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ht="15.75"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ht="15.75"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ht="15.75"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ht="15.75"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ht="15.75"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ht="15.75"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ht="15.75"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ht="15.75"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ht="15.75"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ht="15.75"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ht="15.75"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ht="15.75"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ht="15.75"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ht="15.75"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ht="15.75"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ht="15.75"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ht="15.75"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ht="15.75"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ht="15.75"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ht="15.75"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ht="15.75"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ht="15.75"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ht="15.75"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ht="15.75"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ht="15.75"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ht="15.75"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ht="15.75"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ht="15.75"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ht="15.75"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ht="15.75"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ht="15.75"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ht="15.75"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ht="15.75"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ht="15.75"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ht="15.75"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ht="15.75"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ht="15.75"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ht="15.75"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ht="15.75"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ht="15.75"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ht="15.75"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ht="15.75"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ht="15.75"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ht="15.75"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ht="15.75"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ht="15.75"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ht="15.75"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ht="15.75"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ht="15.75"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ht="15.75"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ht="15.75"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ht="15.75"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ht="15.75"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ht="15.75"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ht="15.75"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ht="15.75"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ht="15.75"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ht="15.75"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ht="15.75"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ht="15.75"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ht="15.75"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ht="15.75"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ht="15.75"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ht="15.75"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ht="15.75"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ht="15.75"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ht="15.75"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ht="15.75"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ht="15.75"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ht="15.75"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ht="15.75"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ht="15.75"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ht="15.75"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ht="15.75"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ht="15.75"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ht="15.75"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ht="15.75"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ht="15.75"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ht="15.75"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ht="15.75"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ht="15.75"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ht="15.75"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ht="15.75"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ht="15.75"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ht="15.75"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ht="15.75"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ht="15.75"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ht="15.75"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ht="15.75"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ht="15.75"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ht="15.75"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ht="15.75"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ht="15.75"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ht="15.75"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ht="15.75"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ht="15.75"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ht="15.75"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ht="15.75"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ht="15.75"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ht="15.75"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ht="15.75"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ht="15.75"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ht="15.75"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ht="15.75"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ht="15.75"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ht="15.75"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ht="15.75"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ht="15.75"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ht="15.75"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ht="15.75"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ht="15.75"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ht="15.75"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ht="15.75"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ht="15.75"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ht="15.75"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ht="15.75"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ht="15.75"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ht="15.75"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ht="15.75"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ht="15.75"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ht="15.75"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ht="15.75"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ht="15.75"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ht="15.75"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ht="15.75"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ht="15.75"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ht="15.75"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ht="15.75"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ht="15.75"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ht="15.75"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ht="15.75"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ht="15.75"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ht="15.75"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ht="15.75"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ht="15.75"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ht="15.75"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ht="15.75"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ht="15.75"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ht="15.75"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ht="15.75"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ht="15.75"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ht="15.75"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ht="15.75"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ht="15.75"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ht="15.75"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ht="15.75"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ht="15.75"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ht="15.75"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ht="15.75"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ht="15.75"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ht="15.75"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ht="15.75"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ht="15.75"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ht="15.75"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ht="15.75"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ht="15.75"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ht="15.75"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ht="15.75"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ht="15.75"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ht="15.75"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ht="15.75"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ht="15.75"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ht="15.75"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ht="15.75"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ht="15.75"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ht="15.75"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ht="15.75"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ht="15.75"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ht="15.75"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ht="15.75"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ht="15.75"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ht="15.75"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ht="15.75"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ht="15.75"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ht="15.75"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ht="15.75"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ht="15.75"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ht="15.75"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ht="15.75"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ht="15.75"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ht="15.75"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ht="15.75"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ht="15.75"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ht="15.75"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ht="15.75"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ht="15.75"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ht="15.75"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ht="15.75"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ht="15.75"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ht="15.75"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ht="15.75"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ht="15.75"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ht="15.75"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ht="15.75"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ht="15.75"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ht="15.75"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ht="15.75"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ht="15.75"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ht="15.75"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ht="15.75"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ht="15.75"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ht="15.75"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ht="15.75"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ht="15.75"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ht="15.75"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ht="15.75"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ht="15.75"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ht="15.75"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ht="15.75"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ht="15.75"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ht="15.75"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ht="15.75"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ht="15.75"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ht="15.75"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ht="15.75"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ht="15.75"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ht="15.75"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ht="15.75"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ht="15.75"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ht="15.75"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ht="15.75"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ht="15.75"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ht="15.75"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ht="15.75"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ht="15.75"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ht="15.75"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ht="15.75"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ht="15.75"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ht="15.75"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ht="15.75"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ht="15.75"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ht="15.75"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ht="15.75"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ht="15.75"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ht="15.75"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ht="15.75"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ht="15.75"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ht="15.75"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ht="15.75"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ht="15.75"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ht="15.75"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ht="15.75"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ht="15.75"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ht="15.75"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ht="15.75"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ht="15.75"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ht="15.75"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ht="15.75"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ht="15.75"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ht="15.75"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ht="15.75"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ht="15.75"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ht="15.75"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ht="15.75"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ht="15.75"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ht="15.75"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ht="15.75"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ht="15.75"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ht="15.75"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ht="15.75"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ht="15.75"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ht="15.75"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ht="15.75"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ht="15.75"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ht="15.75"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ht="15.75"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ht="15.75"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ht="15.75"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ht="15.75"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ht="15.75"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ht="15.75"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ht="15.75"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ht="15.75"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ht="15.75"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ht="15.75"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ht="15.75"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ht="15.75"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ht="15.75"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ht="15.75"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ht="15.75"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ht="15.75"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ht="15.75"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ht="15.75"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ht="15.75"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ht="15.75"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ht="15.75"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ht="15.75"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ht="15.75"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ht="15.75"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ht="15.75"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ht="15.75"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ht="15.75"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ht="15.75"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ht="15.75"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ht="15.75"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ht="15.75"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ht="15.75"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ht="15.75"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ht="15.75"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ht="15.75"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ht="15.75"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ht="15.75"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ht="15.75"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ht="15.75"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ht="15.75"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ht="15.75"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ht="15.75"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ht="15.75"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ht="15.75"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ht="15.75"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ht="15.75"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ht="15.75"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ht="15.75"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ht="15.75"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ht="15.75"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ht="15.75"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ht="15.75"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ht="15.75"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ht="15.75"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ht="15.75"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ht="15.75"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ht="15.75"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ht="15.75"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ht="15.75"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ht="15.75"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ht="15.75"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ht="15.75"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ht="15.75"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ht="15.75"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ht="15.75"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ht="15.75"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ht="15.75"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ht="15.75"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ht="15.75"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ht="15.75"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ht="15.75"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ht="15.75"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ht="15.75"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ht="15.75"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ht="15.75"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ht="15.75"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ht="15.75"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ht="15.75"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ht="15.75"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ht="15.75"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ht="15.75"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ht="15.75"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ht="15.75"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ht="15.75"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ht="15.75"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ht="15.75"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ht="15.75"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ht="15.75"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ht="15.75"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ht="15.75"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ht="15.75"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ht="15.75"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ht="15.75"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ht="15.75"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ht="15.75"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ht="15.75"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ht="15.75"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ht="15.75"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ht="15.75"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ht="15.75"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ht="15.75"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ht="15.75"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ht="15.75"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ht="15.75"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ht="15.75"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ht="15.75"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ht="15.75"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ht="15.75"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ht="15.75"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ht="15.75"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ht="15.75"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ht="15.75"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ht="15.75"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ht="15.75"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ht="15.75"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ht="15.75"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ht="15.75"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ht="15.75"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ht="15.75"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ht="15.75"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ht="15.75"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ht="15.75"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ht="15.75"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ht="15.75"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ht="15.75"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ht="15.75"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ht="15.75"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ht="15.75"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ht="15.75"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ht="15.75"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ht="15.75"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ht="15.75"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ht="15.75"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ht="15.75"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ht="15.75"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ht="15.75"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ht="15.75"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ht="15.75"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ht="15.75"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ht="15.75"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ht="15.75"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ht="15.75"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ht="15.75"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ht="15.75"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ht="15.75"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ht="15.75"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ht="15.75"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ht="15.75"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ht="15.75"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ht="15.75"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ht="15.75"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ht="15.75"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ht="15.75"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ht="15.75"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ht="15.75"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ht="15.75"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ht="15.75"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ht="15.75"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ht="15.75"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ht="15.75"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ht="15.75"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ht="15.75"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ht="15.75"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ht="15.75"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ht="15.75"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ht="15.75"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ht="15.75"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ht="15.75"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ht="15.75"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ht="15.75"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ht="15.75"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ht="15.75"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ht="15.75"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ht="15.75"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ht="15.75"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ht="15.75"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ht="15.75"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ht="15.75"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ht="15.75"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ht="15.75"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ht="15.75"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ht="15.75"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ht="15.75"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ht="15.75"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ht="15.75"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ht="15.75"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ht="15.75"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ht="15.75"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ht="15.75"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ht="15.75"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ht="15.75"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ht="15.75"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ht="15.75"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ht="15.75"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ht="15.75"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ht="15.75"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ht="15.75"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ht="15.75"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ht="15.75"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ht="15.75"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ht="15.75"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ht="15.75"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ht="15.75"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ht="15.75"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ht="15.75"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ht="15.75"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ht="15.75"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ht="15.75"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ht="15.75"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ht="15.75"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ht="15.75"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ht="15.75"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ht="15.75"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ht="15.75"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ht="15.75"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ht="15.75"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ht="15.75"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ht="15.75"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ht="15.75"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ht="15.75"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ht="15.75"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ht="15.75"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ht="15.75"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ht="15.75"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ht="15.75"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ht="15.75"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ht="15.75"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ht="15.75"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ht="15.75"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ht="15.75"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ht="15.75"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ht="15.75"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ht="15.75"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ht="15.75"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ht="15.75"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ht="15.75"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ht="15.75"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ht="15.75"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ht="15.75"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ht="15.75"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ht="15.75"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ht="15.75"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ht="15.75"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ht="15.75"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ht="15.75"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ht="15.75"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ht="15.75"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ht="15.75"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ht="15.75"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ht="15.75"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ht="15.75" customHeight="1">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ht="15.75" customHeight="1">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ht="15.75" customHeight="1">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ht="15.75" customHeight="1">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ht="15.75" customHeight="1">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ht="15.75" customHeight="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ht="15.75" customHeight="1">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ht="15.75" customHeight="1">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ht="15.75" customHeight="1">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ht="15.75" customHeight="1">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ht="15.75" customHeight="1">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ht="15.75" customHeight="1">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ht="15.75" customHeight="1">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ht="15.75" customHeight="1">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ht="15.75" customHeight="1">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ht="15.75" customHeight="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ht="15.75" customHeight="1">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ht="15.75" customHeight="1">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ht="15.75" customHeight="1">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ht="15.75" customHeight="1">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ht="15.75" customHeight="1">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ht="15.75" customHeight="1">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ht="15.75" customHeight="1">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ht="15.75" customHeight="1">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ht="15.75" customHeight="1">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sheetData>
  <mergeCells count="53">
    <mergeCell ref="A1:A2"/>
    <mergeCell ref="A3:A4"/>
    <mergeCell ref="A5:A6"/>
    <mergeCell ref="A7:D7"/>
    <mergeCell ref="E7:G7"/>
    <mergeCell ref="H7:I7"/>
    <mergeCell ref="H8:I8"/>
    <mergeCell ref="E8:G8"/>
    <mergeCell ref="E9:G9"/>
    <mergeCell ref="H9:I9"/>
    <mergeCell ref="E10:G10"/>
    <mergeCell ref="H10:I10"/>
    <mergeCell ref="E11:G11"/>
    <mergeCell ref="H11:I11"/>
    <mergeCell ref="E12:G12"/>
    <mergeCell ref="H12:I12"/>
    <mergeCell ref="E13:G13"/>
    <mergeCell ref="H13:I13"/>
    <mergeCell ref="E14:G14"/>
    <mergeCell ref="H14:I14"/>
    <mergeCell ref="H15:I15"/>
    <mergeCell ref="E15:G15"/>
    <mergeCell ref="E16:G16"/>
    <mergeCell ref="H16:I16"/>
    <mergeCell ref="E17:G17"/>
    <mergeCell ref="H17:I17"/>
    <mergeCell ref="E18:G18"/>
    <mergeCell ref="H18:I18"/>
    <mergeCell ref="E19:G19"/>
    <mergeCell ref="H19:I19"/>
    <mergeCell ref="E20:G20"/>
    <mergeCell ref="H20:I20"/>
    <mergeCell ref="E21:G21"/>
    <mergeCell ref="H21:I21"/>
    <mergeCell ref="H22:I22"/>
    <mergeCell ref="E22:G22"/>
    <mergeCell ref="E23:G23"/>
    <mergeCell ref="H23:I23"/>
    <mergeCell ref="E24:G24"/>
    <mergeCell ref="H24:I24"/>
    <mergeCell ref="E25:G25"/>
    <mergeCell ref="H25:I25"/>
    <mergeCell ref="E29:G29"/>
    <mergeCell ref="E30:G30"/>
    <mergeCell ref="H30:I30"/>
    <mergeCell ref="E31:G31"/>
    <mergeCell ref="E26:G26"/>
    <mergeCell ref="H26:I26"/>
    <mergeCell ref="E27:G27"/>
    <mergeCell ref="H27:I27"/>
    <mergeCell ref="E28:G28"/>
    <mergeCell ref="H28:I28"/>
    <mergeCell ref="H29:I29"/>
  </mergeCells>
  <printOptions/>
  <pageMargins bottom="0.438888888888889" footer="0.0" header="0.0" left="0.25" right="0.25" top="0.3"/>
  <pageSetup scale="91"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9.29"/>
    <col customWidth="1" min="2" max="2" width="22.86"/>
    <col customWidth="1" min="3" max="3" width="32.43"/>
    <col customWidth="1" min="4" max="4" width="46.86"/>
    <col customWidth="1" min="5" max="5" width="18.14"/>
    <col customWidth="1" min="6" max="7" width="19.14"/>
    <col customWidth="1" min="8" max="8" width="19.43"/>
    <col customWidth="1" min="9" max="9" width="9.43"/>
    <col customWidth="1" min="10" max="10" width="46.14"/>
    <col customWidth="1" min="11" max="26" width="8.57"/>
  </cols>
  <sheetData>
    <row r="1" ht="30.0" customHeight="1">
      <c r="A1" s="134" t="s">
        <v>218</v>
      </c>
      <c r="B1" s="135"/>
      <c r="C1" s="135"/>
      <c r="D1" s="135"/>
      <c r="E1" s="135"/>
      <c r="F1" s="135"/>
      <c r="G1" s="135"/>
      <c r="H1" s="135"/>
      <c r="I1" s="136"/>
      <c r="J1" s="137" t="str">
        <f>HYPERLINK("https://www.cnil.fr/fr/definition/delegue-protection-donnees","► Délégué à la protection des données (DPO)")</f>
        <v>► Délégué à la protection des données (DPO)</v>
      </c>
      <c r="K1" s="136"/>
      <c r="L1" s="136"/>
      <c r="M1" s="136"/>
      <c r="N1" s="136"/>
      <c r="O1" s="136"/>
      <c r="P1" s="136"/>
      <c r="Q1" s="136"/>
      <c r="R1" s="136"/>
      <c r="S1" s="136"/>
      <c r="T1" s="136"/>
      <c r="U1" s="136"/>
      <c r="V1" s="136"/>
      <c r="W1" s="136"/>
      <c r="X1" s="136"/>
      <c r="Y1" s="136"/>
      <c r="Z1" s="136"/>
    </row>
    <row r="2" ht="26.25" customHeight="1">
      <c r="A2" s="138" t="s">
        <v>203</v>
      </c>
      <c r="B2" s="139" t="s">
        <v>208</v>
      </c>
      <c r="C2" s="107"/>
      <c r="D2" s="107"/>
      <c r="E2" s="107"/>
      <c r="F2" s="107"/>
      <c r="G2" s="107"/>
      <c r="H2" s="109"/>
      <c r="I2" s="136"/>
      <c r="J2" s="137" t="str">
        <f>HYPERLINK("https://www.cnil.fr/fr/definition/donnee-personnelle","► Données personnelles")</f>
        <v>► Données personnelles</v>
      </c>
      <c r="K2" s="136"/>
      <c r="L2" s="136"/>
      <c r="M2" s="136"/>
      <c r="N2" s="136"/>
      <c r="O2" s="136"/>
      <c r="P2" s="136"/>
      <c r="Q2" s="136"/>
      <c r="R2" s="136"/>
      <c r="S2" s="136"/>
      <c r="T2" s="136"/>
      <c r="U2" s="136"/>
      <c r="V2" s="136"/>
      <c r="W2" s="136"/>
      <c r="X2" s="136"/>
      <c r="Y2" s="136"/>
      <c r="Z2" s="136"/>
    </row>
    <row r="3" ht="26.25" customHeight="1">
      <c r="A3" s="140" t="s">
        <v>204</v>
      </c>
      <c r="B3" s="141" t="s">
        <v>209</v>
      </c>
      <c r="C3" s="107"/>
      <c r="D3" s="107"/>
      <c r="E3" s="107"/>
      <c r="F3" s="107"/>
      <c r="G3" s="107"/>
      <c r="H3" s="109"/>
      <c r="I3" s="136"/>
      <c r="J3" s="137" t="str">
        <f>HYPERLINK("https://www.cnil.fr/fr/definition/responsable-de-traitement","► Responsable de traitement")</f>
        <v>► Responsable de traitement</v>
      </c>
      <c r="K3" s="136"/>
      <c r="L3" s="136"/>
      <c r="M3" s="136"/>
      <c r="N3" s="136"/>
      <c r="O3" s="136"/>
      <c r="P3" s="136"/>
      <c r="Q3" s="136"/>
      <c r="R3" s="136"/>
      <c r="S3" s="136"/>
      <c r="T3" s="136"/>
      <c r="U3" s="136"/>
      <c r="V3" s="136"/>
      <c r="W3" s="136"/>
      <c r="X3" s="136"/>
      <c r="Y3" s="136"/>
      <c r="Z3" s="136"/>
    </row>
    <row r="4" ht="26.25" customHeight="1">
      <c r="A4" s="138" t="s">
        <v>219</v>
      </c>
      <c r="B4" s="142">
        <v>45017.0</v>
      </c>
      <c r="C4" s="107"/>
      <c r="D4" s="107"/>
      <c r="E4" s="107"/>
      <c r="F4" s="107"/>
      <c r="G4" s="107"/>
      <c r="H4" s="109"/>
      <c r="I4" s="136"/>
      <c r="J4" s="137" t="str">
        <f>HYPERLINK("https://www.cnil.fr/fr/definition/donnee-sensible","► Données sensibles")</f>
        <v>► Données sensibles</v>
      </c>
      <c r="K4" s="136"/>
      <c r="L4" s="136"/>
      <c r="M4" s="136"/>
      <c r="N4" s="136"/>
      <c r="O4" s="136"/>
      <c r="P4" s="136"/>
      <c r="Q4" s="136"/>
      <c r="R4" s="136"/>
      <c r="S4" s="136"/>
      <c r="T4" s="136"/>
      <c r="U4" s="136"/>
      <c r="V4" s="136"/>
      <c r="W4" s="136"/>
      <c r="X4" s="136"/>
      <c r="Y4" s="136"/>
      <c r="Z4" s="136"/>
    </row>
    <row r="5" ht="26.25" customHeight="1">
      <c r="A5" s="143" t="s">
        <v>220</v>
      </c>
      <c r="B5" s="144"/>
      <c r="C5" s="107"/>
      <c r="D5" s="107"/>
      <c r="E5" s="107"/>
      <c r="F5" s="107"/>
      <c r="G5" s="107"/>
      <c r="H5" s="109"/>
      <c r="I5" s="136"/>
      <c r="J5" s="137" t="str">
        <f>HYPERLINK("https://www.cnil.fr/fr/definition/finalite-dun-traitement","► Finalité du traitement")</f>
        <v>► Finalité du traitement</v>
      </c>
      <c r="K5" s="136"/>
      <c r="L5" s="136"/>
      <c r="M5" s="136"/>
      <c r="N5" s="136"/>
      <c r="O5" s="136"/>
      <c r="P5" s="136"/>
      <c r="Q5" s="136"/>
      <c r="R5" s="136"/>
      <c r="S5" s="136"/>
      <c r="T5" s="136"/>
      <c r="U5" s="136"/>
      <c r="V5" s="136"/>
      <c r="W5" s="136"/>
      <c r="X5" s="136"/>
      <c r="Y5" s="136"/>
      <c r="Z5" s="136"/>
    </row>
    <row r="6" ht="14.25" customHeight="1">
      <c r="A6" s="145"/>
      <c r="B6" s="136"/>
      <c r="C6" s="136"/>
      <c r="D6" s="136"/>
      <c r="E6" s="136"/>
      <c r="F6" s="136"/>
      <c r="G6" s="136"/>
      <c r="H6" s="136"/>
      <c r="I6" s="136"/>
      <c r="J6" s="137" t="str">
        <f>HYPERLINK("https://www.cnil.fr/fr/definition/destinataire","► Destinataires")</f>
        <v>► Destinataires</v>
      </c>
      <c r="K6" s="136"/>
      <c r="L6" s="136"/>
      <c r="M6" s="136"/>
      <c r="N6" s="136"/>
      <c r="O6" s="136"/>
      <c r="P6" s="136"/>
      <c r="Q6" s="136"/>
      <c r="R6" s="136"/>
      <c r="S6" s="136"/>
      <c r="T6" s="136"/>
      <c r="U6" s="136"/>
      <c r="V6" s="136"/>
      <c r="W6" s="136"/>
      <c r="X6" s="136"/>
      <c r="Y6" s="136"/>
      <c r="Z6" s="136"/>
    </row>
    <row r="7" ht="30.75" customHeight="1">
      <c r="A7" s="134" t="s">
        <v>221</v>
      </c>
      <c r="B7" s="146" t="s">
        <v>222</v>
      </c>
      <c r="C7" s="146" t="s">
        <v>223</v>
      </c>
      <c r="D7" s="146" t="s">
        <v>224</v>
      </c>
      <c r="E7" s="146" t="s">
        <v>225</v>
      </c>
      <c r="F7" s="146" t="s">
        <v>226</v>
      </c>
      <c r="G7" s="146" t="s">
        <v>227</v>
      </c>
      <c r="H7" s="146" t="s">
        <v>228</v>
      </c>
      <c r="I7" s="136"/>
      <c r="J7" s="137" t="str">
        <f>HYPERLINK("https://www.cnil.fr/fr/transferts-de-donnees-hors-ue-ce-qui-change-avec-le-reglement-general-sur-la-protection-des-donnees","► Transfert de données")</f>
        <v>► Transfert de données</v>
      </c>
      <c r="K7" s="136"/>
      <c r="L7" s="136"/>
      <c r="M7" s="136"/>
      <c r="N7" s="136"/>
      <c r="O7" s="136"/>
      <c r="P7" s="136"/>
      <c r="Q7" s="136"/>
      <c r="R7" s="136"/>
      <c r="S7" s="136"/>
      <c r="T7" s="136"/>
      <c r="U7" s="136"/>
      <c r="V7" s="136"/>
      <c r="W7" s="136"/>
      <c r="X7" s="136"/>
      <c r="Y7" s="136"/>
      <c r="Z7" s="136"/>
    </row>
    <row r="8" ht="26.25" customHeight="1">
      <c r="A8" s="143" t="s">
        <v>229</v>
      </c>
      <c r="B8" s="147"/>
      <c r="C8" s="148"/>
      <c r="D8" s="148"/>
      <c r="E8" s="148"/>
      <c r="F8" s="148"/>
      <c r="G8" s="148"/>
      <c r="H8" s="149"/>
      <c r="I8" s="136"/>
      <c r="J8" s="137" t="str">
        <f>HYPERLINK("https://www.cnil.fr/fr/limiter-la-conservation-des-donnees","► Durée de conservation de données")</f>
        <v>► Durée de conservation de données</v>
      </c>
      <c r="K8" s="136"/>
      <c r="L8" s="136"/>
      <c r="M8" s="136"/>
      <c r="N8" s="136"/>
      <c r="O8" s="136"/>
      <c r="P8" s="136"/>
      <c r="Q8" s="136"/>
      <c r="R8" s="136"/>
      <c r="S8" s="136"/>
      <c r="T8" s="136"/>
      <c r="U8" s="136"/>
      <c r="V8" s="136"/>
      <c r="W8" s="136"/>
      <c r="X8" s="136"/>
      <c r="Y8" s="136"/>
      <c r="Z8" s="136"/>
    </row>
    <row r="9" ht="26.25" customHeight="1">
      <c r="A9" s="140" t="s">
        <v>230</v>
      </c>
      <c r="B9" s="150"/>
      <c r="C9" s="151"/>
      <c r="D9" s="151"/>
      <c r="E9" s="151"/>
      <c r="F9" s="151"/>
      <c r="G9" s="151"/>
      <c r="H9" s="152"/>
      <c r="I9" s="136"/>
      <c r="J9" s="137" t="str">
        <f>HYPERLINK("https://www.cnil.fr/fr/principes-cles/guide-de-la-securite-des-donnees-personnelles","► Sécurité des données")</f>
        <v>► Sécurité des données</v>
      </c>
      <c r="K9" s="136"/>
      <c r="L9" s="136"/>
      <c r="M9" s="136"/>
      <c r="N9" s="136"/>
      <c r="O9" s="136"/>
      <c r="P9" s="136"/>
      <c r="Q9" s="136"/>
      <c r="R9" s="136"/>
      <c r="S9" s="136"/>
      <c r="T9" s="136"/>
      <c r="U9" s="136"/>
      <c r="V9" s="136"/>
      <c r="W9" s="136"/>
      <c r="X9" s="136"/>
      <c r="Y9" s="136"/>
      <c r="Z9" s="136"/>
    </row>
    <row r="10" ht="26.25" customHeight="1">
      <c r="A10" s="153" t="s">
        <v>231</v>
      </c>
      <c r="B10" s="154"/>
      <c r="C10" s="155"/>
      <c r="D10" s="147"/>
      <c r="E10" s="155"/>
      <c r="F10" s="155"/>
      <c r="G10" s="155"/>
      <c r="H10" s="156"/>
      <c r="I10" s="136"/>
      <c r="J10" s="136"/>
      <c r="K10" s="136"/>
      <c r="L10" s="136"/>
      <c r="M10" s="136"/>
      <c r="N10" s="136"/>
      <c r="O10" s="136"/>
      <c r="P10" s="136"/>
      <c r="Q10" s="136"/>
      <c r="R10" s="136"/>
      <c r="S10" s="136"/>
      <c r="T10" s="136"/>
      <c r="U10" s="136"/>
      <c r="V10" s="136"/>
      <c r="W10" s="136"/>
      <c r="X10" s="136"/>
      <c r="Y10" s="136"/>
      <c r="Z10" s="136"/>
    </row>
    <row r="11" ht="26.25" customHeight="1">
      <c r="A11" s="138" t="s">
        <v>232</v>
      </c>
      <c r="B11" s="157"/>
      <c r="C11" s="151"/>
      <c r="D11" s="158"/>
      <c r="E11" s="151"/>
      <c r="F11" s="151"/>
      <c r="G11" s="151"/>
      <c r="H11" s="159"/>
      <c r="I11" s="136"/>
      <c r="J11" s="136"/>
      <c r="K11" s="136"/>
      <c r="L11" s="136"/>
      <c r="M11" s="136"/>
      <c r="N11" s="136"/>
      <c r="O11" s="136"/>
      <c r="P11" s="136"/>
      <c r="Q11" s="136"/>
      <c r="R11" s="136"/>
      <c r="S11" s="136"/>
      <c r="T11" s="136"/>
      <c r="U11" s="136"/>
      <c r="V11" s="136"/>
      <c r="W11" s="136"/>
      <c r="X11" s="136"/>
      <c r="Y11" s="136"/>
      <c r="Z11" s="136"/>
    </row>
    <row r="12" ht="26.25" customHeight="1">
      <c r="A12" s="143" t="s">
        <v>233</v>
      </c>
      <c r="B12" s="154"/>
      <c r="C12" s="155"/>
      <c r="D12" s="155"/>
      <c r="E12" s="155"/>
      <c r="F12" s="155"/>
      <c r="G12" s="155"/>
      <c r="H12" s="156"/>
      <c r="I12" s="136"/>
      <c r="J12" s="136"/>
      <c r="K12" s="136"/>
      <c r="L12" s="136"/>
      <c r="M12" s="136"/>
      <c r="N12" s="136"/>
      <c r="O12" s="136"/>
      <c r="P12" s="136"/>
      <c r="Q12" s="136"/>
      <c r="R12" s="136"/>
      <c r="S12" s="136"/>
      <c r="T12" s="136"/>
      <c r="U12" s="136"/>
      <c r="V12" s="136"/>
      <c r="W12" s="136"/>
      <c r="X12" s="136"/>
      <c r="Y12" s="136"/>
      <c r="Z12" s="136"/>
    </row>
    <row r="13" ht="14.25" customHeight="1">
      <c r="A13" s="160"/>
      <c r="B13" s="161"/>
      <c r="C13" s="161"/>
      <c r="D13" s="161"/>
      <c r="E13" s="161"/>
      <c r="F13" s="161"/>
      <c r="G13" s="161"/>
      <c r="H13" s="161"/>
      <c r="I13" s="162"/>
      <c r="J13" s="162"/>
      <c r="K13" s="162"/>
      <c r="L13" s="162"/>
      <c r="M13" s="162"/>
      <c r="N13" s="162"/>
      <c r="O13" s="162"/>
      <c r="P13" s="162"/>
      <c r="Q13" s="162"/>
      <c r="R13" s="162"/>
      <c r="S13" s="162"/>
      <c r="T13" s="162"/>
      <c r="U13" s="162"/>
      <c r="V13" s="162"/>
      <c r="W13" s="162"/>
      <c r="X13" s="162"/>
      <c r="Y13" s="162"/>
      <c r="Z13" s="162"/>
    </row>
    <row r="14" ht="30.0" customHeight="1">
      <c r="A14" s="134" t="s">
        <v>234</v>
      </c>
      <c r="B14" s="163"/>
      <c r="C14" s="163"/>
      <c r="D14" s="163"/>
      <c r="E14" s="163"/>
      <c r="F14" s="163"/>
      <c r="G14" s="163"/>
      <c r="H14" s="163"/>
      <c r="I14" s="136"/>
      <c r="J14" s="136"/>
      <c r="K14" s="136"/>
      <c r="L14" s="136"/>
      <c r="M14" s="136"/>
      <c r="N14" s="136"/>
      <c r="O14" s="136"/>
      <c r="P14" s="136"/>
      <c r="Q14" s="136"/>
      <c r="R14" s="136"/>
      <c r="S14" s="136"/>
      <c r="T14" s="136"/>
      <c r="U14" s="136"/>
      <c r="V14" s="136"/>
      <c r="W14" s="136"/>
      <c r="X14" s="136"/>
      <c r="Y14" s="136"/>
      <c r="Z14" s="136"/>
    </row>
    <row r="15" ht="26.25" customHeight="1">
      <c r="A15" s="140" t="s">
        <v>235</v>
      </c>
      <c r="B15" s="164" t="s">
        <v>236</v>
      </c>
      <c r="C15" s="107"/>
      <c r="D15" s="107"/>
      <c r="E15" s="107"/>
      <c r="F15" s="107"/>
      <c r="G15" s="107"/>
      <c r="H15" s="109"/>
      <c r="I15" s="136"/>
      <c r="J15" s="136"/>
      <c r="K15" s="136"/>
      <c r="L15" s="136"/>
      <c r="M15" s="136"/>
      <c r="N15" s="136"/>
      <c r="O15" s="136"/>
      <c r="P15" s="136"/>
      <c r="Q15" s="136"/>
      <c r="R15" s="136"/>
      <c r="S15" s="136"/>
      <c r="T15" s="136"/>
      <c r="U15" s="136"/>
      <c r="V15" s="136"/>
      <c r="W15" s="136"/>
      <c r="X15" s="136"/>
      <c r="Y15" s="136"/>
      <c r="Z15" s="136"/>
    </row>
    <row r="16" ht="14.25" customHeight="1">
      <c r="A16" s="165"/>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6"/>
    </row>
    <row r="17" ht="30.0" customHeight="1">
      <c r="A17" s="166" t="s">
        <v>237</v>
      </c>
      <c r="B17" s="167" t="s">
        <v>133</v>
      </c>
      <c r="C17" s="168"/>
      <c r="D17" s="169"/>
      <c r="E17" s="170" t="s">
        <v>238</v>
      </c>
      <c r="F17" s="168"/>
      <c r="G17" s="168"/>
      <c r="H17" s="171"/>
      <c r="I17" s="136"/>
      <c r="J17" s="136"/>
      <c r="K17" s="136"/>
      <c r="L17" s="136"/>
      <c r="M17" s="136"/>
      <c r="N17" s="136"/>
      <c r="O17" s="136"/>
      <c r="P17" s="136"/>
      <c r="Q17" s="136"/>
      <c r="R17" s="136"/>
      <c r="S17" s="136"/>
      <c r="T17" s="136"/>
      <c r="U17" s="136"/>
      <c r="V17" s="136"/>
      <c r="W17" s="136"/>
      <c r="X17" s="136"/>
      <c r="Y17" s="136"/>
      <c r="Z17" s="136"/>
    </row>
    <row r="18" ht="26.25" customHeight="1">
      <c r="A18" s="172" t="s">
        <v>239</v>
      </c>
      <c r="B18" s="173" t="s">
        <v>240</v>
      </c>
      <c r="C18" s="174"/>
      <c r="D18" s="175"/>
      <c r="E18" s="173" t="s">
        <v>241</v>
      </c>
      <c r="F18" s="174"/>
      <c r="G18" s="174"/>
      <c r="H18" s="176"/>
      <c r="I18" s="177"/>
      <c r="J18" s="177"/>
      <c r="K18" s="177"/>
      <c r="L18" s="177"/>
      <c r="M18" s="177"/>
      <c r="N18" s="177"/>
      <c r="O18" s="177"/>
      <c r="P18" s="177"/>
      <c r="Q18" s="177"/>
      <c r="R18" s="177"/>
      <c r="S18" s="177"/>
      <c r="T18" s="177"/>
      <c r="U18" s="177"/>
      <c r="V18" s="177"/>
      <c r="W18" s="177"/>
      <c r="X18" s="177"/>
      <c r="Y18" s="177"/>
      <c r="Z18" s="177"/>
    </row>
    <row r="19" ht="26.25" customHeight="1">
      <c r="A19" s="178" t="s">
        <v>242</v>
      </c>
      <c r="B19" s="179" t="s">
        <v>243</v>
      </c>
      <c r="C19" s="180"/>
      <c r="D19" s="181"/>
      <c r="E19" s="179" t="s">
        <v>244</v>
      </c>
      <c r="F19" s="180"/>
      <c r="G19" s="180"/>
      <c r="H19" s="182"/>
      <c r="I19" s="177"/>
      <c r="J19" s="177"/>
      <c r="K19" s="177"/>
      <c r="L19" s="177"/>
      <c r="M19" s="177"/>
      <c r="N19" s="177"/>
      <c r="O19" s="177"/>
      <c r="P19" s="177"/>
      <c r="Q19" s="177"/>
      <c r="R19" s="177"/>
      <c r="S19" s="177"/>
      <c r="T19" s="177"/>
      <c r="U19" s="177"/>
      <c r="V19" s="177"/>
      <c r="W19" s="177"/>
      <c r="X19" s="177"/>
      <c r="Y19" s="177"/>
      <c r="Z19" s="177"/>
    </row>
    <row r="20" ht="26.25" customHeight="1">
      <c r="A20" s="178" t="s">
        <v>245</v>
      </c>
      <c r="B20" s="183" t="s">
        <v>246</v>
      </c>
      <c r="C20" s="180"/>
      <c r="D20" s="181"/>
      <c r="E20" s="184" t="s">
        <v>241</v>
      </c>
      <c r="F20" s="180"/>
      <c r="G20" s="180"/>
      <c r="H20" s="182"/>
      <c r="I20" s="177"/>
      <c r="J20" s="177"/>
      <c r="K20" s="177"/>
      <c r="L20" s="177"/>
      <c r="M20" s="177"/>
      <c r="N20" s="177"/>
      <c r="O20" s="177"/>
      <c r="P20" s="177"/>
      <c r="Q20" s="177"/>
      <c r="R20" s="177"/>
      <c r="S20" s="177"/>
      <c r="T20" s="177"/>
      <c r="U20" s="177"/>
      <c r="V20" s="177"/>
      <c r="W20" s="177"/>
      <c r="X20" s="177"/>
      <c r="Y20" s="177"/>
      <c r="Z20" s="177"/>
    </row>
    <row r="21" ht="26.25" customHeight="1">
      <c r="A21" s="178" t="s">
        <v>247</v>
      </c>
      <c r="B21" s="185" t="s">
        <v>248</v>
      </c>
      <c r="C21" s="180"/>
      <c r="D21" s="181"/>
      <c r="E21" s="185" t="s">
        <v>249</v>
      </c>
      <c r="F21" s="180"/>
      <c r="G21" s="180"/>
      <c r="H21" s="182"/>
      <c r="I21" s="177"/>
      <c r="J21" s="177"/>
      <c r="K21" s="177"/>
      <c r="L21" s="177"/>
      <c r="M21" s="177"/>
      <c r="N21" s="177"/>
      <c r="O21" s="177"/>
      <c r="P21" s="177"/>
      <c r="Q21" s="177"/>
      <c r="R21" s="177"/>
      <c r="S21" s="177"/>
      <c r="T21" s="177"/>
      <c r="U21" s="177"/>
      <c r="V21" s="177"/>
      <c r="W21" s="177"/>
      <c r="X21" s="177"/>
      <c r="Y21" s="177"/>
      <c r="Z21" s="177"/>
    </row>
    <row r="22" ht="14.25" customHeight="1">
      <c r="A22" s="160"/>
      <c r="B22" s="161"/>
      <c r="C22" s="161"/>
      <c r="D22" s="161"/>
      <c r="E22" s="161"/>
      <c r="F22" s="161"/>
      <c r="G22" s="161"/>
      <c r="H22" s="161"/>
      <c r="I22" s="136"/>
      <c r="J22" s="136"/>
      <c r="K22" s="136"/>
      <c r="L22" s="136"/>
      <c r="M22" s="136"/>
      <c r="N22" s="136"/>
      <c r="O22" s="136"/>
      <c r="P22" s="136"/>
      <c r="Q22" s="136"/>
      <c r="R22" s="136"/>
      <c r="S22" s="136"/>
      <c r="T22" s="136"/>
      <c r="U22" s="136"/>
      <c r="V22" s="136"/>
      <c r="W22" s="136"/>
      <c r="X22" s="136"/>
      <c r="Y22" s="136"/>
      <c r="Z22" s="136"/>
    </row>
    <row r="23" ht="30.0" customHeight="1">
      <c r="A23" s="166" t="s">
        <v>250</v>
      </c>
      <c r="B23" s="167" t="s">
        <v>133</v>
      </c>
      <c r="C23" s="168"/>
      <c r="D23" s="169"/>
      <c r="E23" s="170" t="s">
        <v>238</v>
      </c>
      <c r="F23" s="168"/>
      <c r="G23" s="168"/>
      <c r="H23" s="171"/>
      <c r="I23" s="136"/>
      <c r="J23" s="136"/>
      <c r="K23" s="136"/>
      <c r="L23" s="136"/>
      <c r="M23" s="136"/>
      <c r="N23" s="136"/>
      <c r="O23" s="136"/>
      <c r="P23" s="136"/>
      <c r="Q23" s="136"/>
      <c r="R23" s="136"/>
      <c r="S23" s="136"/>
      <c r="T23" s="136"/>
      <c r="U23" s="136"/>
      <c r="V23" s="136"/>
      <c r="W23" s="136"/>
      <c r="X23" s="136"/>
      <c r="Y23" s="136"/>
      <c r="Z23" s="136"/>
    </row>
    <row r="24" ht="26.25" customHeight="1">
      <c r="A24" s="143" t="s">
        <v>251</v>
      </c>
      <c r="B24" s="186" t="s">
        <v>252</v>
      </c>
      <c r="C24" s="107"/>
      <c r="D24" s="108"/>
      <c r="E24" s="186" t="s">
        <v>241</v>
      </c>
      <c r="F24" s="107"/>
      <c r="G24" s="107"/>
      <c r="H24" s="109"/>
      <c r="I24" s="136"/>
      <c r="J24" s="136"/>
      <c r="K24" s="136"/>
      <c r="L24" s="136"/>
      <c r="M24" s="136"/>
      <c r="N24" s="136"/>
      <c r="O24" s="136"/>
      <c r="P24" s="136"/>
      <c r="Q24" s="136"/>
      <c r="R24" s="136"/>
      <c r="S24" s="136"/>
      <c r="T24" s="136"/>
      <c r="U24" s="136"/>
      <c r="V24" s="136"/>
      <c r="W24" s="136"/>
      <c r="X24" s="136"/>
      <c r="Y24" s="136"/>
      <c r="Z24" s="136"/>
    </row>
    <row r="25" ht="26.25" customHeight="1">
      <c r="A25" s="143" t="s">
        <v>253</v>
      </c>
      <c r="B25" s="186" t="s">
        <v>254</v>
      </c>
      <c r="C25" s="107"/>
      <c r="D25" s="108"/>
      <c r="E25" s="186" t="s">
        <v>241</v>
      </c>
      <c r="F25" s="107"/>
      <c r="G25" s="107"/>
      <c r="H25" s="109"/>
      <c r="I25" s="136"/>
      <c r="J25" s="136"/>
      <c r="K25" s="136"/>
      <c r="L25" s="136"/>
      <c r="M25" s="136"/>
      <c r="N25" s="136"/>
      <c r="O25" s="136"/>
      <c r="P25" s="136"/>
      <c r="Q25" s="136"/>
      <c r="R25" s="136"/>
      <c r="S25" s="136"/>
      <c r="T25" s="136"/>
      <c r="U25" s="136"/>
      <c r="V25" s="136"/>
      <c r="W25" s="136"/>
      <c r="X25" s="136"/>
      <c r="Y25" s="136"/>
      <c r="Z25" s="136"/>
    </row>
    <row r="26" ht="14.25" customHeight="1">
      <c r="A26" s="145"/>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row>
    <row r="27" ht="30.0" customHeight="1">
      <c r="A27" s="166" t="s">
        <v>255</v>
      </c>
      <c r="B27" s="167" t="s">
        <v>133</v>
      </c>
      <c r="C27" s="168"/>
      <c r="D27" s="169"/>
      <c r="E27" s="187" t="s">
        <v>256</v>
      </c>
      <c r="F27" s="188"/>
      <c r="G27" s="188"/>
      <c r="H27" s="189"/>
      <c r="I27" s="136"/>
      <c r="J27" s="136"/>
      <c r="K27" s="136"/>
      <c r="L27" s="136"/>
      <c r="M27" s="136"/>
      <c r="N27" s="136"/>
      <c r="O27" s="136"/>
      <c r="P27" s="136"/>
      <c r="Q27" s="136"/>
      <c r="R27" s="136"/>
      <c r="S27" s="136"/>
      <c r="T27" s="136"/>
      <c r="U27" s="136"/>
      <c r="V27" s="136"/>
      <c r="W27" s="136"/>
      <c r="X27" s="136"/>
      <c r="Y27" s="136"/>
      <c r="Z27" s="136"/>
    </row>
    <row r="28" ht="26.25" customHeight="1">
      <c r="A28" s="190" t="s">
        <v>257</v>
      </c>
      <c r="B28" s="191" t="s">
        <v>258</v>
      </c>
      <c r="C28" s="107"/>
      <c r="D28" s="108"/>
      <c r="E28" s="192"/>
      <c r="F28" s="168"/>
      <c r="G28" s="168"/>
      <c r="H28" s="171"/>
      <c r="I28" s="136"/>
      <c r="J28" s="136"/>
      <c r="K28" s="136"/>
      <c r="L28" s="136"/>
      <c r="M28" s="136"/>
      <c r="N28" s="136"/>
      <c r="O28" s="136"/>
      <c r="P28" s="136"/>
      <c r="Q28" s="136"/>
      <c r="R28" s="136"/>
      <c r="S28" s="136"/>
      <c r="T28" s="136"/>
      <c r="U28" s="136"/>
      <c r="V28" s="136"/>
      <c r="W28" s="136"/>
      <c r="X28" s="136"/>
      <c r="Y28" s="136"/>
      <c r="Z28" s="136"/>
    </row>
    <row r="29" ht="14.25" customHeight="1">
      <c r="A29" s="145"/>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row>
    <row r="30" ht="30.0" customHeight="1">
      <c r="A30" s="166" t="s">
        <v>259</v>
      </c>
      <c r="B30" s="170" t="s">
        <v>260</v>
      </c>
      <c r="C30" s="168"/>
      <c r="D30" s="169"/>
      <c r="E30" s="170" t="s">
        <v>256</v>
      </c>
      <c r="F30" s="168"/>
      <c r="G30" s="168"/>
      <c r="H30" s="171"/>
      <c r="I30" s="136"/>
      <c r="J30" s="136"/>
      <c r="K30" s="136"/>
      <c r="L30" s="136"/>
      <c r="M30" s="136"/>
      <c r="N30" s="136"/>
      <c r="O30" s="136"/>
      <c r="P30" s="136"/>
      <c r="Q30" s="136"/>
      <c r="R30" s="136"/>
      <c r="S30" s="136"/>
      <c r="T30" s="136"/>
      <c r="U30" s="136"/>
      <c r="V30" s="136"/>
      <c r="W30" s="136"/>
      <c r="X30" s="136"/>
      <c r="Y30" s="136"/>
      <c r="Z30" s="136"/>
    </row>
    <row r="31" ht="26.25" customHeight="1">
      <c r="A31" s="190" t="s">
        <v>261</v>
      </c>
      <c r="B31" s="191" t="s">
        <v>262</v>
      </c>
      <c r="C31" s="107"/>
      <c r="D31" s="108"/>
      <c r="E31" s="193"/>
      <c r="F31" s="107"/>
      <c r="G31" s="107"/>
      <c r="H31" s="109"/>
      <c r="I31" s="136"/>
      <c r="J31" s="136"/>
      <c r="K31" s="136"/>
      <c r="L31" s="136"/>
      <c r="M31" s="136"/>
      <c r="N31" s="136"/>
      <c r="O31" s="136"/>
      <c r="P31" s="136"/>
      <c r="Q31" s="136"/>
      <c r="R31" s="136"/>
      <c r="S31" s="136"/>
      <c r="T31" s="136"/>
      <c r="U31" s="136"/>
      <c r="V31" s="136"/>
      <c r="W31" s="136"/>
      <c r="X31" s="136"/>
      <c r="Y31" s="136"/>
      <c r="Z31" s="136"/>
    </row>
    <row r="32" ht="14.25" customHeight="1">
      <c r="A32" s="145"/>
      <c r="B32" s="194"/>
      <c r="C32" s="194"/>
      <c r="D32" s="194"/>
      <c r="E32" s="136"/>
      <c r="F32" s="136"/>
      <c r="G32" s="136"/>
      <c r="H32" s="136"/>
      <c r="I32" s="136"/>
      <c r="J32" s="136"/>
      <c r="K32" s="136"/>
      <c r="L32" s="136"/>
      <c r="M32" s="136"/>
      <c r="N32" s="136"/>
      <c r="O32" s="136"/>
      <c r="P32" s="136"/>
      <c r="Q32" s="136"/>
      <c r="R32" s="136"/>
      <c r="S32" s="136"/>
      <c r="T32" s="136"/>
      <c r="U32" s="136"/>
      <c r="V32" s="136"/>
      <c r="W32" s="136"/>
      <c r="X32" s="136"/>
      <c r="Y32" s="136"/>
      <c r="Z32" s="136"/>
    </row>
    <row r="33" ht="30.0" customHeight="1">
      <c r="A33" s="166" t="s">
        <v>263</v>
      </c>
      <c r="B33" s="167" t="s">
        <v>264</v>
      </c>
      <c r="C33" s="168"/>
      <c r="D33" s="169"/>
      <c r="E33" s="187" t="s">
        <v>256</v>
      </c>
      <c r="F33" s="188"/>
      <c r="G33" s="188"/>
      <c r="H33" s="189"/>
      <c r="I33" s="136"/>
      <c r="J33" s="136"/>
      <c r="K33" s="136"/>
      <c r="L33" s="136"/>
      <c r="M33" s="136"/>
      <c r="N33" s="136"/>
      <c r="O33" s="136"/>
      <c r="P33" s="136"/>
      <c r="Q33" s="136"/>
      <c r="R33" s="136"/>
      <c r="S33" s="136"/>
      <c r="T33" s="136"/>
      <c r="U33" s="136"/>
      <c r="V33" s="136"/>
      <c r="W33" s="136"/>
      <c r="X33" s="136"/>
      <c r="Y33" s="136"/>
      <c r="Z33" s="136"/>
    </row>
    <row r="34" ht="26.25" customHeight="1">
      <c r="A34" s="143" t="s">
        <v>265</v>
      </c>
      <c r="B34" s="195" t="s">
        <v>266</v>
      </c>
      <c r="C34" s="107"/>
      <c r="D34" s="108"/>
      <c r="E34" s="196"/>
      <c r="F34" s="168"/>
      <c r="G34" s="168"/>
      <c r="H34" s="171"/>
      <c r="I34" s="136"/>
      <c r="J34" s="136"/>
      <c r="K34" s="136"/>
      <c r="L34" s="136"/>
      <c r="M34" s="136"/>
      <c r="N34" s="136"/>
      <c r="O34" s="136"/>
      <c r="P34" s="136"/>
      <c r="Q34" s="136"/>
      <c r="R34" s="136"/>
      <c r="S34" s="136"/>
      <c r="T34" s="136"/>
      <c r="U34" s="136"/>
      <c r="V34" s="136"/>
      <c r="W34" s="136"/>
      <c r="X34" s="136"/>
      <c r="Y34" s="136"/>
      <c r="Z34" s="136"/>
    </row>
    <row r="35" ht="26.25" customHeight="1">
      <c r="A35" s="143" t="s">
        <v>267</v>
      </c>
      <c r="B35" s="197" t="s">
        <v>268</v>
      </c>
      <c r="C35" s="107"/>
      <c r="D35" s="108"/>
      <c r="E35" s="193"/>
      <c r="F35" s="107"/>
      <c r="G35" s="107"/>
      <c r="H35" s="109"/>
      <c r="I35" s="136"/>
      <c r="J35" s="136"/>
      <c r="K35" s="136"/>
      <c r="L35" s="136"/>
      <c r="M35" s="136"/>
      <c r="N35" s="136"/>
      <c r="O35" s="136"/>
      <c r="P35" s="136"/>
      <c r="Q35" s="136"/>
      <c r="R35" s="136"/>
      <c r="S35" s="136"/>
      <c r="T35" s="136"/>
      <c r="U35" s="136"/>
      <c r="V35" s="136"/>
      <c r="W35" s="136"/>
      <c r="X35" s="136"/>
      <c r="Y35" s="136"/>
      <c r="Z35" s="136"/>
    </row>
    <row r="36" ht="26.25" customHeight="1">
      <c r="A36" s="198" t="s">
        <v>269</v>
      </c>
      <c r="B36" s="186" t="s">
        <v>270</v>
      </c>
      <c r="C36" s="107"/>
      <c r="D36" s="108"/>
      <c r="E36" s="199"/>
      <c r="F36" s="199"/>
      <c r="G36" s="199"/>
      <c r="H36" s="199"/>
      <c r="I36" s="136"/>
      <c r="J36" s="136"/>
      <c r="K36" s="136"/>
      <c r="L36" s="136"/>
      <c r="M36" s="136"/>
      <c r="N36" s="136"/>
      <c r="O36" s="136"/>
      <c r="P36" s="136"/>
      <c r="Q36" s="136"/>
      <c r="R36" s="136"/>
      <c r="S36" s="136"/>
      <c r="T36" s="136"/>
      <c r="U36" s="136"/>
      <c r="V36" s="136"/>
      <c r="W36" s="136"/>
      <c r="X36" s="136"/>
      <c r="Y36" s="136"/>
      <c r="Z36" s="136"/>
    </row>
    <row r="37" ht="26.25" customHeight="1">
      <c r="A37" s="200" t="s">
        <v>271</v>
      </c>
      <c r="B37" s="186" t="s">
        <v>272</v>
      </c>
      <c r="C37" s="107"/>
      <c r="D37" s="108"/>
      <c r="E37" s="144"/>
      <c r="F37" s="107"/>
      <c r="G37" s="107"/>
      <c r="H37" s="109"/>
      <c r="I37" s="136"/>
      <c r="J37" s="136"/>
      <c r="K37" s="136"/>
      <c r="L37" s="136"/>
      <c r="M37" s="136"/>
      <c r="N37" s="136"/>
      <c r="O37" s="136"/>
      <c r="P37" s="136"/>
      <c r="Q37" s="136"/>
      <c r="R37" s="136"/>
      <c r="S37" s="136"/>
      <c r="T37" s="136"/>
      <c r="U37" s="136"/>
      <c r="V37" s="136"/>
      <c r="W37" s="136"/>
      <c r="X37" s="136"/>
      <c r="Y37" s="136"/>
      <c r="Z37" s="136"/>
    </row>
    <row r="38" ht="14.25" customHeight="1">
      <c r="A38" s="201"/>
      <c r="B38" s="202"/>
      <c r="C38" s="203"/>
      <c r="D38" s="203"/>
      <c r="E38" s="204"/>
      <c r="F38" s="204"/>
      <c r="G38" s="204"/>
      <c r="H38" s="204"/>
      <c r="I38" s="136"/>
      <c r="J38" s="136"/>
      <c r="K38" s="136"/>
      <c r="L38" s="136"/>
      <c r="M38" s="136"/>
      <c r="N38" s="136"/>
      <c r="O38" s="136"/>
      <c r="P38" s="136"/>
      <c r="Q38" s="136"/>
      <c r="R38" s="136"/>
      <c r="S38" s="136"/>
      <c r="T38" s="136"/>
      <c r="U38" s="136"/>
      <c r="V38" s="136"/>
      <c r="W38" s="136"/>
      <c r="X38" s="136"/>
      <c r="Y38" s="136"/>
      <c r="Z38" s="136"/>
    </row>
    <row r="39" ht="30.0" customHeight="1">
      <c r="A39" s="205" t="s">
        <v>273</v>
      </c>
      <c r="B39" s="206" t="s">
        <v>274</v>
      </c>
      <c r="C39" s="206" t="s">
        <v>226</v>
      </c>
      <c r="D39" s="207" t="s">
        <v>275</v>
      </c>
      <c r="E39" s="108"/>
      <c r="F39" s="208" t="s">
        <v>276</v>
      </c>
      <c r="G39" s="107"/>
      <c r="H39" s="108"/>
      <c r="I39" s="136"/>
      <c r="J39" s="136"/>
      <c r="K39" s="136"/>
      <c r="L39" s="136"/>
      <c r="M39" s="136"/>
      <c r="N39" s="136"/>
      <c r="O39" s="136"/>
      <c r="P39" s="136"/>
      <c r="Q39" s="136"/>
      <c r="R39" s="136"/>
      <c r="S39" s="136"/>
      <c r="T39" s="136"/>
      <c r="U39" s="136"/>
      <c r="V39" s="136"/>
      <c r="W39" s="136"/>
      <c r="X39" s="136"/>
      <c r="Y39" s="136"/>
      <c r="Z39" s="136"/>
    </row>
    <row r="40" ht="30.0" customHeight="1">
      <c r="A40" s="140" t="s">
        <v>277</v>
      </c>
      <c r="B40" s="209"/>
      <c r="C40" s="210" t="s">
        <v>278</v>
      </c>
      <c r="D40" s="211" t="s">
        <v>278</v>
      </c>
      <c r="E40" s="108"/>
      <c r="F40" s="144"/>
      <c r="G40" s="107"/>
      <c r="H40" s="212"/>
      <c r="I40" s="136"/>
      <c r="J40" s="136"/>
      <c r="K40" s="136"/>
      <c r="L40" s="136"/>
      <c r="M40" s="136"/>
      <c r="N40" s="136"/>
      <c r="O40" s="136"/>
      <c r="P40" s="136"/>
      <c r="Q40" s="136"/>
      <c r="R40" s="136"/>
      <c r="S40" s="136"/>
      <c r="T40" s="136"/>
      <c r="U40" s="136"/>
      <c r="V40" s="136"/>
      <c r="W40" s="136"/>
      <c r="X40" s="136"/>
      <c r="Y40" s="136"/>
      <c r="Z40" s="136"/>
    </row>
    <row r="41" ht="14.25" customHeight="1">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row>
    <row r="42" ht="14.25" customHeight="1">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row>
    <row r="43" ht="14.25" customHeight="1">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row>
    <row r="44" ht="14.25" customHeight="1">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row>
    <row r="45" ht="14.25" customHeight="1">
      <c r="A45" s="213" t="s">
        <v>218</v>
      </c>
      <c r="B45" s="214"/>
      <c r="C45" s="214"/>
      <c r="D45" s="214"/>
      <c r="E45" s="214"/>
      <c r="F45" s="214"/>
      <c r="G45" s="214"/>
      <c r="H45" s="214"/>
      <c r="I45" s="215"/>
      <c r="J45" s="216" t="str">
        <f>HYPERLINK("https://www.cnil.fr/fr/definition/delegue-protection-donnees","► Délégué à la protection des données (DPO)")</f>
        <v>► Délégué à la protection des données (DPO)</v>
      </c>
      <c r="K45" s="217"/>
      <c r="L45" s="217"/>
      <c r="M45" s="217"/>
      <c r="N45" s="217"/>
      <c r="O45" s="217"/>
      <c r="P45" s="217"/>
      <c r="Q45" s="217"/>
      <c r="R45" s="217"/>
      <c r="S45" s="217"/>
      <c r="T45" s="217"/>
      <c r="U45" s="217"/>
      <c r="V45" s="217"/>
      <c r="W45" s="217"/>
      <c r="X45" s="217"/>
      <c r="Y45" s="217"/>
      <c r="Z45" s="217"/>
    </row>
    <row r="46" ht="14.25" customHeight="1">
      <c r="A46" s="218" t="s">
        <v>203</v>
      </c>
      <c r="B46" s="219" t="s">
        <v>279</v>
      </c>
      <c r="C46" s="180"/>
      <c r="D46" s="180"/>
      <c r="E46" s="180"/>
      <c r="F46" s="180"/>
      <c r="G46" s="180"/>
      <c r="H46" s="180"/>
      <c r="I46" s="215"/>
      <c r="J46" s="216" t="str">
        <f>HYPERLINK("https://www.cnil.fr/fr/definition/donnee-personnelle","► Données personnelles")</f>
        <v>► Données personnelles</v>
      </c>
      <c r="K46" s="217"/>
      <c r="L46" s="217"/>
      <c r="M46" s="217"/>
      <c r="N46" s="217"/>
      <c r="O46" s="217"/>
      <c r="P46" s="217"/>
      <c r="Q46" s="217"/>
      <c r="R46" s="217"/>
      <c r="S46" s="217"/>
      <c r="T46" s="217"/>
      <c r="U46" s="217"/>
      <c r="V46" s="217"/>
      <c r="W46" s="217"/>
      <c r="X46" s="217"/>
      <c r="Y46" s="217"/>
      <c r="Z46" s="217"/>
    </row>
    <row r="47" ht="14.25" customHeight="1">
      <c r="A47" s="220" t="s">
        <v>204</v>
      </c>
      <c r="B47" s="221" t="s">
        <v>212</v>
      </c>
      <c r="C47" s="180"/>
      <c r="D47" s="180"/>
      <c r="E47" s="180"/>
      <c r="F47" s="180"/>
      <c r="G47" s="180"/>
      <c r="H47" s="180"/>
      <c r="I47" s="215"/>
      <c r="J47" s="216" t="str">
        <f>HYPERLINK("https://www.cnil.fr/fr/definition/responsable-de-traitement","► Responsable de traitement")</f>
        <v>► Responsable de traitement</v>
      </c>
      <c r="K47" s="217"/>
      <c r="L47" s="217"/>
      <c r="M47" s="217"/>
      <c r="N47" s="217"/>
      <c r="O47" s="217"/>
      <c r="P47" s="217"/>
      <c r="Q47" s="217"/>
      <c r="R47" s="217"/>
      <c r="S47" s="217"/>
      <c r="T47" s="217"/>
      <c r="U47" s="217"/>
      <c r="V47" s="217"/>
      <c r="W47" s="217"/>
      <c r="X47" s="217"/>
      <c r="Y47" s="217"/>
      <c r="Z47" s="217"/>
    </row>
    <row r="48" ht="14.25" customHeight="1">
      <c r="A48" s="218" t="s">
        <v>219</v>
      </c>
      <c r="B48" s="222">
        <v>45017.0</v>
      </c>
      <c r="C48" s="180"/>
      <c r="D48" s="180"/>
      <c r="E48" s="180"/>
      <c r="F48" s="180"/>
      <c r="G48" s="180"/>
      <c r="H48" s="180"/>
      <c r="I48" s="215"/>
      <c r="J48" s="216" t="str">
        <f>HYPERLINK("https://www.cnil.fr/fr/definition/donnee-sensible","► Données sensibles")</f>
        <v>► Données sensibles</v>
      </c>
      <c r="K48" s="217"/>
      <c r="L48" s="217"/>
      <c r="M48" s="217"/>
      <c r="N48" s="217"/>
      <c r="O48" s="217"/>
      <c r="P48" s="217"/>
      <c r="Q48" s="217"/>
      <c r="R48" s="217"/>
      <c r="S48" s="217"/>
      <c r="T48" s="217"/>
      <c r="U48" s="217"/>
      <c r="V48" s="217"/>
      <c r="W48" s="217"/>
      <c r="X48" s="217"/>
      <c r="Y48" s="217"/>
      <c r="Z48" s="217"/>
    </row>
    <row r="49" ht="14.25" customHeight="1">
      <c r="A49" s="223" t="s">
        <v>220</v>
      </c>
      <c r="B49" s="224"/>
      <c r="C49" s="180"/>
      <c r="D49" s="180"/>
      <c r="E49" s="180"/>
      <c r="F49" s="180"/>
      <c r="G49" s="180"/>
      <c r="H49" s="180"/>
      <c r="I49" s="215"/>
      <c r="J49" s="216" t="str">
        <f>HYPERLINK("https://www.cnil.fr/fr/definition/finalite-dun-traitement","► Finalité du traitement")</f>
        <v>► Finalité du traitement</v>
      </c>
      <c r="K49" s="217"/>
      <c r="L49" s="217"/>
      <c r="M49" s="217"/>
      <c r="N49" s="217"/>
      <c r="O49" s="217"/>
      <c r="P49" s="217"/>
      <c r="Q49" s="217"/>
      <c r="R49" s="217"/>
      <c r="S49" s="217"/>
      <c r="T49" s="217"/>
      <c r="U49" s="217"/>
      <c r="V49" s="217"/>
      <c r="W49" s="217"/>
      <c r="X49" s="217"/>
      <c r="Y49" s="217"/>
      <c r="Z49" s="217"/>
    </row>
    <row r="50" ht="14.25" customHeight="1">
      <c r="A50" s="225"/>
      <c r="B50" s="226"/>
      <c r="C50" s="226"/>
      <c r="D50" s="226"/>
      <c r="E50" s="226"/>
      <c r="F50" s="226"/>
      <c r="G50" s="226"/>
      <c r="H50" s="226"/>
      <c r="I50" s="215"/>
      <c r="J50" s="216" t="str">
        <f>HYPERLINK("https://www.cnil.fr/fr/definition/destinataire","► Destinataires")</f>
        <v>► Destinataires</v>
      </c>
      <c r="K50" s="217"/>
      <c r="L50" s="217"/>
      <c r="M50" s="217"/>
      <c r="N50" s="217"/>
      <c r="O50" s="217"/>
      <c r="P50" s="217"/>
      <c r="Q50" s="217"/>
      <c r="R50" s="217"/>
      <c r="S50" s="217"/>
      <c r="T50" s="217"/>
      <c r="U50" s="217"/>
      <c r="V50" s="217"/>
      <c r="W50" s="217"/>
      <c r="X50" s="217"/>
      <c r="Y50" s="217"/>
      <c r="Z50" s="217"/>
    </row>
    <row r="51" ht="14.25" customHeight="1">
      <c r="A51" s="227" t="s">
        <v>221</v>
      </c>
      <c r="B51" s="228" t="s">
        <v>222</v>
      </c>
      <c r="C51" s="228" t="s">
        <v>223</v>
      </c>
      <c r="D51" s="228" t="s">
        <v>224</v>
      </c>
      <c r="E51" s="228" t="s">
        <v>225</v>
      </c>
      <c r="F51" s="228" t="s">
        <v>226</v>
      </c>
      <c r="G51" s="228" t="s">
        <v>227</v>
      </c>
      <c r="H51" s="228" t="s">
        <v>228</v>
      </c>
      <c r="I51" s="215"/>
      <c r="J51" s="216" t="str">
        <f>HYPERLINK("https://www.cnil.fr/fr/transferts-de-donnees-hors-ue-ce-qui-change-avec-le-reglement-general-sur-la-protection-des-donnees","► Transfert de données")</f>
        <v>► Transfert de données</v>
      </c>
      <c r="K51" s="217"/>
      <c r="L51" s="217"/>
      <c r="M51" s="217"/>
      <c r="N51" s="217"/>
      <c r="O51" s="217"/>
      <c r="P51" s="217"/>
      <c r="Q51" s="217"/>
      <c r="R51" s="217"/>
      <c r="S51" s="217"/>
      <c r="T51" s="217"/>
      <c r="U51" s="217"/>
      <c r="V51" s="217"/>
      <c r="W51" s="217"/>
      <c r="X51" s="217"/>
      <c r="Y51" s="217"/>
      <c r="Z51" s="217"/>
    </row>
    <row r="52" ht="14.25" customHeight="1">
      <c r="A52" s="218" t="s">
        <v>229</v>
      </c>
      <c r="B52" s="229"/>
      <c r="C52" s="230"/>
      <c r="D52" s="230"/>
      <c r="E52" s="230"/>
      <c r="F52" s="230"/>
      <c r="G52" s="231"/>
      <c r="H52" s="231"/>
      <c r="I52" s="215"/>
      <c r="J52" s="216" t="str">
        <f>HYPERLINK("https://www.cnil.fr/fr/limiter-la-conservation-des-donnees","► Durée de conservation de données")</f>
        <v>► Durée de conservation de données</v>
      </c>
      <c r="K52" s="217"/>
      <c r="L52" s="217"/>
      <c r="M52" s="217"/>
      <c r="N52" s="217"/>
      <c r="O52" s="217"/>
      <c r="P52" s="217"/>
      <c r="Q52" s="217"/>
      <c r="R52" s="217"/>
      <c r="S52" s="217"/>
      <c r="T52" s="217"/>
      <c r="U52" s="217"/>
      <c r="V52" s="217"/>
      <c r="W52" s="217"/>
      <c r="X52" s="217"/>
      <c r="Y52" s="217"/>
      <c r="Z52" s="217"/>
    </row>
    <row r="53" ht="14.25" customHeight="1">
      <c r="A53" s="218" t="s">
        <v>230</v>
      </c>
      <c r="B53" s="232"/>
      <c r="C53" s="232"/>
      <c r="D53" s="232"/>
      <c r="E53" s="232"/>
      <c r="F53" s="232"/>
      <c r="G53" s="233"/>
      <c r="H53" s="234"/>
      <c r="I53" s="215"/>
      <c r="J53" s="216" t="str">
        <f>HYPERLINK("https://www.cnil.fr/fr/principes-cles/guide-de-la-securite-des-donnees-personnelles","► Sécurité des données")</f>
        <v>► Sécurité des données</v>
      </c>
      <c r="K53" s="217"/>
      <c r="L53" s="217"/>
      <c r="M53" s="217"/>
      <c r="N53" s="217"/>
      <c r="O53" s="217"/>
      <c r="P53" s="217"/>
      <c r="Q53" s="217"/>
      <c r="R53" s="217"/>
      <c r="S53" s="217"/>
      <c r="T53" s="217"/>
      <c r="U53" s="217"/>
      <c r="V53" s="217"/>
      <c r="W53" s="217"/>
      <c r="X53" s="217"/>
      <c r="Y53" s="217"/>
      <c r="Z53" s="217"/>
    </row>
    <row r="54" ht="14.25" customHeight="1">
      <c r="A54" s="235" t="s">
        <v>231</v>
      </c>
      <c r="B54" s="236"/>
      <c r="C54" s="237"/>
      <c r="D54" s="229"/>
      <c r="E54" s="229"/>
      <c r="F54" s="229"/>
      <c r="G54" s="237"/>
      <c r="H54" s="237"/>
      <c r="I54" s="217"/>
      <c r="J54" s="217"/>
      <c r="K54" s="217"/>
      <c r="L54" s="217"/>
      <c r="M54" s="217"/>
      <c r="N54" s="217"/>
      <c r="O54" s="217"/>
      <c r="P54" s="217"/>
      <c r="Q54" s="217"/>
      <c r="R54" s="217"/>
      <c r="S54" s="217"/>
      <c r="T54" s="217"/>
      <c r="U54" s="217"/>
      <c r="V54" s="217"/>
      <c r="W54" s="217"/>
      <c r="X54" s="217"/>
      <c r="Y54" s="217"/>
      <c r="Z54" s="217"/>
    </row>
    <row r="55" ht="14.25" customHeight="1">
      <c r="A55" s="218" t="s">
        <v>232</v>
      </c>
      <c r="B55" s="232"/>
      <c r="C55" s="233"/>
      <c r="D55" s="232"/>
      <c r="E55" s="232"/>
      <c r="F55" s="232"/>
      <c r="G55" s="233"/>
      <c r="H55" s="233"/>
      <c r="I55" s="217"/>
      <c r="J55" s="217"/>
      <c r="K55" s="217"/>
      <c r="L55" s="217"/>
      <c r="M55" s="217"/>
      <c r="N55" s="217"/>
      <c r="O55" s="217"/>
      <c r="P55" s="217"/>
      <c r="Q55" s="217"/>
      <c r="R55" s="217"/>
      <c r="S55" s="217"/>
      <c r="T55" s="217"/>
      <c r="U55" s="217"/>
      <c r="V55" s="217"/>
      <c r="W55" s="217"/>
      <c r="X55" s="217"/>
      <c r="Y55" s="217"/>
      <c r="Z55" s="217"/>
    </row>
    <row r="56" ht="14.25" customHeight="1">
      <c r="A56" s="220" t="s">
        <v>233</v>
      </c>
      <c r="B56" s="236"/>
      <c r="C56" s="236"/>
      <c r="D56" s="236"/>
      <c r="E56" s="236"/>
      <c r="F56" s="236"/>
      <c r="G56" s="238"/>
      <c r="H56" s="238"/>
      <c r="I56" s="217"/>
      <c r="J56" s="217"/>
      <c r="K56" s="217"/>
      <c r="L56" s="217"/>
      <c r="M56" s="217"/>
      <c r="N56" s="217"/>
      <c r="O56" s="217"/>
      <c r="P56" s="217"/>
      <c r="Q56" s="217"/>
      <c r="R56" s="217"/>
      <c r="S56" s="217"/>
      <c r="T56" s="217"/>
      <c r="U56" s="217"/>
      <c r="V56" s="217"/>
      <c r="W56" s="217"/>
      <c r="X56" s="217"/>
      <c r="Y56" s="217"/>
      <c r="Z56" s="217"/>
    </row>
    <row r="57" ht="14.25" customHeight="1">
      <c r="A57" s="239"/>
      <c r="B57" s="240"/>
      <c r="C57" s="240"/>
      <c r="D57" s="240"/>
      <c r="E57" s="240"/>
      <c r="F57" s="240"/>
      <c r="G57" s="240"/>
      <c r="H57" s="240"/>
      <c r="I57" s="241"/>
      <c r="J57" s="241"/>
      <c r="K57" s="241"/>
      <c r="L57" s="241"/>
      <c r="M57" s="241"/>
      <c r="N57" s="241"/>
      <c r="O57" s="241"/>
      <c r="P57" s="241"/>
      <c r="Q57" s="241"/>
      <c r="R57" s="241"/>
      <c r="S57" s="241"/>
      <c r="T57" s="241"/>
      <c r="U57" s="241"/>
      <c r="V57" s="241"/>
      <c r="W57" s="241"/>
      <c r="X57" s="241"/>
      <c r="Y57" s="241"/>
      <c r="Z57" s="241"/>
    </row>
    <row r="58" ht="14.25" customHeight="1">
      <c r="A58" s="227" t="s">
        <v>234</v>
      </c>
      <c r="B58" s="242"/>
      <c r="C58" s="242"/>
      <c r="D58" s="242"/>
      <c r="E58" s="242"/>
      <c r="F58" s="242"/>
      <c r="G58" s="242"/>
      <c r="H58" s="242"/>
      <c r="I58" s="217"/>
      <c r="J58" s="217"/>
      <c r="K58" s="217"/>
      <c r="L58" s="217"/>
      <c r="M58" s="217"/>
      <c r="N58" s="217"/>
      <c r="O58" s="217"/>
      <c r="P58" s="217"/>
      <c r="Q58" s="217"/>
      <c r="R58" s="217"/>
      <c r="S58" s="217"/>
      <c r="T58" s="217"/>
      <c r="U58" s="217"/>
      <c r="V58" s="217"/>
      <c r="W58" s="217"/>
      <c r="X58" s="217"/>
      <c r="Y58" s="217"/>
      <c r="Z58" s="217"/>
    </row>
    <row r="59" ht="14.25" customHeight="1">
      <c r="A59" s="220" t="s">
        <v>235</v>
      </c>
      <c r="B59" s="243" t="s">
        <v>280</v>
      </c>
      <c r="C59" s="180"/>
      <c r="D59" s="180"/>
      <c r="E59" s="180"/>
      <c r="F59" s="180"/>
      <c r="G59" s="180"/>
      <c r="H59" s="180"/>
      <c r="I59" s="217"/>
      <c r="J59" s="217"/>
      <c r="K59" s="217"/>
      <c r="L59" s="217"/>
      <c r="M59" s="217"/>
      <c r="N59" s="217"/>
      <c r="O59" s="217"/>
      <c r="P59" s="217"/>
      <c r="Q59" s="217"/>
      <c r="R59" s="217"/>
      <c r="S59" s="217"/>
      <c r="T59" s="217"/>
      <c r="U59" s="217"/>
      <c r="V59" s="217"/>
      <c r="W59" s="217"/>
      <c r="X59" s="217"/>
      <c r="Y59" s="217"/>
      <c r="Z59" s="217"/>
    </row>
    <row r="60" ht="14.25" customHeight="1">
      <c r="A60" s="244"/>
      <c r="B60" s="245"/>
      <c r="C60" s="245"/>
      <c r="D60" s="245"/>
      <c r="E60" s="245"/>
      <c r="F60" s="245"/>
      <c r="G60" s="245"/>
      <c r="H60" s="245"/>
      <c r="I60" s="241"/>
      <c r="J60" s="241"/>
      <c r="K60" s="241"/>
      <c r="L60" s="241"/>
      <c r="M60" s="241"/>
      <c r="N60" s="241"/>
      <c r="O60" s="241"/>
      <c r="P60" s="241"/>
      <c r="Q60" s="241"/>
      <c r="R60" s="241"/>
      <c r="S60" s="241"/>
      <c r="T60" s="241"/>
      <c r="U60" s="241"/>
      <c r="V60" s="241"/>
      <c r="W60" s="241"/>
      <c r="X60" s="241"/>
      <c r="Y60" s="241"/>
      <c r="Z60" s="241"/>
    </row>
    <row r="61" ht="14.25" customHeight="1">
      <c r="A61" s="246" t="s">
        <v>237</v>
      </c>
      <c r="B61" s="247" t="s">
        <v>133</v>
      </c>
      <c r="C61" s="248"/>
      <c r="D61" s="249"/>
      <c r="E61" s="247" t="s">
        <v>238</v>
      </c>
      <c r="F61" s="248"/>
      <c r="G61" s="248"/>
      <c r="H61" s="248"/>
      <c r="I61" s="217"/>
      <c r="J61" s="217"/>
      <c r="K61" s="217"/>
      <c r="L61" s="217"/>
      <c r="M61" s="217"/>
      <c r="N61" s="217"/>
      <c r="O61" s="217"/>
      <c r="P61" s="217"/>
      <c r="Q61" s="217"/>
      <c r="R61" s="217"/>
      <c r="S61" s="217"/>
      <c r="T61" s="217"/>
      <c r="U61" s="217"/>
      <c r="V61" s="217"/>
      <c r="W61" s="217"/>
      <c r="X61" s="217"/>
      <c r="Y61" s="217"/>
      <c r="Z61" s="217"/>
    </row>
    <row r="62" ht="14.25" customHeight="1">
      <c r="A62" s="250" t="s">
        <v>239</v>
      </c>
      <c r="B62" s="251" t="s">
        <v>281</v>
      </c>
      <c r="C62" s="180"/>
      <c r="D62" s="181"/>
      <c r="E62" s="252" t="s">
        <v>241</v>
      </c>
      <c r="F62" s="180"/>
      <c r="G62" s="180"/>
      <c r="H62" s="180"/>
      <c r="I62" s="177"/>
      <c r="J62" s="177"/>
      <c r="K62" s="177"/>
      <c r="L62" s="177"/>
      <c r="M62" s="177"/>
      <c r="N62" s="177"/>
      <c r="O62" s="177"/>
      <c r="P62" s="177"/>
      <c r="Q62" s="177"/>
      <c r="R62" s="177"/>
      <c r="S62" s="177"/>
      <c r="T62" s="177"/>
      <c r="U62" s="177"/>
      <c r="V62" s="177"/>
      <c r="W62" s="177"/>
      <c r="X62" s="177"/>
      <c r="Y62" s="177"/>
      <c r="Z62" s="177"/>
    </row>
    <row r="63" ht="14.25" customHeight="1">
      <c r="A63" s="250" t="s">
        <v>245</v>
      </c>
      <c r="B63" s="253" t="s">
        <v>282</v>
      </c>
      <c r="C63" s="180"/>
      <c r="D63" s="181"/>
      <c r="E63" s="252" t="s">
        <v>241</v>
      </c>
      <c r="F63" s="180"/>
      <c r="G63" s="180"/>
      <c r="H63" s="180"/>
      <c r="I63" s="177"/>
      <c r="J63" s="177"/>
      <c r="K63" s="177"/>
      <c r="L63" s="177"/>
      <c r="M63" s="177"/>
      <c r="N63" s="177"/>
      <c r="O63" s="177"/>
      <c r="P63" s="177"/>
      <c r="Q63" s="177"/>
      <c r="R63" s="177"/>
      <c r="S63" s="177"/>
      <c r="T63" s="177"/>
      <c r="U63" s="177"/>
      <c r="V63" s="177"/>
      <c r="W63" s="177"/>
      <c r="X63" s="177"/>
      <c r="Y63" s="177"/>
      <c r="Z63" s="177"/>
    </row>
    <row r="64" ht="14.25" customHeight="1">
      <c r="A64" s="250" t="s">
        <v>247</v>
      </c>
      <c r="B64" s="254" t="s">
        <v>248</v>
      </c>
      <c r="D64" s="255"/>
      <c r="E64" s="254" t="s">
        <v>249</v>
      </c>
      <c r="I64" s="177"/>
      <c r="J64" s="177"/>
      <c r="K64" s="177"/>
      <c r="L64" s="177"/>
      <c r="M64" s="177"/>
      <c r="N64" s="177"/>
      <c r="O64" s="177"/>
      <c r="P64" s="177"/>
      <c r="Q64" s="177"/>
      <c r="R64" s="177"/>
      <c r="S64" s="177"/>
      <c r="T64" s="177"/>
      <c r="U64" s="177"/>
      <c r="V64" s="177"/>
      <c r="W64" s="177"/>
      <c r="X64" s="177"/>
      <c r="Y64" s="177"/>
      <c r="Z64" s="177"/>
    </row>
    <row r="65" ht="14.25" customHeight="1">
      <c r="A65" s="239"/>
      <c r="B65" s="240"/>
      <c r="C65" s="240"/>
      <c r="D65" s="240"/>
      <c r="E65" s="240"/>
      <c r="F65" s="240"/>
      <c r="G65" s="240"/>
      <c r="H65" s="240"/>
      <c r="I65" s="217"/>
      <c r="J65" s="217"/>
      <c r="K65" s="217"/>
      <c r="L65" s="217"/>
      <c r="M65" s="217"/>
      <c r="N65" s="217"/>
      <c r="O65" s="217"/>
      <c r="P65" s="217"/>
      <c r="Q65" s="217"/>
      <c r="R65" s="217"/>
      <c r="S65" s="217"/>
      <c r="T65" s="217"/>
      <c r="U65" s="217"/>
      <c r="V65" s="217"/>
      <c r="W65" s="217"/>
      <c r="X65" s="217"/>
      <c r="Y65" s="217"/>
      <c r="Z65" s="217"/>
    </row>
    <row r="66" ht="14.25" customHeight="1">
      <c r="A66" s="256"/>
      <c r="B66" s="217"/>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row>
    <row r="67" ht="14.25" customHeight="1">
      <c r="A67" s="257" t="s">
        <v>255</v>
      </c>
      <c r="B67" s="228" t="s">
        <v>133</v>
      </c>
      <c r="C67" s="180"/>
      <c r="D67" s="181"/>
      <c r="E67" s="258" t="s">
        <v>256</v>
      </c>
      <c r="I67" s="217"/>
      <c r="J67" s="217"/>
      <c r="K67" s="217"/>
      <c r="L67" s="217"/>
      <c r="M67" s="217"/>
      <c r="N67" s="217"/>
      <c r="O67" s="217"/>
      <c r="P67" s="217"/>
      <c r="Q67" s="217"/>
      <c r="R67" s="217"/>
      <c r="S67" s="217"/>
      <c r="T67" s="217"/>
      <c r="U67" s="217"/>
      <c r="V67" s="217"/>
      <c r="W67" s="217"/>
      <c r="X67" s="217"/>
      <c r="Y67" s="217"/>
      <c r="Z67" s="217"/>
    </row>
    <row r="68" ht="14.25" customHeight="1">
      <c r="A68" s="220" t="s">
        <v>283</v>
      </c>
      <c r="B68" s="259" t="s">
        <v>258</v>
      </c>
      <c r="C68" s="180"/>
      <c r="D68" s="181"/>
      <c r="E68" s="260"/>
      <c r="F68" s="180"/>
      <c r="G68" s="180"/>
      <c r="H68" s="180"/>
      <c r="I68" s="217"/>
      <c r="J68" s="217"/>
      <c r="K68" s="217"/>
      <c r="L68" s="217"/>
      <c r="M68" s="217"/>
      <c r="N68" s="217"/>
      <c r="O68" s="217"/>
      <c r="P68" s="217"/>
      <c r="Q68" s="217"/>
      <c r="R68" s="217"/>
      <c r="S68" s="217"/>
      <c r="T68" s="217"/>
      <c r="U68" s="217"/>
      <c r="V68" s="217"/>
      <c r="W68" s="217"/>
      <c r="X68" s="217"/>
      <c r="Y68" s="217"/>
      <c r="Z68" s="217"/>
    </row>
    <row r="69" ht="14.25" customHeight="1">
      <c r="A69" s="218" t="s">
        <v>284</v>
      </c>
      <c r="B69" s="261"/>
      <c r="D69" s="255"/>
      <c r="E69" s="261"/>
      <c r="I69" s="217"/>
      <c r="J69" s="217"/>
      <c r="K69" s="217"/>
      <c r="L69" s="217"/>
      <c r="M69" s="217"/>
      <c r="N69" s="217"/>
      <c r="O69" s="217"/>
      <c r="P69" s="217"/>
      <c r="Q69" s="217"/>
      <c r="R69" s="217"/>
      <c r="S69" s="217"/>
      <c r="T69" s="217"/>
      <c r="U69" s="217"/>
      <c r="V69" s="217"/>
      <c r="W69" s="217"/>
      <c r="X69" s="217"/>
      <c r="Y69" s="217"/>
      <c r="Z69" s="217"/>
    </row>
    <row r="70" ht="14.25" customHeight="1">
      <c r="A70" s="257" t="s">
        <v>259</v>
      </c>
      <c r="B70" s="228" t="s">
        <v>260</v>
      </c>
      <c r="C70" s="180"/>
      <c r="D70" s="181"/>
      <c r="E70" s="228" t="s">
        <v>256</v>
      </c>
      <c r="F70" s="180"/>
      <c r="G70" s="180"/>
      <c r="H70" s="180"/>
      <c r="I70" s="217"/>
      <c r="J70" s="217"/>
      <c r="K70" s="217"/>
      <c r="L70" s="217"/>
      <c r="M70" s="217"/>
      <c r="N70" s="217"/>
      <c r="O70" s="217"/>
      <c r="P70" s="217"/>
      <c r="Q70" s="217"/>
      <c r="R70" s="217"/>
      <c r="S70" s="217"/>
      <c r="T70" s="217"/>
      <c r="U70" s="217"/>
      <c r="V70" s="217"/>
      <c r="W70" s="217"/>
      <c r="X70" s="217"/>
      <c r="Y70" s="217"/>
      <c r="Z70" s="217"/>
    </row>
    <row r="71" ht="14.25" customHeight="1">
      <c r="A71" s="220" t="s">
        <v>285</v>
      </c>
      <c r="B71" s="259" t="s">
        <v>262</v>
      </c>
      <c r="C71" s="180"/>
      <c r="D71" s="181"/>
      <c r="E71" s="260"/>
      <c r="F71" s="180"/>
      <c r="G71" s="180"/>
      <c r="H71" s="180"/>
      <c r="I71" s="217"/>
      <c r="J71" s="217"/>
      <c r="K71" s="217"/>
      <c r="L71" s="217"/>
      <c r="M71" s="217"/>
      <c r="N71" s="217"/>
      <c r="O71" s="217"/>
      <c r="P71" s="217"/>
      <c r="Q71" s="217"/>
      <c r="R71" s="217"/>
      <c r="S71" s="217"/>
      <c r="T71" s="217"/>
      <c r="U71" s="217"/>
      <c r="V71" s="217"/>
      <c r="W71" s="217"/>
      <c r="X71" s="217"/>
      <c r="Y71" s="217"/>
      <c r="Z71" s="217"/>
    </row>
    <row r="72" ht="14.25" customHeight="1">
      <c r="A72" s="256"/>
      <c r="B72" s="217"/>
      <c r="C72" s="217"/>
      <c r="D72" s="217"/>
      <c r="E72" s="217"/>
      <c r="F72" s="217"/>
      <c r="G72" s="217"/>
      <c r="H72" s="217"/>
      <c r="I72" s="217"/>
      <c r="J72" s="217"/>
      <c r="K72" s="217"/>
      <c r="L72" s="217"/>
      <c r="M72" s="217"/>
      <c r="N72" s="217"/>
      <c r="O72" s="217"/>
      <c r="P72" s="217"/>
      <c r="Q72" s="217"/>
      <c r="R72" s="217"/>
      <c r="S72" s="217"/>
      <c r="T72" s="217"/>
      <c r="U72" s="217"/>
      <c r="V72" s="217"/>
      <c r="W72" s="217"/>
      <c r="X72" s="217"/>
      <c r="Y72" s="217"/>
      <c r="Z72" s="217"/>
    </row>
    <row r="73" ht="14.25" customHeight="1">
      <c r="A73" s="257" t="s">
        <v>263</v>
      </c>
      <c r="B73" s="228" t="s">
        <v>264</v>
      </c>
      <c r="C73" s="180"/>
      <c r="D73" s="181"/>
      <c r="E73" s="258" t="s">
        <v>256</v>
      </c>
      <c r="I73" s="217"/>
      <c r="J73" s="217"/>
      <c r="K73" s="217"/>
      <c r="L73" s="217"/>
      <c r="M73" s="217"/>
      <c r="N73" s="217"/>
      <c r="O73" s="217"/>
      <c r="P73" s="217"/>
      <c r="Q73" s="217"/>
      <c r="R73" s="217"/>
      <c r="S73" s="217"/>
      <c r="T73" s="217"/>
      <c r="U73" s="217"/>
      <c r="V73" s="217"/>
      <c r="W73" s="217"/>
      <c r="X73" s="217"/>
      <c r="Y73" s="217"/>
      <c r="Z73" s="217"/>
    </row>
    <row r="74" ht="14.25" customHeight="1">
      <c r="A74" s="223" t="s">
        <v>265</v>
      </c>
      <c r="B74" s="262" t="s">
        <v>266</v>
      </c>
      <c r="C74" s="180"/>
      <c r="D74" s="181"/>
      <c r="E74" s="224"/>
      <c r="F74" s="180"/>
      <c r="G74" s="180"/>
      <c r="H74" s="180"/>
      <c r="I74" s="217"/>
      <c r="J74" s="217"/>
      <c r="K74" s="217"/>
      <c r="L74" s="217"/>
      <c r="M74" s="217"/>
      <c r="N74" s="217"/>
      <c r="O74" s="217"/>
      <c r="P74" s="217"/>
      <c r="Q74" s="217"/>
      <c r="R74" s="217"/>
      <c r="S74" s="217"/>
      <c r="T74" s="217"/>
      <c r="U74" s="217"/>
      <c r="V74" s="217"/>
      <c r="W74" s="217"/>
      <c r="X74" s="217"/>
      <c r="Y74" s="217"/>
      <c r="Z74" s="217"/>
    </row>
    <row r="75" ht="14.25" customHeight="1">
      <c r="A75" s="223" t="s">
        <v>267</v>
      </c>
      <c r="B75" s="260" t="s">
        <v>268</v>
      </c>
      <c r="C75" s="180"/>
      <c r="D75" s="181"/>
      <c r="E75" s="260"/>
      <c r="F75" s="180"/>
      <c r="G75" s="180"/>
      <c r="H75" s="180"/>
      <c r="I75" s="217"/>
      <c r="J75" s="217"/>
      <c r="K75" s="217"/>
      <c r="L75" s="217"/>
      <c r="M75" s="217"/>
      <c r="N75" s="217"/>
      <c r="O75" s="217"/>
      <c r="P75" s="217"/>
      <c r="Q75" s="217"/>
      <c r="R75" s="217"/>
      <c r="S75" s="217"/>
      <c r="T75" s="217"/>
      <c r="U75" s="217"/>
      <c r="V75" s="217"/>
      <c r="W75" s="217"/>
      <c r="X75" s="217"/>
      <c r="Y75" s="217"/>
      <c r="Z75" s="217"/>
    </row>
    <row r="76" ht="14.25" customHeight="1">
      <c r="A76" s="263" t="s">
        <v>269</v>
      </c>
      <c r="B76" s="224" t="s">
        <v>270</v>
      </c>
      <c r="C76" s="180"/>
      <c r="D76" s="181"/>
      <c r="E76" s="224"/>
      <c r="F76" s="224"/>
      <c r="G76" s="224"/>
      <c r="H76" s="224"/>
      <c r="I76" s="217"/>
      <c r="J76" s="217"/>
      <c r="K76" s="217"/>
      <c r="L76" s="217"/>
      <c r="M76" s="217"/>
      <c r="N76" s="217"/>
      <c r="O76" s="217"/>
      <c r="P76" s="217"/>
      <c r="Q76" s="217"/>
      <c r="R76" s="217"/>
      <c r="S76" s="217"/>
      <c r="T76" s="217"/>
      <c r="U76" s="217"/>
      <c r="V76" s="217"/>
      <c r="W76" s="217"/>
      <c r="X76" s="217"/>
      <c r="Y76" s="217"/>
      <c r="Z76" s="217"/>
    </row>
    <row r="77" ht="14.25" customHeight="1">
      <c r="A77" s="235" t="s">
        <v>271</v>
      </c>
      <c r="B77" s="224" t="s">
        <v>272</v>
      </c>
      <c r="C77" s="180"/>
      <c r="D77" s="181"/>
      <c r="E77" s="224"/>
      <c r="F77" s="180"/>
      <c r="G77" s="180"/>
      <c r="H77" s="180"/>
      <c r="I77" s="217"/>
      <c r="J77" s="217"/>
      <c r="K77" s="217"/>
      <c r="L77" s="217"/>
      <c r="M77" s="217"/>
      <c r="N77" s="217"/>
      <c r="O77" s="217"/>
      <c r="P77" s="217"/>
      <c r="Q77" s="217"/>
      <c r="R77" s="217"/>
      <c r="S77" s="217"/>
      <c r="T77" s="217"/>
      <c r="U77" s="217"/>
      <c r="V77" s="217"/>
      <c r="W77" s="217"/>
      <c r="X77" s="217"/>
      <c r="Y77" s="217"/>
      <c r="Z77" s="217"/>
    </row>
    <row r="78" ht="14.25" customHeight="1">
      <c r="A78" s="264"/>
      <c r="B78" s="265"/>
      <c r="C78" s="265"/>
      <c r="D78" s="265"/>
      <c r="E78" s="265"/>
      <c r="F78" s="265"/>
      <c r="G78" s="265"/>
      <c r="H78" s="265"/>
      <c r="I78" s="217"/>
      <c r="J78" s="217"/>
      <c r="K78" s="217"/>
      <c r="L78" s="217"/>
      <c r="M78" s="217"/>
      <c r="N78" s="217"/>
      <c r="O78" s="217"/>
      <c r="P78" s="217"/>
      <c r="Q78" s="217"/>
      <c r="R78" s="217"/>
      <c r="S78" s="217"/>
      <c r="T78" s="217"/>
      <c r="U78" s="217"/>
      <c r="V78" s="217"/>
      <c r="W78" s="217"/>
      <c r="X78" s="217"/>
      <c r="Y78" s="217"/>
      <c r="Z78" s="217"/>
    </row>
    <row r="79" ht="14.25" customHeight="1">
      <c r="A79" s="266" t="s">
        <v>273</v>
      </c>
      <c r="B79" s="267" t="s">
        <v>274</v>
      </c>
      <c r="C79" s="267" t="s">
        <v>226</v>
      </c>
      <c r="D79" s="268" t="s">
        <v>275</v>
      </c>
      <c r="E79" s="181"/>
      <c r="F79" s="228" t="s">
        <v>276</v>
      </c>
      <c r="G79" s="180"/>
      <c r="H79" s="181"/>
      <c r="I79" s="217"/>
      <c r="J79" s="217"/>
      <c r="K79" s="217"/>
      <c r="L79" s="217"/>
      <c r="M79" s="217"/>
      <c r="N79" s="217"/>
      <c r="O79" s="217"/>
      <c r="P79" s="217"/>
      <c r="Q79" s="217"/>
      <c r="R79" s="217"/>
      <c r="S79" s="217"/>
      <c r="T79" s="217"/>
      <c r="U79" s="217"/>
      <c r="V79" s="217"/>
      <c r="W79" s="217"/>
      <c r="X79" s="217"/>
      <c r="Y79" s="217"/>
      <c r="Z79" s="217"/>
    </row>
    <row r="80" ht="14.25" customHeight="1">
      <c r="A80" s="220" t="s">
        <v>277</v>
      </c>
      <c r="B80" s="269"/>
      <c r="C80" s="270" t="s">
        <v>278</v>
      </c>
      <c r="D80" s="271" t="s">
        <v>278</v>
      </c>
      <c r="E80" s="181"/>
      <c r="F80" s="224"/>
      <c r="G80" s="180"/>
      <c r="H80" s="272"/>
      <c r="I80" s="217"/>
      <c r="J80" s="217"/>
      <c r="K80" s="217"/>
      <c r="L80" s="217"/>
      <c r="M80" s="217"/>
      <c r="N80" s="217"/>
      <c r="O80" s="217"/>
      <c r="P80" s="217"/>
      <c r="Q80" s="217"/>
      <c r="R80" s="217"/>
      <c r="S80" s="217"/>
      <c r="T80" s="217"/>
      <c r="U80" s="217"/>
      <c r="V80" s="217"/>
      <c r="W80" s="217"/>
      <c r="X80" s="217"/>
      <c r="Y80" s="217"/>
      <c r="Z80" s="217"/>
    </row>
    <row r="81" ht="14.25" customHeight="1">
      <c r="A81" s="218" t="s">
        <v>286</v>
      </c>
      <c r="B81" s="273"/>
      <c r="C81" s="273"/>
      <c r="D81" s="260"/>
      <c r="E81" s="181"/>
      <c r="F81" s="260"/>
      <c r="G81" s="180"/>
      <c r="H81" s="272"/>
      <c r="I81" s="217"/>
      <c r="J81" s="217"/>
      <c r="K81" s="217"/>
      <c r="L81" s="217"/>
      <c r="M81" s="217"/>
      <c r="N81" s="217"/>
      <c r="O81" s="217"/>
      <c r="P81" s="217"/>
      <c r="Q81" s="217"/>
      <c r="R81" s="217"/>
      <c r="S81" s="217"/>
      <c r="T81" s="217"/>
      <c r="U81" s="217"/>
      <c r="V81" s="217"/>
      <c r="W81" s="217"/>
      <c r="X81" s="217"/>
      <c r="Y81" s="217"/>
      <c r="Z81" s="217"/>
    </row>
    <row r="82" ht="14.25" customHeight="1">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ht="14.25" customHeight="1">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ht="14.25" customHeight="1">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ht="14.25" customHeight="1">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ht="30.0" customHeight="1">
      <c r="A86" s="134" t="s">
        <v>218</v>
      </c>
      <c r="B86" s="135"/>
      <c r="C86" s="135"/>
      <c r="D86" s="135"/>
      <c r="E86" s="135"/>
      <c r="F86" s="135"/>
      <c r="G86" s="135"/>
      <c r="H86" s="135"/>
      <c r="I86" s="136"/>
      <c r="J86" s="137" t="str">
        <f>HYPERLINK("https://www.cnil.fr/fr/definition/delegue-protection-donnees","► Délégué à la protection des données (DPO)")</f>
        <v>► Délégué à la protection des données (DPO)</v>
      </c>
      <c r="K86" s="136"/>
      <c r="L86" s="136"/>
      <c r="M86" s="136"/>
      <c r="N86" s="136"/>
      <c r="O86" s="136"/>
      <c r="P86" s="136"/>
      <c r="Q86" s="136"/>
      <c r="R86" s="136"/>
      <c r="S86" s="136"/>
      <c r="T86" s="136"/>
      <c r="U86" s="136"/>
      <c r="V86" s="136"/>
      <c r="W86" s="136"/>
      <c r="X86" s="136"/>
      <c r="Y86" s="136"/>
      <c r="Z86" s="136"/>
    </row>
    <row r="87" ht="26.25" customHeight="1">
      <c r="A87" s="138" t="s">
        <v>203</v>
      </c>
      <c r="B87" s="139" t="s">
        <v>50</v>
      </c>
      <c r="C87" s="107"/>
      <c r="D87" s="107"/>
      <c r="E87" s="107"/>
      <c r="F87" s="107"/>
      <c r="G87" s="107"/>
      <c r="H87" s="109"/>
      <c r="I87" s="136"/>
      <c r="J87" s="137" t="str">
        <f>HYPERLINK("https://www.cnil.fr/fr/definition/donnee-personnelle","► Données personnelles")</f>
        <v>► Données personnelles</v>
      </c>
      <c r="K87" s="136"/>
      <c r="L87" s="136"/>
      <c r="M87" s="136"/>
      <c r="N87" s="136"/>
      <c r="O87" s="136"/>
      <c r="P87" s="136"/>
      <c r="Q87" s="136"/>
      <c r="R87" s="136"/>
      <c r="S87" s="136"/>
      <c r="T87" s="136"/>
      <c r="U87" s="136"/>
      <c r="V87" s="136"/>
      <c r="W87" s="136"/>
      <c r="X87" s="136"/>
      <c r="Y87" s="136"/>
      <c r="Z87" s="136"/>
    </row>
    <row r="88" ht="26.25" customHeight="1">
      <c r="A88" s="140" t="s">
        <v>204</v>
      </c>
      <c r="B88" s="141" t="s">
        <v>216</v>
      </c>
      <c r="C88" s="107"/>
      <c r="D88" s="107"/>
      <c r="E88" s="107"/>
      <c r="F88" s="107"/>
      <c r="G88" s="107"/>
      <c r="H88" s="109"/>
      <c r="I88" s="136"/>
      <c r="J88" s="137" t="str">
        <f>HYPERLINK("https://www.cnil.fr/fr/definition/responsable-de-traitement","► Responsable de traitement")</f>
        <v>► Responsable de traitement</v>
      </c>
      <c r="K88" s="136"/>
      <c r="L88" s="136"/>
      <c r="M88" s="136"/>
      <c r="N88" s="136"/>
      <c r="O88" s="136"/>
      <c r="P88" s="136"/>
      <c r="Q88" s="136"/>
      <c r="R88" s="136"/>
      <c r="S88" s="136"/>
      <c r="T88" s="136"/>
      <c r="U88" s="136"/>
      <c r="V88" s="136"/>
      <c r="W88" s="136"/>
      <c r="X88" s="136"/>
      <c r="Y88" s="136"/>
      <c r="Z88" s="136"/>
    </row>
    <row r="89" ht="26.25" customHeight="1">
      <c r="A89" s="138" t="s">
        <v>219</v>
      </c>
      <c r="B89" s="142">
        <v>45017.0</v>
      </c>
      <c r="C89" s="107"/>
      <c r="D89" s="107"/>
      <c r="E89" s="107"/>
      <c r="F89" s="107"/>
      <c r="G89" s="107"/>
      <c r="H89" s="109"/>
      <c r="I89" s="136"/>
      <c r="J89" s="137" t="str">
        <f>HYPERLINK("https://www.cnil.fr/fr/definition/donnee-sensible","► Données sensibles")</f>
        <v>► Données sensibles</v>
      </c>
      <c r="K89" s="136"/>
      <c r="L89" s="136"/>
      <c r="M89" s="136"/>
      <c r="N89" s="136"/>
      <c r="O89" s="136"/>
      <c r="P89" s="136"/>
      <c r="Q89" s="136"/>
      <c r="R89" s="136"/>
      <c r="S89" s="136"/>
      <c r="T89" s="136"/>
      <c r="U89" s="136"/>
      <c r="V89" s="136"/>
      <c r="W89" s="136"/>
      <c r="X89" s="136"/>
      <c r="Y89" s="136"/>
      <c r="Z89" s="136"/>
    </row>
    <row r="90" ht="26.25" customHeight="1">
      <c r="A90" s="143" t="s">
        <v>220</v>
      </c>
      <c r="B90" s="144"/>
      <c r="C90" s="107"/>
      <c r="D90" s="107"/>
      <c r="E90" s="107"/>
      <c r="F90" s="107"/>
      <c r="G90" s="107"/>
      <c r="H90" s="109"/>
      <c r="I90" s="136"/>
      <c r="J90" s="137" t="str">
        <f>HYPERLINK("https://www.cnil.fr/fr/definition/finalite-dun-traitement","► Finalité du traitement")</f>
        <v>► Finalité du traitement</v>
      </c>
      <c r="K90" s="136"/>
      <c r="L90" s="136"/>
      <c r="M90" s="136"/>
      <c r="N90" s="136"/>
      <c r="O90" s="136"/>
      <c r="P90" s="136"/>
      <c r="Q90" s="136"/>
      <c r="R90" s="136"/>
      <c r="S90" s="136"/>
      <c r="T90" s="136"/>
      <c r="U90" s="136"/>
      <c r="V90" s="136"/>
      <c r="W90" s="136"/>
      <c r="X90" s="136"/>
      <c r="Y90" s="136"/>
      <c r="Z90" s="136"/>
    </row>
    <row r="91" ht="14.25" customHeight="1">
      <c r="A91" s="145"/>
      <c r="B91" s="136"/>
      <c r="C91" s="136"/>
      <c r="D91" s="136"/>
      <c r="E91" s="136"/>
      <c r="F91" s="136"/>
      <c r="G91" s="136"/>
      <c r="H91" s="136"/>
      <c r="I91" s="136"/>
      <c r="J91" s="137" t="str">
        <f>HYPERLINK("https://www.cnil.fr/fr/definition/destinataire","► Destinataires")</f>
        <v>► Destinataires</v>
      </c>
      <c r="K91" s="136"/>
      <c r="L91" s="136"/>
      <c r="M91" s="136"/>
      <c r="N91" s="136"/>
      <c r="O91" s="136"/>
      <c r="P91" s="136"/>
      <c r="Q91" s="136"/>
      <c r="R91" s="136"/>
      <c r="S91" s="136"/>
      <c r="T91" s="136"/>
      <c r="U91" s="136"/>
      <c r="V91" s="136"/>
      <c r="W91" s="136"/>
      <c r="X91" s="136"/>
      <c r="Y91" s="136"/>
      <c r="Z91" s="136"/>
    </row>
    <row r="92" ht="30.75" customHeight="1">
      <c r="A92" s="134" t="s">
        <v>221</v>
      </c>
      <c r="B92" s="146" t="s">
        <v>222</v>
      </c>
      <c r="C92" s="146" t="s">
        <v>223</v>
      </c>
      <c r="D92" s="146" t="s">
        <v>224</v>
      </c>
      <c r="E92" s="146" t="s">
        <v>225</v>
      </c>
      <c r="F92" s="146" t="s">
        <v>226</v>
      </c>
      <c r="G92" s="146" t="s">
        <v>227</v>
      </c>
      <c r="H92" s="146" t="s">
        <v>228</v>
      </c>
      <c r="I92" s="136"/>
      <c r="J92" s="137" t="str">
        <f>HYPERLINK("https://www.cnil.fr/fr/transferts-de-donnees-hors-ue-ce-qui-change-avec-le-reglement-general-sur-la-protection-des-donnees","► Transfert de données")</f>
        <v>► Transfert de données</v>
      </c>
      <c r="K92" s="136"/>
      <c r="L92" s="136"/>
      <c r="M92" s="136"/>
      <c r="N92" s="136"/>
      <c r="O92" s="136"/>
      <c r="P92" s="136"/>
      <c r="Q92" s="136"/>
      <c r="R92" s="136"/>
      <c r="S92" s="136"/>
      <c r="T92" s="136"/>
      <c r="U92" s="136"/>
      <c r="V92" s="136"/>
      <c r="W92" s="136"/>
      <c r="X92" s="136"/>
      <c r="Y92" s="136"/>
      <c r="Z92" s="136"/>
    </row>
    <row r="93" ht="26.25" customHeight="1">
      <c r="A93" s="143" t="s">
        <v>229</v>
      </c>
      <c r="B93" s="147"/>
      <c r="C93" s="148"/>
      <c r="D93" s="148"/>
      <c r="E93" s="148"/>
      <c r="F93" s="148"/>
      <c r="G93" s="148"/>
      <c r="H93" s="149"/>
      <c r="I93" s="136"/>
      <c r="J93" s="137" t="str">
        <f>HYPERLINK("https://www.cnil.fr/fr/limiter-la-conservation-des-donnees","► Durée de conservation de données")</f>
        <v>► Durée de conservation de données</v>
      </c>
      <c r="K93" s="136"/>
      <c r="L93" s="136"/>
      <c r="M93" s="136"/>
      <c r="N93" s="136"/>
      <c r="O93" s="136"/>
      <c r="P93" s="136"/>
      <c r="Q93" s="136"/>
      <c r="R93" s="136"/>
      <c r="S93" s="136"/>
      <c r="T93" s="136"/>
      <c r="U93" s="136"/>
      <c r="V93" s="136"/>
      <c r="W93" s="136"/>
      <c r="X93" s="136"/>
      <c r="Y93" s="136"/>
      <c r="Z93" s="136"/>
    </row>
    <row r="94" ht="26.25" customHeight="1">
      <c r="A94" s="140" t="s">
        <v>230</v>
      </c>
      <c r="B94" s="150"/>
      <c r="C94" s="151"/>
      <c r="D94" s="151"/>
      <c r="E94" s="151"/>
      <c r="F94" s="151"/>
      <c r="G94" s="151"/>
      <c r="H94" s="152"/>
      <c r="I94" s="136"/>
      <c r="J94" s="137" t="str">
        <f>HYPERLINK("https://www.cnil.fr/fr/principes-cles/guide-de-la-securite-des-donnees-personnelles","► Sécurité des données")</f>
        <v>► Sécurité des données</v>
      </c>
      <c r="K94" s="136"/>
      <c r="L94" s="136"/>
      <c r="M94" s="136"/>
      <c r="N94" s="136"/>
      <c r="O94" s="136"/>
      <c r="P94" s="136"/>
      <c r="Q94" s="136"/>
      <c r="R94" s="136"/>
      <c r="S94" s="136"/>
      <c r="T94" s="136"/>
      <c r="U94" s="136"/>
      <c r="V94" s="136"/>
      <c r="W94" s="136"/>
      <c r="X94" s="136"/>
      <c r="Y94" s="136"/>
      <c r="Z94" s="136"/>
    </row>
    <row r="95" ht="26.25" customHeight="1">
      <c r="A95" s="153" t="s">
        <v>231</v>
      </c>
      <c r="B95" s="154"/>
      <c r="C95" s="155"/>
      <c r="D95" s="147"/>
      <c r="E95" s="155"/>
      <c r="F95" s="155"/>
      <c r="G95" s="155"/>
      <c r="H95" s="156"/>
      <c r="I95" s="136"/>
      <c r="J95" s="136"/>
      <c r="K95" s="136"/>
      <c r="L95" s="136"/>
      <c r="M95" s="136"/>
      <c r="N95" s="136"/>
      <c r="O95" s="136"/>
      <c r="P95" s="136"/>
      <c r="Q95" s="136"/>
      <c r="R95" s="136"/>
      <c r="S95" s="136"/>
      <c r="T95" s="136"/>
      <c r="U95" s="136"/>
      <c r="V95" s="136"/>
      <c r="W95" s="136"/>
      <c r="X95" s="136"/>
      <c r="Y95" s="136"/>
      <c r="Z95" s="136"/>
    </row>
    <row r="96" ht="26.25" customHeight="1">
      <c r="A96" s="138" t="s">
        <v>232</v>
      </c>
      <c r="B96" s="157"/>
      <c r="C96" s="151"/>
      <c r="D96" s="158"/>
      <c r="E96" s="151"/>
      <c r="F96" s="151"/>
      <c r="G96" s="151"/>
      <c r="H96" s="159"/>
      <c r="I96" s="136"/>
      <c r="J96" s="136"/>
      <c r="K96" s="136"/>
      <c r="L96" s="136"/>
      <c r="M96" s="136"/>
      <c r="N96" s="136"/>
      <c r="O96" s="136"/>
      <c r="P96" s="136"/>
      <c r="Q96" s="136"/>
      <c r="R96" s="136"/>
      <c r="S96" s="136"/>
      <c r="T96" s="136"/>
      <c r="U96" s="136"/>
      <c r="V96" s="136"/>
      <c r="W96" s="136"/>
      <c r="X96" s="136"/>
      <c r="Y96" s="136"/>
      <c r="Z96" s="136"/>
    </row>
    <row r="97" ht="26.25" customHeight="1">
      <c r="A97" s="143" t="s">
        <v>233</v>
      </c>
      <c r="B97" s="154"/>
      <c r="C97" s="155"/>
      <c r="D97" s="155"/>
      <c r="E97" s="155"/>
      <c r="F97" s="155"/>
      <c r="G97" s="155"/>
      <c r="H97" s="156"/>
      <c r="I97" s="136"/>
      <c r="J97" s="136"/>
      <c r="K97" s="136"/>
      <c r="L97" s="136"/>
      <c r="M97" s="136"/>
      <c r="N97" s="136"/>
      <c r="O97" s="136"/>
      <c r="P97" s="136"/>
      <c r="Q97" s="136"/>
      <c r="R97" s="136"/>
      <c r="S97" s="136"/>
      <c r="T97" s="136"/>
      <c r="U97" s="136"/>
      <c r="V97" s="136"/>
      <c r="W97" s="136"/>
      <c r="X97" s="136"/>
      <c r="Y97" s="136"/>
      <c r="Z97" s="136"/>
    </row>
    <row r="98" ht="14.25" customHeight="1">
      <c r="A98" s="160"/>
      <c r="B98" s="161"/>
      <c r="C98" s="161"/>
      <c r="D98" s="161"/>
      <c r="E98" s="161"/>
      <c r="F98" s="161"/>
      <c r="G98" s="161"/>
      <c r="H98" s="161"/>
      <c r="I98" s="162"/>
      <c r="J98" s="162"/>
      <c r="K98" s="162"/>
      <c r="L98" s="162"/>
      <c r="M98" s="162"/>
      <c r="N98" s="162"/>
      <c r="O98" s="162"/>
      <c r="P98" s="162"/>
      <c r="Q98" s="162"/>
      <c r="R98" s="162"/>
      <c r="S98" s="162"/>
      <c r="T98" s="162"/>
      <c r="U98" s="162"/>
      <c r="V98" s="162"/>
      <c r="W98" s="162"/>
      <c r="X98" s="162"/>
      <c r="Y98" s="162"/>
      <c r="Z98" s="162"/>
    </row>
    <row r="99" ht="30.0" customHeight="1">
      <c r="A99" s="134" t="s">
        <v>234</v>
      </c>
      <c r="B99" s="163"/>
      <c r="C99" s="163"/>
      <c r="D99" s="163"/>
      <c r="E99" s="163"/>
      <c r="F99" s="163"/>
      <c r="G99" s="163"/>
      <c r="H99" s="163"/>
      <c r="I99" s="136"/>
      <c r="J99" s="136"/>
      <c r="K99" s="136"/>
      <c r="L99" s="136"/>
      <c r="M99" s="136"/>
      <c r="N99" s="136"/>
      <c r="O99" s="136"/>
      <c r="P99" s="136"/>
      <c r="Q99" s="136"/>
      <c r="R99" s="136"/>
      <c r="S99" s="136"/>
      <c r="T99" s="136"/>
      <c r="U99" s="136"/>
      <c r="V99" s="136"/>
      <c r="W99" s="136"/>
      <c r="X99" s="136"/>
      <c r="Y99" s="136"/>
      <c r="Z99" s="136"/>
    </row>
    <row r="100" ht="26.25" customHeight="1">
      <c r="A100" s="140" t="s">
        <v>235</v>
      </c>
      <c r="B100" s="164" t="s">
        <v>217</v>
      </c>
      <c r="C100" s="107"/>
      <c r="D100" s="107"/>
      <c r="E100" s="107"/>
      <c r="F100" s="107"/>
      <c r="G100" s="107"/>
      <c r="H100" s="109"/>
      <c r="I100" s="136"/>
      <c r="J100" s="136"/>
      <c r="K100" s="136"/>
      <c r="L100" s="136"/>
      <c r="M100" s="136"/>
      <c r="N100" s="136"/>
      <c r="O100" s="136"/>
      <c r="P100" s="136"/>
      <c r="Q100" s="136"/>
      <c r="R100" s="136"/>
      <c r="S100" s="136"/>
      <c r="T100" s="136"/>
      <c r="U100" s="136"/>
      <c r="V100" s="136"/>
      <c r="W100" s="136"/>
      <c r="X100" s="136"/>
      <c r="Y100" s="136"/>
      <c r="Z100" s="136"/>
    </row>
    <row r="101" ht="14.25" customHeight="1">
      <c r="A101" s="165"/>
      <c r="B101" s="136"/>
      <c r="C101" s="136"/>
      <c r="D101" s="13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row>
    <row r="102" ht="30.0" customHeight="1">
      <c r="A102" s="166" t="s">
        <v>237</v>
      </c>
      <c r="B102" s="167" t="s">
        <v>133</v>
      </c>
      <c r="C102" s="168"/>
      <c r="D102" s="169"/>
      <c r="E102" s="170" t="s">
        <v>238</v>
      </c>
      <c r="F102" s="168"/>
      <c r="G102" s="168"/>
      <c r="H102" s="171"/>
      <c r="I102" s="136"/>
      <c r="J102" s="136"/>
      <c r="K102" s="136"/>
      <c r="L102" s="136"/>
      <c r="M102" s="136"/>
      <c r="N102" s="136"/>
      <c r="O102" s="136"/>
      <c r="P102" s="136"/>
      <c r="Q102" s="136"/>
      <c r="R102" s="136"/>
      <c r="S102" s="136"/>
      <c r="T102" s="136"/>
      <c r="U102" s="136"/>
      <c r="V102" s="136"/>
      <c r="W102" s="136"/>
      <c r="X102" s="136"/>
      <c r="Y102" s="136"/>
      <c r="Z102" s="136"/>
    </row>
    <row r="103" ht="26.25" customHeight="1">
      <c r="A103" s="172" t="s">
        <v>239</v>
      </c>
      <c r="B103" s="173" t="s">
        <v>240</v>
      </c>
      <c r="C103" s="174"/>
      <c r="D103" s="175"/>
      <c r="E103" s="173" t="s">
        <v>241</v>
      </c>
      <c r="F103" s="174"/>
      <c r="G103" s="174"/>
      <c r="H103" s="176"/>
      <c r="I103" s="177"/>
      <c r="J103" s="177"/>
      <c r="K103" s="177"/>
      <c r="L103" s="177"/>
      <c r="M103" s="177"/>
      <c r="N103" s="177"/>
      <c r="O103" s="177"/>
      <c r="P103" s="177"/>
      <c r="Q103" s="177"/>
      <c r="R103" s="177"/>
      <c r="S103" s="177"/>
      <c r="T103" s="177"/>
      <c r="U103" s="177"/>
      <c r="V103" s="177"/>
      <c r="W103" s="177"/>
      <c r="X103" s="177"/>
      <c r="Y103" s="177"/>
      <c r="Z103" s="177"/>
    </row>
    <row r="104" ht="26.25" customHeight="1">
      <c r="A104" s="178" t="s">
        <v>242</v>
      </c>
      <c r="B104" s="179" t="s">
        <v>243</v>
      </c>
      <c r="C104" s="180"/>
      <c r="D104" s="181"/>
      <c r="E104" s="179" t="s">
        <v>244</v>
      </c>
      <c r="F104" s="180"/>
      <c r="G104" s="180"/>
      <c r="H104" s="182"/>
      <c r="I104" s="177"/>
      <c r="J104" s="177"/>
      <c r="K104" s="177"/>
      <c r="L104" s="177"/>
      <c r="M104" s="177"/>
      <c r="N104" s="177"/>
      <c r="O104" s="177"/>
      <c r="P104" s="177"/>
      <c r="Q104" s="177"/>
      <c r="R104" s="177"/>
      <c r="S104" s="177"/>
      <c r="T104" s="177"/>
      <c r="U104" s="177"/>
      <c r="V104" s="177"/>
      <c r="W104" s="177"/>
      <c r="X104" s="177"/>
      <c r="Y104" s="177"/>
      <c r="Z104" s="177"/>
    </row>
    <row r="105" ht="26.25" customHeight="1">
      <c r="A105" s="178" t="s">
        <v>245</v>
      </c>
      <c r="B105" s="183" t="s">
        <v>246</v>
      </c>
      <c r="C105" s="180"/>
      <c r="D105" s="181"/>
      <c r="E105" s="184" t="s">
        <v>241</v>
      </c>
      <c r="F105" s="180"/>
      <c r="G105" s="180"/>
      <c r="H105" s="182"/>
      <c r="I105" s="177"/>
      <c r="J105" s="177"/>
      <c r="K105" s="177"/>
      <c r="L105" s="177"/>
      <c r="M105" s="177"/>
      <c r="N105" s="177"/>
      <c r="O105" s="177"/>
      <c r="P105" s="177"/>
      <c r="Q105" s="177"/>
      <c r="R105" s="177"/>
      <c r="S105" s="177"/>
      <c r="T105" s="177"/>
      <c r="U105" s="177"/>
      <c r="V105" s="177"/>
      <c r="W105" s="177"/>
      <c r="X105" s="177"/>
      <c r="Y105" s="177"/>
      <c r="Z105" s="177"/>
    </row>
    <row r="106" ht="26.25" customHeight="1">
      <c r="A106" s="178" t="s">
        <v>247</v>
      </c>
      <c r="B106" s="185" t="s">
        <v>248</v>
      </c>
      <c r="C106" s="180"/>
      <c r="D106" s="181"/>
      <c r="E106" s="185" t="s">
        <v>249</v>
      </c>
      <c r="F106" s="180"/>
      <c r="G106" s="180"/>
      <c r="H106" s="182"/>
      <c r="I106" s="177"/>
      <c r="J106" s="177"/>
      <c r="K106" s="177"/>
      <c r="L106" s="177"/>
      <c r="M106" s="177"/>
      <c r="N106" s="177"/>
      <c r="O106" s="177"/>
      <c r="P106" s="177"/>
      <c r="Q106" s="177"/>
      <c r="R106" s="177"/>
      <c r="S106" s="177"/>
      <c r="T106" s="177"/>
      <c r="U106" s="177"/>
      <c r="V106" s="177"/>
      <c r="W106" s="177"/>
      <c r="X106" s="177"/>
      <c r="Y106" s="177"/>
      <c r="Z106" s="177"/>
    </row>
    <row r="107" ht="14.25" customHeight="1">
      <c r="A107" s="160"/>
      <c r="B107" s="161"/>
      <c r="C107" s="161"/>
      <c r="D107" s="161"/>
      <c r="E107" s="161"/>
      <c r="F107" s="161"/>
      <c r="G107" s="161"/>
      <c r="H107" s="161"/>
      <c r="I107" s="136"/>
      <c r="J107" s="136"/>
      <c r="K107" s="136"/>
      <c r="L107" s="136"/>
      <c r="M107" s="136"/>
      <c r="N107" s="136"/>
      <c r="O107" s="136"/>
      <c r="P107" s="136"/>
      <c r="Q107" s="136"/>
      <c r="R107" s="136"/>
      <c r="S107" s="136"/>
      <c r="T107" s="136"/>
      <c r="U107" s="136"/>
      <c r="V107" s="136"/>
      <c r="W107" s="136"/>
      <c r="X107" s="136"/>
      <c r="Y107" s="136"/>
      <c r="Z107" s="136"/>
    </row>
    <row r="108" ht="30.0" customHeight="1">
      <c r="A108" s="166" t="s">
        <v>250</v>
      </c>
      <c r="B108" s="167" t="s">
        <v>133</v>
      </c>
      <c r="C108" s="168"/>
      <c r="D108" s="169"/>
      <c r="E108" s="170" t="s">
        <v>238</v>
      </c>
      <c r="F108" s="168"/>
      <c r="G108" s="168"/>
      <c r="H108" s="171"/>
      <c r="I108" s="136"/>
      <c r="J108" s="136"/>
      <c r="K108" s="136"/>
      <c r="L108" s="136"/>
      <c r="M108" s="136"/>
      <c r="N108" s="136"/>
      <c r="O108" s="136"/>
      <c r="P108" s="136"/>
      <c r="Q108" s="136"/>
      <c r="R108" s="136"/>
      <c r="S108" s="136"/>
      <c r="T108" s="136"/>
      <c r="U108" s="136"/>
      <c r="V108" s="136"/>
      <c r="W108" s="136"/>
      <c r="X108" s="136"/>
      <c r="Y108" s="136"/>
      <c r="Z108" s="136"/>
    </row>
    <row r="109" ht="26.25" customHeight="1">
      <c r="A109" s="143" t="s">
        <v>251</v>
      </c>
      <c r="B109" s="186" t="s">
        <v>252</v>
      </c>
      <c r="C109" s="107"/>
      <c r="D109" s="108"/>
      <c r="E109" s="186" t="s">
        <v>241</v>
      </c>
      <c r="F109" s="107"/>
      <c r="G109" s="107"/>
      <c r="H109" s="109"/>
      <c r="I109" s="136"/>
      <c r="J109" s="136"/>
      <c r="K109" s="136"/>
      <c r="L109" s="136"/>
      <c r="M109" s="136"/>
      <c r="N109" s="136"/>
      <c r="O109" s="136"/>
      <c r="P109" s="136"/>
      <c r="Q109" s="136"/>
      <c r="R109" s="136"/>
      <c r="S109" s="136"/>
      <c r="T109" s="136"/>
      <c r="U109" s="136"/>
      <c r="V109" s="136"/>
      <c r="W109" s="136"/>
      <c r="X109" s="136"/>
      <c r="Y109" s="136"/>
      <c r="Z109" s="136"/>
    </row>
    <row r="110" ht="26.25" customHeight="1">
      <c r="A110" s="143" t="s">
        <v>253</v>
      </c>
      <c r="B110" s="186" t="s">
        <v>254</v>
      </c>
      <c r="C110" s="107"/>
      <c r="D110" s="108"/>
      <c r="E110" s="186" t="s">
        <v>241</v>
      </c>
      <c r="F110" s="107"/>
      <c r="G110" s="107"/>
      <c r="H110" s="109"/>
      <c r="I110" s="136"/>
      <c r="J110" s="136"/>
      <c r="K110" s="136"/>
      <c r="L110" s="136"/>
      <c r="M110" s="136"/>
      <c r="N110" s="136"/>
      <c r="O110" s="136"/>
      <c r="P110" s="136"/>
      <c r="Q110" s="136"/>
      <c r="R110" s="136"/>
      <c r="S110" s="136"/>
      <c r="T110" s="136"/>
      <c r="U110" s="136"/>
      <c r="V110" s="136"/>
      <c r="W110" s="136"/>
      <c r="X110" s="136"/>
      <c r="Y110" s="136"/>
      <c r="Z110" s="136"/>
    </row>
    <row r="111" ht="14.25" customHeight="1">
      <c r="A111" s="145"/>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row>
    <row r="112" ht="30.0" customHeight="1">
      <c r="A112" s="166" t="s">
        <v>255</v>
      </c>
      <c r="B112" s="167" t="s">
        <v>133</v>
      </c>
      <c r="C112" s="168"/>
      <c r="D112" s="169"/>
      <c r="E112" s="187" t="s">
        <v>256</v>
      </c>
      <c r="F112" s="188"/>
      <c r="G112" s="188"/>
      <c r="H112" s="189"/>
      <c r="I112" s="136"/>
      <c r="J112" s="136"/>
      <c r="K112" s="136"/>
      <c r="L112" s="136"/>
      <c r="M112" s="136"/>
      <c r="N112" s="136"/>
      <c r="O112" s="136"/>
      <c r="P112" s="136"/>
      <c r="Q112" s="136"/>
      <c r="R112" s="136"/>
      <c r="S112" s="136"/>
      <c r="T112" s="136"/>
      <c r="U112" s="136"/>
      <c r="V112" s="136"/>
      <c r="W112" s="136"/>
      <c r="X112" s="136"/>
      <c r="Y112" s="136"/>
      <c r="Z112" s="136"/>
    </row>
    <row r="113" ht="26.25" customHeight="1">
      <c r="A113" s="190" t="s">
        <v>257</v>
      </c>
      <c r="B113" s="191" t="s">
        <v>258</v>
      </c>
      <c r="C113" s="107"/>
      <c r="D113" s="108"/>
      <c r="E113" s="192"/>
      <c r="F113" s="168"/>
      <c r="G113" s="168"/>
      <c r="H113" s="171"/>
      <c r="I113" s="136"/>
      <c r="J113" s="136"/>
      <c r="K113" s="136"/>
      <c r="L113" s="136"/>
      <c r="M113" s="136"/>
      <c r="N113" s="136"/>
      <c r="O113" s="136"/>
      <c r="P113" s="136"/>
      <c r="Q113" s="136"/>
      <c r="R113" s="136"/>
      <c r="S113" s="136"/>
      <c r="T113" s="136"/>
      <c r="U113" s="136"/>
      <c r="V113" s="136"/>
      <c r="W113" s="136"/>
      <c r="X113" s="136"/>
      <c r="Y113" s="136"/>
      <c r="Z113" s="136"/>
    </row>
    <row r="114" ht="14.25" customHeight="1">
      <c r="A114" s="145"/>
      <c r="B114" s="136"/>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row>
    <row r="115" ht="30.0" customHeight="1">
      <c r="A115" s="166" t="s">
        <v>259</v>
      </c>
      <c r="B115" s="170" t="s">
        <v>260</v>
      </c>
      <c r="C115" s="168"/>
      <c r="D115" s="169"/>
      <c r="E115" s="170" t="s">
        <v>256</v>
      </c>
      <c r="F115" s="168"/>
      <c r="G115" s="168"/>
      <c r="H115" s="171"/>
      <c r="I115" s="136"/>
      <c r="J115" s="136"/>
      <c r="K115" s="136"/>
      <c r="L115" s="136"/>
      <c r="M115" s="136"/>
      <c r="N115" s="136"/>
      <c r="O115" s="136"/>
      <c r="P115" s="136"/>
      <c r="Q115" s="136"/>
      <c r="R115" s="136"/>
      <c r="S115" s="136"/>
      <c r="T115" s="136"/>
      <c r="U115" s="136"/>
      <c r="V115" s="136"/>
      <c r="W115" s="136"/>
      <c r="X115" s="136"/>
      <c r="Y115" s="136"/>
      <c r="Z115" s="136"/>
    </row>
    <row r="116" ht="26.25" customHeight="1">
      <c r="A116" s="190" t="s">
        <v>261</v>
      </c>
      <c r="B116" s="191" t="s">
        <v>262</v>
      </c>
      <c r="C116" s="107"/>
      <c r="D116" s="108"/>
      <c r="E116" s="193"/>
      <c r="F116" s="107"/>
      <c r="G116" s="107"/>
      <c r="H116" s="109"/>
      <c r="I116" s="136"/>
      <c r="J116" s="136"/>
      <c r="K116" s="136"/>
      <c r="L116" s="136"/>
      <c r="M116" s="136"/>
      <c r="N116" s="136"/>
      <c r="O116" s="136"/>
      <c r="P116" s="136"/>
      <c r="Q116" s="136"/>
      <c r="R116" s="136"/>
      <c r="S116" s="136"/>
      <c r="T116" s="136"/>
      <c r="U116" s="136"/>
      <c r="V116" s="136"/>
      <c r="W116" s="136"/>
      <c r="X116" s="136"/>
      <c r="Y116" s="136"/>
      <c r="Z116" s="136"/>
    </row>
    <row r="117" ht="14.25" customHeight="1">
      <c r="A117" s="145"/>
      <c r="B117" s="194"/>
      <c r="C117" s="194"/>
      <c r="D117" s="194"/>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row>
    <row r="118" ht="30.0" customHeight="1">
      <c r="A118" s="166" t="s">
        <v>263</v>
      </c>
      <c r="B118" s="167" t="s">
        <v>264</v>
      </c>
      <c r="C118" s="168"/>
      <c r="D118" s="169"/>
      <c r="E118" s="187" t="s">
        <v>256</v>
      </c>
      <c r="F118" s="188"/>
      <c r="G118" s="188"/>
      <c r="H118" s="189"/>
      <c r="I118" s="136"/>
      <c r="J118" s="136"/>
      <c r="K118" s="136"/>
      <c r="L118" s="136"/>
      <c r="M118" s="136"/>
      <c r="N118" s="136"/>
      <c r="O118" s="136"/>
      <c r="P118" s="136"/>
      <c r="Q118" s="136"/>
      <c r="R118" s="136"/>
      <c r="S118" s="136"/>
      <c r="T118" s="136"/>
      <c r="U118" s="136"/>
      <c r="V118" s="136"/>
      <c r="W118" s="136"/>
      <c r="X118" s="136"/>
      <c r="Y118" s="136"/>
      <c r="Z118" s="136"/>
    </row>
    <row r="119" ht="26.25" customHeight="1">
      <c r="A119" s="143" t="s">
        <v>265</v>
      </c>
      <c r="B119" s="195" t="s">
        <v>266</v>
      </c>
      <c r="C119" s="107"/>
      <c r="D119" s="108"/>
      <c r="E119" s="196"/>
      <c r="F119" s="168"/>
      <c r="G119" s="168"/>
      <c r="H119" s="171"/>
      <c r="I119" s="136"/>
      <c r="J119" s="136"/>
      <c r="K119" s="136"/>
      <c r="L119" s="136"/>
      <c r="M119" s="136"/>
      <c r="N119" s="136"/>
      <c r="O119" s="136"/>
      <c r="P119" s="136"/>
      <c r="Q119" s="136"/>
      <c r="R119" s="136"/>
      <c r="S119" s="136"/>
      <c r="T119" s="136"/>
      <c r="U119" s="136"/>
      <c r="V119" s="136"/>
      <c r="W119" s="136"/>
      <c r="X119" s="136"/>
      <c r="Y119" s="136"/>
      <c r="Z119" s="136"/>
    </row>
    <row r="120" ht="26.25" customHeight="1">
      <c r="A120" s="143" t="s">
        <v>267</v>
      </c>
      <c r="B120" s="197" t="s">
        <v>268</v>
      </c>
      <c r="C120" s="107"/>
      <c r="D120" s="108"/>
      <c r="E120" s="193"/>
      <c r="F120" s="107"/>
      <c r="G120" s="107"/>
      <c r="H120" s="109"/>
      <c r="I120" s="136"/>
      <c r="J120" s="136"/>
      <c r="K120" s="136"/>
      <c r="L120" s="136"/>
      <c r="M120" s="136"/>
      <c r="N120" s="136"/>
      <c r="O120" s="136"/>
      <c r="P120" s="136"/>
      <c r="Q120" s="136"/>
      <c r="R120" s="136"/>
      <c r="S120" s="136"/>
      <c r="T120" s="136"/>
      <c r="U120" s="136"/>
      <c r="V120" s="136"/>
      <c r="W120" s="136"/>
      <c r="X120" s="136"/>
      <c r="Y120" s="136"/>
      <c r="Z120" s="136"/>
    </row>
    <row r="121" ht="26.25" customHeight="1">
      <c r="A121" s="198" t="s">
        <v>269</v>
      </c>
      <c r="B121" s="186" t="s">
        <v>270</v>
      </c>
      <c r="C121" s="107"/>
      <c r="D121" s="108"/>
      <c r="E121" s="199"/>
      <c r="F121" s="199"/>
      <c r="G121" s="199"/>
      <c r="H121" s="199"/>
      <c r="I121" s="136"/>
      <c r="J121" s="136"/>
      <c r="K121" s="136"/>
      <c r="L121" s="136"/>
      <c r="M121" s="136"/>
      <c r="N121" s="136"/>
      <c r="O121" s="136"/>
      <c r="P121" s="136"/>
      <c r="Q121" s="136"/>
      <c r="R121" s="136"/>
      <c r="S121" s="136"/>
      <c r="T121" s="136"/>
      <c r="U121" s="136"/>
      <c r="V121" s="136"/>
      <c r="W121" s="136"/>
      <c r="X121" s="136"/>
      <c r="Y121" s="136"/>
      <c r="Z121" s="136"/>
    </row>
    <row r="122" ht="26.25" customHeight="1">
      <c r="A122" s="200" t="s">
        <v>271</v>
      </c>
      <c r="B122" s="186" t="s">
        <v>272</v>
      </c>
      <c r="C122" s="107"/>
      <c r="D122" s="108"/>
      <c r="E122" s="144"/>
      <c r="F122" s="107"/>
      <c r="G122" s="107"/>
      <c r="H122" s="109"/>
      <c r="I122" s="136"/>
      <c r="J122" s="136"/>
      <c r="K122" s="136"/>
      <c r="L122" s="136"/>
      <c r="M122" s="136"/>
      <c r="N122" s="136"/>
      <c r="O122" s="136"/>
      <c r="P122" s="136"/>
      <c r="Q122" s="136"/>
      <c r="R122" s="136"/>
      <c r="S122" s="136"/>
      <c r="T122" s="136"/>
      <c r="U122" s="136"/>
      <c r="V122" s="136"/>
      <c r="W122" s="136"/>
      <c r="X122" s="136"/>
      <c r="Y122" s="136"/>
      <c r="Z122" s="136"/>
    </row>
    <row r="123" ht="14.25" customHeight="1">
      <c r="A123" s="201"/>
      <c r="B123" s="202"/>
      <c r="C123" s="203"/>
      <c r="D123" s="203"/>
      <c r="E123" s="204"/>
      <c r="F123" s="204"/>
      <c r="G123" s="204"/>
      <c r="H123" s="204"/>
      <c r="I123" s="136"/>
      <c r="J123" s="136"/>
      <c r="K123" s="136"/>
      <c r="L123" s="136"/>
      <c r="M123" s="136"/>
      <c r="N123" s="136"/>
      <c r="O123" s="136"/>
      <c r="P123" s="136"/>
      <c r="Q123" s="136"/>
      <c r="R123" s="136"/>
      <c r="S123" s="136"/>
      <c r="T123" s="136"/>
      <c r="U123" s="136"/>
      <c r="V123" s="136"/>
      <c r="W123" s="136"/>
      <c r="X123" s="136"/>
      <c r="Y123" s="136"/>
      <c r="Z123" s="136"/>
    </row>
    <row r="124" ht="30.0" customHeight="1">
      <c r="A124" s="205" t="s">
        <v>273</v>
      </c>
      <c r="B124" s="206" t="s">
        <v>274</v>
      </c>
      <c r="C124" s="206" t="s">
        <v>226</v>
      </c>
      <c r="D124" s="207" t="s">
        <v>275</v>
      </c>
      <c r="E124" s="108"/>
      <c r="F124" s="208" t="s">
        <v>276</v>
      </c>
      <c r="G124" s="107"/>
      <c r="H124" s="108"/>
      <c r="I124" s="136"/>
      <c r="J124" s="136"/>
      <c r="K124" s="136"/>
      <c r="L124" s="136"/>
      <c r="M124" s="136"/>
      <c r="N124" s="136"/>
      <c r="O124" s="136"/>
      <c r="P124" s="136"/>
      <c r="Q124" s="136"/>
      <c r="R124" s="136"/>
      <c r="S124" s="136"/>
      <c r="T124" s="136"/>
      <c r="U124" s="136"/>
      <c r="V124" s="136"/>
      <c r="W124" s="136"/>
      <c r="X124" s="136"/>
      <c r="Y124" s="136"/>
      <c r="Z124" s="136"/>
    </row>
    <row r="125" ht="30.0" customHeight="1">
      <c r="A125" s="140" t="s">
        <v>277</v>
      </c>
      <c r="B125" s="209"/>
      <c r="C125" s="210" t="s">
        <v>278</v>
      </c>
      <c r="D125" s="211" t="s">
        <v>278</v>
      </c>
      <c r="E125" s="108"/>
      <c r="F125" s="144"/>
      <c r="G125" s="107"/>
      <c r="H125" s="212"/>
      <c r="I125" s="136"/>
      <c r="J125" s="136"/>
      <c r="K125" s="136"/>
      <c r="L125" s="136"/>
      <c r="M125" s="136"/>
      <c r="N125" s="136"/>
      <c r="O125" s="136"/>
      <c r="P125" s="136"/>
      <c r="Q125" s="136"/>
      <c r="R125" s="136"/>
      <c r="S125" s="136"/>
      <c r="T125" s="136"/>
      <c r="U125" s="136"/>
      <c r="V125" s="136"/>
      <c r="W125" s="136"/>
      <c r="X125" s="136"/>
      <c r="Y125" s="136"/>
      <c r="Z125" s="136"/>
    </row>
    <row r="126" ht="14.25" customHeight="1">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ht="14.25" customHeight="1">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ht="14.25" customHeight="1">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ht="14.25" customHeight="1">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ht="14.25" customHeight="1">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ht="14.25" customHeight="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ht="14.25" customHeight="1">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ht="14.25" customHeight="1">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ht="14.25" customHeight="1">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ht="14.25" customHeight="1">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ht="14.25" customHeight="1">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ht="14.25" customHeight="1">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ht="14.25" customHeight="1">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ht="14.25" customHeight="1">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ht="14.25" customHeight="1">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ht="14.25" customHeight="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ht="14.25" customHeight="1">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ht="14.25" customHeight="1">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ht="14.25" customHeight="1">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ht="14.25" customHeight="1">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ht="14.25" customHeight="1">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ht="14.25" customHeight="1">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ht="14.25" customHeight="1">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ht="14.25" customHeight="1">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ht="14.25" customHeight="1">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ht="14.25" customHeight="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ht="14.25" customHeight="1">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ht="14.25" customHeight="1">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ht="14.25" customHeight="1">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ht="14.25" customHeight="1">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ht="14.25" customHeight="1">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ht="14.25" customHeight="1">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ht="14.25" customHeight="1">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ht="14.25" customHeight="1">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ht="14.25" customHeight="1">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ht="14.25" customHeight="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ht="14.25" customHeight="1">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ht="14.25" customHeight="1">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ht="14.25" customHeight="1">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ht="14.25" customHeight="1">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ht="14.25" customHeight="1">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ht="14.25" customHeight="1">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ht="14.25" customHeight="1">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ht="14.25" customHeight="1">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ht="14.25" customHeight="1">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ht="14.25" customHeight="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ht="14.25" customHeight="1">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ht="14.25" customHeight="1">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ht="14.25" customHeight="1">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ht="14.25" customHeight="1">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ht="14.25" customHeight="1">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ht="14.25" customHeight="1">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ht="14.25" customHeight="1">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ht="14.25" customHeight="1">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ht="14.25" customHeight="1">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ht="14.25" customHeight="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ht="14.25" customHeight="1">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ht="14.25" customHeight="1">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ht="14.25" customHeight="1">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ht="14.25" customHeight="1">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ht="14.25" customHeight="1">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ht="14.25" customHeight="1">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ht="14.25" customHeight="1">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ht="14.25" customHeight="1">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ht="14.25" customHeight="1">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ht="14.25" customHeight="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ht="14.25" customHeight="1">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ht="14.25" customHeight="1">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ht="14.25" customHeight="1">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ht="14.25" customHeight="1">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ht="14.25" customHeight="1">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ht="14.25" customHeight="1">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ht="14.25" customHeight="1">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ht="14.25" customHeight="1">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ht="14.25" customHeight="1">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ht="14.25" customHeight="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ht="14.25" customHeight="1">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ht="14.25" customHeight="1">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ht="14.25" customHeight="1">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ht="14.25" customHeight="1">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ht="14.25" customHeight="1">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ht="14.25" customHeight="1">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ht="14.25" customHeight="1">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ht="14.25" customHeight="1">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ht="14.25" customHeight="1">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ht="14.25" customHeight="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ht="14.25" customHeight="1">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ht="14.25" customHeight="1">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ht="14.25" customHeight="1">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ht="14.25" customHeight="1">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ht="14.25" customHeight="1">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ht="14.25" customHeight="1">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ht="14.25" customHeight="1">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ht="14.25" customHeight="1">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ht="14.25" customHeight="1">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ht="14.25" customHeight="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ht="14.25" customHeight="1">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ht="14.25" customHeight="1">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ht="14.25" customHeight="1">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ht="14.25" customHeight="1">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ht="14.25" customHeight="1">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ht="14.25" customHeight="1">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ht="14.25"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ht="14.25"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ht="14.25"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ht="14.25"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ht="14.25"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ht="14.25"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ht="14.25"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ht="14.25"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ht="14.25"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ht="14.25"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ht="15.75"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ht="15.75"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ht="15.75"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ht="15.75"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ht="15.75"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ht="15.75"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ht="15.75"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ht="15.75"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ht="15.75"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ht="15.75"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ht="15.75"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ht="15.75"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ht="15.75"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ht="15.75"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ht="15.75"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ht="15.75"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ht="15.75"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ht="15.75"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ht="15.75"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ht="15.75"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ht="15.75"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ht="15.75"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ht="15.75"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ht="15.75"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ht="15.75"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ht="15.75"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ht="15.75"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ht="15.75"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ht="15.75"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ht="15.75"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ht="15.75"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ht="15.75"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ht="15.75"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ht="15.75"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ht="15.75"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ht="15.75"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ht="15.75"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ht="15.75"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ht="15.75"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ht="15.75"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ht="15.75"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ht="15.75"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ht="15.75"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ht="15.75"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ht="15.75"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ht="15.75"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ht="15.75"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ht="15.75"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ht="15.75"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ht="15.75"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ht="15.75"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ht="15.75"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ht="15.75"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ht="15.75"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ht="15.75"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ht="15.75"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ht="15.75"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ht="15.75"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ht="15.75"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ht="15.75"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ht="15.75"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ht="15.75"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ht="15.75"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ht="15.75"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ht="15.75"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ht="15.75"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ht="15.75"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ht="15.75"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ht="15.75"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ht="15.75"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ht="15.7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ht="15.75"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ht="15.75"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ht="15.75"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ht="15.75"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ht="15.75"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ht="15.7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ht="15.75"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ht="15.75"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ht="15.75"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ht="15.75"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ht="15.75"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ht="15.75"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ht="15.75"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ht="15.75"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ht="15.75"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ht="15.75"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ht="15.75"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ht="15.75"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ht="15.75"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ht="15.75"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ht="15.75"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ht="15.75"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ht="15.75"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ht="15.75"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ht="15.75"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ht="15.75"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ht="15.75"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ht="15.75"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ht="15.75"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ht="15.75"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ht="15.75"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ht="15.75"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ht="15.75"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ht="15.75"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ht="15.75"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ht="15.75"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ht="15.75"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ht="15.75"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ht="15.75"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ht="15.75"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ht="15.75"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ht="15.75"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ht="15.75"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ht="15.75"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ht="15.75"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ht="15.75"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ht="15.75"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ht="15.75"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ht="15.75"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ht="15.75"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ht="15.75"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ht="15.75"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ht="15.75"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ht="15.75"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ht="15.75"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ht="15.75"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ht="15.75"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ht="15.75"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ht="15.75"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ht="15.75"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ht="15.75"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ht="15.75"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ht="15.75"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ht="15.75"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ht="15.75"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ht="15.75"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ht="15.75"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ht="15.75"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ht="15.75"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ht="15.75"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ht="15.75"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ht="15.75"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ht="15.75"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ht="15.75"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ht="15.75"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ht="15.75"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ht="15.75"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ht="15.75"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ht="15.75"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ht="15.75"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ht="15.75"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ht="15.75"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ht="15.75"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ht="15.75"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ht="15.75"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ht="15.75"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ht="15.75"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ht="15.75"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ht="15.75"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ht="15.75"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ht="15.75"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ht="15.75"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ht="15.75"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ht="15.75"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ht="15.75"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ht="15.75"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ht="15.75"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ht="15.75"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ht="15.75"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ht="15.75"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ht="15.75"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ht="15.75"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ht="15.75"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ht="15.75"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ht="15.75"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ht="15.75"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ht="15.75"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ht="15.75"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ht="15.75"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ht="15.75"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ht="15.75"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ht="15.75"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ht="15.75"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ht="15.75"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ht="15.75"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ht="15.75"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ht="15.75"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ht="15.75"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ht="15.75"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ht="15.75"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ht="15.75"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ht="15.75"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ht="15.75"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ht="15.75"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ht="15.75"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ht="15.75"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ht="15.75"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ht="15.75"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ht="15.75"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ht="15.75"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ht="15.75"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ht="15.75"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ht="15.75"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ht="15.75"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ht="15.75"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ht="15.75"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ht="15.75"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ht="15.75"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ht="15.75"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ht="15.75"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ht="15.75"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ht="15.75"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ht="15.75"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ht="15.75"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ht="15.75"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ht="15.75"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ht="15.75"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ht="15.75"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ht="15.75"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ht="15.75"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ht="15.75"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ht="15.75"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ht="15.75"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ht="15.75"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ht="15.75"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ht="15.75"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ht="15.75"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ht="15.75"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ht="15.75"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ht="15.75"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ht="15.75"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ht="15.75"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ht="15.75"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ht="15.75"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ht="15.75"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ht="15.75"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ht="15.75"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ht="15.75"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ht="15.75"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ht="15.75"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ht="15.75"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ht="15.75"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ht="15.75"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ht="15.75"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ht="15.75"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ht="15.75"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ht="15.75"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ht="15.75"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ht="15.75"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ht="15.75"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ht="15.75"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ht="15.75"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ht="15.75"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ht="15.75"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ht="15.75"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ht="15.75"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ht="15.75"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ht="15.75"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ht="15.75"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ht="15.75"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ht="15.75"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ht="15.75"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ht="15.75"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ht="15.75"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ht="15.75"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ht="15.75"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ht="15.75"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ht="15.75"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ht="15.75"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ht="15.75"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ht="15.75"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ht="15.75"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ht="15.75"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ht="15.75"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ht="15.75"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ht="15.75"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ht="15.75"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ht="15.75"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ht="15.75"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ht="15.75"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ht="15.75"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ht="15.75"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ht="15.75"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ht="15.75"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ht="15.75"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ht="15.75"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ht="15.75"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ht="15.75"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ht="15.75"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ht="15.75"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ht="15.75"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ht="15.75"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ht="15.75"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ht="15.75"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ht="15.75"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ht="15.75"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ht="15.75"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ht="15.75"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ht="15.75"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ht="15.75"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ht="15.75"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ht="15.75"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ht="15.75"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ht="15.75"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ht="15.75"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ht="15.75"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ht="15.75"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ht="15.75"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ht="15.75"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ht="15.75"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ht="15.75"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ht="15.75"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ht="15.75"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ht="15.75"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ht="15.75"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ht="15.75"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ht="15.75"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ht="15.75"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ht="15.75"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ht="15.75"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ht="15.75"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ht="15.75"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ht="15.75"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ht="15.75"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ht="15.75"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ht="15.75"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ht="15.75"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ht="15.75"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ht="15.75"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ht="15.75"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ht="15.75"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ht="15.75"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ht="15.75"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ht="15.75"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ht="15.75"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ht="15.75"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ht="15.75"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ht="15.75"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ht="15.75"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ht="15.75"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ht="15.75"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ht="15.75"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ht="15.75"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ht="15.75"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ht="15.75"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ht="15.75"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ht="15.75"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ht="15.75"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ht="15.75"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ht="15.75"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ht="15.75"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ht="15.75"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ht="15.75"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ht="15.75"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ht="15.75"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ht="15.75"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ht="15.75"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ht="15.75"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ht="15.75"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ht="15.75"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ht="15.75"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ht="15.75"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ht="15.75"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ht="15.75"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ht="15.75"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ht="15.75"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ht="15.75"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ht="15.75"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ht="15.75"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ht="15.75"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ht="15.75"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ht="15.75"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ht="15.75"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ht="15.75"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ht="15.75"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ht="15.75"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ht="15.75"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ht="15.75"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ht="15.75"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ht="15.75"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ht="15.75"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ht="15.75"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ht="15.75"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ht="15.75"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ht="15.75"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ht="15.75"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ht="15.75"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ht="15.75"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ht="15.75"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ht="15.75"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ht="15.75"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ht="15.75"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ht="15.75"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ht="15.75"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ht="15.75"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ht="15.75"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ht="15.75"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ht="15.75"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ht="15.75"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ht="15.75"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ht="15.75"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ht="15.75"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ht="15.75"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ht="15.75"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ht="15.75"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ht="15.75"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ht="15.75"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ht="15.75"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ht="15.75"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ht="15.75"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ht="15.75"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ht="15.75"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ht="15.75"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ht="15.75"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ht="15.75"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ht="15.75"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ht="15.75"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ht="15.75"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ht="15.75"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ht="15.75"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ht="15.75"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ht="15.75"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ht="15.75"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ht="15.75"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ht="15.75"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ht="15.75"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ht="15.75"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ht="15.75"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ht="15.75"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ht="15.75"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ht="15.75"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ht="15.75"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ht="15.75"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ht="15.75"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ht="15.75"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ht="15.75"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ht="15.75"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ht="15.75"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ht="15.75"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ht="15.75"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ht="15.75"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ht="15.75"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ht="15.75"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ht="15.75"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ht="15.75"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ht="15.75"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ht="15.75"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ht="15.75"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ht="15.75"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ht="15.75"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ht="15.75"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ht="15.75"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ht="15.75"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ht="15.75"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ht="15.75"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ht="15.75"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ht="15.75"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ht="15.75"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ht="15.75"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ht="15.75"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ht="15.75"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ht="15.75"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ht="15.75"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ht="15.75"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ht="15.75"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ht="15.75"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ht="15.75"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ht="15.75"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ht="15.75"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ht="15.75"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ht="15.75"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ht="15.75"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ht="15.75"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ht="15.75"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ht="15.75"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ht="15.75"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ht="15.75"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ht="15.75"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ht="15.75"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ht="15.75"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ht="15.75"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ht="15.75"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ht="15.75"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ht="15.75"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ht="15.75"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ht="15.75"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ht="15.75"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ht="15.75"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ht="15.75"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ht="15.75"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ht="15.75"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ht="15.75"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ht="15.75"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ht="15.75"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ht="15.75"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ht="15.75"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ht="15.75"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ht="15.75"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ht="15.75"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ht="15.75"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ht="15.75"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ht="15.75"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ht="15.75"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ht="15.75"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ht="15.75"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ht="15.75"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ht="15.75"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ht="15.75"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ht="15.75"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ht="15.75"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ht="15.75"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ht="15.75"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ht="15.75"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ht="15.75"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ht="15.75"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ht="15.75"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ht="15.75"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ht="15.75"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ht="15.75"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ht="15.75"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ht="15.75"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ht="15.75"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ht="15.75"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ht="15.75"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ht="15.75"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ht="15.75"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ht="15.75"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ht="15.75"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ht="15.75"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ht="15.75"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ht="15.75"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ht="15.75"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ht="15.75"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ht="15.75"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ht="15.75"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ht="15.75"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ht="15.75"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ht="15.75"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ht="15.75"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ht="15.75"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ht="15.75"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ht="15.75"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ht="15.75"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ht="15.75"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ht="15.75"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ht="15.75"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ht="15.75"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ht="15.75"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ht="15.75"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ht="15.75"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ht="15.75"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ht="15.75"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ht="15.75"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ht="15.75"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ht="15.75"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ht="15.75"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ht="15.75"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ht="15.75"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ht="15.75"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ht="15.75"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ht="15.75"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ht="15.75"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ht="15.75"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ht="15.75"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ht="15.75"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ht="15.75"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ht="15.75"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ht="15.75"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ht="15.75"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ht="15.75"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ht="15.75"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ht="15.75"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ht="15.75"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ht="15.75"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ht="15.75"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ht="15.75"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ht="15.75"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ht="15.75"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ht="15.75"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ht="15.75"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ht="15.75"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ht="15.75"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ht="15.75"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ht="15.75"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ht="15.75"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ht="15.75"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ht="15.75"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ht="15.75"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ht="15.75"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ht="15.75"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ht="15.75"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ht="15.75"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ht="15.75"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ht="15.75"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ht="15.75"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ht="15.75"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ht="15.75"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ht="15.75"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ht="15.75"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ht="15.75"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ht="15.75"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ht="15.75"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ht="15.75"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ht="15.75"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ht="15.75"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ht="15.75"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ht="15.75"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ht="15.75"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ht="15.75"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ht="15.75"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ht="15.75"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ht="15.75"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ht="15.75"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ht="15.75"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ht="15.75"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ht="15.75"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ht="15.75"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ht="15.75"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ht="15.75"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ht="15.75"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ht="15.75"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ht="15.75"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ht="15.75"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ht="15.75"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ht="15.75"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ht="15.75"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ht="15.75"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ht="15.75"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ht="15.75"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ht="15.75"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ht="15.75"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ht="15.75"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ht="15.75"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ht="15.75"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ht="15.75"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ht="15.75"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ht="15.75"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ht="15.75"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ht="15.75"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ht="15.75"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ht="15.75"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ht="15.75"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ht="15.75"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ht="15.75"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ht="15.75"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ht="15.75"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ht="15.75"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ht="15.75"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ht="15.75"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ht="15.75"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ht="15.75"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ht="15.75"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ht="15.75"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ht="15.75"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ht="15.75"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ht="15.75"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ht="15.75"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ht="15.75"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ht="15.75"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ht="15.75"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ht="15.75"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ht="15.75"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ht="15.75"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ht="15.75"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ht="15.75"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ht="15.75"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ht="15.75"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ht="15.75"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ht="15.75"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ht="15.75"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ht="15.75"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ht="15.75"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ht="15.75"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ht="15.75"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ht="15.75"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ht="15.75"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ht="15.75"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ht="15.75"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ht="15.75"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ht="15.75"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ht="15.75"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ht="15.75"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ht="15.75"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ht="15.75"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ht="15.75"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ht="15.75"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ht="15.75"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ht="15.75"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ht="15.75"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ht="15.75"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ht="15.75"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ht="15.75"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ht="15.75"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ht="15.75"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ht="15.75"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ht="15.75"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ht="15.75"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ht="15.75"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ht="15.75"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ht="15.75"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ht="15.75"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ht="15.75"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ht="15.75"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ht="15.75"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ht="15.75"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ht="15.75"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ht="15.75"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ht="15.75"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ht="15.75"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ht="15.75"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ht="15.75"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ht="15.75"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ht="15.75"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ht="15.75"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ht="15.75"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ht="15.75"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ht="15.75"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ht="15.75"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ht="15.75"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ht="15.75"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ht="15.75"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ht="15.75"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ht="15.75"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ht="15.75"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ht="15.75"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ht="15.75"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ht="15.75"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ht="15.75"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ht="15.75"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ht="15.75"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ht="15.75"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ht="15.75"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ht="15.75"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ht="15.75"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ht="15.75"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ht="15.75"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ht="15.75"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sheetData>
  <mergeCells count="122">
    <mergeCell ref="B46:H46"/>
    <mergeCell ref="B47:H47"/>
    <mergeCell ref="B48:H48"/>
    <mergeCell ref="B49:H49"/>
    <mergeCell ref="B59:H59"/>
    <mergeCell ref="B61:D61"/>
    <mergeCell ref="E61:H61"/>
    <mergeCell ref="B62:D62"/>
    <mergeCell ref="E62:H62"/>
    <mergeCell ref="B63:D63"/>
    <mergeCell ref="E63:H63"/>
    <mergeCell ref="B64:D64"/>
    <mergeCell ref="E64:H64"/>
    <mergeCell ref="E67:H67"/>
    <mergeCell ref="B67:D67"/>
    <mergeCell ref="B68:D68"/>
    <mergeCell ref="E68:H68"/>
    <mergeCell ref="B69:D69"/>
    <mergeCell ref="E69:H69"/>
    <mergeCell ref="B70:D70"/>
    <mergeCell ref="E70:H70"/>
    <mergeCell ref="B71:D71"/>
    <mergeCell ref="E71:H71"/>
    <mergeCell ref="B73:D73"/>
    <mergeCell ref="E73:H73"/>
    <mergeCell ref="B74:D74"/>
    <mergeCell ref="E74:H74"/>
    <mergeCell ref="E75:H75"/>
    <mergeCell ref="B75:D75"/>
    <mergeCell ref="B76:D76"/>
    <mergeCell ref="B77:D77"/>
    <mergeCell ref="E77:H77"/>
    <mergeCell ref="D79:E79"/>
    <mergeCell ref="F79:H79"/>
    <mergeCell ref="F80:H80"/>
    <mergeCell ref="D80:E80"/>
    <mergeCell ref="D81:E81"/>
    <mergeCell ref="F81:H81"/>
    <mergeCell ref="B87:H87"/>
    <mergeCell ref="B88:H88"/>
    <mergeCell ref="B89:H89"/>
    <mergeCell ref="B90:H90"/>
    <mergeCell ref="B100:H100"/>
    <mergeCell ref="B102:D102"/>
    <mergeCell ref="E102:H102"/>
    <mergeCell ref="B103:D103"/>
    <mergeCell ref="E103:H103"/>
    <mergeCell ref="B104:D104"/>
    <mergeCell ref="E104:H104"/>
    <mergeCell ref="B105:D105"/>
    <mergeCell ref="E105:H105"/>
    <mergeCell ref="B106:D106"/>
    <mergeCell ref="E106:H106"/>
    <mergeCell ref="B108:D108"/>
    <mergeCell ref="E108:H108"/>
    <mergeCell ref="E109:H109"/>
    <mergeCell ref="B119:D119"/>
    <mergeCell ref="B120:D120"/>
    <mergeCell ref="B121:D121"/>
    <mergeCell ref="B122:D122"/>
    <mergeCell ref="D124:E124"/>
    <mergeCell ref="D125:E125"/>
    <mergeCell ref="E120:H120"/>
    <mergeCell ref="E122:H122"/>
    <mergeCell ref="F124:H124"/>
    <mergeCell ref="F125:H125"/>
    <mergeCell ref="B115:D115"/>
    <mergeCell ref="E115:H115"/>
    <mergeCell ref="B116:D116"/>
    <mergeCell ref="E116:H116"/>
    <mergeCell ref="B118:D118"/>
    <mergeCell ref="E118:H118"/>
    <mergeCell ref="E119:H119"/>
    <mergeCell ref="B2:H2"/>
    <mergeCell ref="B3:H3"/>
    <mergeCell ref="B4:H4"/>
    <mergeCell ref="B5:H5"/>
    <mergeCell ref="B15:H15"/>
    <mergeCell ref="B17:D17"/>
    <mergeCell ref="E17:H17"/>
    <mergeCell ref="B18:D18"/>
    <mergeCell ref="E18:H18"/>
    <mergeCell ref="B19:D19"/>
    <mergeCell ref="E19:H19"/>
    <mergeCell ref="B20:D20"/>
    <mergeCell ref="E20:H20"/>
    <mergeCell ref="E21:H21"/>
    <mergeCell ref="B21:D21"/>
    <mergeCell ref="B23:D23"/>
    <mergeCell ref="E23:H23"/>
    <mergeCell ref="B24:D24"/>
    <mergeCell ref="E24:H24"/>
    <mergeCell ref="B25:D25"/>
    <mergeCell ref="E25:H25"/>
    <mergeCell ref="B27:D27"/>
    <mergeCell ref="E27:H27"/>
    <mergeCell ref="B28:D28"/>
    <mergeCell ref="E28:H28"/>
    <mergeCell ref="B30:D30"/>
    <mergeCell ref="E30:H30"/>
    <mergeCell ref="E31:H31"/>
    <mergeCell ref="B31:D31"/>
    <mergeCell ref="B33:D33"/>
    <mergeCell ref="E33:H33"/>
    <mergeCell ref="B34:D34"/>
    <mergeCell ref="E34:H34"/>
    <mergeCell ref="B35:D35"/>
    <mergeCell ref="E35:H35"/>
    <mergeCell ref="B36:D36"/>
    <mergeCell ref="B37:D37"/>
    <mergeCell ref="E37:H37"/>
    <mergeCell ref="D39:E39"/>
    <mergeCell ref="F39:H39"/>
    <mergeCell ref="D40:E40"/>
    <mergeCell ref="F40:H40"/>
    <mergeCell ref="B109:D109"/>
    <mergeCell ref="B110:D110"/>
    <mergeCell ref="E110:H110"/>
    <mergeCell ref="B112:D112"/>
    <mergeCell ref="E112:H112"/>
    <mergeCell ref="B113:D113"/>
    <mergeCell ref="E113:H113"/>
  </mergeCells>
  <dataValidations>
    <dataValidation type="list" allowBlank="1" showErrorMessage="1" sqref="B31 B71 B116">
      <formula1>'5_-_Listes'!$H$2:$H$6</formula1>
    </dataValidation>
    <dataValidation type="list" allowBlank="1" showErrorMessage="1" sqref="D40 D80:D81 D125">
      <formula1>'5_-_Listes'!$A$2:$A$9</formula1>
    </dataValidation>
    <dataValidation type="list" allowBlank="1" showErrorMessage="1" sqref="B38 B78 B123">
      <formula1>'5_-_Listes'!$J$3:$J$8</formula1>
    </dataValidation>
    <dataValidation type="list" allowBlank="1" showErrorMessage="1" sqref="B28 B68:B69 B113">
      <formula1>'5_-_Listes'!$F$2:$F$10</formula1>
    </dataValidation>
    <dataValidation type="list" allowBlank="1" showErrorMessage="1" sqref="C40 C80:C81 C125">
      <formula1>'5_-_Listes'!$C$2:$C$177</formula1>
    </dataValidation>
    <dataValidation type="list" allowBlank="1" sqref="B34:B37 B74:B77 B119:B122">
      <formula1>'5_-_Listes'!$J$2:$J$9</formula1>
    </dataValidation>
  </dataValidations>
  <printOptions/>
  <pageMargins bottom="0.152777777777778" footer="0.0" header="0.0" left="0.236111111111111" right="0.236111111111111" top="0.315277777777778"/>
  <pageSetup orientation="landscape"/>
  <headerFooter>
    <oddFooter>&amp;CPage &amp;P de</oddFooter>
  </headerFooter>
  <rowBreaks count="2" manualBreakCount="2">
    <brk id="21" man="1"/>
    <brk id="22" man="1"/>
  </rowBreaks>
  <colBreaks count="1" manualBreakCount="1">
    <brk id="7"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73.43"/>
    <col customWidth="1" min="2" max="2" width="65.71"/>
    <col customWidth="1" min="3" max="3" width="85.29"/>
    <col customWidth="1" min="4" max="4" width="94.14"/>
    <col customWidth="1" min="5" max="5" width="14.0"/>
    <col customWidth="1" min="6" max="6" width="17.71"/>
    <col customWidth="1" min="7" max="7" width="22.43"/>
    <col customWidth="1" min="8" max="8" width="135.57"/>
    <col customWidth="1" min="9" max="9" width="91.71"/>
    <col customWidth="1" min="13" max="13" width="255.57"/>
  </cols>
  <sheetData>
    <row r="1">
      <c r="A1" s="274" t="s">
        <v>287</v>
      </c>
      <c r="B1" s="274" t="s">
        <v>288</v>
      </c>
      <c r="C1" s="274" t="s">
        <v>289</v>
      </c>
      <c r="D1" s="274" t="s">
        <v>290</v>
      </c>
      <c r="E1" s="274" t="s">
        <v>291</v>
      </c>
      <c r="F1" s="274" t="s">
        <v>292</v>
      </c>
      <c r="G1" s="274" t="s">
        <v>293</v>
      </c>
      <c r="H1" s="274" t="s">
        <v>294</v>
      </c>
      <c r="I1" s="275" t="s">
        <v>295</v>
      </c>
      <c r="J1" s="276"/>
      <c r="K1" s="276"/>
      <c r="L1" s="276"/>
      <c r="M1" s="276"/>
      <c r="N1" s="276"/>
      <c r="O1" s="276"/>
      <c r="P1" s="276"/>
      <c r="Q1" s="276"/>
      <c r="R1" s="276"/>
      <c r="S1" s="276"/>
      <c r="T1" s="276"/>
      <c r="U1" s="276"/>
      <c r="V1" s="276"/>
      <c r="W1" s="276"/>
      <c r="X1" s="276"/>
      <c r="Y1" s="276"/>
    </row>
    <row r="2">
      <c r="A2" s="277" t="s">
        <v>296</v>
      </c>
      <c r="B2" s="277" t="s">
        <v>297</v>
      </c>
      <c r="C2" s="277" t="s">
        <v>298</v>
      </c>
      <c r="D2" s="277" t="s">
        <v>299</v>
      </c>
      <c r="E2" s="278">
        <v>2.0</v>
      </c>
      <c r="F2" s="278">
        <v>2.0</v>
      </c>
      <c r="G2" s="277">
        <f t="shared" ref="G2:G7" si="1">PRODUCT(E2,F2)</f>
        <v>4</v>
      </c>
      <c r="H2" s="277" t="s">
        <v>300</v>
      </c>
      <c r="I2" s="279" t="s">
        <v>301</v>
      </c>
    </row>
    <row r="3">
      <c r="A3" s="277" t="s">
        <v>302</v>
      </c>
      <c r="B3" s="277" t="s">
        <v>303</v>
      </c>
      <c r="C3" s="277" t="s">
        <v>304</v>
      </c>
      <c r="D3" s="277" t="s">
        <v>305</v>
      </c>
      <c r="E3" s="278">
        <v>2.0</v>
      </c>
      <c r="F3" s="280">
        <v>3.0</v>
      </c>
      <c r="G3" s="277">
        <f t="shared" si="1"/>
        <v>6</v>
      </c>
      <c r="H3" s="277" t="s">
        <v>306</v>
      </c>
      <c r="I3" s="279" t="s">
        <v>307</v>
      </c>
    </row>
    <row r="4">
      <c r="A4" s="277" t="s">
        <v>308</v>
      </c>
      <c r="B4" s="277" t="s">
        <v>309</v>
      </c>
      <c r="C4" s="277" t="s">
        <v>310</v>
      </c>
      <c r="D4" s="277" t="s">
        <v>311</v>
      </c>
      <c r="E4" s="278">
        <v>2.0</v>
      </c>
      <c r="F4" s="278">
        <v>2.0</v>
      </c>
      <c r="G4" s="277">
        <f t="shared" si="1"/>
        <v>4</v>
      </c>
      <c r="H4" s="277" t="s">
        <v>312</v>
      </c>
      <c r="I4" s="279" t="s">
        <v>313</v>
      </c>
    </row>
    <row r="5">
      <c r="A5" s="277" t="s">
        <v>314</v>
      </c>
      <c r="B5" s="277" t="s">
        <v>315</v>
      </c>
      <c r="C5" s="277" t="s">
        <v>316</v>
      </c>
      <c r="D5" s="277" t="s">
        <v>317</v>
      </c>
      <c r="E5" s="278">
        <v>2.0</v>
      </c>
      <c r="F5" s="278">
        <v>2.0</v>
      </c>
      <c r="G5" s="277">
        <f t="shared" si="1"/>
        <v>4</v>
      </c>
      <c r="H5" s="277" t="s">
        <v>318</v>
      </c>
      <c r="I5" s="279" t="s">
        <v>319</v>
      </c>
    </row>
    <row r="6">
      <c r="A6" s="277" t="s">
        <v>320</v>
      </c>
      <c r="B6" s="277" t="s">
        <v>321</v>
      </c>
      <c r="C6" s="277" t="s">
        <v>322</v>
      </c>
      <c r="D6" s="277" t="s">
        <v>323</v>
      </c>
      <c r="E6" s="280">
        <v>3.0</v>
      </c>
      <c r="F6" s="278">
        <v>2.0</v>
      </c>
      <c r="G6" s="277">
        <f t="shared" si="1"/>
        <v>6</v>
      </c>
      <c r="H6" s="277" t="s">
        <v>324</v>
      </c>
      <c r="I6" s="279" t="s">
        <v>325</v>
      </c>
    </row>
    <row r="7">
      <c r="A7" s="277" t="s">
        <v>326</v>
      </c>
      <c r="B7" s="277" t="s">
        <v>327</v>
      </c>
      <c r="C7" s="277" t="s">
        <v>328</v>
      </c>
      <c r="D7" s="277" t="s">
        <v>329</v>
      </c>
      <c r="E7" s="280">
        <v>3.0</v>
      </c>
      <c r="F7" s="278">
        <v>2.0</v>
      </c>
      <c r="G7" s="277">
        <f t="shared" si="1"/>
        <v>6</v>
      </c>
      <c r="H7" s="277" t="s">
        <v>330</v>
      </c>
      <c r="I7" s="279" t="s">
        <v>331</v>
      </c>
    </row>
    <row r="8">
      <c r="A8" s="281"/>
      <c r="B8" s="282"/>
      <c r="C8" s="282"/>
      <c r="D8" s="282"/>
      <c r="E8" s="282"/>
      <c r="F8" s="282"/>
      <c r="G8" s="282"/>
      <c r="H8" s="282"/>
      <c r="I8" s="282"/>
    </row>
    <row r="10">
      <c r="A10" s="283" t="s">
        <v>332</v>
      </c>
      <c r="B10" s="283" t="s">
        <v>333</v>
      </c>
      <c r="Y10" s="51"/>
    </row>
    <row r="11">
      <c r="A11" s="284" t="s">
        <v>334</v>
      </c>
      <c r="B11" s="284" t="s">
        <v>335</v>
      </c>
      <c r="Y11" s="51"/>
    </row>
    <row r="12">
      <c r="A12" s="285" t="s">
        <v>336</v>
      </c>
      <c r="B12" s="285" t="s">
        <v>337</v>
      </c>
      <c r="J12" s="286"/>
      <c r="Y12" s="51"/>
    </row>
    <row r="13">
      <c r="A13" s="287" t="s">
        <v>338</v>
      </c>
      <c r="B13" s="287" t="s">
        <v>339</v>
      </c>
      <c r="J13" s="286"/>
      <c r="Y13" s="51"/>
    </row>
    <row r="14">
      <c r="A14" s="288" t="s">
        <v>340</v>
      </c>
      <c r="B14" s="288" t="s">
        <v>341</v>
      </c>
      <c r="J14" s="286"/>
      <c r="Y14" s="51"/>
    </row>
    <row r="15">
      <c r="J15" s="286"/>
      <c r="Y15" s="51"/>
    </row>
    <row r="16">
      <c r="A16" s="289" t="s">
        <v>342</v>
      </c>
      <c r="J16" s="286"/>
      <c r="Y16" s="51"/>
    </row>
    <row r="17">
      <c r="J17" s="286"/>
      <c r="Y17" s="51"/>
    </row>
    <row r="18">
      <c r="J18" s="286"/>
      <c r="Y18" s="51"/>
    </row>
    <row r="19">
      <c r="J19" s="286"/>
      <c r="Y19" s="51"/>
    </row>
    <row r="20">
      <c r="Y20" s="51"/>
    </row>
  </sheetData>
  <printOptions gridLines="1" horizontalCentered="1"/>
  <pageMargins bottom="0.75" footer="0.0" header="0.0" left="0.7" right="0.7" top="0.75"/>
  <pageSetup fitToHeight="0" paperSize="9"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57"/>
    <col customWidth="1" min="2" max="2" width="10.86"/>
    <col customWidth="1" min="3" max="3" width="15.43"/>
    <col customWidth="1" min="4" max="5" width="11.71"/>
    <col customWidth="1" min="6" max="6" width="21.86"/>
    <col customWidth="1" min="7" max="7" width="11.0"/>
    <col customWidth="1" min="8" max="8" width="39.71"/>
    <col customWidth="1" min="9" max="9" width="13.43"/>
    <col customWidth="1" min="10" max="10" width="38.0"/>
    <col customWidth="1" min="11" max="11" width="10.86"/>
    <col customWidth="1" min="12" max="12" width="34.29"/>
    <col customWidth="1" min="13" max="26" width="8.57"/>
  </cols>
  <sheetData>
    <row r="1">
      <c r="A1" s="290" t="s">
        <v>343</v>
      </c>
      <c r="B1" s="290"/>
      <c r="C1" s="290" t="s">
        <v>226</v>
      </c>
      <c r="D1" s="290" t="s">
        <v>344</v>
      </c>
      <c r="E1" s="290"/>
      <c r="F1" s="290" t="s">
        <v>345</v>
      </c>
      <c r="G1" s="290"/>
      <c r="H1" s="290" t="s">
        <v>259</v>
      </c>
      <c r="I1" s="290"/>
      <c r="J1" s="290" t="s">
        <v>346</v>
      </c>
      <c r="K1" s="91"/>
      <c r="L1" s="290"/>
      <c r="M1" s="91"/>
      <c r="N1" s="91"/>
      <c r="O1" s="91"/>
      <c r="P1" s="91"/>
      <c r="Q1" s="91"/>
      <c r="R1" s="91"/>
      <c r="S1" s="91"/>
      <c r="T1" s="91"/>
      <c r="U1" s="91"/>
      <c r="V1" s="91"/>
      <c r="W1" s="91"/>
      <c r="X1" s="91"/>
      <c r="Y1" s="91"/>
      <c r="Z1" s="91"/>
    </row>
    <row r="2">
      <c r="A2" s="291" t="s">
        <v>278</v>
      </c>
      <c r="B2" s="91"/>
      <c r="C2" s="291" t="s">
        <v>278</v>
      </c>
      <c r="D2" s="91"/>
      <c r="E2" s="91"/>
      <c r="F2" s="291" t="s">
        <v>278</v>
      </c>
      <c r="G2" s="91"/>
      <c r="H2" s="292" t="s">
        <v>278</v>
      </c>
      <c r="I2" s="91"/>
      <c r="J2" s="292" t="s">
        <v>278</v>
      </c>
      <c r="K2" s="91"/>
      <c r="L2" s="91"/>
      <c r="M2" s="91"/>
      <c r="N2" s="91"/>
      <c r="O2" s="91"/>
      <c r="P2" s="91"/>
      <c r="Q2" s="91"/>
      <c r="R2" s="91"/>
      <c r="S2" s="91"/>
      <c r="T2" s="91"/>
      <c r="U2" s="91"/>
      <c r="V2" s="91"/>
      <c r="W2" s="91"/>
      <c r="X2" s="91"/>
      <c r="Y2" s="91"/>
      <c r="Z2" s="91"/>
    </row>
    <row r="3">
      <c r="A3" s="91" t="s">
        <v>347</v>
      </c>
      <c r="B3" s="91"/>
      <c r="C3" s="91" t="s">
        <v>348</v>
      </c>
      <c r="D3" s="91" t="s">
        <v>349</v>
      </c>
      <c r="E3" s="91"/>
      <c r="F3" s="91" t="s">
        <v>350</v>
      </c>
      <c r="G3" s="91"/>
      <c r="H3" s="91" t="s">
        <v>262</v>
      </c>
      <c r="I3" s="91"/>
      <c r="J3" s="91" t="s">
        <v>266</v>
      </c>
      <c r="K3" s="91"/>
      <c r="L3" s="91"/>
      <c r="M3" s="91"/>
      <c r="N3" s="91"/>
      <c r="O3" s="91"/>
      <c r="P3" s="91"/>
      <c r="Q3" s="91"/>
      <c r="R3" s="91"/>
      <c r="S3" s="91"/>
      <c r="T3" s="91"/>
      <c r="U3" s="91"/>
      <c r="V3" s="91"/>
      <c r="W3" s="91"/>
      <c r="X3" s="91"/>
      <c r="Y3" s="91"/>
      <c r="Z3" s="91"/>
    </row>
    <row r="4">
      <c r="A4" s="91" t="s">
        <v>351</v>
      </c>
      <c r="B4" s="91"/>
      <c r="C4" s="91" t="s">
        <v>352</v>
      </c>
      <c r="D4" s="91" t="s">
        <v>349</v>
      </c>
      <c r="E4" s="91"/>
      <c r="F4" s="91" t="s">
        <v>353</v>
      </c>
      <c r="G4" s="91"/>
      <c r="H4" s="91" t="s">
        <v>354</v>
      </c>
      <c r="I4" s="91"/>
      <c r="J4" s="91" t="s">
        <v>355</v>
      </c>
      <c r="K4" s="91"/>
      <c r="L4" s="91"/>
      <c r="M4" s="91"/>
      <c r="N4" s="91"/>
      <c r="O4" s="91"/>
      <c r="P4" s="91"/>
      <c r="Q4" s="91"/>
      <c r="R4" s="91"/>
      <c r="S4" s="91"/>
      <c r="T4" s="91"/>
      <c r="U4" s="91"/>
      <c r="V4" s="91"/>
      <c r="W4" s="91"/>
      <c r="X4" s="91"/>
      <c r="Y4" s="91"/>
      <c r="Z4" s="91"/>
    </row>
    <row r="5">
      <c r="A5" s="91" t="s">
        <v>356</v>
      </c>
      <c r="B5" s="91"/>
      <c r="C5" s="91" t="s">
        <v>357</v>
      </c>
      <c r="D5" s="91" t="s">
        <v>349</v>
      </c>
      <c r="E5" s="91"/>
      <c r="F5" s="91" t="s">
        <v>258</v>
      </c>
      <c r="G5" s="91"/>
      <c r="H5" s="291" t="s">
        <v>358</v>
      </c>
      <c r="I5" s="91"/>
      <c r="J5" s="91" t="s">
        <v>268</v>
      </c>
      <c r="K5" s="91"/>
      <c r="L5" s="91"/>
      <c r="M5" s="91"/>
      <c r="N5" s="91"/>
      <c r="O5" s="91"/>
      <c r="P5" s="91"/>
      <c r="Q5" s="91"/>
      <c r="R5" s="91"/>
      <c r="S5" s="91"/>
      <c r="T5" s="91"/>
      <c r="U5" s="91"/>
      <c r="V5" s="91"/>
      <c r="W5" s="91"/>
      <c r="X5" s="91"/>
      <c r="Y5" s="91"/>
      <c r="Z5" s="91"/>
    </row>
    <row r="6">
      <c r="A6" s="91" t="s">
        <v>359</v>
      </c>
      <c r="B6" s="91"/>
      <c r="C6" s="91" t="s">
        <v>360</v>
      </c>
      <c r="D6" s="91" t="s">
        <v>349</v>
      </c>
      <c r="E6" s="91"/>
      <c r="F6" s="91" t="s">
        <v>361</v>
      </c>
      <c r="G6" s="91"/>
      <c r="H6" s="91" t="s">
        <v>362</v>
      </c>
      <c r="I6" s="91"/>
      <c r="J6" s="91" t="s">
        <v>270</v>
      </c>
      <c r="K6" s="91"/>
      <c r="L6" s="91"/>
      <c r="M6" s="91"/>
      <c r="N6" s="91"/>
      <c r="O6" s="91"/>
      <c r="P6" s="91"/>
      <c r="Q6" s="91"/>
      <c r="R6" s="91"/>
      <c r="S6" s="91"/>
      <c r="T6" s="91"/>
      <c r="U6" s="91"/>
      <c r="V6" s="91"/>
      <c r="W6" s="91"/>
      <c r="X6" s="91"/>
      <c r="Y6" s="91"/>
      <c r="Z6" s="91"/>
    </row>
    <row r="7">
      <c r="A7" s="91" t="s">
        <v>363</v>
      </c>
      <c r="B7" s="91"/>
      <c r="C7" s="91" t="s">
        <v>364</v>
      </c>
      <c r="D7" s="91" t="s">
        <v>349</v>
      </c>
      <c r="E7" s="91"/>
      <c r="F7" s="91" t="s">
        <v>365</v>
      </c>
      <c r="G7" s="91"/>
      <c r="H7" s="91" t="s">
        <v>366</v>
      </c>
      <c r="I7" s="91"/>
      <c r="J7" s="91" t="s">
        <v>272</v>
      </c>
      <c r="K7" s="91"/>
      <c r="L7" s="91"/>
      <c r="M7" s="91"/>
      <c r="N7" s="91"/>
      <c r="O7" s="91"/>
      <c r="P7" s="91"/>
      <c r="Q7" s="91"/>
      <c r="R7" s="91"/>
      <c r="S7" s="91"/>
      <c r="T7" s="91"/>
      <c r="U7" s="91"/>
      <c r="V7" s="91"/>
      <c r="W7" s="91"/>
      <c r="X7" s="91"/>
      <c r="Y7" s="91"/>
      <c r="Z7" s="91"/>
    </row>
    <row r="8">
      <c r="A8" s="91" t="s">
        <v>367</v>
      </c>
      <c r="B8" s="91"/>
      <c r="C8" s="91" t="s">
        <v>368</v>
      </c>
      <c r="D8" s="91" t="s">
        <v>349</v>
      </c>
      <c r="E8" s="91"/>
      <c r="F8" s="91" t="s">
        <v>369</v>
      </c>
      <c r="G8" s="91"/>
      <c r="H8" s="91"/>
      <c r="I8" s="91"/>
      <c r="J8" s="91" t="s">
        <v>370</v>
      </c>
      <c r="K8" s="91"/>
      <c r="L8" s="91"/>
      <c r="M8" s="91"/>
      <c r="N8" s="91"/>
      <c r="O8" s="91"/>
      <c r="P8" s="91"/>
      <c r="Q8" s="91"/>
      <c r="R8" s="91"/>
      <c r="S8" s="91"/>
      <c r="T8" s="91"/>
      <c r="U8" s="91"/>
      <c r="V8" s="91"/>
      <c r="W8" s="91"/>
      <c r="X8" s="91"/>
      <c r="Y8" s="91"/>
      <c r="Z8" s="91"/>
    </row>
    <row r="9">
      <c r="A9" s="91" t="s">
        <v>371</v>
      </c>
      <c r="B9" s="91"/>
      <c r="C9" s="91" t="s">
        <v>372</v>
      </c>
      <c r="D9" s="91" t="s">
        <v>349</v>
      </c>
      <c r="E9" s="91"/>
      <c r="F9" s="91" t="s">
        <v>373</v>
      </c>
      <c r="G9" s="91"/>
      <c r="H9" s="91"/>
      <c r="I9" s="91"/>
      <c r="J9" s="91" t="s">
        <v>374</v>
      </c>
      <c r="K9" s="91"/>
      <c r="L9" s="91"/>
      <c r="M9" s="91"/>
      <c r="N9" s="91"/>
      <c r="O9" s="91"/>
      <c r="P9" s="91"/>
      <c r="Q9" s="91"/>
      <c r="R9" s="91"/>
      <c r="S9" s="91"/>
      <c r="T9" s="91"/>
      <c r="U9" s="91"/>
      <c r="V9" s="91"/>
      <c r="W9" s="91"/>
      <c r="X9" s="91"/>
      <c r="Y9" s="91"/>
      <c r="Z9" s="91"/>
    </row>
    <row r="10">
      <c r="A10" s="91"/>
      <c r="B10" s="91"/>
      <c r="C10" s="91" t="s">
        <v>375</v>
      </c>
      <c r="D10" s="91" t="s">
        <v>349</v>
      </c>
      <c r="E10" s="91"/>
      <c r="F10" s="91" t="s">
        <v>376</v>
      </c>
      <c r="G10" s="91"/>
      <c r="H10" s="91"/>
      <c r="I10" s="91"/>
      <c r="J10" s="91"/>
      <c r="K10" s="91"/>
      <c r="L10" s="91"/>
      <c r="M10" s="91"/>
      <c r="N10" s="91"/>
      <c r="O10" s="91"/>
      <c r="P10" s="91"/>
      <c r="Q10" s="91"/>
      <c r="R10" s="91"/>
      <c r="S10" s="91"/>
      <c r="T10" s="91"/>
      <c r="U10" s="91"/>
      <c r="V10" s="91"/>
      <c r="W10" s="91"/>
      <c r="X10" s="91"/>
      <c r="Y10" s="91"/>
      <c r="Z10" s="91"/>
    </row>
    <row r="11">
      <c r="A11" s="91"/>
      <c r="B11" s="91"/>
      <c r="C11" s="91" t="s">
        <v>377</v>
      </c>
      <c r="D11" s="91" t="s">
        <v>349</v>
      </c>
      <c r="E11" s="91"/>
      <c r="F11" s="91"/>
      <c r="G11" s="91"/>
      <c r="H11" s="91"/>
      <c r="I11" s="91"/>
      <c r="J11" s="91"/>
      <c r="K11" s="91"/>
      <c r="L11" s="91"/>
      <c r="M11" s="91"/>
      <c r="N11" s="91"/>
      <c r="O11" s="91"/>
      <c r="P11" s="91"/>
      <c r="Q11" s="91"/>
      <c r="R11" s="91"/>
      <c r="S11" s="91"/>
      <c r="T11" s="91"/>
      <c r="U11" s="91"/>
      <c r="V11" s="91"/>
      <c r="W11" s="91"/>
      <c r="X11" s="91"/>
      <c r="Y11" s="91"/>
      <c r="Z11" s="91"/>
    </row>
    <row r="12">
      <c r="A12" s="91"/>
      <c r="B12" s="91"/>
      <c r="C12" s="91" t="s">
        <v>378</v>
      </c>
      <c r="D12" s="91" t="s">
        <v>349</v>
      </c>
      <c r="E12" s="91"/>
      <c r="F12" s="91"/>
      <c r="G12" s="91"/>
      <c r="H12" s="91"/>
      <c r="I12" s="91"/>
      <c r="J12" s="91"/>
      <c r="K12" s="91"/>
      <c r="L12" s="91"/>
      <c r="M12" s="91"/>
      <c r="N12" s="91"/>
      <c r="O12" s="91"/>
      <c r="P12" s="91"/>
      <c r="Q12" s="91"/>
      <c r="R12" s="91"/>
      <c r="S12" s="91"/>
      <c r="T12" s="91"/>
      <c r="U12" s="91"/>
      <c r="V12" s="91"/>
      <c r="W12" s="91"/>
      <c r="X12" s="91"/>
      <c r="Y12" s="91"/>
      <c r="Z12" s="91"/>
    </row>
    <row r="13">
      <c r="A13" s="91"/>
      <c r="B13" s="91"/>
      <c r="C13" s="91" t="s">
        <v>379</v>
      </c>
      <c r="D13" s="91" t="s">
        <v>349</v>
      </c>
      <c r="E13" s="91"/>
      <c r="F13" s="91"/>
      <c r="G13" s="91"/>
      <c r="H13" s="91"/>
      <c r="I13" s="91"/>
      <c r="J13" s="91"/>
      <c r="K13" s="91"/>
      <c r="L13" s="91"/>
      <c r="M13" s="91"/>
      <c r="N13" s="91"/>
      <c r="O13" s="91"/>
      <c r="P13" s="91"/>
      <c r="Q13" s="91"/>
      <c r="R13" s="91"/>
      <c r="S13" s="91"/>
      <c r="T13" s="91"/>
      <c r="U13" s="91"/>
      <c r="V13" s="91"/>
      <c r="W13" s="91"/>
      <c r="X13" s="91"/>
      <c r="Y13" s="91"/>
      <c r="Z13" s="91"/>
    </row>
    <row r="14">
      <c r="A14" s="91"/>
      <c r="B14" s="91"/>
      <c r="C14" s="91" t="s">
        <v>380</v>
      </c>
      <c r="D14" s="91" t="s">
        <v>349</v>
      </c>
      <c r="E14" s="91"/>
      <c r="F14" s="91"/>
      <c r="G14" s="91"/>
      <c r="H14" s="91"/>
      <c r="I14" s="91"/>
      <c r="J14" s="91"/>
      <c r="K14" s="91"/>
      <c r="L14" s="91"/>
      <c r="M14" s="91"/>
      <c r="N14" s="91"/>
      <c r="O14" s="91"/>
      <c r="P14" s="91"/>
      <c r="Q14" s="91"/>
      <c r="R14" s="91"/>
      <c r="S14" s="91"/>
      <c r="T14" s="91"/>
      <c r="U14" s="91"/>
      <c r="V14" s="91"/>
      <c r="W14" s="91"/>
      <c r="X14" s="91"/>
      <c r="Y14" s="91"/>
      <c r="Z14" s="91"/>
    </row>
    <row r="15">
      <c r="A15" s="91"/>
      <c r="B15" s="91"/>
      <c r="C15" s="91" t="s">
        <v>381</v>
      </c>
      <c r="D15" s="91" t="s">
        <v>382</v>
      </c>
      <c r="E15" s="91"/>
      <c r="F15" s="91"/>
      <c r="G15" s="91"/>
      <c r="H15" s="91"/>
      <c r="I15" s="91"/>
      <c r="J15" s="91"/>
      <c r="K15" s="91"/>
      <c r="L15" s="91"/>
      <c r="M15" s="91"/>
      <c r="N15" s="91"/>
      <c r="O15" s="91"/>
      <c r="P15" s="91"/>
      <c r="Q15" s="91"/>
      <c r="R15" s="91"/>
      <c r="S15" s="91"/>
      <c r="T15" s="91"/>
      <c r="U15" s="91"/>
      <c r="V15" s="91"/>
      <c r="W15" s="91"/>
      <c r="X15" s="91"/>
      <c r="Y15" s="91"/>
      <c r="Z15" s="91"/>
    </row>
    <row r="16">
      <c r="A16" s="91"/>
      <c r="B16" s="91"/>
      <c r="C16" s="91" t="s">
        <v>383</v>
      </c>
      <c r="D16" s="91" t="s">
        <v>382</v>
      </c>
      <c r="E16" s="91"/>
      <c r="F16" s="91"/>
      <c r="G16" s="91"/>
      <c r="H16" s="91"/>
      <c r="I16" s="91"/>
      <c r="J16" s="91"/>
      <c r="K16" s="91"/>
      <c r="L16" s="91"/>
      <c r="M16" s="91"/>
      <c r="N16" s="91"/>
      <c r="O16" s="91"/>
      <c r="P16" s="91"/>
      <c r="Q16" s="91"/>
      <c r="R16" s="91"/>
      <c r="S16" s="91"/>
      <c r="T16" s="91"/>
      <c r="U16" s="91"/>
      <c r="V16" s="91"/>
      <c r="W16" s="91"/>
      <c r="X16" s="91"/>
      <c r="Y16" s="91"/>
      <c r="Z16" s="91"/>
    </row>
    <row r="17">
      <c r="A17" s="91"/>
      <c r="B17" s="91"/>
      <c r="C17" s="91" t="s">
        <v>384</v>
      </c>
      <c r="D17" s="91" t="s">
        <v>382</v>
      </c>
      <c r="E17" s="91"/>
      <c r="F17" s="91"/>
      <c r="G17" s="91"/>
      <c r="H17" s="91"/>
      <c r="I17" s="91"/>
      <c r="J17" s="91"/>
      <c r="K17" s="91"/>
      <c r="L17" s="91"/>
      <c r="M17" s="91"/>
      <c r="N17" s="91"/>
      <c r="O17" s="91"/>
      <c r="P17" s="91"/>
      <c r="Q17" s="91"/>
      <c r="R17" s="91"/>
      <c r="S17" s="91"/>
      <c r="T17" s="91"/>
      <c r="U17" s="91"/>
      <c r="V17" s="91"/>
      <c r="W17" s="91"/>
      <c r="X17" s="91"/>
      <c r="Y17" s="91"/>
      <c r="Z17" s="91"/>
    </row>
    <row r="18">
      <c r="A18" s="91"/>
      <c r="B18" s="91"/>
      <c r="C18" s="91" t="s">
        <v>385</v>
      </c>
      <c r="D18" s="91" t="s">
        <v>382</v>
      </c>
      <c r="E18" s="91"/>
      <c r="F18" s="91"/>
      <c r="G18" s="91"/>
      <c r="H18" s="91"/>
      <c r="I18" s="91"/>
      <c r="J18" s="91"/>
      <c r="K18" s="91"/>
      <c r="L18" s="91"/>
      <c r="M18" s="91"/>
      <c r="N18" s="91"/>
      <c r="O18" s="91"/>
      <c r="P18" s="91"/>
      <c r="Q18" s="91"/>
      <c r="R18" s="91"/>
      <c r="S18" s="91"/>
      <c r="T18" s="91"/>
      <c r="U18" s="91"/>
      <c r="V18" s="91"/>
      <c r="W18" s="91"/>
      <c r="X18" s="91"/>
      <c r="Y18" s="91"/>
      <c r="Z18" s="91"/>
    </row>
    <row r="19">
      <c r="A19" s="91"/>
      <c r="B19" s="91"/>
      <c r="C19" s="91" t="s">
        <v>386</v>
      </c>
      <c r="D19" s="91" t="s">
        <v>382</v>
      </c>
      <c r="E19" s="91"/>
      <c r="F19" s="91"/>
      <c r="G19" s="91"/>
      <c r="H19" s="91"/>
      <c r="I19" s="91"/>
      <c r="J19" s="91"/>
      <c r="K19" s="91"/>
      <c r="L19" s="91"/>
      <c r="M19" s="91"/>
      <c r="N19" s="91"/>
      <c r="O19" s="91"/>
      <c r="P19" s="91"/>
      <c r="Q19" s="91"/>
      <c r="R19" s="91"/>
      <c r="S19" s="91"/>
      <c r="T19" s="91"/>
      <c r="U19" s="91"/>
      <c r="V19" s="91"/>
      <c r="W19" s="91"/>
      <c r="X19" s="91"/>
      <c r="Y19" s="91"/>
      <c r="Z19" s="91"/>
    </row>
    <row r="20">
      <c r="A20" s="91"/>
      <c r="B20" s="91"/>
      <c r="C20" s="91" t="s">
        <v>387</v>
      </c>
      <c r="D20" s="91" t="s">
        <v>382</v>
      </c>
      <c r="E20" s="91"/>
      <c r="F20" s="91"/>
      <c r="G20" s="91"/>
      <c r="H20" s="91"/>
      <c r="I20" s="91"/>
      <c r="J20" s="91"/>
      <c r="K20" s="91"/>
      <c r="L20" s="91"/>
      <c r="M20" s="91"/>
      <c r="N20" s="91"/>
      <c r="O20" s="91"/>
      <c r="P20" s="91"/>
      <c r="Q20" s="91"/>
      <c r="R20" s="91"/>
      <c r="S20" s="91"/>
      <c r="T20" s="91"/>
      <c r="U20" s="91"/>
      <c r="V20" s="91"/>
      <c r="W20" s="91"/>
      <c r="X20" s="91"/>
      <c r="Y20" s="91"/>
      <c r="Z20" s="91"/>
    </row>
    <row r="21" ht="15.75" customHeight="1">
      <c r="A21" s="91"/>
      <c r="B21" s="91"/>
      <c r="C21" s="91" t="s">
        <v>388</v>
      </c>
      <c r="D21" s="91" t="s">
        <v>382</v>
      </c>
      <c r="E21" s="91"/>
      <c r="F21" s="91"/>
      <c r="G21" s="91"/>
      <c r="H21" s="91"/>
      <c r="I21" s="91"/>
      <c r="J21" s="91"/>
      <c r="K21" s="91"/>
      <c r="L21" s="91"/>
      <c r="M21" s="91"/>
      <c r="N21" s="91"/>
      <c r="O21" s="91"/>
      <c r="P21" s="91"/>
      <c r="Q21" s="91"/>
      <c r="R21" s="91"/>
      <c r="S21" s="91"/>
      <c r="T21" s="91"/>
      <c r="U21" s="91"/>
      <c r="V21" s="91"/>
      <c r="W21" s="91"/>
      <c r="X21" s="91"/>
      <c r="Y21" s="91"/>
      <c r="Z21" s="91"/>
    </row>
    <row r="22" ht="15.75" customHeight="1">
      <c r="A22" s="91"/>
      <c r="B22" s="91"/>
      <c r="C22" s="91" t="s">
        <v>389</v>
      </c>
      <c r="D22" s="91" t="s">
        <v>382</v>
      </c>
      <c r="E22" s="91"/>
      <c r="F22" s="91"/>
      <c r="G22" s="91"/>
      <c r="H22" s="91"/>
      <c r="I22" s="91"/>
      <c r="J22" s="91"/>
      <c r="K22" s="91"/>
      <c r="L22" s="91"/>
      <c r="M22" s="91"/>
      <c r="N22" s="91"/>
      <c r="O22" s="91"/>
      <c r="P22" s="91"/>
      <c r="Q22" s="91"/>
      <c r="R22" s="91"/>
      <c r="S22" s="91"/>
      <c r="T22" s="91"/>
      <c r="U22" s="91"/>
      <c r="V22" s="91"/>
      <c r="W22" s="91"/>
      <c r="X22" s="91"/>
      <c r="Y22" s="91"/>
      <c r="Z22" s="91"/>
    </row>
    <row r="23" ht="15.75" customHeight="1">
      <c r="A23" s="91"/>
      <c r="B23" s="91"/>
      <c r="C23" s="91" t="s">
        <v>390</v>
      </c>
      <c r="D23" s="91" t="s">
        <v>382</v>
      </c>
      <c r="E23" s="91"/>
      <c r="F23" s="91"/>
      <c r="G23" s="91"/>
      <c r="H23" s="91"/>
      <c r="I23" s="91"/>
      <c r="J23" s="91"/>
      <c r="K23" s="91"/>
      <c r="L23" s="91"/>
      <c r="M23" s="91"/>
      <c r="N23" s="91"/>
      <c r="O23" s="91"/>
      <c r="P23" s="91"/>
      <c r="Q23" s="91"/>
      <c r="R23" s="91"/>
      <c r="S23" s="91"/>
      <c r="T23" s="91"/>
      <c r="U23" s="91"/>
      <c r="V23" s="91"/>
      <c r="W23" s="91"/>
      <c r="X23" s="91"/>
      <c r="Y23" s="91"/>
      <c r="Z23" s="91"/>
    </row>
    <row r="24" ht="15.75" customHeight="1">
      <c r="A24" s="91"/>
      <c r="B24" s="91"/>
      <c r="C24" s="91" t="s">
        <v>391</v>
      </c>
      <c r="D24" s="91" t="s">
        <v>382</v>
      </c>
      <c r="E24" s="91"/>
      <c r="F24" s="91"/>
      <c r="G24" s="91"/>
      <c r="H24" s="91"/>
      <c r="I24" s="91"/>
      <c r="J24" s="91"/>
      <c r="K24" s="91"/>
      <c r="L24" s="91"/>
      <c r="M24" s="91"/>
      <c r="N24" s="91"/>
      <c r="O24" s="91"/>
      <c r="P24" s="91"/>
      <c r="Q24" s="91"/>
      <c r="R24" s="91"/>
      <c r="S24" s="91"/>
      <c r="T24" s="91"/>
      <c r="U24" s="91"/>
      <c r="V24" s="91"/>
      <c r="W24" s="91"/>
      <c r="X24" s="91"/>
      <c r="Y24" s="91"/>
      <c r="Z24" s="91"/>
    </row>
    <row r="25" ht="15.75" customHeight="1">
      <c r="A25" s="91"/>
      <c r="B25" s="91"/>
      <c r="C25" s="91" t="s">
        <v>392</v>
      </c>
      <c r="D25" s="91" t="s">
        <v>382</v>
      </c>
      <c r="E25" s="91"/>
      <c r="F25" s="91"/>
      <c r="G25" s="91"/>
      <c r="H25" s="91"/>
      <c r="I25" s="91"/>
      <c r="J25" s="91"/>
      <c r="K25" s="91"/>
      <c r="L25" s="91"/>
      <c r="M25" s="91"/>
      <c r="N25" s="91"/>
      <c r="O25" s="91"/>
      <c r="P25" s="91"/>
      <c r="Q25" s="91"/>
      <c r="R25" s="91"/>
      <c r="S25" s="91"/>
      <c r="T25" s="91"/>
      <c r="U25" s="91"/>
      <c r="V25" s="91"/>
      <c r="W25" s="91"/>
      <c r="X25" s="91"/>
      <c r="Y25" s="91"/>
      <c r="Z25" s="91"/>
    </row>
    <row r="26" ht="15.75" customHeight="1">
      <c r="A26" s="91"/>
      <c r="B26" s="91"/>
      <c r="C26" s="91" t="s">
        <v>393</v>
      </c>
      <c r="D26" s="91" t="s">
        <v>382</v>
      </c>
      <c r="E26" s="91"/>
      <c r="F26" s="91"/>
      <c r="G26" s="91"/>
      <c r="H26" s="91"/>
      <c r="I26" s="91"/>
      <c r="J26" s="91"/>
      <c r="K26" s="91"/>
      <c r="L26" s="91"/>
      <c r="M26" s="91"/>
      <c r="N26" s="91"/>
      <c r="O26" s="91"/>
      <c r="P26" s="91"/>
      <c r="Q26" s="91"/>
      <c r="R26" s="91"/>
      <c r="S26" s="91"/>
      <c r="T26" s="91"/>
      <c r="U26" s="91"/>
      <c r="V26" s="91"/>
      <c r="W26" s="91"/>
      <c r="X26" s="91"/>
      <c r="Y26" s="91"/>
      <c r="Z26" s="91"/>
    </row>
    <row r="27" ht="15.75" customHeight="1">
      <c r="A27" s="91"/>
      <c r="B27" s="91"/>
      <c r="C27" s="91" t="s">
        <v>394</v>
      </c>
      <c r="D27" s="91" t="s">
        <v>382</v>
      </c>
      <c r="E27" s="91"/>
      <c r="F27" s="91"/>
      <c r="G27" s="91"/>
      <c r="H27" s="91"/>
      <c r="I27" s="91"/>
      <c r="J27" s="91"/>
      <c r="K27" s="91"/>
      <c r="L27" s="91"/>
      <c r="M27" s="91"/>
      <c r="N27" s="91"/>
      <c r="O27" s="91"/>
      <c r="P27" s="91"/>
      <c r="Q27" s="91"/>
      <c r="R27" s="91"/>
      <c r="S27" s="91"/>
      <c r="T27" s="91"/>
      <c r="U27" s="91"/>
      <c r="V27" s="91"/>
      <c r="W27" s="91"/>
      <c r="X27" s="91"/>
      <c r="Y27" s="91"/>
      <c r="Z27" s="91"/>
    </row>
    <row r="28" ht="15.75" customHeight="1">
      <c r="A28" s="91"/>
      <c r="B28" s="91"/>
      <c r="C28" s="91" t="s">
        <v>395</v>
      </c>
      <c r="D28" s="91" t="s">
        <v>382</v>
      </c>
      <c r="E28" s="91"/>
      <c r="F28" s="91"/>
      <c r="G28" s="91"/>
      <c r="H28" s="91"/>
      <c r="I28" s="91"/>
      <c r="J28" s="91"/>
      <c r="K28" s="91"/>
      <c r="L28" s="91"/>
      <c r="M28" s="91"/>
      <c r="N28" s="91"/>
      <c r="O28" s="91"/>
      <c r="P28" s="91"/>
      <c r="Q28" s="91"/>
      <c r="R28" s="91"/>
      <c r="S28" s="91"/>
      <c r="T28" s="91"/>
      <c r="U28" s="91"/>
      <c r="V28" s="91"/>
      <c r="W28" s="91"/>
      <c r="X28" s="91"/>
      <c r="Y28" s="91"/>
      <c r="Z28" s="91"/>
    </row>
    <row r="29" ht="15.75" customHeight="1">
      <c r="A29" s="91"/>
      <c r="B29" s="91"/>
      <c r="C29" s="91" t="s">
        <v>396</v>
      </c>
      <c r="D29" s="91" t="s">
        <v>382</v>
      </c>
      <c r="E29" s="91"/>
      <c r="F29" s="91"/>
      <c r="G29" s="91"/>
      <c r="H29" s="91"/>
      <c r="I29" s="91"/>
      <c r="J29" s="91"/>
      <c r="K29" s="91"/>
      <c r="L29" s="91"/>
      <c r="M29" s="91"/>
      <c r="N29" s="91"/>
      <c r="O29" s="91"/>
      <c r="P29" s="91"/>
      <c r="Q29" s="91"/>
      <c r="R29" s="91"/>
      <c r="S29" s="91"/>
      <c r="T29" s="91"/>
      <c r="U29" s="91"/>
      <c r="V29" s="91"/>
      <c r="W29" s="91"/>
      <c r="X29" s="91"/>
      <c r="Y29" s="91"/>
      <c r="Z29" s="91"/>
    </row>
    <row r="30" ht="15.75" customHeight="1">
      <c r="A30" s="91"/>
      <c r="B30" s="91"/>
      <c r="C30" s="91" t="s">
        <v>397</v>
      </c>
      <c r="D30" s="91" t="s">
        <v>382</v>
      </c>
      <c r="E30" s="91"/>
      <c r="F30" s="91"/>
      <c r="G30" s="91"/>
      <c r="H30" s="91"/>
      <c r="I30" s="91"/>
      <c r="J30" s="91"/>
      <c r="K30" s="91"/>
      <c r="L30" s="91"/>
      <c r="M30" s="91"/>
      <c r="N30" s="91"/>
      <c r="O30" s="91"/>
      <c r="P30" s="91"/>
      <c r="Q30" s="91"/>
      <c r="R30" s="91"/>
      <c r="S30" s="91"/>
      <c r="T30" s="91"/>
      <c r="U30" s="91"/>
      <c r="V30" s="91"/>
      <c r="W30" s="91"/>
      <c r="X30" s="91"/>
      <c r="Y30" s="91"/>
      <c r="Z30" s="91"/>
    </row>
    <row r="31" ht="15.75" customHeight="1">
      <c r="A31" s="91"/>
      <c r="B31" s="91"/>
      <c r="C31" s="91" t="s">
        <v>398</v>
      </c>
      <c r="D31" s="91" t="s">
        <v>382</v>
      </c>
      <c r="E31" s="91"/>
      <c r="F31" s="91"/>
      <c r="G31" s="91"/>
      <c r="H31" s="91"/>
      <c r="I31" s="91"/>
      <c r="J31" s="91"/>
      <c r="K31" s="91"/>
      <c r="L31" s="91"/>
      <c r="M31" s="91"/>
      <c r="N31" s="91"/>
      <c r="O31" s="91"/>
      <c r="P31" s="91"/>
      <c r="Q31" s="91"/>
      <c r="R31" s="91"/>
      <c r="S31" s="91"/>
      <c r="T31" s="91"/>
      <c r="U31" s="91"/>
      <c r="V31" s="91"/>
      <c r="W31" s="91"/>
      <c r="X31" s="91"/>
      <c r="Y31" s="91"/>
      <c r="Z31" s="91"/>
    </row>
    <row r="32" ht="15.75" customHeight="1">
      <c r="A32" s="91"/>
      <c r="B32" s="91"/>
      <c r="C32" s="91" t="s">
        <v>399</v>
      </c>
      <c r="D32" s="91" t="s">
        <v>382</v>
      </c>
      <c r="E32" s="91"/>
      <c r="F32" s="91"/>
      <c r="G32" s="91"/>
      <c r="H32" s="91"/>
      <c r="I32" s="91"/>
      <c r="J32" s="91"/>
      <c r="K32" s="91"/>
      <c r="L32" s="91"/>
      <c r="M32" s="91"/>
      <c r="N32" s="91"/>
      <c r="O32" s="91"/>
      <c r="P32" s="91"/>
      <c r="Q32" s="91"/>
      <c r="R32" s="91"/>
      <c r="S32" s="91"/>
      <c r="T32" s="91"/>
      <c r="U32" s="91"/>
      <c r="V32" s="91"/>
      <c r="W32" s="91"/>
      <c r="X32" s="91"/>
      <c r="Y32" s="91"/>
      <c r="Z32" s="91"/>
    </row>
    <row r="33" ht="15.75" customHeight="1">
      <c r="A33" s="91"/>
      <c r="B33" s="91"/>
      <c r="C33" s="91" t="s">
        <v>400</v>
      </c>
      <c r="D33" s="91" t="s">
        <v>382</v>
      </c>
      <c r="E33" s="91"/>
      <c r="F33" s="91"/>
      <c r="G33" s="91"/>
      <c r="H33" s="91"/>
      <c r="I33" s="91"/>
      <c r="J33" s="91"/>
      <c r="K33" s="91"/>
      <c r="L33" s="91"/>
      <c r="M33" s="91"/>
      <c r="N33" s="91"/>
      <c r="O33" s="91"/>
      <c r="P33" s="91"/>
      <c r="Q33" s="91"/>
      <c r="R33" s="91"/>
      <c r="S33" s="91"/>
      <c r="T33" s="91"/>
      <c r="U33" s="91"/>
      <c r="V33" s="91"/>
      <c r="W33" s="91"/>
      <c r="X33" s="91"/>
      <c r="Y33" s="91"/>
      <c r="Z33" s="91"/>
    </row>
    <row r="34" ht="15.75" customHeight="1">
      <c r="A34" s="91"/>
      <c r="B34" s="91"/>
      <c r="C34" s="91" t="s">
        <v>401</v>
      </c>
      <c r="D34" s="91" t="s">
        <v>382</v>
      </c>
      <c r="E34" s="91"/>
      <c r="F34" s="91"/>
      <c r="G34" s="91"/>
      <c r="H34" s="91"/>
      <c r="I34" s="91"/>
      <c r="J34" s="91"/>
      <c r="K34" s="91"/>
      <c r="L34" s="91"/>
      <c r="M34" s="91"/>
      <c r="N34" s="91"/>
      <c r="O34" s="91"/>
      <c r="P34" s="91"/>
      <c r="Q34" s="91"/>
      <c r="R34" s="91"/>
      <c r="S34" s="91"/>
      <c r="T34" s="91"/>
      <c r="U34" s="91"/>
      <c r="V34" s="91"/>
      <c r="W34" s="91"/>
      <c r="X34" s="91"/>
      <c r="Y34" s="91"/>
      <c r="Z34" s="91"/>
    </row>
    <row r="35" ht="15.75" customHeight="1">
      <c r="A35" s="91"/>
      <c r="B35" s="91"/>
      <c r="C35" s="91" t="s">
        <v>402</v>
      </c>
      <c r="D35" s="91" t="s">
        <v>382</v>
      </c>
      <c r="E35" s="91"/>
      <c r="F35" s="91"/>
      <c r="G35" s="91"/>
      <c r="H35" s="91"/>
      <c r="I35" s="91"/>
      <c r="J35" s="91"/>
      <c r="K35" s="91"/>
      <c r="L35" s="91"/>
      <c r="M35" s="91"/>
      <c r="N35" s="91"/>
      <c r="O35" s="91"/>
      <c r="P35" s="91"/>
      <c r="Q35" s="91"/>
      <c r="R35" s="91"/>
      <c r="S35" s="91"/>
      <c r="T35" s="91"/>
      <c r="U35" s="91"/>
      <c r="V35" s="91"/>
      <c r="W35" s="91"/>
      <c r="X35" s="91"/>
      <c r="Y35" s="91"/>
      <c r="Z35" s="91"/>
    </row>
    <row r="36" ht="15.75" customHeight="1">
      <c r="A36" s="91"/>
      <c r="B36" s="91"/>
      <c r="C36" s="91" t="s">
        <v>403</v>
      </c>
      <c r="D36" s="91" t="s">
        <v>382</v>
      </c>
      <c r="E36" s="91"/>
      <c r="F36" s="91"/>
      <c r="G36" s="91"/>
      <c r="H36" s="91"/>
      <c r="I36" s="91"/>
      <c r="J36" s="91"/>
      <c r="K36" s="91"/>
      <c r="L36" s="91"/>
      <c r="M36" s="91"/>
      <c r="N36" s="91"/>
      <c r="O36" s="91"/>
      <c r="P36" s="91"/>
      <c r="Q36" s="91"/>
      <c r="R36" s="91"/>
      <c r="S36" s="91"/>
      <c r="T36" s="91"/>
      <c r="U36" s="91"/>
      <c r="V36" s="91"/>
      <c r="W36" s="91"/>
      <c r="X36" s="91"/>
      <c r="Y36" s="91"/>
      <c r="Z36" s="91"/>
    </row>
    <row r="37" ht="15.75" customHeight="1">
      <c r="A37" s="91"/>
      <c r="B37" s="91"/>
      <c r="C37" s="91" t="s">
        <v>404</v>
      </c>
      <c r="D37" s="91" t="s">
        <v>382</v>
      </c>
      <c r="E37" s="91"/>
      <c r="F37" s="91"/>
      <c r="G37" s="91"/>
      <c r="H37" s="91"/>
      <c r="I37" s="91"/>
      <c r="J37" s="91"/>
      <c r="K37" s="91"/>
      <c r="L37" s="91"/>
      <c r="M37" s="91"/>
      <c r="N37" s="91"/>
      <c r="O37" s="91"/>
      <c r="P37" s="91"/>
      <c r="Q37" s="91"/>
      <c r="R37" s="91"/>
      <c r="S37" s="91"/>
      <c r="T37" s="91"/>
      <c r="U37" s="91"/>
      <c r="V37" s="91"/>
      <c r="W37" s="91"/>
      <c r="X37" s="91"/>
      <c r="Y37" s="91"/>
      <c r="Z37" s="91"/>
    </row>
    <row r="38" ht="15.75" customHeight="1">
      <c r="A38" s="91"/>
      <c r="B38" s="91"/>
      <c r="C38" s="91" t="s">
        <v>405</v>
      </c>
      <c r="D38" s="91" t="s">
        <v>382</v>
      </c>
      <c r="E38" s="91"/>
      <c r="F38" s="91"/>
      <c r="G38" s="91"/>
      <c r="H38" s="91"/>
      <c r="I38" s="91"/>
      <c r="J38" s="91"/>
      <c r="K38" s="91"/>
      <c r="L38" s="91"/>
      <c r="M38" s="91"/>
      <c r="N38" s="91"/>
      <c r="O38" s="91"/>
      <c r="P38" s="91"/>
      <c r="Q38" s="91"/>
      <c r="R38" s="91"/>
      <c r="S38" s="91"/>
      <c r="T38" s="91"/>
      <c r="U38" s="91"/>
      <c r="V38" s="91"/>
      <c r="W38" s="91"/>
      <c r="X38" s="91"/>
      <c r="Y38" s="91"/>
      <c r="Z38" s="91"/>
    </row>
    <row r="39" ht="15.75" customHeight="1">
      <c r="A39" s="91"/>
      <c r="B39" s="91"/>
      <c r="C39" s="91" t="s">
        <v>406</v>
      </c>
      <c r="D39" s="91" t="s">
        <v>382</v>
      </c>
      <c r="E39" s="91"/>
      <c r="F39" s="91"/>
      <c r="G39" s="91"/>
      <c r="H39" s="91"/>
      <c r="I39" s="91"/>
      <c r="J39" s="91"/>
      <c r="K39" s="91"/>
      <c r="L39" s="91"/>
      <c r="M39" s="91"/>
      <c r="N39" s="91"/>
      <c r="O39" s="91"/>
      <c r="P39" s="91"/>
      <c r="Q39" s="91"/>
      <c r="R39" s="91"/>
      <c r="S39" s="91"/>
      <c r="T39" s="91"/>
      <c r="U39" s="91"/>
      <c r="V39" s="91"/>
      <c r="W39" s="91"/>
      <c r="X39" s="91"/>
      <c r="Y39" s="91"/>
      <c r="Z39" s="91"/>
    </row>
    <row r="40" ht="15.75" customHeight="1">
      <c r="A40" s="91"/>
      <c r="B40" s="91"/>
      <c r="C40" s="91" t="s">
        <v>407</v>
      </c>
      <c r="D40" s="91" t="s">
        <v>382</v>
      </c>
      <c r="E40" s="91"/>
      <c r="F40" s="91"/>
      <c r="G40" s="91"/>
      <c r="H40" s="91"/>
      <c r="I40" s="91"/>
      <c r="J40" s="91"/>
      <c r="K40" s="91"/>
      <c r="L40" s="91"/>
      <c r="M40" s="91"/>
      <c r="N40" s="91"/>
      <c r="O40" s="91"/>
      <c r="P40" s="91"/>
      <c r="Q40" s="91"/>
      <c r="R40" s="91"/>
      <c r="S40" s="91"/>
      <c r="T40" s="91"/>
      <c r="U40" s="91"/>
      <c r="V40" s="91"/>
      <c r="W40" s="91"/>
      <c r="X40" s="91"/>
      <c r="Y40" s="91"/>
      <c r="Z40" s="91"/>
    </row>
    <row r="41" ht="15.75" customHeight="1">
      <c r="A41" s="91"/>
      <c r="B41" s="91"/>
      <c r="C41" s="91" t="s">
        <v>408</v>
      </c>
      <c r="D41" s="91" t="s">
        <v>382</v>
      </c>
      <c r="E41" s="91"/>
      <c r="F41" s="91"/>
      <c r="G41" s="91"/>
      <c r="H41" s="91"/>
      <c r="I41" s="91"/>
      <c r="J41" s="91"/>
      <c r="K41" s="91"/>
      <c r="L41" s="91"/>
      <c r="M41" s="91"/>
      <c r="N41" s="91"/>
      <c r="O41" s="91"/>
      <c r="P41" s="91"/>
      <c r="Q41" s="91"/>
      <c r="R41" s="91"/>
      <c r="S41" s="91"/>
      <c r="T41" s="91"/>
      <c r="U41" s="91"/>
      <c r="V41" s="91"/>
      <c r="W41" s="91"/>
      <c r="X41" s="91"/>
      <c r="Y41" s="91"/>
      <c r="Z41" s="91"/>
    </row>
    <row r="42" ht="15.75" customHeight="1">
      <c r="A42" s="91"/>
      <c r="B42" s="91"/>
      <c r="C42" s="91" t="s">
        <v>409</v>
      </c>
      <c r="D42" s="91" t="s">
        <v>382</v>
      </c>
      <c r="E42" s="91"/>
      <c r="F42" s="91"/>
      <c r="G42" s="91"/>
      <c r="H42" s="91"/>
      <c r="I42" s="91"/>
      <c r="J42" s="91"/>
      <c r="K42" s="91"/>
      <c r="L42" s="91"/>
      <c r="M42" s="91"/>
      <c r="N42" s="91"/>
      <c r="O42" s="91"/>
      <c r="P42" s="91"/>
      <c r="Q42" s="91"/>
      <c r="R42" s="91"/>
      <c r="S42" s="91"/>
      <c r="T42" s="91"/>
      <c r="U42" s="91"/>
      <c r="V42" s="91"/>
      <c r="W42" s="91"/>
      <c r="X42" s="91"/>
      <c r="Y42" s="91"/>
      <c r="Z42" s="91"/>
    </row>
    <row r="43" ht="15.75" customHeight="1">
      <c r="A43" s="91"/>
      <c r="B43" s="91"/>
      <c r="C43" s="91" t="s">
        <v>410</v>
      </c>
      <c r="D43" s="91" t="s">
        <v>382</v>
      </c>
      <c r="E43" s="91"/>
      <c r="F43" s="91"/>
      <c r="G43" s="91"/>
      <c r="H43" s="91"/>
      <c r="I43" s="91"/>
      <c r="J43" s="91"/>
      <c r="K43" s="91"/>
      <c r="L43" s="91"/>
      <c r="M43" s="91"/>
      <c r="N43" s="91"/>
      <c r="O43" s="91"/>
      <c r="P43" s="91"/>
      <c r="Q43" s="91"/>
      <c r="R43" s="91"/>
      <c r="S43" s="91"/>
      <c r="T43" s="91"/>
      <c r="U43" s="91"/>
      <c r="V43" s="91"/>
      <c r="W43" s="91"/>
      <c r="X43" s="91"/>
      <c r="Y43" s="91"/>
      <c r="Z43" s="91"/>
    </row>
    <row r="44" ht="15.75" customHeight="1">
      <c r="A44" s="91"/>
      <c r="B44" s="91"/>
      <c r="C44" s="91" t="s">
        <v>411</v>
      </c>
      <c r="D44" s="91" t="s">
        <v>382</v>
      </c>
      <c r="E44" s="91"/>
      <c r="F44" s="91"/>
      <c r="G44" s="91"/>
      <c r="H44" s="91"/>
      <c r="I44" s="91"/>
      <c r="J44" s="91"/>
      <c r="K44" s="91"/>
      <c r="L44" s="91"/>
      <c r="M44" s="91"/>
      <c r="N44" s="91"/>
      <c r="O44" s="91"/>
      <c r="P44" s="91"/>
      <c r="Q44" s="91"/>
      <c r="R44" s="91"/>
      <c r="S44" s="91"/>
      <c r="T44" s="91"/>
      <c r="U44" s="91"/>
      <c r="V44" s="91"/>
      <c r="W44" s="91"/>
      <c r="X44" s="91"/>
      <c r="Y44" s="91"/>
      <c r="Z44" s="91"/>
    </row>
    <row r="45" ht="15.75" customHeight="1">
      <c r="A45" s="91"/>
      <c r="B45" s="91"/>
      <c r="C45" s="91" t="s">
        <v>412</v>
      </c>
      <c r="D45" s="91" t="s">
        <v>382</v>
      </c>
      <c r="E45" s="91"/>
      <c r="F45" s="91"/>
      <c r="G45" s="91"/>
      <c r="H45" s="91"/>
      <c r="I45" s="91"/>
      <c r="J45" s="91"/>
      <c r="K45" s="91"/>
      <c r="L45" s="91"/>
      <c r="M45" s="91"/>
      <c r="N45" s="91"/>
      <c r="O45" s="91"/>
      <c r="P45" s="91"/>
      <c r="Q45" s="91"/>
      <c r="R45" s="91"/>
      <c r="S45" s="91"/>
      <c r="T45" s="91"/>
      <c r="U45" s="91"/>
      <c r="V45" s="91"/>
      <c r="W45" s="91"/>
      <c r="X45" s="91"/>
      <c r="Y45" s="91"/>
      <c r="Z45" s="91"/>
    </row>
    <row r="46" ht="15.75" customHeight="1">
      <c r="A46" s="91"/>
      <c r="B46" s="91"/>
      <c r="C46" s="91" t="s">
        <v>413</v>
      </c>
      <c r="D46" s="91" t="s">
        <v>382</v>
      </c>
      <c r="E46" s="91"/>
      <c r="F46" s="91"/>
      <c r="G46" s="91"/>
      <c r="H46" s="91"/>
      <c r="I46" s="91"/>
      <c r="J46" s="91"/>
      <c r="K46" s="91"/>
      <c r="L46" s="91"/>
      <c r="M46" s="91"/>
      <c r="N46" s="91"/>
      <c r="O46" s="91"/>
      <c r="P46" s="91"/>
      <c r="Q46" s="91"/>
      <c r="R46" s="91"/>
      <c r="S46" s="91"/>
      <c r="T46" s="91"/>
      <c r="U46" s="91"/>
      <c r="V46" s="91"/>
      <c r="W46" s="91"/>
      <c r="X46" s="91"/>
      <c r="Y46" s="91"/>
      <c r="Z46" s="91"/>
    </row>
    <row r="47" ht="15.75" customHeight="1">
      <c r="A47" s="91"/>
      <c r="B47" s="91"/>
      <c r="C47" s="91" t="s">
        <v>414</v>
      </c>
      <c r="D47" s="91" t="s">
        <v>382</v>
      </c>
      <c r="E47" s="91"/>
      <c r="F47" s="91"/>
      <c r="G47" s="91"/>
      <c r="H47" s="91"/>
      <c r="I47" s="91"/>
      <c r="J47" s="91"/>
      <c r="K47" s="91"/>
      <c r="L47" s="91"/>
      <c r="M47" s="91"/>
      <c r="N47" s="91"/>
      <c r="O47" s="91"/>
      <c r="P47" s="91"/>
      <c r="Q47" s="91"/>
      <c r="R47" s="91"/>
      <c r="S47" s="91"/>
      <c r="T47" s="91"/>
      <c r="U47" s="91"/>
      <c r="V47" s="91"/>
      <c r="W47" s="91"/>
      <c r="X47" s="91"/>
      <c r="Y47" s="91"/>
      <c r="Z47" s="91"/>
    </row>
    <row r="48" ht="15.75" customHeight="1">
      <c r="A48" s="91"/>
      <c r="B48" s="91"/>
      <c r="C48" s="91" t="s">
        <v>415</v>
      </c>
      <c r="D48" s="91" t="s">
        <v>382</v>
      </c>
      <c r="E48" s="91"/>
      <c r="F48" s="91"/>
      <c r="G48" s="91"/>
      <c r="H48" s="91"/>
      <c r="I48" s="91"/>
      <c r="J48" s="91"/>
      <c r="K48" s="91"/>
      <c r="L48" s="91"/>
      <c r="M48" s="91"/>
      <c r="N48" s="91"/>
      <c r="O48" s="91"/>
      <c r="P48" s="91"/>
      <c r="Q48" s="91"/>
      <c r="R48" s="91"/>
      <c r="S48" s="91"/>
      <c r="T48" s="91"/>
      <c r="U48" s="91"/>
      <c r="V48" s="91"/>
      <c r="W48" s="91"/>
      <c r="X48" s="91"/>
      <c r="Y48" s="91"/>
      <c r="Z48" s="91"/>
    </row>
    <row r="49" ht="15.75" customHeight="1">
      <c r="A49" s="91"/>
      <c r="B49" s="91"/>
      <c r="C49" s="91" t="s">
        <v>416</v>
      </c>
      <c r="D49" s="91" t="s">
        <v>382</v>
      </c>
      <c r="E49" s="91"/>
      <c r="F49" s="91"/>
      <c r="G49" s="91"/>
      <c r="H49" s="91"/>
      <c r="I49" s="91"/>
      <c r="J49" s="91"/>
      <c r="K49" s="91"/>
      <c r="L49" s="91"/>
      <c r="M49" s="91"/>
      <c r="N49" s="91"/>
      <c r="O49" s="91"/>
      <c r="P49" s="91"/>
      <c r="Q49" s="91"/>
      <c r="R49" s="91"/>
      <c r="S49" s="91"/>
      <c r="T49" s="91"/>
      <c r="U49" s="91"/>
      <c r="V49" s="91"/>
      <c r="W49" s="91"/>
      <c r="X49" s="91"/>
      <c r="Y49" s="91"/>
      <c r="Z49" s="91"/>
    </row>
    <row r="50" ht="15.75" customHeight="1">
      <c r="A50" s="91"/>
      <c r="B50" s="91"/>
      <c r="C50" s="91" t="s">
        <v>417</v>
      </c>
      <c r="D50" s="91" t="s">
        <v>382</v>
      </c>
      <c r="E50" s="91"/>
      <c r="F50" s="91"/>
      <c r="G50" s="91"/>
      <c r="H50" s="91"/>
      <c r="I50" s="91"/>
      <c r="J50" s="91"/>
      <c r="K50" s="91"/>
      <c r="L50" s="91"/>
      <c r="M50" s="91"/>
      <c r="N50" s="91"/>
      <c r="O50" s="91"/>
      <c r="P50" s="91"/>
      <c r="Q50" s="91"/>
      <c r="R50" s="91"/>
      <c r="S50" s="91"/>
      <c r="T50" s="91"/>
      <c r="U50" s="91"/>
      <c r="V50" s="91"/>
      <c r="W50" s="91"/>
      <c r="X50" s="91"/>
      <c r="Y50" s="91"/>
      <c r="Z50" s="91"/>
    </row>
    <row r="51" ht="15.75" customHeight="1">
      <c r="A51" s="91"/>
      <c r="B51" s="91"/>
      <c r="C51" s="91" t="s">
        <v>418</v>
      </c>
      <c r="D51" s="91" t="s">
        <v>382</v>
      </c>
      <c r="E51" s="91"/>
      <c r="F51" s="91"/>
      <c r="G51" s="91"/>
      <c r="H51" s="91"/>
      <c r="I51" s="91"/>
      <c r="J51" s="91"/>
      <c r="K51" s="91"/>
      <c r="L51" s="91"/>
      <c r="M51" s="91"/>
      <c r="N51" s="91"/>
      <c r="O51" s="91"/>
      <c r="P51" s="91"/>
      <c r="Q51" s="91"/>
      <c r="R51" s="91"/>
      <c r="S51" s="91"/>
      <c r="T51" s="91"/>
      <c r="U51" s="91"/>
      <c r="V51" s="91"/>
      <c r="W51" s="91"/>
      <c r="X51" s="91"/>
      <c r="Y51" s="91"/>
      <c r="Z51" s="91"/>
    </row>
    <row r="52" ht="15.75" customHeight="1">
      <c r="A52" s="91"/>
      <c r="B52" s="91"/>
      <c r="C52" s="91" t="s">
        <v>419</v>
      </c>
      <c r="D52" s="91" t="s">
        <v>382</v>
      </c>
      <c r="E52" s="91"/>
      <c r="F52" s="91"/>
      <c r="G52" s="91"/>
      <c r="H52" s="91"/>
      <c r="I52" s="91"/>
      <c r="J52" s="91"/>
      <c r="K52" s="91"/>
      <c r="L52" s="91"/>
      <c r="M52" s="91"/>
      <c r="N52" s="91"/>
      <c r="O52" s="91"/>
      <c r="P52" s="91"/>
      <c r="Q52" s="91"/>
      <c r="R52" s="91"/>
      <c r="S52" s="91"/>
      <c r="T52" s="91"/>
      <c r="U52" s="91"/>
      <c r="V52" s="91"/>
      <c r="W52" s="91"/>
      <c r="X52" s="91"/>
      <c r="Y52" s="91"/>
      <c r="Z52" s="91"/>
    </row>
    <row r="53" ht="15.75" customHeight="1">
      <c r="A53" s="91"/>
      <c r="B53" s="91"/>
      <c r="C53" s="91" t="s">
        <v>420</v>
      </c>
      <c r="D53" s="91" t="s">
        <v>382</v>
      </c>
      <c r="E53" s="91"/>
      <c r="F53" s="91"/>
      <c r="G53" s="91"/>
      <c r="H53" s="91"/>
      <c r="I53" s="91"/>
      <c r="J53" s="91"/>
      <c r="K53" s="91"/>
      <c r="L53" s="91"/>
      <c r="M53" s="91"/>
      <c r="N53" s="91"/>
      <c r="O53" s="91"/>
      <c r="P53" s="91"/>
      <c r="Q53" s="91"/>
      <c r="R53" s="91"/>
      <c r="S53" s="91"/>
      <c r="T53" s="91"/>
      <c r="U53" s="91"/>
      <c r="V53" s="91"/>
      <c r="W53" s="91"/>
      <c r="X53" s="91"/>
      <c r="Y53" s="91"/>
      <c r="Z53" s="91"/>
    </row>
    <row r="54" ht="15.75" customHeight="1">
      <c r="A54" s="91"/>
      <c r="B54" s="91"/>
      <c r="C54" s="91" t="s">
        <v>421</v>
      </c>
      <c r="D54" s="91" t="s">
        <v>382</v>
      </c>
      <c r="E54" s="91"/>
      <c r="F54" s="91"/>
      <c r="G54" s="91"/>
      <c r="H54" s="91"/>
      <c r="I54" s="91"/>
      <c r="J54" s="91"/>
      <c r="K54" s="91"/>
      <c r="L54" s="91"/>
      <c r="M54" s="91"/>
      <c r="N54" s="91"/>
      <c r="O54" s="91"/>
      <c r="P54" s="91"/>
      <c r="Q54" s="91"/>
      <c r="R54" s="91"/>
      <c r="S54" s="91"/>
      <c r="T54" s="91"/>
      <c r="U54" s="91"/>
      <c r="V54" s="91"/>
      <c r="W54" s="91"/>
      <c r="X54" s="91"/>
      <c r="Y54" s="91"/>
      <c r="Z54" s="91"/>
    </row>
    <row r="55" ht="15.75" customHeight="1">
      <c r="A55" s="91"/>
      <c r="B55" s="91"/>
      <c r="C55" s="91" t="s">
        <v>422</v>
      </c>
      <c r="D55" s="91" t="s">
        <v>382</v>
      </c>
      <c r="E55" s="91"/>
      <c r="F55" s="91"/>
      <c r="G55" s="91"/>
      <c r="H55" s="91"/>
      <c r="I55" s="91"/>
      <c r="J55" s="91"/>
      <c r="K55" s="91"/>
      <c r="L55" s="91"/>
      <c r="M55" s="91"/>
      <c r="N55" s="91"/>
      <c r="O55" s="91"/>
      <c r="P55" s="91"/>
      <c r="Q55" s="91"/>
      <c r="R55" s="91"/>
      <c r="S55" s="91"/>
      <c r="T55" s="91"/>
      <c r="U55" s="91"/>
      <c r="V55" s="91"/>
      <c r="W55" s="91"/>
      <c r="X55" s="91"/>
      <c r="Y55" s="91"/>
      <c r="Z55" s="91"/>
    </row>
    <row r="56" ht="15.75" customHeight="1">
      <c r="A56" s="91"/>
      <c r="B56" s="91"/>
      <c r="C56" s="91" t="s">
        <v>423</v>
      </c>
      <c r="D56" s="91" t="s">
        <v>382</v>
      </c>
      <c r="E56" s="91"/>
      <c r="F56" s="91"/>
      <c r="G56" s="91"/>
      <c r="H56" s="91"/>
      <c r="I56" s="91"/>
      <c r="J56" s="91"/>
      <c r="K56" s="91"/>
      <c r="L56" s="91"/>
      <c r="M56" s="91"/>
      <c r="N56" s="91"/>
      <c r="O56" s="91"/>
      <c r="P56" s="91"/>
      <c r="Q56" s="91"/>
      <c r="R56" s="91"/>
      <c r="S56" s="91"/>
      <c r="T56" s="91"/>
      <c r="U56" s="91"/>
      <c r="V56" s="91"/>
      <c r="W56" s="91"/>
      <c r="X56" s="91"/>
      <c r="Y56" s="91"/>
      <c r="Z56" s="91"/>
    </row>
    <row r="57" ht="15.75" customHeight="1">
      <c r="A57" s="91"/>
      <c r="B57" s="91"/>
      <c r="C57" s="91" t="s">
        <v>424</v>
      </c>
      <c r="D57" s="91" t="s">
        <v>382</v>
      </c>
      <c r="E57" s="91"/>
      <c r="F57" s="91"/>
      <c r="G57" s="91"/>
      <c r="H57" s="91"/>
      <c r="I57" s="91"/>
      <c r="J57" s="91"/>
      <c r="K57" s="91"/>
      <c r="L57" s="91"/>
      <c r="M57" s="91"/>
      <c r="N57" s="91"/>
      <c r="O57" s="91"/>
      <c r="P57" s="91"/>
      <c r="Q57" s="91"/>
      <c r="R57" s="91"/>
      <c r="S57" s="91"/>
      <c r="T57" s="91"/>
      <c r="U57" s="91"/>
      <c r="V57" s="91"/>
      <c r="W57" s="91"/>
      <c r="X57" s="91"/>
      <c r="Y57" s="91"/>
      <c r="Z57" s="91"/>
    </row>
    <row r="58" ht="15.75" customHeight="1">
      <c r="A58" s="91"/>
      <c r="B58" s="91"/>
      <c r="C58" s="91" t="s">
        <v>425</v>
      </c>
      <c r="D58" s="91" t="s">
        <v>382</v>
      </c>
      <c r="E58" s="91"/>
      <c r="F58" s="91"/>
      <c r="G58" s="91"/>
      <c r="H58" s="91"/>
      <c r="I58" s="91"/>
      <c r="J58" s="91"/>
      <c r="K58" s="91"/>
      <c r="L58" s="91"/>
      <c r="M58" s="91"/>
      <c r="N58" s="91"/>
      <c r="O58" s="91"/>
      <c r="P58" s="91"/>
      <c r="Q58" s="91"/>
      <c r="R58" s="91"/>
      <c r="S58" s="91"/>
      <c r="T58" s="91"/>
      <c r="U58" s="91"/>
      <c r="V58" s="91"/>
      <c r="W58" s="91"/>
      <c r="X58" s="91"/>
      <c r="Y58" s="91"/>
      <c r="Z58" s="91"/>
    </row>
    <row r="59" ht="15.75" customHeight="1">
      <c r="A59" s="91"/>
      <c r="B59" s="91"/>
      <c r="C59" s="91" t="s">
        <v>426</v>
      </c>
      <c r="D59" s="91" t="s">
        <v>382</v>
      </c>
      <c r="E59" s="91"/>
      <c r="F59" s="91"/>
      <c r="G59" s="91"/>
      <c r="H59" s="91"/>
      <c r="I59" s="91"/>
      <c r="J59" s="91"/>
      <c r="K59" s="91"/>
      <c r="L59" s="91"/>
      <c r="M59" s="91"/>
      <c r="N59" s="91"/>
      <c r="O59" s="91"/>
      <c r="P59" s="91"/>
      <c r="Q59" s="91"/>
      <c r="R59" s="91"/>
      <c r="S59" s="91"/>
      <c r="T59" s="91"/>
      <c r="U59" s="91"/>
      <c r="V59" s="91"/>
      <c r="W59" s="91"/>
      <c r="X59" s="91"/>
      <c r="Y59" s="91"/>
      <c r="Z59" s="91"/>
    </row>
    <row r="60" ht="15.75" customHeight="1">
      <c r="A60" s="91"/>
      <c r="B60" s="91"/>
      <c r="C60" s="91" t="s">
        <v>427</v>
      </c>
      <c r="D60" s="91" t="s">
        <v>382</v>
      </c>
      <c r="E60" s="91"/>
      <c r="F60" s="91"/>
      <c r="G60" s="91"/>
      <c r="H60" s="91"/>
      <c r="I60" s="91"/>
      <c r="J60" s="91"/>
      <c r="K60" s="91"/>
      <c r="L60" s="91"/>
      <c r="M60" s="91"/>
      <c r="N60" s="91"/>
      <c r="O60" s="91"/>
      <c r="P60" s="91"/>
      <c r="Q60" s="91"/>
      <c r="R60" s="91"/>
      <c r="S60" s="91"/>
      <c r="T60" s="91"/>
      <c r="U60" s="91"/>
      <c r="V60" s="91"/>
      <c r="W60" s="91"/>
      <c r="X60" s="91"/>
      <c r="Y60" s="91"/>
      <c r="Z60" s="91"/>
    </row>
    <row r="61" ht="15.75" customHeight="1">
      <c r="A61" s="91"/>
      <c r="B61" s="91"/>
      <c r="C61" s="91" t="s">
        <v>428</v>
      </c>
      <c r="D61" s="91" t="s">
        <v>382</v>
      </c>
      <c r="E61" s="91"/>
      <c r="F61" s="91"/>
      <c r="G61" s="91"/>
      <c r="H61" s="91"/>
      <c r="I61" s="91"/>
      <c r="J61" s="91"/>
      <c r="K61" s="91"/>
      <c r="L61" s="91"/>
      <c r="M61" s="91"/>
      <c r="N61" s="91"/>
      <c r="O61" s="91"/>
      <c r="P61" s="91"/>
      <c r="Q61" s="91"/>
      <c r="R61" s="91"/>
      <c r="S61" s="91"/>
      <c r="T61" s="91"/>
      <c r="U61" s="91"/>
      <c r="V61" s="91"/>
      <c r="W61" s="91"/>
      <c r="X61" s="91"/>
      <c r="Y61" s="91"/>
      <c r="Z61" s="91"/>
    </row>
    <row r="62" ht="15.75" customHeight="1">
      <c r="A62" s="91"/>
      <c r="B62" s="91"/>
      <c r="C62" s="91" t="s">
        <v>429</v>
      </c>
      <c r="D62" s="91" t="s">
        <v>382</v>
      </c>
      <c r="E62" s="91"/>
      <c r="F62" s="91"/>
      <c r="G62" s="91"/>
      <c r="H62" s="91"/>
      <c r="I62" s="91"/>
      <c r="J62" s="91"/>
      <c r="K62" s="91"/>
      <c r="L62" s="91"/>
      <c r="M62" s="91"/>
      <c r="N62" s="91"/>
      <c r="O62" s="91"/>
      <c r="P62" s="91"/>
      <c r="Q62" s="91"/>
      <c r="R62" s="91"/>
      <c r="S62" s="91"/>
      <c r="T62" s="91"/>
      <c r="U62" s="91"/>
      <c r="V62" s="91"/>
      <c r="W62" s="91"/>
      <c r="X62" s="91"/>
      <c r="Y62" s="91"/>
      <c r="Z62" s="91"/>
    </row>
    <row r="63" ht="15.75" customHeight="1">
      <c r="A63" s="91"/>
      <c r="B63" s="91"/>
      <c r="C63" s="91" t="s">
        <v>430</v>
      </c>
      <c r="D63" s="91" t="s">
        <v>382</v>
      </c>
      <c r="E63" s="91"/>
      <c r="F63" s="91"/>
      <c r="G63" s="91"/>
      <c r="H63" s="91"/>
      <c r="I63" s="91"/>
      <c r="J63" s="91"/>
      <c r="K63" s="91"/>
      <c r="L63" s="91"/>
      <c r="M63" s="91"/>
      <c r="N63" s="91"/>
      <c r="O63" s="91"/>
      <c r="P63" s="91"/>
      <c r="Q63" s="91"/>
      <c r="R63" s="91"/>
      <c r="S63" s="91"/>
      <c r="T63" s="91"/>
      <c r="U63" s="91"/>
      <c r="V63" s="91"/>
      <c r="W63" s="91"/>
      <c r="X63" s="91"/>
      <c r="Y63" s="91"/>
      <c r="Z63" s="91"/>
    </row>
    <row r="64" ht="15.75" customHeight="1">
      <c r="A64" s="91"/>
      <c r="B64" s="91"/>
      <c r="C64" s="91" t="s">
        <v>431</v>
      </c>
      <c r="D64" s="91" t="s">
        <v>382</v>
      </c>
      <c r="E64" s="91"/>
      <c r="F64" s="91"/>
      <c r="G64" s="91"/>
      <c r="H64" s="91"/>
      <c r="I64" s="91"/>
      <c r="J64" s="91"/>
      <c r="K64" s="91"/>
      <c r="L64" s="91"/>
      <c r="M64" s="91"/>
      <c r="N64" s="91"/>
      <c r="O64" s="91"/>
      <c r="P64" s="91"/>
      <c r="Q64" s="91"/>
      <c r="R64" s="91"/>
      <c r="S64" s="91"/>
      <c r="T64" s="91"/>
      <c r="U64" s="91"/>
      <c r="V64" s="91"/>
      <c r="W64" s="91"/>
      <c r="X64" s="91"/>
      <c r="Y64" s="91"/>
      <c r="Z64" s="91"/>
    </row>
    <row r="65" ht="15.75" customHeight="1">
      <c r="A65" s="91"/>
      <c r="B65" s="91"/>
      <c r="C65" s="91" t="s">
        <v>432</v>
      </c>
      <c r="D65" s="91" t="s">
        <v>382</v>
      </c>
      <c r="E65" s="91"/>
      <c r="F65" s="91"/>
      <c r="G65" s="91"/>
      <c r="H65" s="91"/>
      <c r="I65" s="91"/>
      <c r="J65" s="91"/>
      <c r="K65" s="91"/>
      <c r="L65" s="91"/>
      <c r="M65" s="91"/>
      <c r="N65" s="91"/>
      <c r="O65" s="91"/>
      <c r="P65" s="91"/>
      <c r="Q65" s="91"/>
      <c r="R65" s="91"/>
      <c r="S65" s="91"/>
      <c r="T65" s="91"/>
      <c r="U65" s="91"/>
      <c r="V65" s="91"/>
      <c r="W65" s="91"/>
      <c r="X65" s="91"/>
      <c r="Y65" s="91"/>
      <c r="Z65" s="91"/>
    </row>
    <row r="66" ht="15.75" customHeight="1">
      <c r="A66" s="91"/>
      <c r="B66" s="91"/>
      <c r="C66" s="91" t="s">
        <v>433</v>
      </c>
      <c r="D66" s="91" t="s">
        <v>382</v>
      </c>
      <c r="E66" s="91"/>
      <c r="F66" s="91"/>
      <c r="G66" s="91"/>
      <c r="H66" s="91"/>
      <c r="I66" s="91"/>
      <c r="J66" s="91"/>
      <c r="K66" s="91"/>
      <c r="L66" s="91"/>
      <c r="M66" s="91"/>
      <c r="N66" s="91"/>
      <c r="O66" s="91"/>
      <c r="P66" s="91"/>
      <c r="Q66" s="91"/>
      <c r="R66" s="91"/>
      <c r="S66" s="91"/>
      <c r="T66" s="91"/>
      <c r="U66" s="91"/>
      <c r="V66" s="91"/>
      <c r="W66" s="91"/>
      <c r="X66" s="91"/>
      <c r="Y66" s="91"/>
      <c r="Z66" s="91"/>
    </row>
    <row r="67" ht="15.75" customHeight="1">
      <c r="A67" s="91"/>
      <c r="B67" s="91"/>
      <c r="C67" s="91" t="s">
        <v>434</v>
      </c>
      <c r="D67" s="91" t="s">
        <v>382</v>
      </c>
      <c r="E67" s="91"/>
      <c r="F67" s="91"/>
      <c r="G67" s="91"/>
      <c r="H67" s="91"/>
      <c r="I67" s="91"/>
      <c r="J67" s="91"/>
      <c r="K67" s="91"/>
      <c r="L67" s="91"/>
      <c r="M67" s="91"/>
      <c r="N67" s="91"/>
      <c r="O67" s="91"/>
      <c r="P67" s="91"/>
      <c r="Q67" s="91"/>
      <c r="R67" s="91"/>
      <c r="S67" s="91"/>
      <c r="T67" s="91"/>
      <c r="U67" s="91"/>
      <c r="V67" s="91"/>
      <c r="W67" s="91"/>
      <c r="X67" s="91"/>
      <c r="Y67" s="91"/>
      <c r="Z67" s="91"/>
    </row>
    <row r="68" ht="15.75" customHeight="1">
      <c r="A68" s="91"/>
      <c r="B68" s="91"/>
      <c r="C68" s="91" t="s">
        <v>435</v>
      </c>
      <c r="D68" s="91" t="s">
        <v>382</v>
      </c>
      <c r="E68" s="91"/>
      <c r="F68" s="91"/>
      <c r="G68" s="91"/>
      <c r="H68" s="91"/>
      <c r="I68" s="91"/>
      <c r="J68" s="91"/>
      <c r="K68" s="91"/>
      <c r="L68" s="91"/>
      <c r="M68" s="91"/>
      <c r="N68" s="91"/>
      <c r="O68" s="91"/>
      <c r="P68" s="91"/>
      <c r="Q68" s="91"/>
      <c r="R68" s="91"/>
      <c r="S68" s="91"/>
      <c r="T68" s="91"/>
      <c r="U68" s="91"/>
      <c r="V68" s="91"/>
      <c r="W68" s="91"/>
      <c r="X68" s="91"/>
      <c r="Y68" s="91"/>
      <c r="Z68" s="91"/>
    </row>
    <row r="69" ht="15.75" customHeight="1">
      <c r="A69" s="91"/>
      <c r="B69" s="91"/>
      <c r="C69" s="91" t="s">
        <v>436</v>
      </c>
      <c r="D69" s="91" t="s">
        <v>382</v>
      </c>
      <c r="E69" s="91"/>
      <c r="F69" s="91"/>
      <c r="G69" s="91"/>
      <c r="H69" s="91"/>
      <c r="I69" s="91"/>
      <c r="J69" s="91"/>
      <c r="K69" s="91"/>
      <c r="L69" s="91"/>
      <c r="M69" s="91"/>
      <c r="N69" s="91"/>
      <c r="O69" s="91"/>
      <c r="P69" s="91"/>
      <c r="Q69" s="91"/>
      <c r="R69" s="91"/>
      <c r="S69" s="91"/>
      <c r="T69" s="91"/>
      <c r="U69" s="91"/>
      <c r="V69" s="91"/>
      <c r="W69" s="91"/>
      <c r="X69" s="91"/>
      <c r="Y69" s="91"/>
      <c r="Z69" s="91"/>
    </row>
    <row r="70" ht="15.75" customHeight="1">
      <c r="A70" s="91"/>
      <c r="B70" s="91"/>
      <c r="C70" s="91" t="s">
        <v>437</v>
      </c>
      <c r="D70" s="91" t="s">
        <v>382</v>
      </c>
      <c r="E70" s="91"/>
      <c r="F70" s="91"/>
      <c r="G70" s="91"/>
      <c r="H70" s="91"/>
      <c r="I70" s="91"/>
      <c r="J70" s="91"/>
      <c r="K70" s="91"/>
      <c r="L70" s="91"/>
      <c r="M70" s="91"/>
      <c r="N70" s="91"/>
      <c r="O70" s="91"/>
      <c r="P70" s="91"/>
      <c r="Q70" s="91"/>
      <c r="R70" s="91"/>
      <c r="S70" s="91"/>
      <c r="T70" s="91"/>
      <c r="U70" s="91"/>
      <c r="V70" s="91"/>
      <c r="W70" s="91"/>
      <c r="X70" s="91"/>
      <c r="Y70" s="91"/>
      <c r="Z70" s="91"/>
    </row>
    <row r="71" ht="15.75" customHeight="1">
      <c r="A71" s="91"/>
      <c r="B71" s="91"/>
      <c r="C71" s="91" t="s">
        <v>438</v>
      </c>
      <c r="D71" s="91" t="s">
        <v>382</v>
      </c>
      <c r="E71" s="91"/>
      <c r="F71" s="91"/>
      <c r="G71" s="91"/>
      <c r="H71" s="91"/>
      <c r="I71" s="91"/>
      <c r="J71" s="91"/>
      <c r="K71" s="91"/>
      <c r="L71" s="91"/>
      <c r="M71" s="91"/>
      <c r="N71" s="91"/>
      <c r="O71" s="91"/>
      <c r="P71" s="91"/>
      <c r="Q71" s="91"/>
      <c r="R71" s="91"/>
      <c r="S71" s="91"/>
      <c r="T71" s="91"/>
      <c r="U71" s="91"/>
      <c r="V71" s="91"/>
      <c r="W71" s="91"/>
      <c r="X71" s="91"/>
      <c r="Y71" s="91"/>
      <c r="Z71" s="91"/>
    </row>
    <row r="72" ht="15.75" customHeight="1">
      <c r="A72" s="91"/>
      <c r="B72" s="91"/>
      <c r="C72" s="91" t="s">
        <v>439</v>
      </c>
      <c r="D72" s="91" t="s">
        <v>382</v>
      </c>
      <c r="E72" s="91"/>
      <c r="F72" s="91"/>
      <c r="G72" s="91"/>
      <c r="H72" s="91"/>
      <c r="I72" s="91"/>
      <c r="J72" s="91"/>
      <c r="K72" s="91"/>
      <c r="L72" s="91"/>
      <c r="M72" s="91"/>
      <c r="N72" s="91"/>
      <c r="O72" s="91"/>
      <c r="P72" s="91"/>
      <c r="Q72" s="91"/>
      <c r="R72" s="91"/>
      <c r="S72" s="91"/>
      <c r="T72" s="91"/>
      <c r="U72" s="91"/>
      <c r="V72" s="91"/>
      <c r="W72" s="91"/>
      <c r="X72" s="91"/>
      <c r="Y72" s="91"/>
      <c r="Z72" s="91"/>
    </row>
    <row r="73" ht="15.75" customHeight="1">
      <c r="A73" s="91"/>
      <c r="B73" s="91"/>
      <c r="C73" s="91" t="s">
        <v>440</v>
      </c>
      <c r="D73" s="91" t="s">
        <v>382</v>
      </c>
      <c r="E73" s="91"/>
      <c r="F73" s="91"/>
      <c r="G73" s="91"/>
      <c r="H73" s="91"/>
      <c r="I73" s="91"/>
      <c r="J73" s="91"/>
      <c r="K73" s="91"/>
      <c r="L73" s="91"/>
      <c r="M73" s="91"/>
      <c r="N73" s="91"/>
      <c r="O73" s="91"/>
      <c r="P73" s="91"/>
      <c r="Q73" s="91"/>
      <c r="R73" s="91"/>
      <c r="S73" s="91"/>
      <c r="T73" s="91"/>
      <c r="U73" s="91"/>
      <c r="V73" s="91"/>
      <c r="W73" s="91"/>
      <c r="X73" s="91"/>
      <c r="Y73" s="91"/>
      <c r="Z73" s="91"/>
    </row>
    <row r="74" ht="15.75" customHeight="1">
      <c r="A74" s="91"/>
      <c r="B74" s="91"/>
      <c r="C74" s="91" t="s">
        <v>441</v>
      </c>
      <c r="D74" s="91" t="s">
        <v>382</v>
      </c>
      <c r="E74" s="91"/>
      <c r="F74" s="91"/>
      <c r="G74" s="91"/>
      <c r="H74" s="91"/>
      <c r="I74" s="91"/>
      <c r="J74" s="91"/>
      <c r="K74" s="91"/>
      <c r="L74" s="91"/>
      <c r="M74" s="91"/>
      <c r="N74" s="91"/>
      <c r="O74" s="91"/>
      <c r="P74" s="91"/>
      <c r="Q74" s="91"/>
      <c r="R74" s="91"/>
      <c r="S74" s="91"/>
      <c r="T74" s="91"/>
      <c r="U74" s="91"/>
      <c r="V74" s="91"/>
      <c r="W74" s="91"/>
      <c r="X74" s="91"/>
      <c r="Y74" s="91"/>
      <c r="Z74" s="91"/>
    </row>
    <row r="75" ht="15.75" customHeight="1">
      <c r="A75" s="91"/>
      <c r="B75" s="91"/>
      <c r="C75" s="91" t="s">
        <v>442</v>
      </c>
      <c r="D75" s="91" t="s">
        <v>382</v>
      </c>
      <c r="E75" s="91"/>
      <c r="F75" s="91"/>
      <c r="G75" s="91"/>
      <c r="H75" s="91"/>
      <c r="I75" s="91"/>
      <c r="J75" s="91"/>
      <c r="K75" s="91"/>
      <c r="L75" s="91"/>
      <c r="M75" s="91"/>
      <c r="N75" s="91"/>
      <c r="O75" s="91"/>
      <c r="P75" s="91"/>
      <c r="Q75" s="91"/>
      <c r="R75" s="91"/>
      <c r="S75" s="91"/>
      <c r="T75" s="91"/>
      <c r="U75" s="91"/>
      <c r="V75" s="91"/>
      <c r="W75" s="91"/>
      <c r="X75" s="91"/>
      <c r="Y75" s="91"/>
      <c r="Z75" s="91"/>
    </row>
    <row r="76" ht="15.75" customHeight="1">
      <c r="A76" s="91"/>
      <c r="B76" s="91"/>
      <c r="C76" s="91" t="s">
        <v>443</v>
      </c>
      <c r="D76" s="91" t="s">
        <v>382</v>
      </c>
      <c r="E76" s="91"/>
      <c r="F76" s="91"/>
      <c r="G76" s="91"/>
      <c r="H76" s="91"/>
      <c r="I76" s="91"/>
      <c r="J76" s="91"/>
      <c r="K76" s="91"/>
      <c r="L76" s="91"/>
      <c r="M76" s="91"/>
      <c r="N76" s="91"/>
      <c r="O76" s="91"/>
      <c r="P76" s="91"/>
      <c r="Q76" s="91"/>
      <c r="R76" s="91"/>
      <c r="S76" s="91"/>
      <c r="T76" s="91"/>
      <c r="U76" s="91"/>
      <c r="V76" s="91"/>
      <c r="W76" s="91"/>
      <c r="X76" s="91"/>
      <c r="Y76" s="91"/>
      <c r="Z76" s="91"/>
    </row>
    <row r="77" ht="15.75" customHeight="1">
      <c r="A77" s="91"/>
      <c r="B77" s="91"/>
      <c r="C77" s="91" t="s">
        <v>444</v>
      </c>
      <c r="D77" s="91" t="s">
        <v>382</v>
      </c>
      <c r="E77" s="91"/>
      <c r="F77" s="91"/>
      <c r="G77" s="91"/>
      <c r="H77" s="91"/>
      <c r="I77" s="91"/>
      <c r="J77" s="91"/>
      <c r="K77" s="91"/>
      <c r="L77" s="91"/>
      <c r="M77" s="91"/>
      <c r="N77" s="91"/>
      <c r="O77" s="91"/>
      <c r="P77" s="91"/>
      <c r="Q77" s="91"/>
      <c r="R77" s="91"/>
      <c r="S77" s="91"/>
      <c r="T77" s="91"/>
      <c r="U77" s="91"/>
      <c r="V77" s="91"/>
      <c r="W77" s="91"/>
      <c r="X77" s="91"/>
      <c r="Y77" s="91"/>
      <c r="Z77" s="91"/>
    </row>
    <row r="78" ht="15.75" customHeight="1">
      <c r="A78" s="91"/>
      <c r="B78" s="91"/>
      <c r="C78" s="91" t="s">
        <v>445</v>
      </c>
      <c r="D78" s="91" t="s">
        <v>382</v>
      </c>
      <c r="E78" s="91"/>
      <c r="F78" s="91"/>
      <c r="G78" s="91"/>
      <c r="H78" s="91"/>
      <c r="I78" s="91"/>
      <c r="J78" s="91"/>
      <c r="K78" s="91"/>
      <c r="L78" s="91"/>
      <c r="M78" s="91"/>
      <c r="N78" s="91"/>
      <c r="O78" s="91"/>
      <c r="P78" s="91"/>
      <c r="Q78" s="91"/>
      <c r="R78" s="91"/>
      <c r="S78" s="91"/>
      <c r="T78" s="91"/>
      <c r="U78" s="91"/>
      <c r="V78" s="91"/>
      <c r="W78" s="91"/>
      <c r="X78" s="91"/>
      <c r="Y78" s="91"/>
      <c r="Z78" s="91"/>
    </row>
    <row r="79" ht="15.75" customHeight="1">
      <c r="A79" s="91"/>
      <c r="B79" s="91"/>
      <c r="C79" s="91" t="s">
        <v>446</v>
      </c>
      <c r="D79" s="91" t="s">
        <v>382</v>
      </c>
      <c r="E79" s="91"/>
      <c r="F79" s="91"/>
      <c r="G79" s="91"/>
      <c r="H79" s="91"/>
      <c r="I79" s="91"/>
      <c r="J79" s="91"/>
      <c r="K79" s="91"/>
      <c r="L79" s="91"/>
      <c r="M79" s="91"/>
      <c r="N79" s="91"/>
      <c r="O79" s="91"/>
      <c r="P79" s="91"/>
      <c r="Q79" s="91"/>
      <c r="R79" s="91"/>
      <c r="S79" s="91"/>
      <c r="T79" s="91"/>
      <c r="U79" s="91"/>
      <c r="V79" s="91"/>
      <c r="W79" s="91"/>
      <c r="X79" s="91"/>
      <c r="Y79" s="91"/>
      <c r="Z79" s="91"/>
    </row>
    <row r="80" ht="15.75" customHeight="1">
      <c r="A80" s="91"/>
      <c r="B80" s="91"/>
      <c r="C80" s="91" t="s">
        <v>447</v>
      </c>
      <c r="D80" s="91" t="s">
        <v>382</v>
      </c>
      <c r="E80" s="91"/>
      <c r="F80" s="91"/>
      <c r="G80" s="91"/>
      <c r="H80" s="91"/>
      <c r="I80" s="91"/>
      <c r="J80" s="91"/>
      <c r="K80" s="91"/>
      <c r="L80" s="91"/>
      <c r="M80" s="91"/>
      <c r="N80" s="91"/>
      <c r="O80" s="91"/>
      <c r="P80" s="91"/>
      <c r="Q80" s="91"/>
      <c r="R80" s="91"/>
      <c r="S80" s="91"/>
      <c r="T80" s="91"/>
      <c r="U80" s="91"/>
      <c r="V80" s="91"/>
      <c r="W80" s="91"/>
      <c r="X80" s="91"/>
      <c r="Y80" s="91"/>
      <c r="Z80" s="91"/>
    </row>
    <row r="81" ht="15.75" customHeight="1">
      <c r="A81" s="91"/>
      <c r="B81" s="91"/>
      <c r="C81" s="91" t="s">
        <v>448</v>
      </c>
      <c r="D81" s="91" t="s">
        <v>382</v>
      </c>
      <c r="E81" s="91"/>
      <c r="F81" s="91"/>
      <c r="G81" s="91"/>
      <c r="H81" s="91"/>
      <c r="I81" s="91"/>
      <c r="J81" s="91"/>
      <c r="K81" s="91"/>
      <c r="L81" s="91"/>
      <c r="M81" s="91"/>
      <c r="N81" s="91"/>
      <c r="O81" s="91"/>
      <c r="P81" s="91"/>
      <c r="Q81" s="91"/>
      <c r="R81" s="91"/>
      <c r="S81" s="91"/>
      <c r="T81" s="91"/>
      <c r="U81" s="91"/>
      <c r="V81" s="91"/>
      <c r="W81" s="91"/>
      <c r="X81" s="91"/>
      <c r="Y81" s="91"/>
      <c r="Z81" s="91"/>
    </row>
    <row r="82" ht="15.75" customHeight="1">
      <c r="A82" s="91"/>
      <c r="B82" s="91"/>
      <c r="C82" s="91" t="s">
        <v>449</v>
      </c>
      <c r="D82" s="91" t="s">
        <v>382</v>
      </c>
      <c r="E82" s="91"/>
      <c r="F82" s="91"/>
      <c r="G82" s="91"/>
      <c r="H82" s="91"/>
      <c r="I82" s="91"/>
      <c r="J82" s="91"/>
      <c r="K82" s="91"/>
      <c r="L82" s="91"/>
      <c r="M82" s="91"/>
      <c r="N82" s="91"/>
      <c r="O82" s="91"/>
      <c r="P82" s="91"/>
      <c r="Q82" s="91"/>
      <c r="R82" s="91"/>
      <c r="S82" s="91"/>
      <c r="T82" s="91"/>
      <c r="U82" s="91"/>
      <c r="V82" s="91"/>
      <c r="W82" s="91"/>
      <c r="X82" s="91"/>
      <c r="Y82" s="91"/>
      <c r="Z82" s="91"/>
    </row>
    <row r="83" ht="15.75" customHeight="1">
      <c r="A83" s="91"/>
      <c r="B83" s="91"/>
      <c r="C83" s="91" t="s">
        <v>450</v>
      </c>
      <c r="D83" s="91" t="s">
        <v>382</v>
      </c>
      <c r="E83" s="91"/>
      <c r="F83" s="91"/>
      <c r="G83" s="91"/>
      <c r="H83" s="91"/>
      <c r="I83" s="91"/>
      <c r="J83" s="91"/>
      <c r="K83" s="91"/>
      <c r="L83" s="91"/>
      <c r="M83" s="91"/>
      <c r="N83" s="91"/>
      <c r="O83" s="91"/>
      <c r="P83" s="91"/>
      <c r="Q83" s="91"/>
      <c r="R83" s="91"/>
      <c r="S83" s="91"/>
      <c r="T83" s="91"/>
      <c r="U83" s="91"/>
      <c r="V83" s="91"/>
      <c r="W83" s="91"/>
      <c r="X83" s="91"/>
      <c r="Y83" s="91"/>
      <c r="Z83" s="91"/>
    </row>
    <row r="84" ht="15.75" customHeight="1">
      <c r="A84" s="91"/>
      <c r="B84" s="91"/>
      <c r="C84" s="91" t="s">
        <v>451</v>
      </c>
      <c r="D84" s="91" t="s">
        <v>382</v>
      </c>
      <c r="E84" s="91"/>
      <c r="F84" s="91"/>
      <c r="G84" s="91"/>
      <c r="H84" s="91"/>
      <c r="I84" s="91"/>
      <c r="J84" s="91"/>
      <c r="K84" s="91"/>
      <c r="L84" s="91"/>
      <c r="M84" s="91"/>
      <c r="N84" s="91"/>
      <c r="O84" s="91"/>
      <c r="P84" s="91"/>
      <c r="Q84" s="91"/>
      <c r="R84" s="91"/>
      <c r="S84" s="91"/>
      <c r="T84" s="91"/>
      <c r="U84" s="91"/>
      <c r="V84" s="91"/>
      <c r="W84" s="91"/>
      <c r="X84" s="91"/>
      <c r="Y84" s="91"/>
      <c r="Z84" s="91"/>
    </row>
    <row r="85" ht="15.75" customHeight="1">
      <c r="A85" s="91"/>
      <c r="B85" s="91"/>
      <c r="C85" s="91" t="s">
        <v>452</v>
      </c>
      <c r="D85" s="91" t="s">
        <v>382</v>
      </c>
      <c r="E85" s="91"/>
      <c r="F85" s="91"/>
      <c r="G85" s="91"/>
      <c r="H85" s="91"/>
      <c r="I85" s="91"/>
      <c r="J85" s="91"/>
      <c r="K85" s="91"/>
      <c r="L85" s="91"/>
      <c r="M85" s="91"/>
      <c r="N85" s="91"/>
      <c r="O85" s="91"/>
      <c r="P85" s="91"/>
      <c r="Q85" s="91"/>
      <c r="R85" s="91"/>
      <c r="S85" s="91"/>
      <c r="T85" s="91"/>
      <c r="U85" s="91"/>
      <c r="V85" s="91"/>
      <c r="W85" s="91"/>
      <c r="X85" s="91"/>
      <c r="Y85" s="91"/>
      <c r="Z85" s="91"/>
    </row>
    <row r="86" ht="15.75" customHeight="1">
      <c r="A86" s="91"/>
      <c r="B86" s="91"/>
      <c r="C86" s="91" t="s">
        <v>453</v>
      </c>
      <c r="D86" s="91" t="s">
        <v>382</v>
      </c>
      <c r="E86" s="91"/>
      <c r="F86" s="91"/>
      <c r="G86" s="91"/>
      <c r="H86" s="91"/>
      <c r="I86" s="91"/>
      <c r="J86" s="91"/>
      <c r="K86" s="91"/>
      <c r="L86" s="91"/>
      <c r="M86" s="91"/>
      <c r="N86" s="91"/>
      <c r="O86" s="91"/>
      <c r="P86" s="91"/>
      <c r="Q86" s="91"/>
      <c r="R86" s="91"/>
      <c r="S86" s="91"/>
      <c r="T86" s="91"/>
      <c r="U86" s="91"/>
      <c r="V86" s="91"/>
      <c r="W86" s="91"/>
      <c r="X86" s="91"/>
      <c r="Y86" s="91"/>
      <c r="Z86" s="91"/>
    </row>
    <row r="87" ht="15.75" customHeight="1">
      <c r="A87" s="91"/>
      <c r="B87" s="91"/>
      <c r="C87" s="91" t="s">
        <v>454</v>
      </c>
      <c r="D87" s="91" t="s">
        <v>382</v>
      </c>
      <c r="E87" s="91"/>
      <c r="F87" s="91"/>
      <c r="G87" s="91"/>
      <c r="H87" s="91"/>
      <c r="I87" s="91"/>
      <c r="J87" s="91"/>
      <c r="K87" s="91"/>
      <c r="L87" s="91"/>
      <c r="M87" s="91"/>
      <c r="N87" s="91"/>
      <c r="O87" s="91"/>
      <c r="P87" s="91"/>
      <c r="Q87" s="91"/>
      <c r="R87" s="91"/>
      <c r="S87" s="91"/>
      <c r="T87" s="91"/>
      <c r="U87" s="91"/>
      <c r="V87" s="91"/>
      <c r="W87" s="91"/>
      <c r="X87" s="91"/>
      <c r="Y87" s="91"/>
      <c r="Z87" s="91"/>
    </row>
    <row r="88" ht="15.75" customHeight="1">
      <c r="A88" s="91"/>
      <c r="B88" s="91"/>
      <c r="C88" s="91" t="s">
        <v>455</v>
      </c>
      <c r="D88" s="91" t="s">
        <v>382</v>
      </c>
      <c r="E88" s="91"/>
      <c r="F88" s="91"/>
      <c r="G88" s="91"/>
      <c r="H88" s="91"/>
      <c r="I88" s="91"/>
      <c r="J88" s="91"/>
      <c r="K88" s="91"/>
      <c r="L88" s="91"/>
      <c r="M88" s="91"/>
      <c r="N88" s="91"/>
      <c r="O88" s="91"/>
      <c r="P88" s="91"/>
      <c r="Q88" s="91"/>
      <c r="R88" s="91"/>
      <c r="S88" s="91"/>
      <c r="T88" s="91"/>
      <c r="U88" s="91"/>
      <c r="V88" s="91"/>
      <c r="W88" s="91"/>
      <c r="X88" s="91"/>
      <c r="Y88" s="91"/>
      <c r="Z88" s="91"/>
    </row>
    <row r="89" ht="15.75" customHeight="1">
      <c r="A89" s="91"/>
      <c r="B89" s="91"/>
      <c r="C89" s="91" t="s">
        <v>456</v>
      </c>
      <c r="D89" s="91" t="s">
        <v>382</v>
      </c>
      <c r="E89" s="91"/>
      <c r="F89" s="91"/>
      <c r="G89" s="91"/>
      <c r="H89" s="91"/>
      <c r="I89" s="91"/>
      <c r="J89" s="91"/>
      <c r="K89" s="91"/>
      <c r="L89" s="91"/>
      <c r="M89" s="91"/>
      <c r="N89" s="91"/>
      <c r="O89" s="91"/>
      <c r="P89" s="91"/>
      <c r="Q89" s="91"/>
      <c r="R89" s="91"/>
      <c r="S89" s="91"/>
      <c r="T89" s="91"/>
      <c r="U89" s="91"/>
      <c r="V89" s="91"/>
      <c r="W89" s="91"/>
      <c r="X89" s="91"/>
      <c r="Y89" s="91"/>
      <c r="Z89" s="91"/>
    </row>
    <row r="90" ht="15.75" customHeight="1">
      <c r="A90" s="91"/>
      <c r="B90" s="91"/>
      <c r="C90" s="91" t="s">
        <v>457</v>
      </c>
      <c r="D90" s="91" t="s">
        <v>382</v>
      </c>
      <c r="E90" s="91"/>
      <c r="F90" s="91"/>
      <c r="G90" s="91"/>
      <c r="H90" s="91"/>
      <c r="I90" s="91"/>
      <c r="J90" s="91"/>
      <c r="K90" s="91"/>
      <c r="L90" s="91"/>
      <c r="M90" s="91"/>
      <c r="N90" s="91"/>
      <c r="O90" s="91"/>
      <c r="P90" s="91"/>
      <c r="Q90" s="91"/>
      <c r="R90" s="91"/>
      <c r="S90" s="91"/>
      <c r="T90" s="91"/>
      <c r="U90" s="91"/>
      <c r="V90" s="91"/>
      <c r="W90" s="91"/>
      <c r="X90" s="91"/>
      <c r="Y90" s="91"/>
      <c r="Z90" s="91"/>
    </row>
    <row r="91" ht="15.75" customHeight="1">
      <c r="A91" s="91"/>
      <c r="B91" s="91"/>
      <c r="C91" s="91" t="s">
        <v>458</v>
      </c>
      <c r="D91" s="91" t="s">
        <v>382</v>
      </c>
      <c r="E91" s="91"/>
      <c r="F91" s="91"/>
      <c r="G91" s="91"/>
      <c r="H91" s="91"/>
      <c r="I91" s="91"/>
      <c r="J91" s="91"/>
      <c r="K91" s="91"/>
      <c r="L91" s="91"/>
      <c r="M91" s="91"/>
      <c r="N91" s="91"/>
      <c r="O91" s="91"/>
      <c r="P91" s="91"/>
      <c r="Q91" s="91"/>
      <c r="R91" s="91"/>
      <c r="S91" s="91"/>
      <c r="T91" s="91"/>
      <c r="U91" s="91"/>
      <c r="V91" s="91"/>
      <c r="W91" s="91"/>
      <c r="X91" s="91"/>
      <c r="Y91" s="91"/>
      <c r="Z91" s="91"/>
    </row>
    <row r="92" ht="15.75" customHeight="1">
      <c r="A92" s="91"/>
      <c r="B92" s="91"/>
      <c r="C92" s="91" t="s">
        <v>459</v>
      </c>
      <c r="D92" s="91" t="s">
        <v>382</v>
      </c>
      <c r="E92" s="91"/>
      <c r="F92" s="91"/>
      <c r="G92" s="91"/>
      <c r="H92" s="91"/>
      <c r="I92" s="91"/>
      <c r="J92" s="91"/>
      <c r="K92" s="91"/>
      <c r="L92" s="91"/>
      <c r="M92" s="91"/>
      <c r="N92" s="91"/>
      <c r="O92" s="91"/>
      <c r="P92" s="91"/>
      <c r="Q92" s="91"/>
      <c r="R92" s="91"/>
      <c r="S92" s="91"/>
      <c r="T92" s="91"/>
      <c r="U92" s="91"/>
      <c r="V92" s="91"/>
      <c r="W92" s="91"/>
      <c r="X92" s="91"/>
      <c r="Y92" s="91"/>
      <c r="Z92" s="91"/>
    </row>
    <row r="93" ht="15.75" customHeight="1">
      <c r="A93" s="91"/>
      <c r="B93" s="91"/>
      <c r="C93" s="91" t="s">
        <v>460</v>
      </c>
      <c r="D93" s="91" t="s">
        <v>382</v>
      </c>
      <c r="E93" s="91"/>
      <c r="F93" s="91"/>
      <c r="G93" s="91"/>
      <c r="H93" s="91"/>
      <c r="I93" s="91"/>
      <c r="J93" s="91"/>
      <c r="K93" s="91"/>
      <c r="L93" s="91"/>
      <c r="M93" s="91"/>
      <c r="N93" s="91"/>
      <c r="O93" s="91"/>
      <c r="P93" s="91"/>
      <c r="Q93" s="91"/>
      <c r="R93" s="91"/>
      <c r="S93" s="91"/>
      <c r="T93" s="91"/>
      <c r="U93" s="91"/>
      <c r="V93" s="91"/>
      <c r="W93" s="91"/>
      <c r="X93" s="91"/>
      <c r="Y93" s="91"/>
      <c r="Z93" s="91"/>
    </row>
    <row r="94" ht="15.75" customHeight="1">
      <c r="A94" s="91"/>
      <c r="B94" s="91"/>
      <c r="C94" s="91" t="s">
        <v>461</v>
      </c>
      <c r="D94" s="91" t="s">
        <v>382</v>
      </c>
      <c r="E94" s="91"/>
      <c r="F94" s="91"/>
      <c r="G94" s="91"/>
      <c r="H94" s="91"/>
      <c r="I94" s="91"/>
      <c r="J94" s="91"/>
      <c r="K94" s="91"/>
      <c r="L94" s="91"/>
      <c r="M94" s="91"/>
      <c r="N94" s="91"/>
      <c r="O94" s="91"/>
      <c r="P94" s="91"/>
      <c r="Q94" s="91"/>
      <c r="R94" s="91"/>
      <c r="S94" s="91"/>
      <c r="T94" s="91"/>
      <c r="U94" s="91"/>
      <c r="V94" s="91"/>
      <c r="W94" s="91"/>
      <c r="X94" s="91"/>
      <c r="Y94" s="91"/>
      <c r="Z94" s="91"/>
    </row>
    <row r="95" ht="15.75" customHeight="1">
      <c r="A95" s="91"/>
      <c r="B95" s="91"/>
      <c r="C95" s="91" t="s">
        <v>462</v>
      </c>
      <c r="D95" s="91" t="s">
        <v>382</v>
      </c>
      <c r="E95" s="91"/>
      <c r="F95" s="91"/>
      <c r="G95" s="91"/>
      <c r="H95" s="91"/>
      <c r="I95" s="91"/>
      <c r="J95" s="91"/>
      <c r="K95" s="91"/>
      <c r="L95" s="91"/>
      <c r="M95" s="91"/>
      <c r="N95" s="91"/>
      <c r="O95" s="91"/>
      <c r="P95" s="91"/>
      <c r="Q95" s="91"/>
      <c r="R95" s="91"/>
      <c r="S95" s="91"/>
      <c r="T95" s="91"/>
      <c r="U95" s="91"/>
      <c r="V95" s="91"/>
      <c r="W95" s="91"/>
      <c r="X95" s="91"/>
      <c r="Y95" s="91"/>
      <c r="Z95" s="91"/>
    </row>
    <row r="96" ht="15.75" customHeight="1">
      <c r="A96" s="91"/>
      <c r="B96" s="91"/>
      <c r="C96" s="91" t="s">
        <v>463</v>
      </c>
      <c r="D96" s="91" t="s">
        <v>382</v>
      </c>
      <c r="E96" s="91"/>
      <c r="F96" s="91"/>
      <c r="G96" s="91"/>
      <c r="H96" s="91"/>
      <c r="I96" s="91"/>
      <c r="J96" s="91"/>
      <c r="K96" s="91"/>
      <c r="L96" s="91"/>
      <c r="M96" s="91"/>
      <c r="N96" s="91"/>
      <c r="O96" s="91"/>
      <c r="P96" s="91"/>
      <c r="Q96" s="91"/>
      <c r="R96" s="91"/>
      <c r="S96" s="91"/>
      <c r="T96" s="91"/>
      <c r="U96" s="91"/>
      <c r="V96" s="91"/>
      <c r="W96" s="91"/>
      <c r="X96" s="91"/>
      <c r="Y96" s="91"/>
      <c r="Z96" s="91"/>
    </row>
    <row r="97" ht="15.75" customHeight="1">
      <c r="A97" s="91"/>
      <c r="B97" s="91"/>
      <c r="C97" s="91" t="s">
        <v>464</v>
      </c>
      <c r="D97" s="91" t="s">
        <v>382</v>
      </c>
      <c r="E97" s="91"/>
      <c r="F97" s="91"/>
      <c r="G97" s="91"/>
      <c r="H97" s="91"/>
      <c r="I97" s="91"/>
      <c r="J97" s="91"/>
      <c r="K97" s="91"/>
      <c r="L97" s="91"/>
      <c r="M97" s="91"/>
      <c r="N97" s="91"/>
      <c r="O97" s="91"/>
      <c r="P97" s="91"/>
      <c r="Q97" s="91"/>
      <c r="R97" s="91"/>
      <c r="S97" s="91"/>
      <c r="T97" s="91"/>
      <c r="U97" s="91"/>
      <c r="V97" s="91"/>
      <c r="W97" s="91"/>
      <c r="X97" s="91"/>
      <c r="Y97" s="91"/>
      <c r="Z97" s="91"/>
    </row>
    <row r="98" ht="15.75" customHeight="1">
      <c r="A98" s="91"/>
      <c r="B98" s="91"/>
      <c r="C98" s="91" t="s">
        <v>465</v>
      </c>
      <c r="D98" s="91" t="s">
        <v>382</v>
      </c>
      <c r="E98" s="91"/>
      <c r="F98" s="91"/>
      <c r="G98" s="91"/>
      <c r="H98" s="91"/>
      <c r="I98" s="91"/>
      <c r="J98" s="91"/>
      <c r="K98" s="91"/>
      <c r="L98" s="91"/>
      <c r="M98" s="91"/>
      <c r="N98" s="91"/>
      <c r="O98" s="91"/>
      <c r="P98" s="91"/>
      <c r="Q98" s="91"/>
      <c r="R98" s="91"/>
      <c r="S98" s="91"/>
      <c r="T98" s="91"/>
      <c r="U98" s="91"/>
      <c r="V98" s="91"/>
      <c r="W98" s="91"/>
      <c r="X98" s="91"/>
      <c r="Y98" s="91"/>
      <c r="Z98" s="91"/>
    </row>
    <row r="99" ht="15.75" customHeight="1">
      <c r="A99" s="91"/>
      <c r="B99" s="91"/>
      <c r="C99" s="91" t="s">
        <v>466</v>
      </c>
      <c r="D99" s="91" t="s">
        <v>382</v>
      </c>
      <c r="E99" s="91"/>
      <c r="F99" s="91"/>
      <c r="G99" s="91"/>
      <c r="H99" s="91"/>
      <c r="I99" s="91"/>
      <c r="J99" s="91"/>
      <c r="K99" s="91"/>
      <c r="L99" s="91"/>
      <c r="M99" s="91"/>
      <c r="N99" s="91"/>
      <c r="O99" s="91"/>
      <c r="P99" s="91"/>
      <c r="Q99" s="91"/>
      <c r="R99" s="91"/>
      <c r="S99" s="91"/>
      <c r="T99" s="91"/>
      <c r="U99" s="91"/>
      <c r="V99" s="91"/>
      <c r="W99" s="91"/>
      <c r="X99" s="91"/>
      <c r="Y99" s="91"/>
      <c r="Z99" s="91"/>
    </row>
    <row r="100" ht="15.75" customHeight="1">
      <c r="A100" s="91"/>
      <c r="B100" s="91"/>
      <c r="C100" s="91" t="s">
        <v>467</v>
      </c>
      <c r="D100" s="91" t="s">
        <v>382</v>
      </c>
      <c r="E100" s="91"/>
      <c r="F100" s="91"/>
      <c r="G100" s="91"/>
      <c r="H100" s="91"/>
      <c r="I100" s="91"/>
      <c r="J100" s="91"/>
      <c r="K100" s="91"/>
      <c r="L100" s="91"/>
      <c r="M100" s="91"/>
      <c r="N100" s="91"/>
      <c r="O100" s="91"/>
      <c r="P100" s="91"/>
      <c r="Q100" s="91"/>
      <c r="R100" s="91"/>
      <c r="S100" s="91"/>
      <c r="T100" s="91"/>
      <c r="U100" s="91"/>
      <c r="V100" s="91"/>
      <c r="W100" s="91"/>
      <c r="X100" s="91"/>
      <c r="Y100" s="91"/>
      <c r="Z100" s="91"/>
    </row>
    <row r="101" ht="15.75" customHeight="1">
      <c r="A101" s="91"/>
      <c r="B101" s="91"/>
      <c r="C101" s="91" t="s">
        <v>468</v>
      </c>
      <c r="D101" s="91" t="s">
        <v>382</v>
      </c>
      <c r="E101" s="91"/>
      <c r="F101" s="91"/>
      <c r="G101" s="91"/>
      <c r="H101" s="91"/>
      <c r="I101" s="91"/>
      <c r="J101" s="91"/>
      <c r="K101" s="91"/>
      <c r="L101" s="91"/>
      <c r="M101" s="91"/>
      <c r="N101" s="91"/>
      <c r="O101" s="91"/>
      <c r="P101" s="91"/>
      <c r="Q101" s="91"/>
      <c r="R101" s="91"/>
      <c r="S101" s="91"/>
      <c r="T101" s="91"/>
      <c r="U101" s="91"/>
      <c r="V101" s="91"/>
      <c r="W101" s="91"/>
      <c r="X101" s="91"/>
      <c r="Y101" s="91"/>
      <c r="Z101" s="91"/>
    </row>
    <row r="102" ht="15.75" customHeight="1">
      <c r="A102" s="91"/>
      <c r="B102" s="91"/>
      <c r="C102" s="91" t="s">
        <v>469</v>
      </c>
      <c r="D102" s="91" t="s">
        <v>382</v>
      </c>
      <c r="E102" s="91"/>
      <c r="F102" s="91"/>
      <c r="G102" s="91"/>
      <c r="H102" s="91"/>
      <c r="I102" s="91"/>
      <c r="J102" s="91"/>
      <c r="K102" s="91"/>
      <c r="L102" s="91"/>
      <c r="M102" s="91"/>
      <c r="N102" s="91"/>
      <c r="O102" s="91"/>
      <c r="P102" s="91"/>
      <c r="Q102" s="91"/>
      <c r="R102" s="91"/>
      <c r="S102" s="91"/>
      <c r="T102" s="91"/>
      <c r="U102" s="91"/>
      <c r="V102" s="91"/>
      <c r="W102" s="91"/>
      <c r="X102" s="91"/>
      <c r="Y102" s="91"/>
      <c r="Z102" s="91"/>
    </row>
    <row r="103" ht="15.75" customHeight="1">
      <c r="A103" s="91"/>
      <c r="B103" s="91"/>
      <c r="C103" s="91" t="s">
        <v>470</v>
      </c>
      <c r="D103" s="91" t="s">
        <v>382</v>
      </c>
      <c r="E103" s="91"/>
      <c r="F103" s="91"/>
      <c r="G103" s="91"/>
      <c r="H103" s="91"/>
      <c r="I103" s="91"/>
      <c r="J103" s="91"/>
      <c r="K103" s="91"/>
      <c r="L103" s="91"/>
      <c r="M103" s="91"/>
      <c r="N103" s="91"/>
      <c r="O103" s="91"/>
      <c r="P103" s="91"/>
      <c r="Q103" s="91"/>
      <c r="R103" s="91"/>
      <c r="S103" s="91"/>
      <c r="T103" s="91"/>
      <c r="U103" s="91"/>
      <c r="V103" s="91"/>
      <c r="W103" s="91"/>
      <c r="X103" s="91"/>
      <c r="Y103" s="91"/>
      <c r="Z103" s="91"/>
    </row>
    <row r="104" ht="15.75" customHeight="1">
      <c r="A104" s="91"/>
      <c r="B104" s="91"/>
      <c r="C104" s="91" t="s">
        <v>471</v>
      </c>
      <c r="D104" s="91" t="s">
        <v>382</v>
      </c>
      <c r="E104" s="91"/>
      <c r="F104" s="91"/>
      <c r="G104" s="91"/>
      <c r="H104" s="91"/>
      <c r="I104" s="91"/>
      <c r="J104" s="91"/>
      <c r="K104" s="91"/>
      <c r="L104" s="91"/>
      <c r="M104" s="91"/>
      <c r="N104" s="91"/>
      <c r="O104" s="91"/>
      <c r="P104" s="91"/>
      <c r="Q104" s="91"/>
      <c r="R104" s="91"/>
      <c r="S104" s="91"/>
      <c r="T104" s="91"/>
      <c r="U104" s="91"/>
      <c r="V104" s="91"/>
      <c r="W104" s="91"/>
      <c r="X104" s="91"/>
      <c r="Y104" s="91"/>
      <c r="Z104" s="91"/>
    </row>
    <row r="105" ht="15.75" customHeight="1">
      <c r="A105" s="91"/>
      <c r="B105" s="91"/>
      <c r="C105" s="91" t="s">
        <v>472</v>
      </c>
      <c r="D105" s="91" t="s">
        <v>382</v>
      </c>
      <c r="E105" s="91"/>
      <c r="F105" s="91"/>
      <c r="G105" s="91"/>
      <c r="H105" s="91"/>
      <c r="I105" s="91"/>
      <c r="J105" s="91"/>
      <c r="K105" s="91"/>
      <c r="L105" s="91"/>
      <c r="M105" s="91"/>
      <c r="N105" s="91"/>
      <c r="O105" s="91"/>
      <c r="P105" s="91"/>
      <c r="Q105" s="91"/>
      <c r="R105" s="91"/>
      <c r="S105" s="91"/>
      <c r="T105" s="91"/>
      <c r="U105" s="91"/>
      <c r="V105" s="91"/>
      <c r="W105" s="91"/>
      <c r="X105" s="91"/>
      <c r="Y105" s="91"/>
      <c r="Z105" s="91"/>
    </row>
    <row r="106" ht="15.75" customHeight="1">
      <c r="A106" s="91"/>
      <c r="B106" s="91"/>
      <c r="C106" s="91" t="s">
        <v>473</v>
      </c>
      <c r="D106" s="91" t="s">
        <v>382</v>
      </c>
      <c r="E106" s="91"/>
      <c r="F106" s="91"/>
      <c r="G106" s="91"/>
      <c r="H106" s="91"/>
      <c r="I106" s="91"/>
      <c r="J106" s="91"/>
      <c r="K106" s="91"/>
      <c r="L106" s="91"/>
      <c r="M106" s="91"/>
      <c r="N106" s="91"/>
      <c r="O106" s="91"/>
      <c r="P106" s="91"/>
      <c r="Q106" s="91"/>
      <c r="R106" s="91"/>
      <c r="S106" s="91"/>
      <c r="T106" s="91"/>
      <c r="U106" s="91"/>
      <c r="V106" s="91"/>
      <c r="W106" s="91"/>
      <c r="X106" s="91"/>
      <c r="Y106" s="91"/>
      <c r="Z106" s="91"/>
    </row>
    <row r="107" ht="15.75" customHeight="1">
      <c r="A107" s="91"/>
      <c r="B107" s="91"/>
      <c r="C107" s="91" t="s">
        <v>474</v>
      </c>
      <c r="D107" s="91" t="s">
        <v>382</v>
      </c>
      <c r="E107" s="91"/>
      <c r="F107" s="91"/>
      <c r="G107" s="91"/>
      <c r="H107" s="91"/>
      <c r="I107" s="91"/>
      <c r="J107" s="91"/>
      <c r="K107" s="91"/>
      <c r="L107" s="91"/>
      <c r="M107" s="91"/>
      <c r="N107" s="91"/>
      <c r="O107" s="91"/>
      <c r="P107" s="91"/>
      <c r="Q107" s="91"/>
      <c r="R107" s="91"/>
      <c r="S107" s="91"/>
      <c r="T107" s="91"/>
      <c r="U107" s="91"/>
      <c r="V107" s="91"/>
      <c r="W107" s="91"/>
      <c r="X107" s="91"/>
      <c r="Y107" s="91"/>
      <c r="Z107" s="91"/>
    </row>
    <row r="108" ht="15.75" customHeight="1">
      <c r="A108" s="91"/>
      <c r="B108" s="91"/>
      <c r="C108" s="91" t="s">
        <v>475</v>
      </c>
      <c r="D108" s="91" t="s">
        <v>382</v>
      </c>
      <c r="E108" s="91"/>
      <c r="F108" s="91"/>
      <c r="G108" s="91"/>
      <c r="H108" s="91"/>
      <c r="I108" s="91"/>
      <c r="J108" s="91"/>
      <c r="K108" s="91"/>
      <c r="L108" s="91"/>
      <c r="M108" s="91"/>
      <c r="N108" s="91"/>
      <c r="O108" s="91"/>
      <c r="P108" s="91"/>
      <c r="Q108" s="91"/>
      <c r="R108" s="91"/>
      <c r="S108" s="91"/>
      <c r="T108" s="91"/>
      <c r="U108" s="91"/>
      <c r="V108" s="91"/>
      <c r="W108" s="91"/>
      <c r="X108" s="91"/>
      <c r="Y108" s="91"/>
      <c r="Z108" s="91"/>
    </row>
    <row r="109" ht="15.75" customHeight="1">
      <c r="A109" s="91"/>
      <c r="B109" s="91"/>
      <c r="C109" s="91" t="s">
        <v>476</v>
      </c>
      <c r="D109" s="91" t="s">
        <v>382</v>
      </c>
      <c r="E109" s="91"/>
      <c r="F109" s="91"/>
      <c r="G109" s="91"/>
      <c r="H109" s="91"/>
      <c r="I109" s="91"/>
      <c r="J109" s="91"/>
      <c r="K109" s="91"/>
      <c r="L109" s="91"/>
      <c r="M109" s="91"/>
      <c r="N109" s="91"/>
      <c r="O109" s="91"/>
      <c r="P109" s="91"/>
      <c r="Q109" s="91"/>
      <c r="R109" s="91"/>
      <c r="S109" s="91"/>
      <c r="T109" s="91"/>
      <c r="U109" s="91"/>
      <c r="V109" s="91"/>
      <c r="W109" s="91"/>
      <c r="X109" s="91"/>
      <c r="Y109" s="91"/>
      <c r="Z109" s="91"/>
    </row>
    <row r="110" ht="15.75" customHeight="1">
      <c r="A110" s="91"/>
      <c r="B110" s="91"/>
      <c r="C110" s="91" t="s">
        <v>477</v>
      </c>
      <c r="D110" s="91" t="s">
        <v>382</v>
      </c>
      <c r="E110" s="91"/>
      <c r="F110" s="91"/>
      <c r="G110" s="91"/>
      <c r="H110" s="91"/>
      <c r="I110" s="91"/>
      <c r="J110" s="91"/>
      <c r="K110" s="91"/>
      <c r="L110" s="91"/>
      <c r="M110" s="91"/>
      <c r="N110" s="91"/>
      <c r="O110" s="91"/>
      <c r="P110" s="91"/>
      <c r="Q110" s="91"/>
      <c r="R110" s="91"/>
      <c r="S110" s="91"/>
      <c r="T110" s="91"/>
      <c r="U110" s="91"/>
      <c r="V110" s="91"/>
      <c r="W110" s="91"/>
      <c r="X110" s="91"/>
      <c r="Y110" s="91"/>
      <c r="Z110" s="91"/>
    </row>
    <row r="111" ht="15.75" customHeight="1">
      <c r="A111" s="91"/>
      <c r="B111" s="91"/>
      <c r="C111" s="91" t="s">
        <v>478</v>
      </c>
      <c r="D111" s="91" t="s">
        <v>382</v>
      </c>
      <c r="E111" s="91"/>
      <c r="F111" s="91"/>
      <c r="G111" s="91"/>
      <c r="H111" s="91"/>
      <c r="I111" s="91"/>
      <c r="J111" s="91"/>
      <c r="K111" s="91"/>
      <c r="L111" s="91"/>
      <c r="M111" s="91"/>
      <c r="N111" s="91"/>
      <c r="O111" s="91"/>
      <c r="P111" s="91"/>
      <c r="Q111" s="91"/>
      <c r="R111" s="91"/>
      <c r="S111" s="91"/>
      <c r="T111" s="91"/>
      <c r="U111" s="91"/>
      <c r="V111" s="91"/>
      <c r="W111" s="91"/>
      <c r="X111" s="91"/>
      <c r="Y111" s="91"/>
      <c r="Z111" s="91"/>
    </row>
    <row r="112" ht="15.75" customHeight="1">
      <c r="A112" s="91"/>
      <c r="B112" s="91"/>
      <c r="C112" s="91" t="s">
        <v>479</v>
      </c>
      <c r="D112" s="91" t="s">
        <v>382</v>
      </c>
      <c r="E112" s="91"/>
      <c r="F112" s="91"/>
      <c r="G112" s="91"/>
      <c r="H112" s="91"/>
      <c r="I112" s="91"/>
      <c r="J112" s="91"/>
      <c r="K112" s="91"/>
      <c r="L112" s="91"/>
      <c r="M112" s="91"/>
      <c r="N112" s="91"/>
      <c r="O112" s="91"/>
      <c r="P112" s="91"/>
      <c r="Q112" s="91"/>
      <c r="R112" s="91"/>
      <c r="S112" s="91"/>
      <c r="T112" s="91"/>
      <c r="U112" s="91"/>
      <c r="V112" s="91"/>
      <c r="W112" s="91"/>
      <c r="X112" s="91"/>
      <c r="Y112" s="91"/>
      <c r="Z112" s="91"/>
    </row>
    <row r="113" ht="15.75" customHeight="1">
      <c r="A113" s="91"/>
      <c r="B113" s="91"/>
      <c r="C113" s="91" t="s">
        <v>480</v>
      </c>
      <c r="D113" s="91" t="s">
        <v>382</v>
      </c>
      <c r="E113" s="91"/>
      <c r="F113" s="91"/>
      <c r="G113" s="91"/>
      <c r="H113" s="91"/>
      <c r="I113" s="91"/>
      <c r="J113" s="91"/>
      <c r="K113" s="91"/>
      <c r="L113" s="91"/>
      <c r="M113" s="91"/>
      <c r="N113" s="91"/>
      <c r="O113" s="91"/>
      <c r="P113" s="91"/>
      <c r="Q113" s="91"/>
      <c r="R113" s="91"/>
      <c r="S113" s="91"/>
      <c r="T113" s="91"/>
      <c r="U113" s="91"/>
      <c r="V113" s="91"/>
      <c r="W113" s="91"/>
      <c r="X113" s="91"/>
      <c r="Y113" s="91"/>
      <c r="Z113" s="91"/>
    </row>
    <row r="114" ht="15.75" customHeight="1">
      <c r="A114" s="91"/>
      <c r="B114" s="91"/>
      <c r="C114" s="91" t="s">
        <v>481</v>
      </c>
      <c r="D114" s="91" t="s">
        <v>382</v>
      </c>
      <c r="E114" s="91"/>
      <c r="F114" s="91"/>
      <c r="G114" s="91"/>
      <c r="H114" s="91"/>
      <c r="I114" s="91"/>
      <c r="J114" s="91"/>
      <c r="K114" s="91"/>
      <c r="L114" s="91"/>
      <c r="M114" s="91"/>
      <c r="N114" s="91"/>
      <c r="O114" s="91"/>
      <c r="P114" s="91"/>
      <c r="Q114" s="91"/>
      <c r="R114" s="91"/>
      <c r="S114" s="91"/>
      <c r="T114" s="91"/>
      <c r="U114" s="91"/>
      <c r="V114" s="91"/>
      <c r="W114" s="91"/>
      <c r="X114" s="91"/>
      <c r="Y114" s="91"/>
      <c r="Z114" s="91"/>
    </row>
    <row r="115" ht="15.75" customHeight="1">
      <c r="A115" s="91"/>
      <c r="B115" s="91"/>
      <c r="C115" s="91" t="s">
        <v>482</v>
      </c>
      <c r="D115" s="91" t="s">
        <v>382</v>
      </c>
      <c r="E115" s="91"/>
      <c r="F115" s="91"/>
      <c r="G115" s="91"/>
      <c r="H115" s="91"/>
      <c r="I115" s="91"/>
      <c r="J115" s="91"/>
      <c r="K115" s="91"/>
      <c r="L115" s="91"/>
      <c r="M115" s="91"/>
      <c r="N115" s="91"/>
      <c r="O115" s="91"/>
      <c r="P115" s="91"/>
      <c r="Q115" s="91"/>
      <c r="R115" s="91"/>
      <c r="S115" s="91"/>
      <c r="T115" s="91"/>
      <c r="U115" s="91"/>
      <c r="V115" s="91"/>
      <c r="W115" s="91"/>
      <c r="X115" s="91"/>
      <c r="Y115" s="91"/>
      <c r="Z115" s="91"/>
    </row>
    <row r="116" ht="15.75" customHeight="1">
      <c r="A116" s="91"/>
      <c r="B116" s="91"/>
      <c r="C116" s="91" t="s">
        <v>483</v>
      </c>
      <c r="D116" s="91" t="s">
        <v>382</v>
      </c>
      <c r="E116" s="91"/>
      <c r="F116" s="91"/>
      <c r="G116" s="91"/>
      <c r="H116" s="91"/>
      <c r="I116" s="91"/>
      <c r="J116" s="91"/>
      <c r="K116" s="91"/>
      <c r="L116" s="91"/>
      <c r="M116" s="91"/>
      <c r="N116" s="91"/>
      <c r="O116" s="91"/>
      <c r="P116" s="91"/>
      <c r="Q116" s="91"/>
      <c r="R116" s="91"/>
      <c r="S116" s="91"/>
      <c r="T116" s="91"/>
      <c r="U116" s="91"/>
      <c r="V116" s="91"/>
      <c r="W116" s="91"/>
      <c r="X116" s="91"/>
      <c r="Y116" s="91"/>
      <c r="Z116" s="91"/>
    </row>
    <row r="117" ht="15.75" customHeight="1">
      <c r="A117" s="91"/>
      <c r="B117" s="91"/>
      <c r="C117" s="91" t="s">
        <v>484</v>
      </c>
      <c r="D117" s="91" t="s">
        <v>382</v>
      </c>
      <c r="E117" s="91"/>
      <c r="F117" s="91"/>
      <c r="G117" s="91"/>
      <c r="H117" s="91"/>
      <c r="I117" s="91"/>
      <c r="J117" s="91"/>
      <c r="K117" s="91"/>
      <c r="L117" s="91"/>
      <c r="M117" s="91"/>
      <c r="N117" s="91"/>
      <c r="O117" s="91"/>
      <c r="P117" s="91"/>
      <c r="Q117" s="91"/>
      <c r="R117" s="91"/>
      <c r="S117" s="91"/>
      <c r="T117" s="91"/>
      <c r="U117" s="91"/>
      <c r="V117" s="91"/>
      <c r="W117" s="91"/>
      <c r="X117" s="91"/>
      <c r="Y117" s="91"/>
      <c r="Z117" s="91"/>
    </row>
    <row r="118" ht="15.75" customHeight="1">
      <c r="A118" s="91"/>
      <c r="B118" s="91"/>
      <c r="C118" s="91" t="s">
        <v>485</v>
      </c>
      <c r="D118" s="91" t="s">
        <v>382</v>
      </c>
      <c r="E118" s="91"/>
      <c r="F118" s="91"/>
      <c r="G118" s="91"/>
      <c r="H118" s="91"/>
      <c r="I118" s="91"/>
      <c r="J118" s="91"/>
      <c r="K118" s="91"/>
      <c r="L118" s="91"/>
      <c r="M118" s="91"/>
      <c r="N118" s="91"/>
      <c r="O118" s="91"/>
      <c r="P118" s="91"/>
      <c r="Q118" s="91"/>
      <c r="R118" s="91"/>
      <c r="S118" s="91"/>
      <c r="T118" s="91"/>
      <c r="U118" s="91"/>
      <c r="V118" s="91"/>
      <c r="W118" s="91"/>
      <c r="X118" s="91"/>
      <c r="Y118" s="91"/>
      <c r="Z118" s="91"/>
    </row>
    <row r="119" ht="15.75" customHeight="1">
      <c r="A119" s="91"/>
      <c r="B119" s="91"/>
      <c r="C119" s="91" t="s">
        <v>486</v>
      </c>
      <c r="D119" s="91" t="s">
        <v>382</v>
      </c>
      <c r="E119" s="91"/>
      <c r="F119" s="91"/>
      <c r="G119" s="91"/>
      <c r="H119" s="91"/>
      <c r="I119" s="91"/>
      <c r="J119" s="91"/>
      <c r="K119" s="91"/>
      <c r="L119" s="91"/>
      <c r="M119" s="91"/>
      <c r="N119" s="91"/>
      <c r="O119" s="91"/>
      <c r="P119" s="91"/>
      <c r="Q119" s="91"/>
      <c r="R119" s="91"/>
      <c r="S119" s="91"/>
      <c r="T119" s="91"/>
      <c r="U119" s="91"/>
      <c r="V119" s="91"/>
      <c r="W119" s="91"/>
      <c r="X119" s="91"/>
      <c r="Y119" s="91"/>
      <c r="Z119" s="91"/>
    </row>
    <row r="120" ht="15.75" customHeight="1">
      <c r="A120" s="91"/>
      <c r="B120" s="91"/>
      <c r="C120" s="91" t="s">
        <v>487</v>
      </c>
      <c r="D120" s="91" t="s">
        <v>382</v>
      </c>
      <c r="E120" s="91"/>
      <c r="F120" s="91"/>
      <c r="G120" s="91"/>
      <c r="H120" s="91"/>
      <c r="I120" s="91"/>
      <c r="J120" s="91"/>
      <c r="K120" s="91"/>
      <c r="L120" s="91"/>
      <c r="M120" s="91"/>
      <c r="N120" s="91"/>
      <c r="O120" s="91"/>
      <c r="P120" s="91"/>
      <c r="Q120" s="91"/>
      <c r="R120" s="91"/>
      <c r="S120" s="91"/>
      <c r="T120" s="91"/>
      <c r="U120" s="91"/>
      <c r="V120" s="91"/>
      <c r="W120" s="91"/>
      <c r="X120" s="91"/>
      <c r="Y120" s="91"/>
      <c r="Z120" s="91"/>
    </row>
    <row r="121" ht="15.75" customHeight="1">
      <c r="A121" s="91"/>
      <c r="B121" s="91"/>
      <c r="C121" s="91" t="s">
        <v>488</v>
      </c>
      <c r="D121" s="91" t="s">
        <v>382</v>
      </c>
      <c r="E121" s="91"/>
      <c r="F121" s="91"/>
      <c r="G121" s="91"/>
      <c r="H121" s="91"/>
      <c r="I121" s="91"/>
      <c r="J121" s="91"/>
      <c r="K121" s="91"/>
      <c r="L121" s="91"/>
      <c r="M121" s="91"/>
      <c r="N121" s="91"/>
      <c r="O121" s="91"/>
      <c r="P121" s="91"/>
      <c r="Q121" s="91"/>
      <c r="R121" s="91"/>
      <c r="S121" s="91"/>
      <c r="T121" s="91"/>
      <c r="U121" s="91"/>
      <c r="V121" s="91"/>
      <c r="W121" s="91"/>
      <c r="X121" s="91"/>
      <c r="Y121" s="91"/>
      <c r="Z121" s="91"/>
    </row>
    <row r="122" ht="15.75" customHeight="1">
      <c r="A122" s="91"/>
      <c r="B122" s="91"/>
      <c r="C122" s="91" t="s">
        <v>489</v>
      </c>
      <c r="D122" s="91" t="s">
        <v>382</v>
      </c>
      <c r="E122" s="91"/>
      <c r="F122" s="91"/>
      <c r="G122" s="91"/>
      <c r="H122" s="91"/>
      <c r="I122" s="91"/>
      <c r="J122" s="91"/>
      <c r="K122" s="91"/>
      <c r="L122" s="91"/>
      <c r="M122" s="91"/>
      <c r="N122" s="91"/>
      <c r="O122" s="91"/>
      <c r="P122" s="91"/>
      <c r="Q122" s="91"/>
      <c r="R122" s="91"/>
      <c r="S122" s="91"/>
      <c r="T122" s="91"/>
      <c r="U122" s="91"/>
      <c r="V122" s="91"/>
      <c r="W122" s="91"/>
      <c r="X122" s="91"/>
      <c r="Y122" s="91"/>
      <c r="Z122" s="91"/>
    </row>
    <row r="123" ht="15.75" customHeight="1">
      <c r="A123" s="91"/>
      <c r="B123" s="91"/>
      <c r="C123" s="91" t="s">
        <v>490</v>
      </c>
      <c r="D123" s="91" t="s">
        <v>382</v>
      </c>
      <c r="E123" s="91"/>
      <c r="F123" s="91"/>
      <c r="G123" s="91"/>
      <c r="H123" s="91"/>
      <c r="I123" s="91"/>
      <c r="J123" s="91"/>
      <c r="K123" s="91"/>
      <c r="L123" s="91"/>
      <c r="M123" s="91"/>
      <c r="N123" s="91"/>
      <c r="O123" s="91"/>
      <c r="P123" s="91"/>
      <c r="Q123" s="91"/>
      <c r="R123" s="91"/>
      <c r="S123" s="91"/>
      <c r="T123" s="91"/>
      <c r="U123" s="91"/>
      <c r="V123" s="91"/>
      <c r="W123" s="91"/>
      <c r="X123" s="91"/>
      <c r="Y123" s="91"/>
      <c r="Z123" s="91"/>
    </row>
    <row r="124" ht="15.75" customHeight="1">
      <c r="A124" s="91"/>
      <c r="B124" s="91"/>
      <c r="C124" s="91" t="s">
        <v>491</v>
      </c>
      <c r="D124" s="91" t="s">
        <v>382</v>
      </c>
      <c r="E124" s="91"/>
      <c r="F124" s="91"/>
      <c r="G124" s="91"/>
      <c r="H124" s="91"/>
      <c r="I124" s="91"/>
      <c r="J124" s="91"/>
      <c r="K124" s="91"/>
      <c r="L124" s="91"/>
      <c r="M124" s="91"/>
      <c r="N124" s="91"/>
      <c r="O124" s="91"/>
      <c r="P124" s="91"/>
      <c r="Q124" s="91"/>
      <c r="R124" s="91"/>
      <c r="S124" s="91"/>
      <c r="T124" s="91"/>
      <c r="U124" s="91"/>
      <c r="V124" s="91"/>
      <c r="W124" s="91"/>
      <c r="X124" s="91"/>
      <c r="Y124" s="91"/>
      <c r="Z124" s="91"/>
    </row>
    <row r="125" ht="15.75" customHeight="1">
      <c r="A125" s="91"/>
      <c r="B125" s="91"/>
      <c r="C125" s="91" t="s">
        <v>492</v>
      </c>
      <c r="D125" s="91" t="s">
        <v>382</v>
      </c>
      <c r="E125" s="91"/>
      <c r="F125" s="91"/>
      <c r="G125" s="91"/>
      <c r="H125" s="91"/>
      <c r="I125" s="91"/>
      <c r="J125" s="91"/>
      <c r="K125" s="91"/>
      <c r="L125" s="91"/>
      <c r="M125" s="91"/>
      <c r="N125" s="91"/>
      <c r="O125" s="91"/>
      <c r="P125" s="91"/>
      <c r="Q125" s="91"/>
      <c r="R125" s="91"/>
      <c r="S125" s="91"/>
      <c r="T125" s="91"/>
      <c r="U125" s="91"/>
      <c r="V125" s="91"/>
      <c r="W125" s="91"/>
      <c r="X125" s="91"/>
      <c r="Y125" s="91"/>
      <c r="Z125" s="91"/>
    </row>
    <row r="126" ht="15.75" customHeight="1">
      <c r="A126" s="91"/>
      <c r="B126" s="91"/>
      <c r="C126" s="91" t="s">
        <v>493</v>
      </c>
      <c r="D126" s="91" t="s">
        <v>382</v>
      </c>
      <c r="E126" s="91"/>
      <c r="F126" s="91"/>
      <c r="G126" s="91"/>
      <c r="H126" s="91"/>
      <c r="I126" s="91"/>
      <c r="J126" s="91"/>
      <c r="K126" s="91"/>
      <c r="L126" s="91"/>
      <c r="M126" s="91"/>
      <c r="N126" s="91"/>
      <c r="O126" s="91"/>
      <c r="P126" s="91"/>
      <c r="Q126" s="91"/>
      <c r="R126" s="91"/>
      <c r="S126" s="91"/>
      <c r="T126" s="91"/>
      <c r="U126" s="91"/>
      <c r="V126" s="91"/>
      <c r="W126" s="91"/>
      <c r="X126" s="91"/>
      <c r="Y126" s="91"/>
      <c r="Z126" s="91"/>
    </row>
    <row r="127" ht="15.75" customHeight="1">
      <c r="A127" s="91"/>
      <c r="B127" s="91"/>
      <c r="C127" s="91" t="s">
        <v>494</v>
      </c>
      <c r="D127" s="91" t="s">
        <v>382</v>
      </c>
      <c r="E127" s="91"/>
      <c r="F127" s="91"/>
      <c r="G127" s="91"/>
      <c r="H127" s="91"/>
      <c r="I127" s="91"/>
      <c r="J127" s="91"/>
      <c r="K127" s="91"/>
      <c r="L127" s="91"/>
      <c r="M127" s="91"/>
      <c r="N127" s="91"/>
      <c r="O127" s="91"/>
      <c r="P127" s="91"/>
      <c r="Q127" s="91"/>
      <c r="R127" s="91"/>
      <c r="S127" s="91"/>
      <c r="T127" s="91"/>
      <c r="U127" s="91"/>
      <c r="V127" s="91"/>
      <c r="W127" s="91"/>
      <c r="X127" s="91"/>
      <c r="Y127" s="91"/>
      <c r="Z127" s="91"/>
    </row>
    <row r="128" ht="15.75" customHeight="1">
      <c r="A128" s="91"/>
      <c r="B128" s="91"/>
      <c r="C128" s="91" t="s">
        <v>495</v>
      </c>
      <c r="D128" s="91" t="s">
        <v>382</v>
      </c>
      <c r="E128" s="91"/>
      <c r="F128" s="91"/>
      <c r="G128" s="91"/>
      <c r="H128" s="91"/>
      <c r="I128" s="91"/>
      <c r="J128" s="91"/>
      <c r="K128" s="91"/>
      <c r="L128" s="91"/>
      <c r="M128" s="91"/>
      <c r="N128" s="91"/>
      <c r="O128" s="91"/>
      <c r="P128" s="91"/>
      <c r="Q128" s="91"/>
      <c r="R128" s="91"/>
      <c r="S128" s="91"/>
      <c r="T128" s="91"/>
      <c r="U128" s="91"/>
      <c r="V128" s="91"/>
      <c r="W128" s="91"/>
      <c r="X128" s="91"/>
      <c r="Y128" s="91"/>
      <c r="Z128" s="91"/>
    </row>
    <row r="129" ht="15.75" customHeight="1">
      <c r="A129" s="91"/>
      <c r="B129" s="91"/>
      <c r="C129" s="91" t="s">
        <v>496</v>
      </c>
      <c r="D129" s="91" t="s">
        <v>382</v>
      </c>
      <c r="E129" s="91"/>
      <c r="F129" s="91"/>
      <c r="G129" s="91"/>
      <c r="H129" s="91"/>
      <c r="I129" s="91"/>
      <c r="J129" s="91"/>
      <c r="K129" s="91"/>
      <c r="L129" s="91"/>
      <c r="M129" s="91"/>
      <c r="N129" s="91"/>
      <c r="O129" s="91"/>
      <c r="P129" s="91"/>
      <c r="Q129" s="91"/>
      <c r="R129" s="91"/>
      <c r="S129" s="91"/>
      <c r="T129" s="91"/>
      <c r="U129" s="91"/>
      <c r="V129" s="91"/>
      <c r="W129" s="91"/>
      <c r="X129" s="91"/>
      <c r="Y129" s="91"/>
      <c r="Z129" s="91"/>
    </row>
    <row r="130" ht="15.75" customHeight="1">
      <c r="A130" s="91"/>
      <c r="B130" s="91"/>
      <c r="C130" s="91" t="s">
        <v>497</v>
      </c>
      <c r="D130" s="91" t="s">
        <v>382</v>
      </c>
      <c r="E130" s="91"/>
      <c r="F130" s="91"/>
      <c r="G130" s="91"/>
      <c r="H130" s="91"/>
      <c r="I130" s="91"/>
      <c r="J130" s="91"/>
      <c r="K130" s="91"/>
      <c r="L130" s="91"/>
      <c r="M130" s="91"/>
      <c r="N130" s="91"/>
      <c r="O130" s="91"/>
      <c r="P130" s="91"/>
      <c r="Q130" s="91"/>
      <c r="R130" s="91"/>
      <c r="S130" s="91"/>
      <c r="T130" s="91"/>
      <c r="U130" s="91"/>
      <c r="V130" s="91"/>
      <c r="W130" s="91"/>
      <c r="X130" s="91"/>
      <c r="Y130" s="91"/>
      <c r="Z130" s="91"/>
    </row>
    <row r="131" ht="15.75" customHeight="1">
      <c r="A131" s="91"/>
      <c r="B131" s="91"/>
      <c r="C131" s="91" t="s">
        <v>498</v>
      </c>
      <c r="D131" s="91" t="s">
        <v>382</v>
      </c>
      <c r="E131" s="91"/>
      <c r="F131" s="91"/>
      <c r="G131" s="91"/>
      <c r="H131" s="91"/>
      <c r="I131" s="91"/>
      <c r="J131" s="91"/>
      <c r="K131" s="91"/>
      <c r="L131" s="91"/>
      <c r="M131" s="91"/>
      <c r="N131" s="91"/>
      <c r="O131" s="91"/>
      <c r="P131" s="91"/>
      <c r="Q131" s="91"/>
      <c r="R131" s="91"/>
      <c r="S131" s="91"/>
      <c r="T131" s="91"/>
      <c r="U131" s="91"/>
      <c r="V131" s="91"/>
      <c r="W131" s="91"/>
      <c r="X131" s="91"/>
      <c r="Y131" s="91"/>
      <c r="Z131" s="91"/>
    </row>
    <row r="132" ht="15.75" customHeight="1">
      <c r="A132" s="91"/>
      <c r="B132" s="91"/>
      <c r="C132" s="91" t="s">
        <v>499</v>
      </c>
      <c r="D132" s="91" t="s">
        <v>382</v>
      </c>
      <c r="E132" s="91"/>
      <c r="F132" s="91"/>
      <c r="G132" s="91"/>
      <c r="H132" s="91"/>
      <c r="I132" s="91"/>
      <c r="J132" s="91"/>
      <c r="K132" s="91"/>
      <c r="L132" s="91"/>
      <c r="M132" s="91"/>
      <c r="N132" s="91"/>
      <c r="O132" s="91"/>
      <c r="P132" s="91"/>
      <c r="Q132" s="91"/>
      <c r="R132" s="91"/>
      <c r="S132" s="91"/>
      <c r="T132" s="91"/>
      <c r="U132" s="91"/>
      <c r="V132" s="91"/>
      <c r="W132" s="91"/>
      <c r="X132" s="91"/>
      <c r="Y132" s="91"/>
      <c r="Z132" s="91"/>
    </row>
    <row r="133" ht="15.75" customHeight="1">
      <c r="A133" s="91"/>
      <c r="B133" s="91"/>
      <c r="C133" s="91" t="s">
        <v>500</v>
      </c>
      <c r="D133" s="91" t="s">
        <v>382</v>
      </c>
      <c r="E133" s="91"/>
      <c r="F133" s="91"/>
      <c r="G133" s="91"/>
      <c r="H133" s="91"/>
      <c r="I133" s="91"/>
      <c r="J133" s="91"/>
      <c r="K133" s="91"/>
      <c r="L133" s="91"/>
      <c r="M133" s="91"/>
      <c r="N133" s="91"/>
      <c r="O133" s="91"/>
      <c r="P133" s="91"/>
      <c r="Q133" s="91"/>
      <c r="R133" s="91"/>
      <c r="S133" s="91"/>
      <c r="T133" s="91"/>
      <c r="U133" s="91"/>
      <c r="V133" s="91"/>
      <c r="W133" s="91"/>
      <c r="X133" s="91"/>
      <c r="Y133" s="91"/>
      <c r="Z133" s="91"/>
    </row>
    <row r="134" ht="15.75" customHeight="1">
      <c r="A134" s="91"/>
      <c r="B134" s="91"/>
      <c r="C134" s="91" t="s">
        <v>501</v>
      </c>
      <c r="D134" s="91" t="s">
        <v>382</v>
      </c>
      <c r="E134" s="91"/>
      <c r="F134" s="91"/>
      <c r="G134" s="91"/>
      <c r="H134" s="91"/>
      <c r="I134" s="91"/>
      <c r="J134" s="91"/>
      <c r="K134" s="91"/>
      <c r="L134" s="91"/>
      <c r="M134" s="91"/>
      <c r="N134" s="91"/>
      <c r="O134" s="91"/>
      <c r="P134" s="91"/>
      <c r="Q134" s="91"/>
      <c r="R134" s="91"/>
      <c r="S134" s="91"/>
      <c r="T134" s="91"/>
      <c r="U134" s="91"/>
      <c r="V134" s="91"/>
      <c r="W134" s="91"/>
      <c r="X134" s="91"/>
      <c r="Y134" s="91"/>
      <c r="Z134" s="91"/>
    </row>
    <row r="135" ht="15.75" customHeight="1">
      <c r="A135" s="91"/>
      <c r="B135" s="91"/>
      <c r="C135" s="91" t="s">
        <v>502</v>
      </c>
      <c r="D135" s="91" t="s">
        <v>382</v>
      </c>
      <c r="E135" s="91"/>
      <c r="F135" s="91"/>
      <c r="G135" s="91"/>
      <c r="H135" s="91"/>
      <c r="I135" s="91"/>
      <c r="J135" s="91"/>
      <c r="K135" s="91"/>
      <c r="L135" s="91"/>
      <c r="M135" s="91"/>
      <c r="N135" s="91"/>
      <c r="O135" s="91"/>
      <c r="P135" s="91"/>
      <c r="Q135" s="91"/>
      <c r="R135" s="91"/>
      <c r="S135" s="91"/>
      <c r="T135" s="91"/>
      <c r="U135" s="91"/>
      <c r="V135" s="91"/>
      <c r="W135" s="91"/>
      <c r="X135" s="91"/>
      <c r="Y135" s="91"/>
      <c r="Z135" s="91"/>
    </row>
    <row r="136" ht="15.75" customHeight="1">
      <c r="A136" s="91"/>
      <c r="B136" s="91"/>
      <c r="C136" s="91" t="s">
        <v>503</v>
      </c>
      <c r="D136" s="91" t="s">
        <v>382</v>
      </c>
      <c r="E136" s="91"/>
      <c r="F136" s="91"/>
      <c r="G136" s="91"/>
      <c r="H136" s="91"/>
      <c r="I136" s="91"/>
      <c r="J136" s="91"/>
      <c r="K136" s="91"/>
      <c r="L136" s="91"/>
      <c r="M136" s="91"/>
      <c r="N136" s="91"/>
      <c r="O136" s="91"/>
      <c r="P136" s="91"/>
      <c r="Q136" s="91"/>
      <c r="R136" s="91"/>
      <c r="S136" s="91"/>
      <c r="T136" s="91"/>
      <c r="U136" s="91"/>
      <c r="V136" s="91"/>
      <c r="W136" s="91"/>
      <c r="X136" s="91"/>
      <c r="Y136" s="91"/>
      <c r="Z136" s="91"/>
    </row>
    <row r="137" ht="15.75" customHeight="1">
      <c r="A137" s="91"/>
      <c r="B137" s="91"/>
      <c r="C137" s="91" t="s">
        <v>504</v>
      </c>
      <c r="D137" s="91" t="s">
        <v>382</v>
      </c>
      <c r="E137" s="91"/>
      <c r="F137" s="91"/>
      <c r="G137" s="91"/>
      <c r="H137" s="91"/>
      <c r="I137" s="91"/>
      <c r="J137" s="91"/>
      <c r="K137" s="91"/>
      <c r="L137" s="91"/>
      <c r="M137" s="91"/>
      <c r="N137" s="91"/>
      <c r="O137" s="91"/>
      <c r="P137" s="91"/>
      <c r="Q137" s="91"/>
      <c r="R137" s="91"/>
      <c r="S137" s="91"/>
      <c r="T137" s="91"/>
      <c r="U137" s="91"/>
      <c r="V137" s="91"/>
      <c r="W137" s="91"/>
      <c r="X137" s="91"/>
      <c r="Y137" s="91"/>
      <c r="Z137" s="91"/>
    </row>
    <row r="138" ht="15.75" customHeight="1">
      <c r="A138" s="91"/>
      <c r="B138" s="91"/>
      <c r="C138" s="91" t="s">
        <v>505</v>
      </c>
      <c r="D138" s="91" t="s">
        <v>382</v>
      </c>
      <c r="E138" s="91"/>
      <c r="F138" s="91"/>
      <c r="G138" s="91"/>
      <c r="H138" s="91"/>
      <c r="I138" s="91"/>
      <c r="J138" s="91"/>
      <c r="K138" s="91"/>
      <c r="L138" s="91"/>
      <c r="M138" s="91"/>
      <c r="N138" s="91"/>
      <c r="O138" s="91"/>
      <c r="P138" s="91"/>
      <c r="Q138" s="91"/>
      <c r="R138" s="91"/>
      <c r="S138" s="91"/>
      <c r="T138" s="91"/>
      <c r="U138" s="91"/>
      <c r="V138" s="91"/>
      <c r="W138" s="91"/>
      <c r="X138" s="91"/>
      <c r="Y138" s="91"/>
      <c r="Z138" s="91"/>
    </row>
    <row r="139" ht="15.75" customHeight="1">
      <c r="A139" s="91"/>
      <c r="B139" s="91"/>
      <c r="C139" s="91" t="s">
        <v>506</v>
      </c>
      <c r="D139" s="91" t="s">
        <v>382</v>
      </c>
      <c r="E139" s="91"/>
      <c r="F139" s="91"/>
      <c r="G139" s="91"/>
      <c r="H139" s="91"/>
      <c r="I139" s="91"/>
      <c r="J139" s="91"/>
      <c r="K139" s="91"/>
      <c r="L139" s="91"/>
      <c r="M139" s="91"/>
      <c r="N139" s="91"/>
      <c r="O139" s="91"/>
      <c r="P139" s="91"/>
      <c r="Q139" s="91"/>
      <c r="R139" s="91"/>
      <c r="S139" s="91"/>
      <c r="T139" s="91"/>
      <c r="U139" s="91"/>
      <c r="V139" s="91"/>
      <c r="W139" s="91"/>
      <c r="X139" s="91"/>
      <c r="Y139" s="91"/>
      <c r="Z139" s="91"/>
    </row>
    <row r="140" ht="15.75" customHeight="1">
      <c r="A140" s="91"/>
      <c r="B140" s="91"/>
      <c r="C140" s="91" t="s">
        <v>507</v>
      </c>
      <c r="D140" s="91" t="s">
        <v>382</v>
      </c>
      <c r="E140" s="91"/>
      <c r="F140" s="91"/>
      <c r="G140" s="91"/>
      <c r="H140" s="91"/>
      <c r="I140" s="91"/>
      <c r="J140" s="91"/>
      <c r="K140" s="91"/>
      <c r="L140" s="91"/>
      <c r="M140" s="91"/>
      <c r="N140" s="91"/>
      <c r="O140" s="91"/>
      <c r="P140" s="91"/>
      <c r="Q140" s="91"/>
      <c r="R140" s="91"/>
      <c r="S140" s="91"/>
      <c r="T140" s="91"/>
      <c r="U140" s="91"/>
      <c r="V140" s="91"/>
      <c r="W140" s="91"/>
      <c r="X140" s="91"/>
      <c r="Y140" s="91"/>
      <c r="Z140" s="91"/>
    </row>
    <row r="141" ht="15.75" customHeight="1">
      <c r="A141" s="91"/>
      <c r="B141" s="91"/>
      <c r="C141" s="91" t="s">
        <v>508</v>
      </c>
      <c r="D141" s="91" t="s">
        <v>382</v>
      </c>
      <c r="E141" s="91"/>
      <c r="F141" s="91"/>
      <c r="G141" s="91"/>
      <c r="H141" s="91"/>
      <c r="I141" s="91"/>
      <c r="J141" s="91"/>
      <c r="K141" s="91"/>
      <c r="L141" s="91"/>
      <c r="M141" s="91"/>
      <c r="N141" s="91"/>
      <c r="O141" s="91"/>
      <c r="P141" s="91"/>
      <c r="Q141" s="91"/>
      <c r="R141" s="91"/>
      <c r="S141" s="91"/>
      <c r="T141" s="91"/>
      <c r="U141" s="91"/>
      <c r="V141" s="91"/>
      <c r="W141" s="91"/>
      <c r="X141" s="91"/>
      <c r="Y141" s="91"/>
      <c r="Z141" s="91"/>
    </row>
    <row r="142" ht="15.75" customHeight="1">
      <c r="A142" s="91"/>
      <c r="B142" s="91"/>
      <c r="C142" s="91" t="s">
        <v>509</v>
      </c>
      <c r="D142" s="91" t="s">
        <v>382</v>
      </c>
      <c r="E142" s="91"/>
      <c r="F142" s="91"/>
      <c r="G142" s="91"/>
      <c r="H142" s="91"/>
      <c r="I142" s="91"/>
      <c r="J142" s="91"/>
      <c r="K142" s="91"/>
      <c r="L142" s="91"/>
      <c r="M142" s="91"/>
      <c r="N142" s="91"/>
      <c r="O142" s="91"/>
      <c r="P142" s="91"/>
      <c r="Q142" s="91"/>
      <c r="R142" s="91"/>
      <c r="S142" s="91"/>
      <c r="T142" s="91"/>
      <c r="U142" s="91"/>
      <c r="V142" s="91"/>
      <c r="W142" s="91"/>
      <c r="X142" s="91"/>
      <c r="Y142" s="91"/>
      <c r="Z142" s="91"/>
    </row>
    <row r="143" ht="15.75" customHeight="1">
      <c r="A143" s="91"/>
      <c r="B143" s="91"/>
      <c r="C143" s="91" t="s">
        <v>510</v>
      </c>
      <c r="D143" s="91" t="s">
        <v>382</v>
      </c>
      <c r="E143" s="91"/>
      <c r="F143" s="91"/>
      <c r="G143" s="91"/>
      <c r="H143" s="91"/>
      <c r="I143" s="91"/>
      <c r="J143" s="91"/>
      <c r="K143" s="91"/>
      <c r="L143" s="91"/>
      <c r="M143" s="91"/>
      <c r="N143" s="91"/>
      <c r="O143" s="91"/>
      <c r="P143" s="91"/>
      <c r="Q143" s="91"/>
      <c r="R143" s="91"/>
      <c r="S143" s="91"/>
      <c r="T143" s="91"/>
      <c r="U143" s="91"/>
      <c r="V143" s="91"/>
      <c r="W143" s="91"/>
      <c r="X143" s="91"/>
      <c r="Y143" s="91"/>
      <c r="Z143" s="91"/>
    </row>
    <row r="144" ht="15.75" customHeight="1">
      <c r="A144" s="91"/>
      <c r="B144" s="91"/>
      <c r="C144" s="91" t="s">
        <v>511</v>
      </c>
      <c r="D144" s="91" t="s">
        <v>382</v>
      </c>
      <c r="E144" s="91"/>
      <c r="F144" s="91"/>
      <c r="G144" s="91"/>
      <c r="H144" s="91"/>
      <c r="I144" s="91"/>
      <c r="J144" s="91"/>
      <c r="K144" s="91"/>
      <c r="L144" s="91"/>
      <c r="M144" s="91"/>
      <c r="N144" s="91"/>
      <c r="O144" s="91"/>
      <c r="P144" s="91"/>
      <c r="Q144" s="91"/>
      <c r="R144" s="91"/>
      <c r="S144" s="91"/>
      <c r="T144" s="91"/>
      <c r="U144" s="91"/>
      <c r="V144" s="91"/>
      <c r="W144" s="91"/>
      <c r="X144" s="91"/>
      <c r="Y144" s="91"/>
      <c r="Z144" s="91"/>
    </row>
    <row r="145" ht="15.75" customHeight="1">
      <c r="A145" s="91"/>
      <c r="B145" s="91"/>
      <c r="C145" s="91" t="s">
        <v>512</v>
      </c>
      <c r="D145" s="91" t="s">
        <v>382</v>
      </c>
      <c r="E145" s="91"/>
      <c r="F145" s="91"/>
      <c r="G145" s="91"/>
      <c r="H145" s="91"/>
      <c r="I145" s="91"/>
      <c r="J145" s="91"/>
      <c r="K145" s="91"/>
      <c r="L145" s="91"/>
      <c r="M145" s="91"/>
      <c r="N145" s="91"/>
      <c r="O145" s="91"/>
      <c r="P145" s="91"/>
      <c r="Q145" s="91"/>
      <c r="R145" s="91"/>
      <c r="S145" s="91"/>
      <c r="T145" s="91"/>
      <c r="U145" s="91"/>
      <c r="V145" s="91"/>
      <c r="W145" s="91"/>
      <c r="X145" s="91"/>
      <c r="Y145" s="91"/>
      <c r="Z145" s="91"/>
    </row>
    <row r="146" ht="15.75" customHeight="1">
      <c r="A146" s="91"/>
      <c r="B146" s="91"/>
      <c r="C146" s="91" t="s">
        <v>513</v>
      </c>
      <c r="D146" s="91" t="s">
        <v>382</v>
      </c>
      <c r="E146" s="91"/>
      <c r="F146" s="91"/>
      <c r="G146" s="91"/>
      <c r="H146" s="91"/>
      <c r="I146" s="91"/>
      <c r="J146" s="91"/>
      <c r="K146" s="91"/>
      <c r="L146" s="91"/>
      <c r="M146" s="91"/>
      <c r="N146" s="91"/>
      <c r="O146" s="91"/>
      <c r="P146" s="91"/>
      <c r="Q146" s="91"/>
      <c r="R146" s="91"/>
      <c r="S146" s="91"/>
      <c r="T146" s="91"/>
      <c r="U146" s="91"/>
      <c r="V146" s="91"/>
      <c r="W146" s="91"/>
      <c r="X146" s="91"/>
      <c r="Y146" s="91"/>
      <c r="Z146" s="91"/>
    </row>
    <row r="147" ht="15.75" customHeight="1">
      <c r="A147" s="91"/>
      <c r="B147" s="91"/>
      <c r="C147" s="91" t="s">
        <v>514</v>
      </c>
      <c r="D147" s="91" t="s">
        <v>382</v>
      </c>
      <c r="E147" s="91"/>
      <c r="F147" s="91"/>
      <c r="G147" s="91"/>
      <c r="H147" s="91"/>
      <c r="I147" s="91"/>
      <c r="J147" s="91"/>
      <c r="K147" s="91"/>
      <c r="L147" s="91"/>
      <c r="M147" s="91"/>
      <c r="N147" s="91"/>
      <c r="O147" s="91"/>
      <c r="P147" s="91"/>
      <c r="Q147" s="91"/>
      <c r="R147" s="91"/>
      <c r="S147" s="91"/>
      <c r="T147" s="91"/>
      <c r="U147" s="91"/>
      <c r="V147" s="91"/>
      <c r="W147" s="91"/>
      <c r="X147" s="91"/>
      <c r="Y147" s="91"/>
      <c r="Z147" s="91"/>
    </row>
    <row r="148" ht="15.75" customHeight="1">
      <c r="A148" s="91"/>
      <c r="B148" s="91"/>
      <c r="C148" s="91" t="s">
        <v>515</v>
      </c>
      <c r="D148" s="91" t="s">
        <v>382</v>
      </c>
      <c r="E148" s="91"/>
      <c r="F148" s="91"/>
      <c r="G148" s="91"/>
      <c r="H148" s="91"/>
      <c r="I148" s="91"/>
      <c r="J148" s="91"/>
      <c r="K148" s="91"/>
      <c r="L148" s="91"/>
      <c r="M148" s="91"/>
      <c r="N148" s="91"/>
      <c r="O148" s="91"/>
      <c r="P148" s="91"/>
      <c r="Q148" s="91"/>
      <c r="R148" s="91"/>
      <c r="S148" s="91"/>
      <c r="T148" s="91"/>
      <c r="U148" s="91"/>
      <c r="V148" s="91"/>
      <c r="W148" s="91"/>
      <c r="X148" s="91"/>
      <c r="Y148" s="91"/>
      <c r="Z148" s="91"/>
    </row>
    <row r="149" ht="15.75" customHeight="1">
      <c r="A149" s="91"/>
      <c r="B149" s="91"/>
      <c r="C149" s="91" t="s">
        <v>516</v>
      </c>
      <c r="D149" s="91" t="s">
        <v>382</v>
      </c>
      <c r="E149" s="91"/>
      <c r="F149" s="91"/>
      <c r="G149" s="91"/>
      <c r="H149" s="91"/>
      <c r="I149" s="91"/>
      <c r="J149" s="91"/>
      <c r="K149" s="91"/>
      <c r="L149" s="91"/>
      <c r="M149" s="91"/>
      <c r="N149" s="91"/>
      <c r="O149" s="91"/>
      <c r="P149" s="91"/>
      <c r="Q149" s="91"/>
      <c r="R149" s="91"/>
      <c r="S149" s="91"/>
      <c r="T149" s="91"/>
      <c r="U149" s="91"/>
      <c r="V149" s="91"/>
      <c r="W149" s="91"/>
      <c r="X149" s="91"/>
      <c r="Y149" s="91"/>
      <c r="Z149" s="91"/>
    </row>
    <row r="150" ht="15.75" customHeight="1">
      <c r="A150" s="91"/>
      <c r="B150" s="91"/>
      <c r="C150" s="91" t="s">
        <v>517</v>
      </c>
      <c r="D150" s="91" t="s">
        <v>382</v>
      </c>
      <c r="E150" s="91"/>
      <c r="F150" s="91"/>
      <c r="G150" s="91"/>
      <c r="H150" s="91"/>
      <c r="I150" s="91"/>
      <c r="J150" s="91"/>
      <c r="K150" s="91"/>
      <c r="L150" s="91"/>
      <c r="M150" s="91"/>
      <c r="N150" s="91"/>
      <c r="O150" s="91"/>
      <c r="P150" s="91"/>
      <c r="Q150" s="91"/>
      <c r="R150" s="91"/>
      <c r="S150" s="91"/>
      <c r="T150" s="91"/>
      <c r="U150" s="91"/>
      <c r="V150" s="91"/>
      <c r="W150" s="91"/>
      <c r="X150" s="91"/>
      <c r="Y150" s="91"/>
      <c r="Z150" s="91"/>
    </row>
    <row r="151" ht="15.75" customHeight="1">
      <c r="A151" s="91"/>
      <c r="B151" s="91"/>
      <c r="C151" s="91" t="s">
        <v>518</v>
      </c>
      <c r="D151" s="91" t="s">
        <v>382</v>
      </c>
      <c r="E151" s="91"/>
      <c r="F151" s="91"/>
      <c r="G151" s="91"/>
      <c r="H151" s="91"/>
      <c r="I151" s="91"/>
      <c r="J151" s="91"/>
      <c r="K151" s="91"/>
      <c r="L151" s="91"/>
      <c r="M151" s="91"/>
      <c r="N151" s="91"/>
      <c r="O151" s="91"/>
      <c r="P151" s="91"/>
      <c r="Q151" s="91"/>
      <c r="R151" s="91"/>
      <c r="S151" s="91"/>
      <c r="T151" s="91"/>
      <c r="U151" s="91"/>
      <c r="V151" s="91"/>
      <c r="W151" s="91"/>
      <c r="X151" s="91"/>
      <c r="Y151" s="91"/>
      <c r="Z151" s="91"/>
    </row>
    <row r="152" ht="15.75" customHeight="1">
      <c r="A152" s="91"/>
      <c r="B152" s="91"/>
      <c r="C152" s="91" t="s">
        <v>519</v>
      </c>
      <c r="D152" s="91" t="s">
        <v>382</v>
      </c>
      <c r="E152" s="91"/>
      <c r="F152" s="91"/>
      <c r="G152" s="91"/>
      <c r="H152" s="91"/>
      <c r="I152" s="91"/>
      <c r="J152" s="91"/>
      <c r="K152" s="91"/>
      <c r="L152" s="91"/>
      <c r="M152" s="91"/>
      <c r="N152" s="91"/>
      <c r="O152" s="91"/>
      <c r="P152" s="91"/>
      <c r="Q152" s="91"/>
      <c r="R152" s="91"/>
      <c r="S152" s="91"/>
      <c r="T152" s="91"/>
      <c r="U152" s="91"/>
      <c r="V152" s="91"/>
      <c r="W152" s="91"/>
      <c r="X152" s="91"/>
      <c r="Y152" s="91"/>
      <c r="Z152" s="91"/>
    </row>
    <row r="153" ht="15.75" customHeight="1">
      <c r="A153" s="91"/>
      <c r="B153" s="91"/>
      <c r="C153" s="91" t="s">
        <v>520</v>
      </c>
      <c r="D153" s="91" t="s">
        <v>382</v>
      </c>
      <c r="E153" s="91"/>
      <c r="F153" s="91"/>
      <c r="G153" s="91"/>
      <c r="H153" s="91"/>
      <c r="I153" s="91"/>
      <c r="J153" s="91"/>
      <c r="K153" s="91"/>
      <c r="L153" s="91"/>
      <c r="M153" s="91"/>
      <c r="N153" s="91"/>
      <c r="O153" s="91"/>
      <c r="P153" s="91"/>
      <c r="Q153" s="91"/>
      <c r="R153" s="91"/>
      <c r="S153" s="91"/>
      <c r="T153" s="91"/>
      <c r="U153" s="91"/>
      <c r="V153" s="91"/>
      <c r="W153" s="91"/>
      <c r="X153" s="91"/>
      <c r="Y153" s="91"/>
      <c r="Z153" s="91"/>
    </row>
    <row r="154" ht="15.75" customHeight="1">
      <c r="A154" s="91"/>
      <c r="B154" s="91"/>
      <c r="C154" s="91" t="s">
        <v>521</v>
      </c>
      <c r="D154" s="91" t="s">
        <v>382</v>
      </c>
      <c r="E154" s="91"/>
      <c r="F154" s="91"/>
      <c r="G154" s="91"/>
      <c r="H154" s="91"/>
      <c r="I154" s="91"/>
      <c r="J154" s="91"/>
      <c r="K154" s="91"/>
      <c r="L154" s="91"/>
      <c r="M154" s="91"/>
      <c r="N154" s="91"/>
      <c r="O154" s="91"/>
      <c r="P154" s="91"/>
      <c r="Q154" s="91"/>
      <c r="R154" s="91"/>
      <c r="S154" s="91"/>
      <c r="T154" s="91"/>
      <c r="U154" s="91"/>
      <c r="V154" s="91"/>
      <c r="W154" s="91"/>
      <c r="X154" s="91"/>
      <c r="Y154" s="91"/>
      <c r="Z154" s="91"/>
    </row>
    <row r="155" ht="15.75" customHeight="1">
      <c r="A155" s="91"/>
      <c r="B155" s="91"/>
      <c r="C155" s="91" t="s">
        <v>522</v>
      </c>
      <c r="D155" s="91" t="s">
        <v>382</v>
      </c>
      <c r="E155" s="91"/>
      <c r="F155" s="91"/>
      <c r="G155" s="91"/>
      <c r="H155" s="91"/>
      <c r="I155" s="91"/>
      <c r="J155" s="91"/>
      <c r="K155" s="91"/>
      <c r="L155" s="91"/>
      <c r="M155" s="91"/>
      <c r="N155" s="91"/>
      <c r="O155" s="91"/>
      <c r="P155" s="91"/>
      <c r="Q155" s="91"/>
      <c r="R155" s="91"/>
      <c r="S155" s="91"/>
      <c r="T155" s="91"/>
      <c r="U155" s="91"/>
      <c r="V155" s="91"/>
      <c r="W155" s="91"/>
      <c r="X155" s="91"/>
      <c r="Y155" s="91"/>
      <c r="Z155" s="91"/>
    </row>
    <row r="156" ht="15.75" customHeight="1">
      <c r="A156" s="91"/>
      <c r="B156" s="91"/>
      <c r="C156" s="91" t="s">
        <v>523</v>
      </c>
      <c r="D156" s="91" t="s">
        <v>382</v>
      </c>
      <c r="E156" s="91"/>
      <c r="F156" s="91"/>
      <c r="G156" s="91"/>
      <c r="H156" s="91"/>
      <c r="I156" s="91"/>
      <c r="J156" s="91"/>
      <c r="K156" s="91"/>
      <c r="L156" s="91"/>
      <c r="M156" s="91"/>
      <c r="N156" s="91"/>
      <c r="O156" s="91"/>
      <c r="P156" s="91"/>
      <c r="Q156" s="91"/>
      <c r="R156" s="91"/>
      <c r="S156" s="91"/>
      <c r="T156" s="91"/>
      <c r="U156" s="91"/>
      <c r="V156" s="91"/>
      <c r="W156" s="91"/>
      <c r="X156" s="91"/>
      <c r="Y156" s="91"/>
      <c r="Z156" s="91"/>
    </row>
    <row r="157" ht="15.75" customHeight="1">
      <c r="A157" s="91"/>
      <c r="B157" s="91"/>
      <c r="C157" s="91" t="s">
        <v>524</v>
      </c>
      <c r="D157" s="91" t="s">
        <v>382</v>
      </c>
      <c r="E157" s="91"/>
      <c r="F157" s="91"/>
      <c r="G157" s="91"/>
      <c r="H157" s="91"/>
      <c r="I157" s="91"/>
      <c r="J157" s="91"/>
      <c r="K157" s="91"/>
      <c r="L157" s="91"/>
      <c r="M157" s="91"/>
      <c r="N157" s="91"/>
      <c r="O157" s="91"/>
      <c r="P157" s="91"/>
      <c r="Q157" s="91"/>
      <c r="R157" s="91"/>
      <c r="S157" s="91"/>
      <c r="T157" s="91"/>
      <c r="U157" s="91"/>
      <c r="V157" s="91"/>
      <c r="W157" s="91"/>
      <c r="X157" s="91"/>
      <c r="Y157" s="91"/>
      <c r="Z157" s="91"/>
    </row>
    <row r="158" ht="15.75" customHeight="1">
      <c r="A158" s="91"/>
      <c r="B158" s="91"/>
      <c r="C158" s="91" t="s">
        <v>525</v>
      </c>
      <c r="D158" s="91" t="s">
        <v>382</v>
      </c>
      <c r="E158" s="91"/>
      <c r="F158" s="91"/>
      <c r="G158" s="91"/>
      <c r="H158" s="91"/>
      <c r="I158" s="91"/>
      <c r="J158" s="91"/>
      <c r="K158" s="91"/>
      <c r="L158" s="91"/>
      <c r="M158" s="91"/>
      <c r="N158" s="91"/>
      <c r="O158" s="91"/>
      <c r="P158" s="91"/>
      <c r="Q158" s="91"/>
      <c r="R158" s="91"/>
      <c r="S158" s="91"/>
      <c r="T158" s="91"/>
      <c r="U158" s="91"/>
      <c r="V158" s="91"/>
      <c r="W158" s="91"/>
      <c r="X158" s="91"/>
      <c r="Y158" s="91"/>
      <c r="Z158" s="91"/>
    </row>
    <row r="159" ht="15.75" customHeight="1">
      <c r="A159" s="91"/>
      <c r="B159" s="91"/>
      <c r="C159" s="91" t="s">
        <v>526</v>
      </c>
      <c r="D159" s="91" t="s">
        <v>382</v>
      </c>
      <c r="E159" s="91"/>
      <c r="F159" s="91"/>
      <c r="G159" s="91"/>
      <c r="H159" s="91"/>
      <c r="I159" s="91"/>
      <c r="J159" s="91"/>
      <c r="K159" s="91"/>
      <c r="L159" s="91"/>
      <c r="M159" s="91"/>
      <c r="N159" s="91"/>
      <c r="O159" s="91"/>
      <c r="P159" s="91"/>
      <c r="Q159" s="91"/>
      <c r="R159" s="91"/>
      <c r="S159" s="91"/>
      <c r="T159" s="91"/>
      <c r="U159" s="91"/>
      <c r="V159" s="91"/>
      <c r="W159" s="91"/>
      <c r="X159" s="91"/>
      <c r="Y159" s="91"/>
      <c r="Z159" s="91"/>
    </row>
    <row r="160" ht="15.75" customHeight="1">
      <c r="A160" s="91"/>
      <c r="B160" s="91"/>
      <c r="C160" s="91" t="s">
        <v>527</v>
      </c>
      <c r="D160" s="91" t="s">
        <v>382</v>
      </c>
      <c r="E160" s="91"/>
      <c r="F160" s="91"/>
      <c r="G160" s="91"/>
      <c r="H160" s="91"/>
      <c r="I160" s="91"/>
      <c r="J160" s="91"/>
      <c r="K160" s="91"/>
      <c r="L160" s="91"/>
      <c r="M160" s="91"/>
      <c r="N160" s="91"/>
      <c r="O160" s="91"/>
      <c r="P160" s="91"/>
      <c r="Q160" s="91"/>
      <c r="R160" s="91"/>
      <c r="S160" s="91"/>
      <c r="T160" s="91"/>
      <c r="U160" s="91"/>
      <c r="V160" s="91"/>
      <c r="W160" s="91"/>
      <c r="X160" s="91"/>
      <c r="Y160" s="91"/>
      <c r="Z160" s="91"/>
    </row>
    <row r="161" ht="15.75" customHeight="1">
      <c r="A161" s="91"/>
      <c r="B161" s="91"/>
      <c r="C161" s="91" t="s">
        <v>528</v>
      </c>
      <c r="D161" s="91" t="s">
        <v>382</v>
      </c>
      <c r="E161" s="91"/>
      <c r="F161" s="91"/>
      <c r="G161" s="91"/>
      <c r="H161" s="91"/>
      <c r="I161" s="91"/>
      <c r="J161" s="91"/>
      <c r="K161" s="91"/>
      <c r="L161" s="91"/>
      <c r="M161" s="91"/>
      <c r="N161" s="91"/>
      <c r="O161" s="91"/>
      <c r="P161" s="91"/>
      <c r="Q161" s="91"/>
      <c r="R161" s="91"/>
      <c r="S161" s="91"/>
      <c r="T161" s="91"/>
      <c r="U161" s="91"/>
      <c r="V161" s="91"/>
      <c r="W161" s="91"/>
      <c r="X161" s="91"/>
      <c r="Y161" s="91"/>
      <c r="Z161" s="91"/>
    </row>
    <row r="162" ht="15.75" customHeight="1">
      <c r="A162" s="91"/>
      <c r="B162" s="91"/>
      <c r="C162" s="91" t="s">
        <v>529</v>
      </c>
      <c r="D162" s="91" t="s">
        <v>382</v>
      </c>
      <c r="E162" s="91"/>
      <c r="F162" s="91"/>
      <c r="G162" s="91"/>
      <c r="H162" s="91"/>
      <c r="I162" s="91"/>
      <c r="J162" s="91"/>
      <c r="K162" s="91"/>
      <c r="L162" s="91"/>
      <c r="M162" s="91"/>
      <c r="N162" s="91"/>
      <c r="O162" s="91"/>
      <c r="P162" s="91"/>
      <c r="Q162" s="91"/>
      <c r="R162" s="91"/>
      <c r="S162" s="91"/>
      <c r="T162" s="91"/>
      <c r="U162" s="91"/>
      <c r="V162" s="91"/>
      <c r="W162" s="91"/>
      <c r="X162" s="91"/>
      <c r="Y162" s="91"/>
      <c r="Z162" s="91"/>
    </row>
    <row r="163" ht="15.75" customHeight="1">
      <c r="A163" s="91"/>
      <c r="B163" s="91"/>
      <c r="C163" s="91" t="s">
        <v>530</v>
      </c>
      <c r="D163" s="91" t="s">
        <v>382</v>
      </c>
      <c r="E163" s="91"/>
      <c r="F163" s="91"/>
      <c r="G163" s="91"/>
      <c r="H163" s="91"/>
      <c r="I163" s="91"/>
      <c r="J163" s="91"/>
      <c r="K163" s="91"/>
      <c r="L163" s="91"/>
      <c r="M163" s="91"/>
      <c r="N163" s="91"/>
      <c r="O163" s="91"/>
      <c r="P163" s="91"/>
      <c r="Q163" s="91"/>
      <c r="R163" s="91"/>
      <c r="S163" s="91"/>
      <c r="T163" s="91"/>
      <c r="U163" s="91"/>
      <c r="V163" s="91"/>
      <c r="W163" s="91"/>
      <c r="X163" s="91"/>
      <c r="Y163" s="91"/>
      <c r="Z163" s="91"/>
    </row>
    <row r="164" ht="15.75" customHeight="1">
      <c r="A164" s="91"/>
      <c r="B164" s="91"/>
      <c r="C164" s="91" t="s">
        <v>531</v>
      </c>
      <c r="D164" s="91" t="s">
        <v>382</v>
      </c>
      <c r="E164" s="91"/>
      <c r="F164" s="91"/>
      <c r="G164" s="91"/>
      <c r="H164" s="91"/>
      <c r="I164" s="91"/>
      <c r="J164" s="91"/>
      <c r="K164" s="91"/>
      <c r="L164" s="91"/>
      <c r="M164" s="91"/>
      <c r="N164" s="91"/>
      <c r="O164" s="91"/>
      <c r="P164" s="91"/>
      <c r="Q164" s="91"/>
      <c r="R164" s="91"/>
      <c r="S164" s="91"/>
      <c r="T164" s="91"/>
      <c r="U164" s="91"/>
      <c r="V164" s="91"/>
      <c r="W164" s="91"/>
      <c r="X164" s="91"/>
      <c r="Y164" s="91"/>
      <c r="Z164" s="91"/>
    </row>
    <row r="165" ht="15.75" customHeight="1">
      <c r="A165" s="91"/>
      <c r="B165" s="91"/>
      <c r="C165" s="91" t="s">
        <v>532</v>
      </c>
      <c r="D165" s="91" t="s">
        <v>382</v>
      </c>
      <c r="E165" s="91"/>
      <c r="F165" s="91"/>
      <c r="G165" s="91"/>
      <c r="H165" s="91"/>
      <c r="I165" s="91"/>
      <c r="J165" s="91"/>
      <c r="K165" s="91"/>
      <c r="L165" s="91"/>
      <c r="M165" s="91"/>
      <c r="N165" s="91"/>
      <c r="O165" s="91"/>
      <c r="P165" s="91"/>
      <c r="Q165" s="91"/>
      <c r="R165" s="91"/>
      <c r="S165" s="91"/>
      <c r="T165" s="91"/>
      <c r="U165" s="91"/>
      <c r="V165" s="91"/>
      <c r="W165" s="91"/>
      <c r="X165" s="91"/>
      <c r="Y165" s="91"/>
      <c r="Z165" s="91"/>
    </row>
    <row r="166" ht="15.75" customHeight="1">
      <c r="A166" s="91"/>
      <c r="B166" s="91"/>
      <c r="C166" s="91" t="s">
        <v>533</v>
      </c>
      <c r="D166" s="91" t="s">
        <v>382</v>
      </c>
      <c r="E166" s="91"/>
      <c r="F166" s="91"/>
      <c r="G166" s="91"/>
      <c r="H166" s="91"/>
      <c r="I166" s="91"/>
      <c r="J166" s="91"/>
      <c r="K166" s="91"/>
      <c r="L166" s="91"/>
      <c r="M166" s="91"/>
      <c r="N166" s="91"/>
      <c r="O166" s="91"/>
      <c r="P166" s="91"/>
      <c r="Q166" s="91"/>
      <c r="R166" s="91"/>
      <c r="S166" s="91"/>
      <c r="T166" s="91"/>
      <c r="U166" s="91"/>
      <c r="V166" s="91"/>
      <c r="W166" s="91"/>
      <c r="X166" s="91"/>
      <c r="Y166" s="91"/>
      <c r="Z166" s="91"/>
    </row>
    <row r="167" ht="15.75" customHeight="1">
      <c r="A167" s="91"/>
      <c r="B167" s="91"/>
      <c r="C167" s="91" t="s">
        <v>534</v>
      </c>
      <c r="D167" s="91" t="s">
        <v>382</v>
      </c>
      <c r="E167" s="91"/>
      <c r="F167" s="91"/>
      <c r="G167" s="91"/>
      <c r="H167" s="91"/>
      <c r="I167" s="91"/>
      <c r="J167" s="91"/>
      <c r="K167" s="91"/>
      <c r="L167" s="91"/>
      <c r="M167" s="91"/>
      <c r="N167" s="91"/>
      <c r="O167" s="91"/>
      <c r="P167" s="91"/>
      <c r="Q167" s="91"/>
      <c r="R167" s="91"/>
      <c r="S167" s="91"/>
      <c r="T167" s="91"/>
      <c r="U167" s="91"/>
      <c r="V167" s="91"/>
      <c r="W167" s="91"/>
      <c r="X167" s="91"/>
      <c r="Y167" s="91"/>
      <c r="Z167" s="91"/>
    </row>
    <row r="168" ht="15.75" customHeight="1">
      <c r="A168" s="91"/>
      <c r="B168" s="91"/>
      <c r="C168" s="91" t="s">
        <v>535</v>
      </c>
      <c r="D168" s="91" t="s">
        <v>382</v>
      </c>
      <c r="E168" s="91"/>
      <c r="F168" s="91"/>
      <c r="G168" s="91"/>
      <c r="H168" s="91"/>
      <c r="I168" s="91"/>
      <c r="J168" s="91"/>
      <c r="K168" s="91"/>
      <c r="L168" s="91"/>
      <c r="M168" s="91"/>
      <c r="N168" s="91"/>
      <c r="O168" s="91"/>
      <c r="P168" s="91"/>
      <c r="Q168" s="91"/>
      <c r="R168" s="91"/>
      <c r="S168" s="91"/>
      <c r="T168" s="91"/>
      <c r="U168" s="91"/>
      <c r="V168" s="91"/>
      <c r="W168" s="91"/>
      <c r="X168" s="91"/>
      <c r="Y168" s="91"/>
      <c r="Z168" s="91"/>
    </row>
    <row r="169" ht="15.75" customHeight="1">
      <c r="A169" s="91"/>
      <c r="B169" s="91"/>
      <c r="C169" s="91" t="s">
        <v>536</v>
      </c>
      <c r="D169" s="91" t="s">
        <v>382</v>
      </c>
      <c r="E169" s="91"/>
      <c r="F169" s="91"/>
      <c r="G169" s="91"/>
      <c r="H169" s="91"/>
      <c r="I169" s="91"/>
      <c r="J169" s="91"/>
      <c r="K169" s="91"/>
      <c r="L169" s="91"/>
      <c r="M169" s="91"/>
      <c r="N169" s="91"/>
      <c r="O169" s="91"/>
      <c r="P169" s="91"/>
      <c r="Q169" s="91"/>
      <c r="R169" s="91"/>
      <c r="S169" s="91"/>
      <c r="T169" s="91"/>
      <c r="U169" s="91"/>
      <c r="V169" s="91"/>
      <c r="W169" s="91"/>
      <c r="X169" s="91"/>
      <c r="Y169" s="91"/>
      <c r="Z169" s="91"/>
    </row>
    <row r="170" ht="15.75" customHeight="1">
      <c r="A170" s="91"/>
      <c r="B170" s="91"/>
      <c r="C170" s="91" t="s">
        <v>537</v>
      </c>
      <c r="D170" s="91" t="s">
        <v>382</v>
      </c>
      <c r="E170" s="91"/>
      <c r="F170" s="91"/>
      <c r="G170" s="91"/>
      <c r="H170" s="91"/>
      <c r="I170" s="91"/>
      <c r="J170" s="91"/>
      <c r="K170" s="91"/>
      <c r="L170" s="91"/>
      <c r="M170" s="91"/>
      <c r="N170" s="91"/>
      <c r="O170" s="91"/>
      <c r="P170" s="91"/>
      <c r="Q170" s="91"/>
      <c r="R170" s="91"/>
      <c r="S170" s="91"/>
      <c r="T170" s="91"/>
      <c r="U170" s="91"/>
      <c r="V170" s="91"/>
      <c r="W170" s="91"/>
      <c r="X170" s="91"/>
      <c r="Y170" s="91"/>
      <c r="Z170" s="91"/>
    </row>
    <row r="171" ht="15.75" customHeight="1">
      <c r="A171" s="91"/>
      <c r="B171" s="91"/>
      <c r="C171" s="91" t="s">
        <v>538</v>
      </c>
      <c r="D171" s="91" t="s">
        <v>382</v>
      </c>
      <c r="E171" s="91"/>
      <c r="F171" s="91"/>
      <c r="G171" s="91"/>
      <c r="H171" s="91"/>
      <c r="I171" s="91"/>
      <c r="J171" s="91"/>
      <c r="K171" s="91"/>
      <c r="L171" s="91"/>
      <c r="M171" s="91"/>
      <c r="N171" s="91"/>
      <c r="O171" s="91"/>
      <c r="P171" s="91"/>
      <c r="Q171" s="91"/>
      <c r="R171" s="91"/>
      <c r="S171" s="91"/>
      <c r="T171" s="91"/>
      <c r="U171" s="91"/>
      <c r="V171" s="91"/>
      <c r="W171" s="91"/>
      <c r="X171" s="91"/>
      <c r="Y171" s="91"/>
      <c r="Z171" s="91"/>
    </row>
    <row r="172" ht="15.75" customHeight="1">
      <c r="A172" s="91"/>
      <c r="B172" s="91"/>
      <c r="C172" s="91" t="s">
        <v>539</v>
      </c>
      <c r="D172" s="91" t="s">
        <v>382</v>
      </c>
      <c r="E172" s="91"/>
      <c r="F172" s="91"/>
      <c r="G172" s="91"/>
      <c r="H172" s="91"/>
      <c r="I172" s="91"/>
      <c r="J172" s="91"/>
      <c r="K172" s="91"/>
      <c r="L172" s="91"/>
      <c r="M172" s="91"/>
      <c r="N172" s="91"/>
      <c r="O172" s="91"/>
      <c r="P172" s="91"/>
      <c r="Q172" s="91"/>
      <c r="R172" s="91"/>
      <c r="S172" s="91"/>
      <c r="T172" s="91"/>
      <c r="U172" s="91"/>
      <c r="V172" s="91"/>
      <c r="W172" s="91"/>
      <c r="X172" s="91"/>
      <c r="Y172" s="91"/>
      <c r="Z172" s="91"/>
    </row>
    <row r="173" ht="15.75" customHeight="1">
      <c r="A173" s="91"/>
      <c r="B173" s="91"/>
      <c r="C173" s="91" t="s">
        <v>540</v>
      </c>
      <c r="D173" s="91" t="s">
        <v>382</v>
      </c>
      <c r="E173" s="91"/>
      <c r="F173" s="91"/>
      <c r="G173" s="91"/>
      <c r="H173" s="91"/>
      <c r="I173" s="91"/>
      <c r="J173" s="91"/>
      <c r="K173" s="91"/>
      <c r="L173" s="91"/>
      <c r="M173" s="91"/>
      <c r="N173" s="91"/>
      <c r="O173" s="91"/>
      <c r="P173" s="91"/>
      <c r="Q173" s="91"/>
      <c r="R173" s="91"/>
      <c r="S173" s="91"/>
      <c r="T173" s="91"/>
      <c r="U173" s="91"/>
      <c r="V173" s="91"/>
      <c r="W173" s="91"/>
      <c r="X173" s="91"/>
      <c r="Y173" s="91"/>
      <c r="Z173" s="91"/>
    </row>
    <row r="174" ht="15.75" customHeight="1">
      <c r="A174" s="91"/>
      <c r="B174" s="91"/>
      <c r="C174" s="91" t="s">
        <v>541</v>
      </c>
      <c r="D174" s="91" t="s">
        <v>382</v>
      </c>
      <c r="E174" s="91"/>
      <c r="F174" s="91"/>
      <c r="G174" s="91"/>
      <c r="H174" s="91"/>
      <c r="I174" s="91"/>
      <c r="J174" s="91"/>
      <c r="K174" s="91"/>
      <c r="L174" s="91"/>
      <c r="M174" s="91"/>
      <c r="N174" s="91"/>
      <c r="O174" s="91"/>
      <c r="P174" s="91"/>
      <c r="Q174" s="91"/>
      <c r="R174" s="91"/>
      <c r="S174" s="91"/>
      <c r="T174" s="91"/>
      <c r="U174" s="91"/>
      <c r="V174" s="91"/>
      <c r="W174" s="91"/>
      <c r="X174" s="91"/>
      <c r="Y174" s="91"/>
      <c r="Z174" s="91"/>
    </row>
    <row r="175" ht="15.75" customHeight="1">
      <c r="A175" s="91"/>
      <c r="B175" s="91"/>
      <c r="C175" s="91" t="s">
        <v>542</v>
      </c>
      <c r="D175" s="91" t="s">
        <v>382</v>
      </c>
      <c r="E175" s="91"/>
      <c r="F175" s="91"/>
      <c r="G175" s="91"/>
      <c r="H175" s="91"/>
      <c r="I175" s="91"/>
      <c r="J175" s="91"/>
      <c r="K175" s="91"/>
      <c r="L175" s="91"/>
      <c r="M175" s="91"/>
      <c r="N175" s="91"/>
      <c r="O175" s="91"/>
      <c r="P175" s="91"/>
      <c r="Q175" s="91"/>
      <c r="R175" s="91"/>
      <c r="S175" s="91"/>
      <c r="T175" s="91"/>
      <c r="U175" s="91"/>
      <c r="V175" s="91"/>
      <c r="W175" s="91"/>
      <c r="X175" s="91"/>
      <c r="Y175" s="91"/>
      <c r="Z175" s="91"/>
    </row>
    <row r="176" ht="15.75" customHeight="1">
      <c r="A176" s="91"/>
      <c r="B176" s="91"/>
      <c r="C176" s="91" t="s">
        <v>543</v>
      </c>
      <c r="D176" s="91" t="s">
        <v>382</v>
      </c>
      <c r="E176" s="91"/>
      <c r="F176" s="91"/>
      <c r="G176" s="91"/>
      <c r="H176" s="91"/>
      <c r="I176" s="91"/>
      <c r="J176" s="91"/>
      <c r="K176" s="91"/>
      <c r="L176" s="91"/>
      <c r="M176" s="91"/>
      <c r="N176" s="91"/>
      <c r="O176" s="91"/>
      <c r="P176" s="91"/>
      <c r="Q176" s="91"/>
      <c r="R176" s="91"/>
      <c r="S176" s="91"/>
      <c r="T176" s="91"/>
      <c r="U176" s="91"/>
      <c r="V176" s="91"/>
      <c r="W176" s="91"/>
      <c r="X176" s="91"/>
      <c r="Y176" s="91"/>
      <c r="Z176" s="91"/>
    </row>
    <row r="177" ht="15.75" customHeight="1">
      <c r="A177" s="91"/>
      <c r="B177" s="91"/>
      <c r="C177" s="91" t="s">
        <v>544</v>
      </c>
      <c r="D177" s="91" t="s">
        <v>382</v>
      </c>
      <c r="E177" s="91"/>
      <c r="F177" s="91"/>
      <c r="G177" s="91"/>
      <c r="H177" s="91"/>
      <c r="I177" s="91"/>
      <c r="J177" s="91"/>
      <c r="K177" s="91"/>
      <c r="L177" s="91"/>
      <c r="M177" s="91"/>
      <c r="N177" s="91"/>
      <c r="O177" s="91"/>
      <c r="P177" s="91"/>
      <c r="Q177" s="91"/>
      <c r="R177" s="91"/>
      <c r="S177" s="91"/>
      <c r="T177" s="91"/>
      <c r="U177" s="91"/>
      <c r="V177" s="91"/>
      <c r="W177" s="91"/>
      <c r="X177" s="91"/>
      <c r="Y177" s="91"/>
      <c r="Z177" s="91"/>
    </row>
    <row r="178" ht="15.75" customHeight="1">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ht="15.75" customHeight="1">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ht="15.75" customHeight="1">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ht="15.75" customHeight="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ht="15.75" customHeight="1">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ht="15.75" customHeight="1">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ht="15.75" customHeight="1">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ht="15.75" customHeight="1">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ht="15.75" customHeight="1">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ht="15.75" customHeight="1">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ht="15.75" customHeight="1">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ht="15.75" customHeight="1">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ht="15.75" customHeight="1">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ht="15.75" customHeight="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ht="15.75" customHeight="1">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ht="15.75" customHeight="1">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ht="15.75" customHeight="1">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ht="15.75" customHeight="1">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ht="15.75" customHeight="1">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ht="15.75" customHeight="1">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ht="15.75" customHeight="1">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ht="15.75" customHeight="1">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ht="15.75" customHeight="1">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ht="15.75" customHeight="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ht="15.75" customHeight="1">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ht="15.75" customHeight="1">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ht="15.75" customHeight="1">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ht="15.75" customHeight="1">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ht="15.75" customHeight="1">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ht="15.75" customHeight="1">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ht="15.75" customHeight="1">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ht="15.75" customHeight="1">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ht="15.75" customHeight="1">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ht="15.75" customHeight="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ht="15.75" customHeight="1">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ht="15.75" customHeight="1">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ht="15.75" customHeight="1">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ht="15.75" customHeight="1">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ht="15.75" customHeight="1">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ht="15.75" customHeight="1">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ht="15.75" customHeight="1">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ht="15.75" customHeight="1">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ht="15.75" customHeight="1">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ht="15.75" customHeight="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ht="15.75" customHeight="1">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ht="15.75" customHeight="1">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ht="15.75" customHeight="1">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ht="15.75" customHeight="1">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ht="15.75" customHeight="1">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ht="15.75" customHeight="1">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ht="15.75"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ht="15.75"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ht="15.75"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ht="15.75"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ht="15.75"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ht="15.75"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ht="15.75"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ht="15.75"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ht="15.75"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ht="15.75"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ht="15.75"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ht="15.75"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ht="15.75"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ht="15.75"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ht="15.75"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ht="15.75"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ht="15.75"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ht="15.75"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ht="15.75"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ht="15.75"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ht="15.75"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ht="15.75"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ht="15.75"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ht="15.75"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ht="15.75"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ht="15.75"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ht="15.75"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ht="15.75"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ht="15.75"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ht="15.75"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ht="15.75"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ht="15.75"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ht="15.75"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ht="15.75"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ht="15.75"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ht="15.75"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ht="15.75"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ht="15.75"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ht="15.75"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ht="15.75"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ht="15.75"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ht="15.75"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ht="15.75"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ht="15.75"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ht="15.75"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ht="15.75"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ht="15.75"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ht="15.75"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ht="15.75"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ht="15.75"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ht="15.75"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ht="15.75"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ht="15.75"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ht="15.75"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ht="15.75"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ht="15.75"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ht="15.75"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ht="15.75"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ht="15.75"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ht="15.75"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ht="15.75"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ht="15.75"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ht="15.75"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ht="15.75"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ht="15.75"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ht="15.75"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ht="15.75"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ht="15.75"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ht="15.75"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ht="15.75"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ht="15.75"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ht="15.75"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ht="15.75"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ht="15.75"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ht="15.75"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ht="15.75"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ht="15.75"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ht="15.75"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ht="15.75"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ht="15.75"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ht="15.7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ht="15.75"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ht="15.75"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ht="15.75"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ht="15.75"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ht="15.75"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ht="15.7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ht="15.75"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ht="15.75"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ht="15.75"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ht="15.75"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ht="15.75"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ht="15.75"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ht="15.75"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ht="15.75"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ht="15.75"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ht="15.75"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ht="15.75"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ht="15.75"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ht="15.75"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ht="15.75"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ht="15.75"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ht="15.75"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ht="15.75"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ht="15.75"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ht="15.75"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ht="15.75"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ht="15.75"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ht="15.75"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ht="15.75"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ht="15.75"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ht="15.75"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ht="15.75"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ht="15.75"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ht="15.75"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ht="15.75"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ht="15.75"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ht="15.75"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ht="15.75"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ht="15.75"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ht="15.75"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ht="15.75"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ht="15.75"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ht="15.75"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ht="15.75"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ht="15.75"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ht="15.75"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ht="15.75"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ht="15.75"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ht="15.75"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ht="15.75"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ht="15.75"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ht="15.75"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ht="15.75"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ht="15.75"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ht="15.75"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ht="15.75"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ht="15.75"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ht="15.75"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ht="15.75"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ht="15.75"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ht="15.75"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ht="15.75"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ht="15.75"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ht="15.75"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ht="15.75"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ht="15.75"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ht="15.75"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ht="15.75"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ht="15.75"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ht="15.75"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ht="15.75"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ht="15.75"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ht="15.75"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ht="15.75"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ht="15.75"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ht="15.75"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ht="15.75"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ht="15.75"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ht="15.75"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ht="15.75"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ht="15.75"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ht="15.75"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ht="15.75"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ht="15.75"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ht="15.75"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ht="15.75"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ht="15.75"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ht="15.75"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ht="15.75"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ht="15.75"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ht="15.75"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ht="15.75"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ht="15.75"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ht="15.75"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ht="15.75"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ht="15.75"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ht="15.75"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ht="15.75"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ht="15.75"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ht="15.75"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ht="15.75"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ht="15.75"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ht="15.75"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ht="15.75"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ht="15.75"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ht="15.75"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ht="15.75"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ht="15.75"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ht="15.75"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ht="15.75"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ht="15.75"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ht="15.75"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ht="15.75"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ht="15.75"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ht="15.75"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ht="15.75"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ht="15.75"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ht="15.75"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ht="15.75"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ht="15.75"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ht="15.75"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ht="15.75"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ht="15.75"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ht="15.75"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ht="15.75"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ht="15.75"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ht="15.75"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ht="15.75"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ht="15.75"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ht="15.75"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ht="15.75"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ht="15.75"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ht="15.75"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ht="15.75"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ht="15.75"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ht="15.75"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ht="15.75"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ht="15.75"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ht="15.75"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ht="15.75"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ht="15.75"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ht="15.75"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ht="15.75"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ht="15.75"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ht="15.75"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ht="15.75"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ht="15.75"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ht="15.75"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ht="15.75"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ht="15.75"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ht="15.75"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ht="15.75"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ht="15.75"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ht="15.75"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ht="15.75"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ht="15.75"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ht="15.75"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ht="15.75"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ht="15.75"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ht="15.75"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ht="15.75"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ht="15.75"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ht="15.75"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ht="15.75"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ht="15.75"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ht="15.75"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ht="15.75"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ht="15.75"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ht="15.75"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ht="15.75"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ht="15.75"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ht="15.75"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ht="15.75"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ht="15.75"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ht="15.75"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ht="15.75"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ht="15.75"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ht="15.75"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ht="15.75"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ht="15.75"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ht="15.75"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ht="15.75"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ht="15.75"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ht="15.75"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ht="15.75"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ht="15.75"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ht="15.75"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ht="15.75"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ht="15.75"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ht="15.75"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ht="15.75"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ht="15.75"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ht="15.75"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ht="15.75"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ht="15.75"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ht="15.75"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ht="15.75"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ht="15.75"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ht="15.75"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ht="15.75"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ht="15.75"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ht="15.75"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ht="15.75"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ht="15.75"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ht="15.75"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ht="15.75"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ht="15.75"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ht="15.75"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ht="15.75"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ht="15.75"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ht="15.75"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ht="15.75"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ht="15.75"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ht="15.75"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ht="15.75"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ht="15.75"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ht="15.75"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ht="15.75"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ht="15.75"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ht="15.75"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ht="15.75"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ht="15.75"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ht="15.75"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ht="15.75"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ht="15.75"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ht="15.75"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ht="15.75"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ht="15.75"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ht="15.75"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ht="15.75"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ht="15.75"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ht="15.75"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ht="15.75"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ht="15.75"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ht="15.75"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ht="15.75"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ht="15.75"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ht="15.75"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ht="15.75"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ht="15.75"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ht="15.75"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ht="15.75"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ht="15.75"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ht="15.75"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ht="15.75"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ht="15.75"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ht="15.75"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ht="15.75"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ht="15.75"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ht="15.75"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ht="15.75"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ht="15.75"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ht="15.75"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ht="15.75"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ht="15.75"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ht="15.75"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ht="15.75"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ht="15.75"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ht="15.75"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ht="15.75"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ht="15.75"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ht="15.75"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ht="15.75"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ht="15.75"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ht="15.75"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ht="15.75"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ht="15.75"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ht="15.75"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ht="15.75"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ht="15.75"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ht="15.75"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ht="15.75"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ht="15.75"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ht="15.75"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ht="15.75"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ht="15.75"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ht="15.75"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ht="15.75"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ht="15.75"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ht="15.75"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ht="15.75"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ht="15.75"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ht="15.75"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ht="15.75"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ht="15.75"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ht="15.75"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ht="15.75"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ht="15.75"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ht="15.75"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ht="15.75"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ht="15.75"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ht="15.75"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ht="15.75"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ht="15.75"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ht="15.75"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ht="15.75"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ht="15.75"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ht="15.75"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ht="15.75"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ht="15.75"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ht="15.75"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ht="15.75"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ht="15.75"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ht="15.75"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ht="15.75"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ht="15.75"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ht="15.75"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ht="15.75"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ht="15.75"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ht="15.75"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ht="15.75"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ht="15.75"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ht="15.75"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ht="15.75"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ht="15.75"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ht="15.75"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ht="15.75"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ht="15.75"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ht="15.75"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ht="15.75"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ht="15.75"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ht="15.75"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ht="15.75"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ht="15.75"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ht="15.75"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ht="15.75"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ht="15.75"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ht="15.75"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ht="15.75"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ht="15.75"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ht="15.75"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ht="15.75"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ht="15.75"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ht="15.75"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ht="15.75"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ht="15.75"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ht="15.75"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ht="15.75"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ht="15.75"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ht="15.75"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ht="15.75"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ht="15.75"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ht="15.75"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ht="15.75"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ht="15.75"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ht="15.75"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ht="15.75"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ht="15.75"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ht="15.75"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ht="15.75"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ht="15.75"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ht="15.75"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ht="15.75"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ht="15.75"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ht="15.75"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ht="15.75"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ht="15.75"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ht="15.75"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ht="15.75"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ht="15.75"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ht="15.75"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ht="15.75"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ht="15.75"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ht="15.75"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ht="15.75"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ht="15.75"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ht="15.75"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ht="15.75"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ht="15.75"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ht="15.75"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ht="15.75"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ht="15.75"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ht="15.75"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ht="15.75"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ht="15.75"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ht="15.75"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ht="15.75"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ht="15.75"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ht="15.75"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ht="15.75"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ht="15.75"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ht="15.75"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ht="15.75"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ht="15.75"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ht="15.75"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ht="15.75"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ht="15.75"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ht="15.75"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ht="15.75"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ht="15.75"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ht="15.75"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ht="15.75"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ht="15.75"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ht="15.75"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ht="15.75"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ht="15.75"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ht="15.75"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ht="15.75"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ht="15.75"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ht="15.75"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ht="15.75"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ht="15.75"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ht="15.75"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ht="15.75"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ht="15.75"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ht="15.75"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ht="15.75"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ht="15.75"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ht="15.75"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ht="15.75"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ht="15.75"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ht="15.75"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ht="15.75"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ht="15.75"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ht="15.75"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ht="15.75"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ht="15.75"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ht="15.75"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ht="15.75"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ht="15.75"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ht="15.75"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ht="15.75"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ht="15.75"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ht="15.75"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ht="15.75"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ht="15.75"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ht="15.75"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ht="15.75"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ht="15.75"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ht="15.75"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ht="15.75"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ht="15.75"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ht="15.75"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ht="15.75"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ht="15.75"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ht="15.75"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ht="15.75"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ht="15.75"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ht="15.75"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ht="15.75"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ht="15.75"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ht="15.75"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ht="15.75"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ht="15.75"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ht="15.75"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ht="15.75"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ht="15.75"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ht="15.75"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ht="15.75"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ht="15.75"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ht="15.75"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ht="15.75"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ht="15.75"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ht="15.75"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ht="15.75"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ht="15.75"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ht="15.75"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ht="15.75"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ht="15.75"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ht="15.75"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ht="15.75"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ht="15.75"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ht="15.75"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ht="15.75"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ht="15.75"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ht="15.75"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ht="15.75"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ht="15.75"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ht="15.75"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ht="15.75"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ht="15.75"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ht="15.75"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ht="15.75"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ht="15.75"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ht="15.75"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ht="15.75"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ht="15.75"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ht="15.75"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ht="15.75"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ht="15.75"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ht="15.75"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ht="15.75"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ht="15.75"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ht="15.75"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ht="15.75"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ht="15.75"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ht="15.75"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ht="15.75"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ht="15.75"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ht="15.75"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ht="15.75"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ht="15.75"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ht="15.75"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ht="15.75"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ht="15.75"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ht="15.75"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ht="15.75"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ht="15.75"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ht="15.75"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ht="15.75"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ht="15.75"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ht="15.75"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ht="15.75"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ht="15.75"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ht="15.75"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ht="15.75"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ht="15.75"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ht="15.75"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ht="15.75"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ht="15.75"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ht="15.75"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ht="15.75"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ht="15.75"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ht="15.75"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ht="15.75"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ht="15.75"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ht="15.75"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ht="15.75"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ht="15.75"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ht="15.75"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ht="15.75"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ht="15.75"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ht="15.75"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ht="15.75"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ht="15.75"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ht="15.75"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ht="15.75"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ht="15.75"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ht="15.75"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ht="15.75"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ht="15.75"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ht="15.75"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ht="15.75"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ht="15.75"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ht="15.75"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ht="15.75"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ht="15.75"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ht="15.75"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ht="15.75"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ht="15.75"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ht="15.75"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ht="15.75"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ht="15.75"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ht="15.75"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ht="15.75"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ht="15.75"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ht="15.75"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ht="15.75"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ht="15.75"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ht="15.75"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ht="15.75"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ht="15.75"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ht="15.75"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ht="15.75"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ht="15.75"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ht="15.75"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ht="15.75"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ht="15.75"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ht="15.75"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ht="15.75"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ht="15.75"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ht="15.75"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ht="15.75"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ht="15.75"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ht="15.75"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ht="15.75"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ht="15.75"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ht="15.75"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ht="15.75"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ht="15.75"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ht="15.75"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ht="15.75"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ht="15.75"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ht="15.75"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ht="15.75"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ht="15.75"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ht="15.75"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ht="15.75"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ht="15.75"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ht="15.75"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ht="15.75"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ht="15.75"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ht="15.75"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ht="15.75"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ht="15.75"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ht="15.75"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ht="15.75"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ht="15.75"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ht="15.75"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ht="15.75"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ht="15.75"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ht="15.75"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ht="15.75"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ht="15.75"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ht="15.75"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ht="15.75"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ht="15.75"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ht="15.75"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ht="15.75"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ht="15.75"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ht="15.75"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ht="15.75"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ht="15.75"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ht="15.75"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ht="15.75"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ht="15.75"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ht="15.75"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ht="15.75"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ht="15.75"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ht="15.75"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ht="15.75"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ht="15.75"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ht="15.75"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ht="15.75"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ht="15.75"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ht="15.75"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ht="15.75"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ht="15.75"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ht="15.75"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ht="15.75"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ht="15.75"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ht="15.75"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ht="15.75"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ht="15.75"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ht="15.75"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ht="15.75"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ht="15.75"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ht="15.75"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ht="15.75"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ht="15.75"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ht="15.75"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ht="15.75"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ht="15.75"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ht="15.75"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ht="15.75"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ht="15.75"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ht="15.75"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ht="15.75"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ht="15.75"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ht="15.75"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ht="15.75"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ht="15.75"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ht="15.75"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ht="15.75"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ht="15.75"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ht="15.75"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ht="15.75"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ht="15.75"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ht="15.75"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ht="15.75"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ht="15.75"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ht="15.75"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ht="15.75"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ht="15.75"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ht="15.75"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ht="15.75"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ht="15.75"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ht="15.75"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ht="15.75"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ht="15.75"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ht="15.75"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ht="15.75"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ht="15.75"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ht="15.75"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ht="15.75"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ht="15.75"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ht="15.75"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ht="15.75" customHeight="1">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ht="15.75" customHeight="1">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ht="15.75" customHeight="1">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ht="15.75" customHeight="1">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ht="15.75" customHeight="1">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ht="15.75" customHeight="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ht="15.75" customHeight="1">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ht="15.75" customHeight="1">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ht="15.75" customHeight="1">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ht="15.75" customHeight="1">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ht="15.75" customHeight="1">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ht="15.75" customHeight="1">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ht="15.75" customHeight="1">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ht="15.75" customHeight="1">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ht="15.75" customHeight="1">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ht="15.75" customHeight="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ht="15.75" customHeight="1">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ht="15.75" customHeight="1">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ht="15.75" customHeight="1">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ht="15.75" customHeight="1">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ht="15.75" customHeight="1">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ht="15.75" customHeight="1">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ht="15.75" customHeight="1">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ht="15.75" customHeight="1">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ht="15.75" customHeight="1">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sheetData>
  <printOptions/>
  <pageMargins bottom="0.3" footer="0.0" header="0.0" left="0.7" right="0.7" top="0.3"/>
  <pageSetup paperSize="9" orientation="portrait"/>
  <drawing r:id="rId1"/>
</worksheet>
</file>