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ADUBIA\Downloads\"/>
    </mc:Choice>
  </mc:AlternateContent>
  <xr:revisionPtr revIDLastSave="0" documentId="13_ncr:1_{BACF0E48-0F93-4453-98FE-93BC973EC4E6}" xr6:coauthVersionLast="47" xr6:coauthVersionMax="47" xr10:uidLastSave="{00000000-0000-0000-0000-000000000000}"/>
  <bookViews>
    <workbookView xWindow="28680" yWindow="-120" windowWidth="29040" windowHeight="1752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J2" i="3" l="1"/>
  <c r="J10" i="3"/>
  <c r="J11" i="3"/>
  <c r="J9" i="3"/>
  <c r="J3" i="3"/>
  <c r="J4" i="3"/>
  <c r="J5" i="3"/>
  <c r="I10" i="3"/>
  <c r="I11" i="3"/>
  <c r="I9" i="3"/>
  <c r="I3" i="3"/>
  <c r="I4" i="3"/>
  <c r="I5" i="3"/>
  <c r="I2" i="3"/>
  <c r="C2" i="2"/>
  <c r="C3" i="2"/>
  <c r="C4" i="2"/>
  <c r="C5" i="2"/>
  <c r="C6" i="2"/>
  <c r="C7" i="2"/>
  <c r="C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2" i="1"/>
  <c r="E2" i="1" s="1"/>
</calcChain>
</file>

<file path=xl/sharedStrings.xml><?xml version="1.0" encoding="utf-8"?>
<sst xmlns="http://schemas.openxmlformats.org/spreadsheetml/2006/main" count="821" uniqueCount="590">
  <si>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</si>
  <si>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</si>
  <si>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</si>
  <si>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</si>
  <si>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</si>
  <si>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</si>
  <si>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</si>
  <si>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</si>
  <si>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</si>
  <si>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</si>
  <si>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</si>
  <si>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</si>
  <si>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</si>
  <si>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</si>
  <si>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</si>
  <si>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</si>
  <si>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</si>
  <si>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</si>
  <si>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</si>
  <si>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</si>
  <si>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</si>
  <si>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</si>
  <si>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</si>
  <si>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</si>
  <si>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</si>
  <si>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</si>
  <si>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</si>
  <si>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</si>
  <si>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</si>
  <si>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</si>
  <si>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</si>
  <si>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</si>
  <si>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</si>
  <si>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</si>
  <si>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</si>
  <si>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</si>
  <si>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</si>
  <si>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</si>
  <si>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</si>
  <si>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</si>
  <si>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</si>
  <si>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</si>
  <si>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</si>
  <si>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</si>
  <si>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</si>
  <si>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</si>
  <si>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</si>
  <si>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</si>
  <si>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</si>
  <si>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</si>
  <si>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</si>
  <si>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</si>
  <si>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</si>
  <si>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</si>
  <si>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</si>
  <si>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</si>
  <si>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</si>
  <si>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</si>
  <si>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</si>
  <si>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</si>
  <si>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</si>
  <si>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</si>
  <si>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</si>
  <si>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</si>
  <si>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</si>
  <si>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</si>
  <si>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</si>
  <si>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</si>
  <si>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</si>
  <si>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</si>
  <si>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</si>
  <si>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</si>
  <si>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</si>
  <si>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</si>
  <si>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</si>
  <si>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</si>
  <si>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</si>
  <si>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</si>
  <si>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</si>
  <si>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</si>
  <si>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</si>
  <si>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</si>
  <si>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</si>
  <si>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</si>
  <si>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</si>
  <si>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</si>
  <si>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</si>
  <si>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</si>
  <si>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</si>
  <si>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</si>
  <si>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</si>
  <si>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</si>
  <si>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</si>
  <si>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</si>
  <si>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</si>
  <si>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</si>
  <si>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</si>
  <si>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</si>
  <si>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</si>
  <si>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</si>
  <si>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</si>
  <si>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</si>
  <si>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</si>
  <si>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</si>
  <si>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</si>
  <si>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</si>
  <si>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</si>
  <si>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</si>
  <si>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</si>
  <si>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</si>
  <si>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</si>
  <si>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</si>
  <si>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</si>
  <si>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</si>
  <si>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</si>
  <si>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</si>
  <si>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</si>
  <si>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</si>
  <si>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</si>
  <si>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</si>
  <si>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</si>
  <si>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</si>
  <si>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</si>
  <si>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</si>
  <si>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</si>
  <si>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</si>
  <si>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</si>
  <si>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</si>
  <si>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</si>
  <si>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</si>
  <si>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</si>
  <si>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</si>
  <si>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</si>
  <si>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</si>
  <si>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</si>
  <si>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</si>
  <si>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</si>
  <si>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</si>
  <si>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</si>
  <si>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</si>
  <si>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</si>
  <si>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</si>
  <si>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</si>
  <si>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</si>
  <si>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</si>
  <si>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</si>
  <si>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</si>
  <si>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</si>
  <si>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</si>
  <si>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</si>
  <si>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</si>
  <si>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</si>
  <si>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</si>
  <si>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</si>
  <si>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</si>
  <si>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</si>
  <si>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</si>
  <si>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</si>
  <si>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</si>
  <si>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</si>
  <si>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</si>
  <si>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</si>
  <si>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</si>
  <si>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</si>
  <si>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</si>
  <si>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</si>
  <si>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</si>
  <si>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</si>
  <si>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</si>
  <si>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</si>
  <si>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</si>
  <si>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</si>
  <si>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</si>
  <si>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</si>
  <si>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</si>
  <si>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</si>
  <si>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</si>
  <si>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</si>
  <si>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</si>
  <si>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</si>
  <si>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</si>
  <si>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</si>
  <si>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</si>
  <si>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</si>
  <si>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</si>
  <si>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</si>
  <si>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</si>
  <si>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</si>
  <si>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</si>
  <si>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</si>
  <si>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</si>
  <si>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</si>
  <si>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</si>
  <si>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</si>
  <si>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</si>
  <si>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</si>
  <si>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</si>
  <si>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</si>
  <si>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</si>
  <si>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</si>
  <si>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</si>
  <si>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</si>
  <si>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</si>
  <si>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</si>
  <si>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</si>
  <si>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</si>
  <si>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</si>
  <si>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</si>
  <si>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</si>
  <si>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</si>
  <si>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</si>
  <si>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</si>
  <si>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</si>
  <si>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</si>
  <si>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</si>
  <si>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</si>
  <si>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</si>
  <si>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</si>
  <si>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</si>
  <si>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</si>
  <si>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</si>
  <si>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</si>
  <si>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</si>
  <si>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</si>
  <si>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</si>
  <si>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</si>
  <si>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</si>
  <si>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</si>
  <si>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</si>
  <si>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</si>
  <si>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</si>
  <si>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</si>
  <si>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</si>
  <si>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</si>
  <si>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</si>
  <si>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</si>
  <si>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</si>
  <si>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</si>
  <si>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</si>
  <si>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</si>
  <si>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</si>
  <si>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</si>
  <si>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</si>
  <si>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</si>
  <si>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</si>
  <si>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</si>
  <si>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</si>
  <si>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</si>
  <si>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</si>
  <si>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</si>
  <si>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</si>
  <si>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</si>
  <si>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</si>
  <si>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</si>
  <si>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</si>
  <si>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</si>
  <si>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</si>
  <si>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</si>
  <si>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</si>
  <si>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</si>
  <si>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</si>
  <si>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</si>
  <si>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</si>
  <si>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</si>
  <si>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</si>
  <si>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</si>
  <si>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</si>
  <si>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</si>
  <si>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</si>
  <si>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</si>
  <si>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</si>
  <si>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</si>
  <si>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</si>
  <si>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</si>
  <si>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</si>
  <si>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</si>
  <si>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</si>
  <si>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</si>
  <si>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</si>
  <si>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</si>
  <si>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</si>
  <si>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</si>
  <si>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</si>
  <si>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</si>
  <si>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</si>
  <si>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</si>
  <si>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</si>
  <si>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</si>
  <si>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</si>
  <si>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</si>
  <si>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</si>
  <si>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</si>
  <si>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</si>
  <si>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</si>
  <si>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</si>
  <si>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</si>
  <si>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</si>
  <si>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</si>
  <si>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</si>
  <si>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</si>
  <si>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</si>
  <si>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</si>
  <si>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</si>
  <si>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</si>
  <si>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</si>
  <si>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</si>
  <si>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</si>
  <si>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</si>
  <si>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</si>
  <si>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</si>
  <si>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</si>
  <si>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</si>
  <si>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</si>
  <si>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</si>
  <si>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</si>
  <si>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</si>
  <si>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</si>
  <si>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</si>
  <si>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</si>
  <si>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</si>
  <si>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</si>
  <si>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</si>
  <si>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</si>
  <si>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</si>
  <si>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</si>
  <si>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</si>
  <si>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</si>
  <si>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</si>
  <si>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</si>
  <si>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</si>
  <si>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</si>
  <si>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</si>
  <si>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</si>
  <si>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</si>
  <si>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</si>
  <si>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</si>
  <si>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</si>
  <si>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</si>
  <si>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</si>
  <si>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</si>
  <si>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</si>
  <si>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</si>
  <si>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</si>
  <si>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</si>
  <si>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</si>
  <si>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</si>
  <si>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</si>
  <si>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</si>
  <si>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</si>
  <si>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</si>
  <si>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</si>
  <si>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</si>
  <si>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</si>
  <si>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</si>
  <si>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</si>
  <si>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</si>
  <si>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</si>
  <si>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</si>
  <si>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</si>
  <si>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</si>
  <si>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</si>
  <si>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</si>
  <si>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</si>
  <si>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</si>
  <si>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</si>
  <si>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</si>
  <si>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</si>
  <si>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</si>
  <si>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</si>
  <si>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</si>
  <si>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</si>
  <si>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</si>
  <si>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</si>
  <si>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</si>
  <si>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</si>
  <si>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</si>
  <si>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</si>
  <si>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</si>
  <si>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</si>
  <si>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</si>
  <si>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</si>
  <si>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</si>
  <si>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</si>
  <si>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</si>
  <si>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</si>
  <si>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</si>
  <si>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</si>
  <si>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</si>
  <si>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</si>
  <si>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</si>
  <si>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</si>
  <si>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</si>
  <si>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</si>
  <si>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</si>
  <si>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</si>
  <si>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</si>
  <si>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</si>
  <si>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</si>
  <si>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</si>
  <si>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</si>
  <si>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</si>
  <si>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</si>
  <si>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</si>
  <si>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</si>
  <si>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</si>
  <si>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</si>
  <si>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</si>
  <si>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</si>
  <si>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</si>
  <si>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</si>
  <si>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</si>
  <si>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</si>
  <si>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</si>
  <si>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</si>
  <si>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</si>
  <si>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</si>
  <si>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</si>
  <si>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</si>
  <si>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</si>
  <si>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</si>
  <si>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</si>
  <si>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</si>
  <si>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</si>
  <si>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</si>
  <si>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</si>
  <si>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</si>
  <si>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</si>
  <si>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</si>
  <si>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</si>
  <si>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</si>
  <si>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</si>
  <si>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</si>
  <si>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</si>
  <si>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</si>
  <si>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</si>
  <si>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</si>
  <si>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</si>
  <si>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</si>
  <si>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</si>
  <si>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</si>
  <si>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</si>
  <si>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</si>
  <si>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</si>
  <si>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</si>
  <si>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</si>
  <si>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</si>
  <si>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</si>
  <si>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</si>
  <si>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</si>
  <si>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</si>
  <si>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</si>
  <si>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</si>
  <si>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</si>
  <si>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</si>
  <si>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</si>
  <si>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</si>
  <si>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</si>
  <si>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</si>
  <si>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</si>
  <si>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</si>
  <si>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</si>
  <si>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</si>
  <si>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</si>
  <si>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</si>
  <si>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</si>
  <si>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</si>
  <si>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</si>
  <si>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</si>
  <si>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</si>
  <si>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</si>
  <si>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</si>
  <si>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</si>
  <si>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</si>
  <si>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</si>
  <si>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</si>
  <si>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</si>
  <si>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</si>
  <si>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</si>
  <si>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</si>
  <si>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</si>
  <si>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</si>
  <si>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</si>
  <si>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</si>
  <si>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</si>
  <si>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</si>
  <si>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</si>
  <si>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</si>
  <si>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</si>
  <si>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</si>
  <si>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</si>
  <si>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</si>
  <si>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</si>
  <si>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</si>
  <si>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</si>
  <si>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</si>
  <si>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</si>
  <si>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</si>
  <si>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</si>
  <si>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</si>
  <si>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</si>
  <si>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</si>
  <si>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</si>
  <si>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</si>
  <si>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</si>
  <si>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</si>
  <si>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</si>
  <si>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</si>
  <si>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</si>
  <si>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</si>
  <si>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</si>
  <si>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</si>
  <si>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</si>
  <si>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</si>
  <si>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</si>
  <si>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</si>
  <si>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</si>
  <si>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</si>
  <si>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</si>
  <si>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</si>
  <si>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</si>
  <si>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</si>
  <si>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</si>
  <si>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</si>
  <si>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</si>
  <si>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</si>
  <si>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</si>
  <si>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</si>
  <si>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</si>
  <si>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</si>
  <si>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</si>
  <si>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</si>
  <si>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</si>
  <si>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</si>
  <si>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</si>
  <si>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</si>
  <si>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</si>
  <si>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</si>
  <si>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</si>
  <si>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</si>
  <si>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</si>
  <si>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</si>
  <si>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</si>
  <si>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</si>
  <si>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</si>
  <si>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</si>
  <si>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</si>
  <si>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</si>
  <si>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</si>
  <si>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</si>
  <si>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</si>
  <si>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</si>
  <si>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</si>
  <si>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</si>
  <si>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</si>
  <si>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</si>
  <si>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</si>
  <si>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</si>
  <si>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</si>
  <si>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</si>
  <si>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</si>
  <si>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</si>
  <si>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</si>
  <si>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</si>
  <si>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</si>
  <si>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</si>
  <si>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</si>
  <si>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</si>
  <si>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</si>
  <si>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</si>
  <si>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IMPONIBILE IVA ESCLUSA</t>
  </si>
  <si>
    <t>IVA</t>
  </si>
  <si>
    <t>CONCATENA</t>
  </si>
  <si>
    <t>Esito</t>
  </si>
  <si>
    <t>PUNTEGGIO</t>
  </si>
  <si>
    <t>ESITO</t>
  </si>
  <si>
    <t>RESPINTO</t>
  </si>
  <si>
    <t>SUFFICIENTE</t>
  </si>
  <si>
    <t>DISCRETO</t>
  </si>
  <si>
    <t>BUONO</t>
  </si>
  <si>
    <t>CATEGORIE</t>
  </si>
  <si>
    <t>ABBIGLIAMENTO</t>
  </si>
  <si>
    <t>ALIMENTARI</t>
  </si>
  <si>
    <t>PERSONALE</t>
  </si>
  <si>
    <t>HARDWARE</t>
  </si>
  <si>
    <t>CONTA SE CONTIENE</t>
  </si>
  <si>
    <t xml:space="preserve">CONTA SE </t>
  </si>
  <si>
    <t>CLIENTE</t>
  </si>
  <si>
    <t>TOTALE FATTURATO(SOMMA SE)</t>
  </si>
  <si>
    <t>TOTALE SOMMA SE</t>
  </si>
  <si>
    <r>
      <t xml:space="preserve">Il criterio in </t>
    </r>
    <r>
      <rPr>
        <b/>
        <sz val="10"/>
        <color rgb="FF000000"/>
        <rFont val="Calibri"/>
        <family val="2"/>
        <scheme val="minor"/>
      </rPr>
      <t>somma se</t>
    </r>
    <r>
      <rPr>
        <sz val="10"/>
        <color rgb="FF000000"/>
        <rFont val="Calibri"/>
        <family val="2"/>
        <scheme val="minor"/>
      </rPr>
      <t xml:space="preserve"> è l'elemento che si cerca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</si>
</sst>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aj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0" fontId="10" fillId="0" borderId="0" xfId="0" applyFont="1"/>
    <xf numFmtId="0" fontId="0" fillId="0" borderId="2" xfId="0" applyBorder="1"/>
    <xf numFmtId="0" fontId="7" fillId="0" borderId="2" xfId="0" applyFont="1" applyBorder="1"/>
    <xf numFmtId="0" fontId="9" fillId="0" borderId="2" xfId="0" applyFont="1" applyBorder="1"/>
    <xf numFmtId="0" fontId="10" fillId="0" borderId="2" xfId="0" applyFont="1" applyBorder="1"/>
    <xf numFmtId="43" fontId="0" fillId="0" borderId="2" xfId="1" applyFont="1" applyBorder="1"/>
    <xf numFmtId="0" fontId="11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zoomScale="90" zoomScaleNormal="90" workbookViewId="0">
      <pane ySplit="1" topLeftCell="A2" activePane="bottomLeft" state="frozen"/>
      <selection pane="bottomLeft" activeCell="F2" sqref="F2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3" width="28.69921875" customWidth="1"/>
    <col min="4" max="4" width="27.8984375" bestFit="1" customWidth="1"/>
    <col min="5" max="5" width="15.796875" bestFit="1" customWidth="1"/>
    <col min="6" max="6" width="97.09765625" bestFit="1" customWidth="1"/>
    <col min="7" max="7" width="7.09765625" customWidth="1"/>
    <col min="8" max="12" width="8.69921875" customWidth="1"/>
    <col min="13" max="13" width="14.09765625" bestFit="1" customWidth="1"/>
    <col min="14" max="26" width="8.6992187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 t="s">
        <v>571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C2/(1+20%)</f>
        <v>234166.66666666669</v>
      </c>
      <c r="E2" s="15">
        <f>C2-D2</f>
        <v>46833.333333333314</v>
      </c>
      <c r="F2" s="4" t="str">
        <f>+CONCATENATE(A2," ",B2)</f>
        <v>MON.SVGA 0,28 14" AOC 4VLR 1024 x 768, MPR II, N.I.,  Energy Star Digital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C3/(1+20%)</f>
        <v>269166.66666666669</v>
      </c>
      <c r="E3" s="15">
        <f t="shared" ref="E3:E66" si="1">C3-D3</f>
        <v>53833.333333333314</v>
      </c>
      <c r="F3" s="4" t="str">
        <f t="shared" ref="F3:F66" si="2">+CONCATENATE(A3," ",B3)</f>
        <v>MON.SVGA 0,28 15" AOC 5VLR 1280 x 1024, MPR II, N.I., Energy Star Digital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286666.66666666669</v>
      </c>
      <c r="E4" s="15">
        <f t="shared" si="1"/>
        <v>57333.333333333314</v>
      </c>
      <c r="F4" s="4" t="str">
        <f t="shared" si="2"/>
        <v>MON.SVGA 0,28 15" AOC 5NLR OSD 1280 x 1024, MPR II, N.I., Energy Star Digital, 69KHz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300833.33333333337</v>
      </c>
      <c r="E5" s="15">
        <f t="shared" si="1"/>
        <v>60166.666666666628</v>
      </c>
      <c r="F5" s="4" t="str">
        <f t="shared" si="2"/>
        <v>MON.SVGA 0,28 15" AOC 5GLR+ OSD 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434166.66666666669</v>
      </c>
      <c r="E6" s="15">
        <f t="shared" si="1"/>
        <v>86833.333333333314</v>
      </c>
      <c r="F6" s="4" t="str">
        <f t="shared" si="2"/>
        <v>MON. 15" 0.23 CM500ET HITACHI 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439166.66666666669</v>
      </c>
      <c r="E7" s="15">
        <f t="shared" si="1"/>
        <v>87833.333333333314</v>
      </c>
      <c r="F7" s="4" t="str">
        <f t="shared" si="2"/>
        <v>MON. 15" 0.28 A500 NEC 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521666.66666666669</v>
      </c>
      <c r="E8" s="15">
        <f t="shared" si="1"/>
        <v>104333.33333333331</v>
      </c>
      <c r="F8" s="4" t="str">
        <f t="shared" si="2"/>
        <v>MON.SVGA 0,28 17" AOC 7VLR 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546666.66666666674</v>
      </c>
      <c r="E9" s="15">
        <f t="shared" si="1"/>
        <v>109333.33333333326</v>
      </c>
      <c r="F9" s="4" t="str">
        <f t="shared" si="2"/>
        <v>MON. 15" 0.25 E500 NEC, Croma Clear 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555000</v>
      </c>
      <c r="E10" s="15">
        <f t="shared" si="1"/>
        <v>111000</v>
      </c>
      <c r="F10" s="4" t="str">
        <f t="shared" si="2"/>
        <v>MON.SVGA 0,26 17" AOC 7GLR OSD 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735000</v>
      </c>
      <c r="E11" s="15">
        <f t="shared" si="1"/>
        <v>147000</v>
      </c>
      <c r="F11" s="4" t="str">
        <f t="shared" si="2"/>
        <v>MON. 17" 0.28 A700 NEC 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923333.33333333337</v>
      </c>
      <c r="E12" s="15">
        <f t="shared" si="1"/>
        <v>184666.66666666663</v>
      </c>
      <c r="F12" s="4" t="str">
        <f t="shared" si="2"/>
        <v xml:space="preserve">MON. 17" 0.21 CM630ET HITACHI 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1096666.6666666667</v>
      </c>
      <c r="E13" s="15">
        <f t="shared" si="1"/>
        <v>219333.33333333326</v>
      </c>
      <c r="F13" s="4" t="str">
        <f t="shared" si="2"/>
        <v>MON. 17" 0.25 P750 NEC, Croma Clear 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1328333.3333333335</v>
      </c>
      <c r="E14" s="15">
        <f t="shared" si="1"/>
        <v>265666.66666666651</v>
      </c>
      <c r="F14" s="4" t="str">
        <f t="shared" si="2"/>
        <v xml:space="preserve">MON. 19" 0.22 CM751ET HITACHI 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2265833.3333333335</v>
      </c>
      <c r="E15" s="15">
        <f t="shared" si="1"/>
        <v>453166.66666666651</v>
      </c>
      <c r="F15" s="4" t="str">
        <f t="shared" si="2"/>
        <v xml:space="preserve">MON. 21" 0.21 CM802ETM HITACHI 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15">
        <f t="shared" si="1"/>
        <v>0</v>
      </c>
      <c r="F16" s="4" t="str">
        <f t="shared" si="2"/>
        <v xml:space="preserve">MONITOR  LCD 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3410000</v>
      </c>
      <c r="E17" s="15">
        <f t="shared" si="1"/>
        <v>682000</v>
      </c>
      <c r="F17" s="4" t="str">
        <f t="shared" si="2"/>
        <v>MON. 14" LCD 0.28 LCD400V NEC 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11549166.666666668</v>
      </c>
      <c r="E18" s="15">
        <f t="shared" si="1"/>
        <v>2309833.3333333321</v>
      </c>
      <c r="F18" s="4" t="str">
        <f t="shared" si="2"/>
        <v>MON. 20" LCD 0.31 LCD2000sf NEC 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15">
        <f t="shared" si="1"/>
        <v>0</v>
      </c>
      <c r="F19" s="4" t="str">
        <f t="shared" si="2"/>
        <v xml:space="preserve">SCHEDE MADRI 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139166.66666666669</v>
      </c>
      <c r="E20" s="15">
        <f t="shared" si="1"/>
        <v>27833.333333333314</v>
      </c>
      <c r="F20" s="4" t="str">
        <f t="shared" si="2"/>
        <v>M/B ASUS SP97-V SVGA SHARE MEMORY 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168333.33333333334</v>
      </c>
      <c r="E21" s="15">
        <f t="shared" si="1"/>
        <v>33666.666666666657</v>
      </c>
      <c r="F21" s="4" t="str">
        <f t="shared" si="2"/>
        <v>M/B ASUS TXP4 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169166.66666666669</v>
      </c>
      <c r="E22" s="15">
        <f t="shared" si="1"/>
        <v>33833.333333333314</v>
      </c>
      <c r="F22" s="4" t="str">
        <f t="shared" si="2"/>
        <v>M/B ASUS SP98AGP-X ATX 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195000</v>
      </c>
      <c r="E23" s="15">
        <f t="shared" si="1"/>
        <v>39000</v>
      </c>
      <c r="F23" s="4" t="str">
        <f t="shared" si="2"/>
        <v>M/B ASUS TX-97 - E 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210000</v>
      </c>
      <c r="E24" s="15">
        <f t="shared" si="1"/>
        <v>42000</v>
      </c>
      <c r="F24" s="4" t="str">
        <f t="shared" si="2"/>
        <v>M/B ASUS TX-97 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215833.33333333334</v>
      </c>
      <c r="E25" s="15">
        <f t="shared" si="1"/>
        <v>43166.666666666657</v>
      </c>
      <c r="F25" s="4" t="str">
        <f t="shared" si="2"/>
        <v>M/B ASUS TX-97 - XE ATX NO AUDIO 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224166.66666666669</v>
      </c>
      <c r="E26" s="15">
        <f t="shared" si="1"/>
        <v>44833.333333333314</v>
      </c>
      <c r="F26" s="4" t="str">
        <f t="shared" si="2"/>
        <v>M/B ASUS P2L97-B 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225833.33333333334</v>
      </c>
      <c r="E27" s="15">
        <f t="shared" si="1"/>
        <v>45166.666666666657</v>
      </c>
      <c r="F27" s="4" t="str">
        <f t="shared" si="2"/>
        <v>M/B ASUS  P55T2P4 430HX 512K P5 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243333.33333333334</v>
      </c>
      <c r="E28" s="15">
        <f t="shared" si="1"/>
        <v>48666.666666666657</v>
      </c>
      <c r="F28" s="4" t="str">
        <f t="shared" si="2"/>
        <v>M/B ASUS P2L97 ATX 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244166.66666666669</v>
      </c>
      <c r="E29" s="15">
        <f t="shared" si="1"/>
        <v>48833.333333333314</v>
      </c>
      <c r="F29" s="4" t="str">
        <f t="shared" si="2"/>
        <v>M/B ASUS XP55T2P4 512K ATX P5 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255833.33333333334</v>
      </c>
      <c r="E30" s="15">
        <f t="shared" si="1"/>
        <v>51166.666666666657</v>
      </c>
      <c r="F30" s="4" t="str">
        <f t="shared" si="2"/>
        <v>M/B ASUS TX-97 -XE ATX -CREATIVE VIBRA16 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366666.66666666669</v>
      </c>
      <c r="E31" s="15">
        <f t="shared" si="1"/>
        <v>73333.333333333314</v>
      </c>
      <c r="F31" s="4" t="str">
        <f t="shared" si="2"/>
        <v>M/B ASUS P2L97-A ATX+VGA AGP 4MB 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405833.33333333337</v>
      </c>
      <c r="E32" s="15">
        <f t="shared" si="1"/>
        <v>81166.666666666628</v>
      </c>
      <c r="F32" s="4" t="str">
        <f t="shared" si="2"/>
        <v>M/B ASUS P2L97-S ADAPTEC ATX 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471666.66666666669</v>
      </c>
      <c r="E33" s="15">
        <f t="shared" si="1"/>
        <v>94333.333333333314</v>
      </c>
      <c r="F33" s="4" t="str">
        <f t="shared" si="2"/>
        <v>M/B ASUS P65UP5+P55T2D 512K DUAL P5 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668333.33333333337</v>
      </c>
      <c r="E34" s="15">
        <f t="shared" si="1"/>
        <v>133666.66666666663</v>
      </c>
      <c r="F34" s="4" t="str">
        <f t="shared" si="2"/>
        <v>M/B ASUS P2L97-DS DUAL P II 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1315833.3333333335</v>
      </c>
      <c r="E35" s="15">
        <f t="shared" si="1"/>
        <v>263166.66666666651</v>
      </c>
      <c r="F35" s="4" t="str">
        <f t="shared" si="2"/>
        <v>M/B ASUS P65UP8+PKND DUAL PII 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15">
        <f t="shared" si="1"/>
        <v>0</v>
      </c>
      <c r="F36" s="4" t="str">
        <f t="shared" si="2"/>
        <v xml:space="preserve">SCHEDE VIDEO 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58333.333333333336</v>
      </c>
      <c r="E37" s="15">
        <f t="shared" si="1"/>
        <v>11666.666666666664</v>
      </c>
      <c r="F37" s="4" t="str">
        <f t="shared" si="2"/>
        <v>SVGA S3 3D PRO VIRGE 2MB 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86666.666666666672</v>
      </c>
      <c r="E38" s="15">
        <f t="shared" si="1"/>
        <v>17333.333333333328</v>
      </c>
      <c r="F38" s="4" t="str">
        <f t="shared" si="2"/>
        <v>CREATIVE ECLIPSE 4MB 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105833.33333333334</v>
      </c>
      <c r="E39" s="15">
        <f t="shared" si="1"/>
        <v>21166.666666666657</v>
      </c>
      <c r="F39" s="4" t="str">
        <f t="shared" si="2"/>
        <v>ADD-ON MATROX m3D 4MB 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135000</v>
      </c>
      <c r="E40" s="15">
        <f t="shared" si="1"/>
        <v>27000</v>
      </c>
      <c r="F40" s="4" t="str">
        <f t="shared" si="2"/>
        <v>ASUS 3DP-V264GT2 4MB TV-OUT 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149166.66666666669</v>
      </c>
      <c r="E41" s="15">
        <f t="shared" si="1"/>
        <v>29833.333333333314</v>
      </c>
      <c r="F41" s="4" t="str">
        <f t="shared" si="2"/>
        <v>SVGA MYSTIQUE 220 "BULK" 4MB 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155000</v>
      </c>
      <c r="E42" s="15">
        <f t="shared" si="1"/>
        <v>31000</v>
      </c>
      <c r="F42" s="4" t="str">
        <f t="shared" si="2"/>
        <v>ASUS 3DP-V385GX2 4MB TV-OUT 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155000</v>
      </c>
      <c r="E43" s="15">
        <f t="shared" si="1"/>
        <v>31000</v>
      </c>
      <c r="F43" s="4" t="str">
        <f t="shared" si="2"/>
        <v>ASUS V385GX2 AGP 4MB TV-OUT 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169166.66666666669</v>
      </c>
      <c r="E44" s="15">
        <f t="shared" si="1"/>
        <v>33833.333333333314</v>
      </c>
      <c r="F44" s="4" t="str">
        <f t="shared" si="2"/>
        <v>CREATIVE GRAPHIC EXXTREME 4MB 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176666.66666666669</v>
      </c>
      <c r="E45" s="15">
        <f t="shared" si="1"/>
        <v>35333.333333333314</v>
      </c>
      <c r="F45" s="4" t="str">
        <f t="shared" si="2"/>
        <v>SVGA MYSTIQUE 220  4MB 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185000</v>
      </c>
      <c r="E46" s="15">
        <f t="shared" si="1"/>
        <v>37000</v>
      </c>
      <c r="F46" s="4" t="str">
        <f t="shared" si="2"/>
        <v>SVGA ACC. 3D/FX VOODO RUSH 4MB 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204166.66666666669</v>
      </c>
      <c r="E47" s="15">
        <f t="shared" si="1"/>
        <v>40833.333333333314</v>
      </c>
      <c r="F47" s="4" t="str">
        <f t="shared" si="2"/>
        <v>SVGA ACC. 3D/FX VOODO RUSH 6MB 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209166.66666666669</v>
      </c>
      <c r="E48" s="15">
        <f t="shared" si="1"/>
        <v>41833.333333333314</v>
      </c>
      <c r="F48" s="4" t="str">
        <f t="shared" si="2"/>
        <v>RAINBOW R. TV 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214166.66666666669</v>
      </c>
      <c r="E49" s="15">
        <f t="shared" si="1"/>
        <v>42833.333333333314</v>
      </c>
      <c r="F49" s="4" t="str">
        <f t="shared" si="2"/>
        <v>ASUS 3D EXPLORER AGP 4MB TV-OUT 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224166.66666666669</v>
      </c>
      <c r="E50" s="15">
        <f t="shared" si="1"/>
        <v>44833.333333333314</v>
      </c>
      <c r="F50" s="4" t="str">
        <f t="shared" si="2"/>
        <v>ASUS 3D EXPLORER PCI 4MB TV-OUT 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261666.66666666669</v>
      </c>
      <c r="E51" s="15">
        <f t="shared" si="1"/>
        <v>52333.333333333314</v>
      </c>
      <c r="F51" s="4" t="str">
        <f t="shared" si="2"/>
        <v xml:space="preserve">SVGA MILLENNIUM II 4MB "BULK" 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270833.33333333337</v>
      </c>
      <c r="E52" s="15">
        <f t="shared" si="1"/>
        <v>54166.666666666628</v>
      </c>
      <c r="F52" s="4" t="str">
        <f t="shared" si="2"/>
        <v>SVGA MILLENNIUM II 4MB AGP 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289166.66666666669</v>
      </c>
      <c r="E53" s="15">
        <f t="shared" si="1"/>
        <v>57833.333333333314</v>
      </c>
      <c r="F53" s="4" t="str">
        <f t="shared" si="2"/>
        <v>RAINBOW R. STUDIO 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307500</v>
      </c>
      <c r="E54" s="15">
        <f t="shared" si="1"/>
        <v>61500</v>
      </c>
      <c r="F54" s="4" t="str">
        <f t="shared" si="2"/>
        <v xml:space="preserve">SVGA MILLENNIUM II 4MB 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335000</v>
      </c>
      <c r="E55" s="15">
        <f t="shared" si="1"/>
        <v>67000</v>
      </c>
      <c r="F55" s="4" t="str">
        <f t="shared" si="2"/>
        <v>CREATIVE VOODO-2 8MB Add-on 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392500</v>
      </c>
      <c r="E56" s="15">
        <f t="shared" si="1"/>
        <v>78500</v>
      </c>
      <c r="F56" s="4" t="str">
        <f t="shared" si="2"/>
        <v xml:space="preserve">SVGA MILLENNIUM II 8MB "BULK" 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396666.66666666669</v>
      </c>
      <c r="E57" s="15">
        <f t="shared" si="1"/>
        <v>79333.333333333314</v>
      </c>
      <c r="F57" s="4" t="str">
        <f t="shared" si="2"/>
        <v>SVGA MILLENNIUM II 8MB AGP 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410000</v>
      </c>
      <c r="E58" s="15">
        <f t="shared" si="1"/>
        <v>82000</v>
      </c>
      <c r="F58" s="4" t="str">
        <f t="shared" si="2"/>
        <v>CREATIVE VOODO-2 12MB Add-on 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442500</v>
      </c>
      <c r="E59" s="15">
        <f t="shared" si="1"/>
        <v>88500</v>
      </c>
      <c r="F59" s="4" t="str">
        <f t="shared" si="2"/>
        <v>VIDEO &amp; GRAPHIC KIT 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460000</v>
      </c>
      <c r="E60" s="15">
        <f t="shared" si="1"/>
        <v>92000</v>
      </c>
      <c r="F60" s="4" t="str">
        <f t="shared" si="2"/>
        <v xml:space="preserve">SVGA MILLENNIUM II 8MB 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1239166.6666666667</v>
      </c>
      <c r="E61" s="15">
        <f t="shared" si="1"/>
        <v>247833.33333333326</v>
      </c>
      <c r="F61" s="4" t="str">
        <f t="shared" si="2"/>
        <v>ASUS 3DP- V500TX 16MB Work.Prof.3d 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15">
        <f t="shared" si="1"/>
        <v>0</v>
      </c>
      <c r="F62" s="4" t="str">
        <f t="shared" si="2"/>
        <v xml:space="preserve">SCHEDE I/O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84166.666666666672</v>
      </c>
      <c r="E63" s="15">
        <f t="shared" si="1"/>
        <v>16833.333333333328</v>
      </c>
      <c r="F63" s="4" t="str">
        <f t="shared" si="2"/>
        <v>Contr. PCI SCSI 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31666.666666666668</v>
      </c>
      <c r="E64" s="15">
        <f t="shared" si="1"/>
        <v>6333.3333333333321</v>
      </c>
      <c r="F64" s="4" t="str">
        <f t="shared" si="2"/>
        <v>Contr. PCI EIDE 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114166.66666666667</v>
      </c>
      <c r="E65" s="15">
        <f t="shared" si="1"/>
        <v>22833.333333333328</v>
      </c>
      <c r="F65" s="4" t="str">
        <f t="shared" si="2"/>
        <v>Contr. PCI SC200 SCSI-2 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185000</v>
      </c>
      <c r="E66" s="15">
        <f t="shared" si="1"/>
        <v>37000</v>
      </c>
      <c r="F66" s="4" t="str">
        <f t="shared" si="2"/>
        <v>Contr. PCI SC875 Wide SCSI, SCSI-2 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3">C67/(1+20%)</f>
        <v>417500</v>
      </c>
      <c r="E67" s="15">
        <f t="shared" ref="E67:E130" si="4">C67-D67</f>
        <v>83500</v>
      </c>
      <c r="F67" s="4" t="str">
        <f t="shared" ref="F67:F130" si="5">+CONCATENATE(A67," ",B67)</f>
        <v>Contr. PCI AHA 2940AU SCSI-2 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3"/>
        <v>356666.66666666669</v>
      </c>
      <c r="E68" s="15">
        <f t="shared" si="4"/>
        <v>71333.333333333314</v>
      </c>
      <c r="F68" s="4" t="str">
        <f t="shared" si="5"/>
        <v>Contr. PCI AHA 2940UW Wide SCSI OEM 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3"/>
        <v>467500</v>
      </c>
      <c r="E69" s="15">
        <f t="shared" si="4"/>
        <v>93500</v>
      </c>
      <c r="F69" s="4" t="str">
        <f t="shared" si="5"/>
        <v>Contr. PCI AHA 2940UW Wide SCSI 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3"/>
        <v>1315000</v>
      </c>
      <c r="E70" s="15">
        <f t="shared" si="4"/>
        <v>263000</v>
      </c>
      <c r="F70" s="4" t="str">
        <f t="shared" si="5"/>
        <v>Contr.PCI DA2100 Dual Wide SCSI 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3"/>
        <v>28333.333333333336</v>
      </c>
      <c r="E71" s="15">
        <f t="shared" si="4"/>
        <v>5666.6666666666642</v>
      </c>
      <c r="F71" s="4" t="str">
        <f t="shared" si="5"/>
        <v>Scheda 2 porte seriali, 1 porta parallela 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3"/>
        <v>16666.666666666668</v>
      </c>
      <c r="E72" s="15">
        <f t="shared" si="4"/>
        <v>3333.3333333333321</v>
      </c>
      <c r="F72" s="4" t="str">
        <f t="shared" si="5"/>
        <v xml:space="preserve">Scheda singola seriale 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3"/>
        <v>19166.666666666668</v>
      </c>
      <c r="E73" s="15">
        <f t="shared" si="4"/>
        <v>3833.3333333333321</v>
      </c>
      <c r="F73" s="4" t="str">
        <f t="shared" si="5"/>
        <v xml:space="preserve">Scheda doppia seriale 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3"/>
        <v>81666.666666666672</v>
      </c>
      <c r="E74" s="15">
        <f t="shared" si="4"/>
        <v>16333.333333333328</v>
      </c>
      <c r="F74" s="4" t="str">
        <f t="shared" si="5"/>
        <v xml:space="preserve">Scheda 4 porte seriali 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3"/>
        <v>209166.66666666669</v>
      </c>
      <c r="E75" s="15">
        <f t="shared" si="4"/>
        <v>41833.333333333314</v>
      </c>
      <c r="F75" s="4" t="str">
        <f t="shared" si="5"/>
        <v xml:space="preserve">Scheda 8 porte seriali 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3"/>
        <v>12500</v>
      </c>
      <c r="E76" s="15">
        <f t="shared" si="4"/>
        <v>2500</v>
      </c>
      <c r="F76" s="4" t="str">
        <f t="shared" si="5"/>
        <v xml:space="preserve">Scheda singola parallela 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3"/>
        <v>11666.666666666668</v>
      </c>
      <c r="E77" s="15">
        <f t="shared" si="4"/>
        <v>2333.3333333333321</v>
      </c>
      <c r="F77" s="4" t="str">
        <f t="shared" si="5"/>
        <v xml:space="preserve">Scheda 2 porte joystick 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3"/>
        <v>0</v>
      </c>
      <c r="E78" s="15">
        <f t="shared" si="4"/>
        <v>0</v>
      </c>
      <c r="F78" s="4" t="str">
        <f t="shared" si="5"/>
        <v xml:space="preserve">HARD DISK 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3"/>
        <v>332500</v>
      </c>
      <c r="E79" s="15">
        <f t="shared" si="4"/>
        <v>66500</v>
      </c>
      <c r="F79" s="4" t="str">
        <f t="shared" si="5"/>
        <v>HARD DISK 2.5"  2,1GB U.Dma 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3"/>
        <v>215833.33333333334</v>
      </c>
      <c r="E80" s="15">
        <f t="shared" si="4"/>
        <v>43166.666666666657</v>
      </c>
      <c r="F80" s="4" t="str">
        <f t="shared" si="5"/>
        <v xml:space="preserve">HD 2,1 GB Ultra DMA 5400rpm 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3"/>
        <v>270000</v>
      </c>
      <c r="E81" s="15">
        <f t="shared" si="4"/>
        <v>54000</v>
      </c>
      <c r="F81" s="4" t="str">
        <f t="shared" si="5"/>
        <v xml:space="preserve">HD 3,2 GB Ultra DMA 5400rpm 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3"/>
        <v>315000</v>
      </c>
      <c r="E82" s="15">
        <f t="shared" si="4"/>
        <v>63000</v>
      </c>
      <c r="F82" s="4" t="str">
        <f t="shared" si="5"/>
        <v xml:space="preserve">HD 4,3 GB Ultra DMA 5400rpm 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3"/>
        <v>390833.33333333337</v>
      </c>
      <c r="E83" s="15">
        <f t="shared" si="4"/>
        <v>78166.666666666628</v>
      </c>
      <c r="F83" s="4" t="str">
        <f t="shared" si="5"/>
        <v xml:space="preserve">HD 5,2 GB Ultra DMA 5400rpm 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3"/>
        <v>463333.33333333337</v>
      </c>
      <c r="E84" s="15">
        <f t="shared" si="4"/>
        <v>92666.666666666628</v>
      </c>
      <c r="F84" s="4" t="str">
        <f t="shared" si="5"/>
        <v xml:space="preserve">HD 6,4 GB Ultra DMA 5400rpm 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3"/>
        <v>396666.66666666669</v>
      </c>
      <c r="E85" s="15">
        <f t="shared" si="4"/>
        <v>79333.333333333314</v>
      </c>
      <c r="F85" s="4" t="str">
        <f t="shared" si="5"/>
        <v>HD 2 GB SCSI III 5400 rpm 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3"/>
        <v>397500</v>
      </c>
      <c r="E86" s="15">
        <f t="shared" si="4"/>
        <v>79500</v>
      </c>
      <c r="F86" s="4" t="str">
        <f t="shared" si="5"/>
        <v>HD 3,2 GB SCSI III 5400rpm 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3"/>
        <v>463333.33333333337</v>
      </c>
      <c r="E87" s="15">
        <f t="shared" si="4"/>
        <v>92666.666666666628</v>
      </c>
      <c r="F87" s="4" t="str">
        <f t="shared" si="5"/>
        <v>HD 4,3 GB SCSI 5400 rpm 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3"/>
        <v>579166.66666666674</v>
      </c>
      <c r="E88" s="15">
        <f t="shared" si="4"/>
        <v>115833.33333333326</v>
      </c>
      <c r="F88" s="4" t="str">
        <f t="shared" si="5"/>
        <v>HD 4,5 GB SCSI ULTRA WIDE 7200rpm 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3"/>
        <v>1065833.3333333335</v>
      </c>
      <c r="E89" s="15">
        <f t="shared" si="4"/>
        <v>213166.66666666651</v>
      </c>
      <c r="F89" s="4" t="str">
        <f t="shared" si="5"/>
        <v>HD 4,5 GB SCSI ULTRA WIDE 10.000rpm 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3"/>
        <v>29166.666666666668</v>
      </c>
      <c r="E90" s="15">
        <f t="shared" si="4"/>
        <v>5833.3333333333321</v>
      </c>
      <c r="F90" s="4" t="str">
        <f t="shared" si="5"/>
        <v>FDD 1,44MB 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3"/>
        <v>145833.33333333334</v>
      </c>
      <c r="E91" s="15">
        <f t="shared" si="4"/>
        <v>29166.666666666657</v>
      </c>
      <c r="F91" s="4" t="str">
        <f t="shared" si="5"/>
        <v>FLOPPY DRIVE 120MB 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3"/>
        <v>226666.66666666669</v>
      </c>
      <c r="E92" s="15">
        <f t="shared" si="4"/>
        <v>45333.333333333314</v>
      </c>
      <c r="F92" s="4" t="str">
        <f t="shared" si="5"/>
        <v>ZIP DRIVE 100MB PARALL. 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3"/>
        <v>165000</v>
      </c>
      <c r="E93" s="15">
        <f t="shared" si="4"/>
        <v>33000</v>
      </c>
      <c r="F93" s="4" t="str">
        <f t="shared" si="5"/>
        <v>ZIP ATAPI 100MB INTERNO 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3"/>
        <v>241666.66666666669</v>
      </c>
      <c r="E94" s="15">
        <f t="shared" si="4"/>
        <v>48333.333333333314</v>
      </c>
      <c r="F94" s="4" t="str">
        <f t="shared" si="5"/>
        <v>ZIP DRIVE 100MB SCSI 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3"/>
        <v>490833.33333333337</v>
      </c>
      <c r="E95" s="15">
        <f t="shared" si="4"/>
        <v>98166.666666666628</v>
      </c>
      <c r="F95" s="4" t="str">
        <f t="shared" si="5"/>
        <v>JAZ DRIVE 1GB INT. 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3"/>
        <v>619166.66666666674</v>
      </c>
      <c r="E96" s="15">
        <f t="shared" si="4"/>
        <v>123833.33333333326</v>
      </c>
      <c r="F96" s="4" t="str">
        <f t="shared" si="5"/>
        <v>JAZ DRIVE 1GB EXT. 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3"/>
        <v>225833.33333333334</v>
      </c>
      <c r="E97" s="15">
        <f t="shared" si="4"/>
        <v>45166.666666666657</v>
      </c>
      <c r="F97" s="4" t="str">
        <f t="shared" si="5"/>
        <v xml:space="preserve">KIT 10  CARTUCCE ZIP DRIVE 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3"/>
        <v>526666.66666666674</v>
      </c>
      <c r="E98" s="15">
        <f t="shared" si="4"/>
        <v>105333.33333333326</v>
      </c>
      <c r="F98" s="4" t="str">
        <f t="shared" si="5"/>
        <v xml:space="preserve">KIT 3 CARTUCCE JAZ DRIVE 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3"/>
        <v>75000</v>
      </c>
      <c r="E99" s="15">
        <f t="shared" si="4"/>
        <v>15000</v>
      </c>
      <c r="F99" s="4" t="str">
        <f t="shared" si="5"/>
        <v>KIT 3 CARTUCCE 120MB 3M 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3"/>
        <v>3333.3333333333335</v>
      </c>
      <c r="E100" s="15">
        <f t="shared" si="4"/>
        <v>666.66666666666652</v>
      </c>
      <c r="F100" s="4" t="str">
        <f t="shared" si="5"/>
        <v>FRAME HDD 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3"/>
        <v>4166.666666666667</v>
      </c>
      <c r="E101" s="15">
        <f t="shared" si="4"/>
        <v>833.33333333333303</v>
      </c>
      <c r="F101" s="4" t="str">
        <f t="shared" si="5"/>
        <v>FRAME FDD 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3"/>
        <v>34166.666666666672</v>
      </c>
      <c r="E102" s="15">
        <f t="shared" si="4"/>
        <v>6833.3333333333285</v>
      </c>
      <c r="F102" s="4" t="str">
        <f t="shared" si="5"/>
        <v>FRAME REMOVIBILE 3.5" 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3"/>
        <v>0</v>
      </c>
      <c r="E103" s="15">
        <f t="shared" si="4"/>
        <v>0</v>
      </c>
      <c r="F103" s="4" t="str">
        <f t="shared" si="5"/>
        <v xml:space="preserve">MAGNETO-OTTICI 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3"/>
        <v>614166.66666666674</v>
      </c>
      <c r="E104" s="15">
        <f t="shared" si="4"/>
        <v>122833.33333333326</v>
      </c>
      <c r="F104" s="4" t="str">
        <f t="shared" si="5"/>
        <v>M.O. + CD 4X,  PD 2000 INT. 650 MB 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3"/>
        <v>758333.33333333337</v>
      </c>
      <c r="E105" s="15">
        <f t="shared" si="4"/>
        <v>151666.66666666663</v>
      </c>
      <c r="F105" s="4" t="str">
        <f t="shared" si="5"/>
        <v>M.O. + CD 4X,  PD 2000 EXT. 650 MB 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3"/>
        <v>200833.33333333334</v>
      </c>
      <c r="E106" s="15">
        <f t="shared" si="4"/>
        <v>40166.666666666657</v>
      </c>
      <c r="F106" s="4" t="str">
        <f t="shared" si="5"/>
        <v xml:space="preserve">KIT 5 CARTUCCE 650 MB 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3"/>
        <v>0</v>
      </c>
      <c r="E107" s="15">
        <f t="shared" si="4"/>
        <v>0</v>
      </c>
      <c r="F107" s="4" t="str">
        <f t="shared" si="5"/>
        <v xml:space="preserve">CD ROM 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3"/>
        <v>93333.333333333343</v>
      </c>
      <c r="E108" s="15">
        <f t="shared" si="4"/>
        <v>18666.666666666657</v>
      </c>
      <c r="F108" s="4" t="str">
        <f t="shared" si="5"/>
        <v>CD ROM 24X HITACHI CDR 8330 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3"/>
        <v>94166.666666666672</v>
      </c>
      <c r="E109" s="15">
        <f t="shared" si="4"/>
        <v>18833.333333333328</v>
      </c>
      <c r="F109" s="4" t="str">
        <f t="shared" si="5"/>
        <v>CD ROM 24X CREATIVE 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3"/>
        <v>100833.33333333334</v>
      </c>
      <c r="E110" s="15">
        <f t="shared" si="4"/>
        <v>20166.666666666657</v>
      </c>
      <c r="F110" s="4" t="str">
        <f t="shared" si="5"/>
        <v>CD ROM 24X PIONEER 502-S Bulk 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3"/>
        <v>133333.33333333334</v>
      </c>
      <c r="E111" s="15">
        <f t="shared" si="4"/>
        <v>26666.666666666657</v>
      </c>
      <c r="F111" s="4" t="str">
        <f t="shared" si="5"/>
        <v>CD ROM 34X ASUS 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3"/>
        <v>162500</v>
      </c>
      <c r="E112" s="15">
        <f t="shared" si="4"/>
        <v>32500</v>
      </c>
      <c r="F112" s="4" t="str">
        <f t="shared" si="5"/>
        <v>CD ROM 24X SCSI NEC 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3"/>
        <v>179166.66666666669</v>
      </c>
      <c r="E113" s="15">
        <f t="shared" si="4"/>
        <v>35833.333333333314</v>
      </c>
      <c r="F113" s="4" t="str">
        <f t="shared" si="5"/>
        <v>CD ROM 32X SCSI WAITEC 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3"/>
        <v>267500</v>
      </c>
      <c r="E114" s="15">
        <f t="shared" si="4"/>
        <v>53500</v>
      </c>
      <c r="F114" s="4" t="str">
        <f t="shared" si="5"/>
        <v>CD ROM PLEXTOR PX-32TSI 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3"/>
        <v>511666.66666666669</v>
      </c>
      <c r="E115" s="15">
        <f t="shared" si="4"/>
        <v>102333.33333333331</v>
      </c>
      <c r="F115" s="4" t="str">
        <f t="shared" si="5"/>
        <v>DVD CREATIVE KIT ENCORE DXR2 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3"/>
        <v>0</v>
      </c>
      <c r="E116" s="15">
        <f t="shared" si="4"/>
        <v>0</v>
      </c>
      <c r="F116" s="4" t="str">
        <f t="shared" si="5"/>
        <v xml:space="preserve">MASTERIZZATORI 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3"/>
        <v>25000</v>
      </c>
      <c r="E117" s="15">
        <f t="shared" si="4"/>
        <v>5000</v>
      </c>
      <c r="F117" s="4" t="str">
        <f t="shared" si="5"/>
        <v>CONFEZIONE 10 CDR 74' 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3"/>
        <v>28333.333333333336</v>
      </c>
      <c r="E118" s="15">
        <f t="shared" si="4"/>
        <v>5666.6666666666642</v>
      </c>
      <c r="F118" s="4" t="str">
        <f t="shared" si="5"/>
        <v>CD RISCRIVIBILE 74' 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3"/>
        <v>29166.666666666668</v>
      </c>
      <c r="E119" s="15">
        <f t="shared" si="4"/>
        <v>5833.3333333333321</v>
      </c>
      <c r="F119" s="4" t="str">
        <f t="shared" si="5"/>
        <v>CONFEZIONE 10 CDR 74' KODAK 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3"/>
        <v>64166.666666666672</v>
      </c>
      <c r="E120" s="15">
        <f t="shared" si="4"/>
        <v>12833.333333333328</v>
      </c>
      <c r="F120" s="4" t="str">
        <f t="shared" si="5"/>
        <v>SOFTWARE LABELLER CD KIT 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3"/>
        <v>602500</v>
      </c>
      <c r="E121" s="15">
        <f t="shared" si="4"/>
        <v>120500</v>
      </c>
      <c r="F121" s="4" t="str">
        <f t="shared" si="5"/>
        <v>WAITEC WT48/1 - GEAR - 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3"/>
        <v>618333.33333333337</v>
      </c>
      <c r="E122" s="15">
        <f t="shared" si="4"/>
        <v>123666.66666666663</v>
      </c>
      <c r="F122" s="4" t="str">
        <f t="shared" si="5"/>
        <v>WAITEC 2036EI/1 - SOFTWARE 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3"/>
        <v>648333.33333333337</v>
      </c>
      <c r="E123" s="15">
        <f t="shared" si="4"/>
        <v>129666.66666666663</v>
      </c>
      <c r="F123" s="4" t="str">
        <f t="shared" si="5"/>
        <v>RICOH MP6200ADP + SOFT.+5 CDR 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3"/>
        <v>731666.66666666674</v>
      </c>
      <c r="E124" s="15">
        <f t="shared" si="4"/>
        <v>146333.33333333326</v>
      </c>
      <c r="F124" s="4" t="str">
        <f t="shared" si="5"/>
        <v>RICOH MP6200SR - SOFTWARE SCSI 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3"/>
        <v>735833.33333333337</v>
      </c>
      <c r="E125" s="15">
        <f t="shared" si="4"/>
        <v>147166.66666666663</v>
      </c>
      <c r="F125" s="4" t="str">
        <f t="shared" si="5"/>
        <v>WAITEC 2026/1 - SOFTWARE SCSI 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3"/>
        <v>760833.33333333337</v>
      </c>
      <c r="E126" s="15">
        <f t="shared" si="4"/>
        <v>152166.66666666663</v>
      </c>
      <c r="F126" s="4" t="str">
        <f t="shared" si="5"/>
        <v>CDR 480i PLASMON EASY CD 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3"/>
        <v>937500</v>
      </c>
      <c r="E127" s="15">
        <f t="shared" si="4"/>
        <v>187500</v>
      </c>
      <c r="F127" s="4" t="str">
        <f t="shared" si="5"/>
        <v>CDR 480e PLASMON EASY CD 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3"/>
        <v>0</v>
      </c>
      <c r="E128" s="15">
        <f t="shared" si="4"/>
        <v>0</v>
      </c>
      <c r="F128" s="4" t="str">
        <f t="shared" si="5"/>
        <v xml:space="preserve">MEMORIE 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3"/>
        <v>27500</v>
      </c>
      <c r="E129" s="15">
        <f t="shared" si="4"/>
        <v>5500</v>
      </c>
      <c r="F129" s="4" t="str">
        <f t="shared" si="5"/>
        <v xml:space="preserve">SIMM 8MB 72 PIN (EDO) 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3"/>
        <v>43333.333333333336</v>
      </c>
      <c r="E130" s="15">
        <f t="shared" si="4"/>
        <v>8666.6666666666642</v>
      </c>
      <c r="F130" s="4" t="str">
        <f t="shared" si="5"/>
        <v xml:space="preserve">SIMM 16MB 72 PIN (EDO) 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6">C131/(1+20%)</f>
        <v>80833.333333333343</v>
      </c>
      <c r="E131" s="15">
        <f t="shared" ref="E131:E194" si="7">C131-D131</f>
        <v>16166.666666666657</v>
      </c>
      <c r="F131" s="4" t="str">
        <f t="shared" ref="F131:F194" si="8">+CONCATENATE(A131," ",B131)</f>
        <v xml:space="preserve">SIMM 32MB 72 PIN (EDO) 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6"/>
        <v>0</v>
      </c>
      <c r="E132" s="15">
        <f t="shared" si="7"/>
        <v>0</v>
      </c>
      <c r="F132" s="4" t="str">
        <f t="shared" si="8"/>
        <v xml:space="preserve">MODEM FAX - VIDEOCAMERA 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6"/>
        <v>109166.66666666667</v>
      </c>
      <c r="E133" s="15">
        <f t="shared" si="7"/>
        <v>21833.333333333328</v>
      </c>
      <c r="F133" s="4" t="str">
        <f t="shared" si="8"/>
        <v>M/F MOTOROLA 3400PRO 28800 EXT 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6"/>
        <v>140833.33333333334</v>
      </c>
      <c r="E134" s="15">
        <f t="shared" si="7"/>
        <v>28166.666666666657</v>
      </c>
      <c r="F134" s="4" t="str">
        <f t="shared" si="8"/>
        <v>M/F LEONARDO PC 33600 INT OEM 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6"/>
        <v>158333.33333333334</v>
      </c>
      <c r="E135" s="15">
        <f t="shared" si="7"/>
        <v>31666.666666666657</v>
      </c>
      <c r="F135" s="4" t="str">
        <f t="shared" si="8"/>
        <v>M/F LEONARDO PC 33600 EXT 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6"/>
        <v>159166.66666666669</v>
      </c>
      <c r="E136" s="15">
        <f t="shared" si="7"/>
        <v>31833.333333333314</v>
      </c>
      <c r="F136" s="4" t="str">
        <f t="shared" si="8"/>
        <v>M/F MOTOROLA 56K  EXT BULK 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6"/>
        <v>164166.66666666669</v>
      </c>
      <c r="E137" s="15">
        <f t="shared" si="7"/>
        <v>32833.333333333314</v>
      </c>
      <c r="F137" s="4" t="str">
        <f t="shared" si="8"/>
        <v>M/F LEONARDO PC 33600 INT 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6"/>
        <v>167500</v>
      </c>
      <c r="E138" s="15">
        <f t="shared" si="7"/>
        <v>33500</v>
      </c>
      <c r="F138" s="4" t="str">
        <f t="shared" si="8"/>
        <v>M/F TIZIANO 33600 EXT 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6"/>
        <v>183333.33333333334</v>
      </c>
      <c r="E139" s="15">
        <f t="shared" si="7"/>
        <v>36666.666666666657</v>
      </c>
      <c r="F139" s="4" t="str">
        <f t="shared" si="8"/>
        <v>M/F SPORTSTER FLASH 33600 EXT ITA 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6"/>
        <v>208333.33333333334</v>
      </c>
      <c r="E140" s="15">
        <f t="shared" si="7"/>
        <v>41666.666666666657</v>
      </c>
      <c r="F140" s="4" t="str">
        <f t="shared" si="8"/>
        <v>M/F MOTOROLA 56K  EXT 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6"/>
        <v>214166.66666666669</v>
      </c>
      <c r="E141" s="15">
        <f t="shared" si="7"/>
        <v>42833.333333333314</v>
      </c>
      <c r="F141" s="4" t="str">
        <f t="shared" si="8"/>
        <v>M/F LEONARDO  56K  EXT 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6"/>
        <v>231666.66666666669</v>
      </c>
      <c r="E142" s="15">
        <f t="shared" si="7"/>
        <v>46333.333333333314</v>
      </c>
      <c r="F142" s="4" t="str">
        <f t="shared" si="8"/>
        <v>M/F TIZIANO 56K EXT 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6"/>
        <v>233333.33333333334</v>
      </c>
      <c r="E143" s="15">
        <f t="shared" si="7"/>
        <v>46666.666666666657</v>
      </c>
      <c r="F143" s="4" t="str">
        <f t="shared" si="8"/>
        <v>M/F SPORTSTER MESSAGE PLUS 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6"/>
        <v>250000</v>
      </c>
      <c r="E144" s="15">
        <f t="shared" si="7"/>
        <v>50000</v>
      </c>
      <c r="F144" s="4" t="str">
        <f t="shared" si="8"/>
        <v>M/F LEONARDO PCMCIA 33600 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6"/>
        <v>254166.66666666669</v>
      </c>
      <c r="E145" s="15">
        <f t="shared" si="7"/>
        <v>50833.333333333314</v>
      </c>
      <c r="F145" s="4" t="str">
        <f t="shared" si="8"/>
        <v>KIT VIDEOCONFERENZA "GALILEO" 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6"/>
        <v>279166.66666666669</v>
      </c>
      <c r="E146" s="15">
        <f t="shared" si="7"/>
        <v>55833.333333333314</v>
      </c>
      <c r="F146" s="4" t="str">
        <f t="shared" si="8"/>
        <v>MODEM ISDN TINTORETTO EXT. 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6"/>
        <v>300000</v>
      </c>
      <c r="E147" s="15">
        <f t="shared" si="7"/>
        <v>60000</v>
      </c>
      <c r="F147" s="4" t="str">
        <f t="shared" si="8"/>
        <v>M/F LEONARDO PCMCIA 56K 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6"/>
        <v>357500</v>
      </c>
      <c r="E148" s="15">
        <f t="shared" si="7"/>
        <v>71500</v>
      </c>
      <c r="F148" s="4" t="str">
        <f t="shared" si="8"/>
        <v>MODEM MOTOROLA ISDN  EXT.64/128K 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6"/>
        <v>584166.66666666674</v>
      </c>
      <c r="E149" s="15">
        <f t="shared" si="7"/>
        <v>116833.33333333326</v>
      </c>
      <c r="F149" s="4" t="str">
        <f t="shared" si="8"/>
        <v>M/F ISDN DONATELLO EXT. 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6"/>
        <v>0</v>
      </c>
      <c r="E150" s="15">
        <f t="shared" si="7"/>
        <v>0</v>
      </c>
      <c r="F150" s="4" t="str">
        <f t="shared" si="8"/>
        <v xml:space="preserve">MULTIMEDIA 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6"/>
        <v>75000</v>
      </c>
      <c r="E151" s="15">
        <f t="shared" si="7"/>
        <v>15000</v>
      </c>
      <c r="F151" s="4" t="str">
        <f t="shared" si="8"/>
        <v>SOUND AXP201/U PCI 64 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6"/>
        <v>57500</v>
      </c>
      <c r="E152" s="15">
        <f t="shared" si="7"/>
        <v>11500</v>
      </c>
      <c r="F152" s="4" t="str">
        <f t="shared" si="8"/>
        <v>SOUND BLASTER 16 PnP  O.E.M. 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6"/>
        <v>74166.666666666672</v>
      </c>
      <c r="E153" s="15">
        <f t="shared" si="7"/>
        <v>14833.333333333328</v>
      </c>
      <c r="F153" s="4" t="str">
        <f t="shared" si="8"/>
        <v>SOUND BLASTER 16 PnP NO IDE 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6"/>
        <v>115000</v>
      </c>
      <c r="E154" s="15">
        <f t="shared" si="7"/>
        <v>23000</v>
      </c>
      <c r="F154" s="4" t="str">
        <f t="shared" si="8"/>
        <v>SOUND BLASTER AWE64 STD OEM 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6"/>
        <v>163333.33333333334</v>
      </c>
      <c r="E155" s="15">
        <f t="shared" si="7"/>
        <v>32666.666666666657</v>
      </c>
      <c r="F155" s="4" t="str">
        <f t="shared" si="8"/>
        <v>SOUND BLASTER AWE64 STANDARD 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6"/>
        <v>274166.66666666669</v>
      </c>
      <c r="E156" s="15">
        <f t="shared" si="7"/>
        <v>54833.333333333314</v>
      </c>
      <c r="F156" s="4" t="str">
        <f t="shared" si="8"/>
        <v>SOUND BLASTER AWE64 GOLD PNP 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6"/>
        <v>245833.33333333334</v>
      </c>
      <c r="E157" s="15">
        <f t="shared" si="7"/>
        <v>49166.666666666657</v>
      </c>
      <c r="F157" s="4" t="str">
        <f t="shared" si="8"/>
        <v>KIT "DISCOVERY AWE64" 24X PNP 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6"/>
        <v>15833.333333333334</v>
      </c>
      <c r="E158" s="15">
        <f t="shared" si="7"/>
        <v>3166.6666666666661</v>
      </c>
      <c r="F158" s="4" t="str">
        <f t="shared" si="8"/>
        <v>SPEAKERS MLI-699 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6"/>
        <v>21666.666666666668</v>
      </c>
      <c r="E159" s="15">
        <f t="shared" si="7"/>
        <v>4333.3333333333321</v>
      </c>
      <c r="F159" s="4" t="str">
        <f t="shared" si="8"/>
        <v>SPEAKER 25 W 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6"/>
        <v>23333.333333333336</v>
      </c>
      <c r="E160" s="15">
        <f t="shared" si="7"/>
        <v>4666.6666666666642</v>
      </c>
      <c r="F160" s="4" t="str">
        <f t="shared" si="8"/>
        <v>SPEAKER PROFESSIONAL 70 W 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6"/>
        <v>46666.666666666672</v>
      </c>
      <c r="E161" s="15">
        <f t="shared" si="7"/>
        <v>9333.3333333333285</v>
      </c>
      <c r="F161" s="4" t="str">
        <f t="shared" si="8"/>
        <v>ULTRA SPEAKER 130W 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6"/>
        <v>0</v>
      </c>
      <c r="E162" s="15">
        <f t="shared" si="7"/>
        <v>0</v>
      </c>
      <c r="F162" s="4" t="str">
        <f t="shared" si="8"/>
        <v xml:space="preserve">MICROPROCESSORI 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6"/>
        <v>180000</v>
      </c>
      <c r="E163" s="15">
        <f t="shared" si="7"/>
        <v>36000</v>
      </c>
      <c r="F163" s="4" t="str">
        <f t="shared" si="8"/>
        <v xml:space="preserve">PENTIUM 166 INTEL MMX 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6"/>
        <v>208333.33333333334</v>
      </c>
      <c r="E164" s="15">
        <f t="shared" si="7"/>
        <v>41666.666666666657</v>
      </c>
      <c r="F164" s="4" t="str">
        <f t="shared" si="8"/>
        <v xml:space="preserve">PENTIUM 200 INTEL MMX 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6"/>
        <v>318333.33333333337</v>
      </c>
      <c r="E165" s="15">
        <f t="shared" si="7"/>
        <v>63666.666666666628</v>
      </c>
      <c r="F165" s="4" t="str">
        <f t="shared" si="8"/>
        <v xml:space="preserve">PENTIUM 233 INTEL MMX 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6"/>
        <v>436666.66666666669</v>
      </c>
      <c r="E166" s="15">
        <f t="shared" si="7"/>
        <v>87333.333333333314</v>
      </c>
      <c r="F166" s="4" t="str">
        <f t="shared" si="8"/>
        <v xml:space="preserve">PENTIUM II 233 INTEL 512k 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6"/>
        <v>630833.33333333337</v>
      </c>
      <c r="E167" s="15">
        <f t="shared" si="7"/>
        <v>126166.66666666663</v>
      </c>
      <c r="F167" s="4" t="str">
        <f t="shared" si="8"/>
        <v xml:space="preserve">PENTIUM II 266 INTEL 512k 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6"/>
        <v>870833.33333333337</v>
      </c>
      <c r="E168" s="15">
        <f t="shared" si="7"/>
        <v>174166.66666666663</v>
      </c>
      <c r="F168" s="4" t="str">
        <f t="shared" si="8"/>
        <v xml:space="preserve">PENTIUM II 300 INTEL 512K 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6"/>
        <v>1306666.6666666667</v>
      </c>
      <c r="E169" s="15">
        <f t="shared" si="7"/>
        <v>261333.33333333326</v>
      </c>
      <c r="F169" s="4" t="str">
        <f t="shared" si="8"/>
        <v xml:space="preserve">PENTIUM II 333 INTEL 512K 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6"/>
        <v>97500</v>
      </c>
      <c r="E170" s="15">
        <f t="shared" si="7"/>
        <v>19500</v>
      </c>
      <c r="F170" s="4" t="str">
        <f t="shared" si="8"/>
        <v xml:space="preserve">SGS P 166+ 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6"/>
        <v>131666.66666666669</v>
      </c>
      <c r="E171" s="15">
        <f t="shared" si="7"/>
        <v>26333.333333333314</v>
      </c>
      <c r="F171" s="4" t="str">
        <f t="shared" si="8"/>
        <v xml:space="preserve">IBM 200 MX 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6"/>
        <v>216666.66666666669</v>
      </c>
      <c r="E172" s="15">
        <f t="shared" si="7"/>
        <v>43333.333333333314</v>
      </c>
      <c r="F172" s="4" t="str">
        <f t="shared" si="8"/>
        <v xml:space="preserve">IBM 233 MX 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6"/>
        <v>160833.33333333334</v>
      </c>
      <c r="E173" s="15">
        <f t="shared" si="7"/>
        <v>32166.666666666657</v>
      </c>
      <c r="F173" s="4" t="str">
        <f t="shared" si="8"/>
        <v xml:space="preserve">AMD K6-166 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6"/>
        <v>225000</v>
      </c>
      <c r="E174" s="15">
        <f t="shared" si="7"/>
        <v>45000</v>
      </c>
      <c r="F174" s="4" t="str">
        <f t="shared" si="8"/>
        <v xml:space="preserve">AMD K6-200 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6"/>
        <v>261666.66666666669</v>
      </c>
      <c r="E175" s="15">
        <f t="shared" si="7"/>
        <v>52333.333333333314</v>
      </c>
      <c r="F175" s="4" t="str">
        <f t="shared" si="8"/>
        <v xml:space="preserve">AMD K6-233 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6"/>
        <v>745000</v>
      </c>
      <c r="E176" s="15">
        <f t="shared" si="7"/>
        <v>149000</v>
      </c>
      <c r="F176" s="4" t="str">
        <f t="shared" si="8"/>
        <v xml:space="preserve">PENTIUM PRO 180 MZH 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6"/>
        <v>866666.66666666674</v>
      </c>
      <c r="E177" s="15">
        <f t="shared" si="7"/>
        <v>173333.33333333326</v>
      </c>
      <c r="F177" s="4" t="str">
        <f t="shared" si="8"/>
        <v xml:space="preserve">PENTIUM PRO 200 MZH 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6"/>
        <v>6666.666666666667</v>
      </c>
      <c r="E178" s="15">
        <f t="shared" si="7"/>
        <v>1333.333333333333</v>
      </c>
      <c r="F178" s="4" t="str">
        <f t="shared" si="8"/>
        <v xml:space="preserve">VENTOLINA PENTIUM 75-166 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6"/>
        <v>8333.3333333333339</v>
      </c>
      <c r="E179" s="15">
        <f t="shared" si="7"/>
        <v>1666.6666666666661</v>
      </c>
      <c r="F179" s="4" t="str">
        <f t="shared" si="8"/>
        <v xml:space="preserve">VENTOLINA PENTIUM 200 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6"/>
        <v>20000</v>
      </c>
      <c r="E180" s="15">
        <f t="shared" si="7"/>
        <v>4000</v>
      </c>
      <c r="F180" s="4" t="str">
        <f t="shared" si="8"/>
        <v xml:space="preserve">VENTOLA PER PENTIUM PRO 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6"/>
        <v>9166.6666666666679</v>
      </c>
      <c r="E181" s="15">
        <f t="shared" si="7"/>
        <v>1833.3333333333321</v>
      </c>
      <c r="F181" s="4" t="str">
        <f t="shared" si="8"/>
        <v xml:space="preserve">VENTOLINA PER IBM/CYRIX 686 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6"/>
        <v>8333.3333333333339</v>
      </c>
      <c r="E182" s="15">
        <f t="shared" si="7"/>
        <v>1666.6666666666661</v>
      </c>
      <c r="F182" s="4" t="str">
        <f t="shared" si="8"/>
        <v xml:space="preserve">VENTOLA 3 PIN per TX97 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6"/>
        <v>21666.666666666668</v>
      </c>
      <c r="E183" s="15">
        <f t="shared" si="7"/>
        <v>4333.3333333333321</v>
      </c>
      <c r="F183" s="4" t="str">
        <f t="shared" si="8"/>
        <v xml:space="preserve">VENTOLA PENTIUM II 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6"/>
        <v>0</v>
      </c>
      <c r="E184" s="15">
        <f t="shared" si="7"/>
        <v>0</v>
      </c>
      <c r="F184" s="4" t="str">
        <f t="shared" si="8"/>
        <v xml:space="preserve">TASTIERE 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6"/>
        <v>18333.333333333336</v>
      </c>
      <c r="E185" s="15">
        <f t="shared" si="7"/>
        <v>3666.6666666666642</v>
      </c>
      <c r="F185" s="4" t="str">
        <f t="shared" si="8"/>
        <v>TAST. ITA 105 TASTI WIN 95 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6"/>
        <v>52500</v>
      </c>
      <c r="E186" s="15">
        <f t="shared" si="7"/>
        <v>10500</v>
      </c>
      <c r="F186" s="4" t="str">
        <f t="shared" si="8"/>
        <v>TAST. ITA   79t 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6"/>
        <v>52500</v>
      </c>
      <c r="E187" s="15">
        <f t="shared" si="7"/>
        <v>10500</v>
      </c>
      <c r="F187" s="4" t="str">
        <f t="shared" si="8"/>
        <v>TAST. USA 79t 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6"/>
        <v>21666.666666666668</v>
      </c>
      <c r="E188" s="15">
        <f t="shared" si="7"/>
        <v>4333.3333333333321</v>
      </c>
      <c r="F188" s="4" t="str">
        <f t="shared" si="8"/>
        <v>TAST. USA 105 TASTI WIN95 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6"/>
        <v>20833.333333333336</v>
      </c>
      <c r="E189" s="15">
        <f t="shared" si="7"/>
        <v>4166.6666666666642</v>
      </c>
      <c r="F189" s="4" t="str">
        <f t="shared" si="8"/>
        <v>TAST. ITA  105 TASTI NMB, WIN95 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6"/>
        <v>20833.333333333336</v>
      </c>
      <c r="E190" s="15">
        <f t="shared" si="7"/>
        <v>4166.6666666666642</v>
      </c>
      <c r="F190" s="4" t="str">
        <f t="shared" si="8"/>
        <v>TAST. ITA  105 TASTI NMB, PS/2 WIN95 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6"/>
        <v>38333.333333333336</v>
      </c>
      <c r="E191" s="15">
        <f t="shared" si="7"/>
        <v>7666.6666666666642</v>
      </c>
      <c r="F191" s="4" t="str">
        <f t="shared" si="8"/>
        <v>TAST. ITA 105 TASTI "CYPRESS"  WIN95 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6"/>
        <v>0</v>
      </c>
      <c r="E192" s="15">
        <f t="shared" si="7"/>
        <v>0</v>
      </c>
      <c r="F192" s="4" t="str">
        <f t="shared" si="8"/>
        <v xml:space="preserve">SCANNER E ACCESSORI 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6"/>
        <v>30833.333333333336</v>
      </c>
      <c r="E193" s="15">
        <f t="shared" si="7"/>
        <v>6166.6666666666642</v>
      </c>
      <c r="F193" s="4" t="str">
        <f t="shared" si="8"/>
        <v>MOUSE  PILOT SERIALE 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6"/>
        <v>30833.333333333336</v>
      </c>
      <c r="E194" s="15">
        <f t="shared" si="7"/>
        <v>6166.6666666666642</v>
      </c>
      <c r="F194" s="4" t="str">
        <f t="shared" si="8"/>
        <v>MOUSE  PILOT P/S2 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9">C195/(1+20%)</f>
        <v>9166.6666666666679</v>
      </c>
      <c r="E195" s="15">
        <f t="shared" ref="E195:E258" si="10">C195-D195</f>
        <v>1833.3333333333321</v>
      </c>
      <c r="F195" s="4" t="str">
        <f t="shared" ref="F195:F258" si="11">+CONCATENATE(A195," ",B195)</f>
        <v>MOUSE SERIALE 3 TASTI 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9"/>
        <v>38333.333333333336</v>
      </c>
      <c r="E196" s="15">
        <f t="shared" si="10"/>
        <v>7666.6666666666642</v>
      </c>
      <c r="F196" s="4" t="str">
        <f t="shared" si="11"/>
        <v>MOUSE TRACKBALL 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9"/>
        <v>15833.333333333334</v>
      </c>
      <c r="E197" s="15">
        <f t="shared" si="10"/>
        <v>3166.6666666666661</v>
      </c>
      <c r="F197" s="4" t="str">
        <f t="shared" si="11"/>
        <v>MOUSE "RAINBOW" SERIALE 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9"/>
        <v>10833.333333333334</v>
      </c>
      <c r="E198" s="15">
        <f t="shared" si="10"/>
        <v>2166.6666666666661</v>
      </c>
      <c r="F198" s="4" t="str">
        <f t="shared" si="11"/>
        <v>MOUSE  ECHO PS/2 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9"/>
        <v>21666.666666666668</v>
      </c>
      <c r="E199" s="15">
        <f t="shared" si="10"/>
        <v>4333.3333333333321</v>
      </c>
      <c r="F199" s="4" t="str">
        <f t="shared" si="11"/>
        <v>VENUS MOUSE SERIALE 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9"/>
        <v>21666.666666666668</v>
      </c>
      <c r="E200" s="15">
        <f t="shared" si="10"/>
        <v>4333.3333333333321</v>
      </c>
      <c r="F200" s="4" t="str">
        <f t="shared" si="11"/>
        <v>VENUS MOUSE PS/2 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9"/>
        <v>16666.666666666668</v>
      </c>
      <c r="E201" s="15">
        <f t="shared" si="10"/>
        <v>3333.3333333333321</v>
      </c>
      <c r="F201" s="4" t="str">
        <f t="shared" si="11"/>
        <v>JOYSTICK DIGITALE 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9"/>
        <v>40833.333333333336</v>
      </c>
      <c r="E202" s="15">
        <f t="shared" si="10"/>
        <v>8166.6666666666642</v>
      </c>
      <c r="F202" s="4" t="str">
        <f t="shared" si="11"/>
        <v>JOYSTICK ULTRASTRIKER 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9"/>
        <v>27500</v>
      </c>
      <c r="E203" s="15">
        <f t="shared" si="10"/>
        <v>5500</v>
      </c>
      <c r="F203" s="4" t="str">
        <f t="shared" si="11"/>
        <v>NAVIGATOR MOUSE 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9"/>
        <v>56666.666666666672</v>
      </c>
      <c r="E204" s="15">
        <f t="shared" si="10"/>
        <v>11333.333333333328</v>
      </c>
      <c r="F204" s="4" t="str">
        <f t="shared" si="11"/>
        <v>JOYSTICK EXCALIBUR 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9"/>
        <v>27500</v>
      </c>
      <c r="E205" s="15">
        <f t="shared" si="10"/>
        <v>5500</v>
      </c>
      <c r="F205" s="4" t="str">
        <f t="shared" si="11"/>
        <v>GAMEPAD CONQUEROR 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9"/>
        <v>122500</v>
      </c>
      <c r="E206" s="15">
        <f t="shared" si="10"/>
        <v>24500</v>
      </c>
      <c r="F206" s="4" t="str">
        <f t="shared" si="11"/>
        <v>COLOR HAND SCANNER 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9"/>
        <v>125833.33333333334</v>
      </c>
      <c r="E207" s="15">
        <f t="shared" si="10"/>
        <v>25166.666666666657</v>
      </c>
      <c r="F207" s="4" t="str">
        <f t="shared" si="11"/>
        <v>SCANNER COLORADO 4800 SW + OCR 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9"/>
        <v>164166.66666666669</v>
      </c>
      <c r="E208" s="15">
        <f t="shared" si="10"/>
        <v>32833.333333333314</v>
      </c>
      <c r="F208" s="4" t="str">
        <f t="shared" si="11"/>
        <v>SCANNER COLORADO D600 SW + OCR 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9"/>
        <v>258333.33333333334</v>
      </c>
      <c r="E209" s="15">
        <f t="shared" si="10"/>
        <v>51666.666666666657</v>
      </c>
      <c r="F209" s="4" t="str">
        <f t="shared" si="11"/>
        <v>SCANNER  DIRECT 9600 SW + OCR 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9"/>
        <v>225833.33333333334</v>
      </c>
      <c r="E210" s="15">
        <f t="shared" si="10"/>
        <v>45166.666666666657</v>
      </c>
      <c r="F210" s="4" t="str">
        <f t="shared" si="11"/>
        <v>SCANNER  JEWEL 4800 SCSI 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9"/>
        <v>381666.66666666669</v>
      </c>
      <c r="E211" s="15">
        <f t="shared" si="10"/>
        <v>76333.333333333314</v>
      </c>
      <c r="F211" s="4" t="str">
        <f t="shared" si="11"/>
        <v>SCANNER PROFI  9600 SCSI 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9"/>
        <v>343333.33333333337</v>
      </c>
      <c r="E212" s="15">
        <f t="shared" si="10"/>
        <v>68666.666666666628</v>
      </c>
      <c r="F212" s="4" t="str">
        <f t="shared" si="11"/>
        <v>SCANNER PHODOX U. S. 300 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9"/>
        <v>672500</v>
      </c>
      <c r="E213" s="15">
        <f t="shared" si="10"/>
        <v>134500</v>
      </c>
      <c r="F213" s="4" t="str">
        <f t="shared" si="11"/>
        <v>FILMSCAN-200PC 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9"/>
        <v>3333.3333333333335</v>
      </c>
      <c r="E214" s="15">
        <f t="shared" si="10"/>
        <v>666.66666666666652</v>
      </c>
      <c r="F214" s="4" t="str">
        <f t="shared" si="11"/>
        <v xml:space="preserve">TAPPETINO PER MOUSE 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9"/>
        <v>67500</v>
      </c>
      <c r="E215" s="15">
        <f t="shared" si="10"/>
        <v>13500</v>
      </c>
      <c r="F215" s="4" t="str">
        <f t="shared" si="11"/>
        <v xml:space="preserve">ALIMENTATORE 200 W CE 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9"/>
        <v>104166.66666666667</v>
      </c>
      <c r="E216" s="15">
        <f t="shared" si="10"/>
        <v>20833.333333333328</v>
      </c>
      <c r="F216" s="4" t="str">
        <f t="shared" si="11"/>
        <v xml:space="preserve">ALIMENTATORE 250 W CE ATX 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9"/>
        <v>81666.666666666672</v>
      </c>
      <c r="E217" s="15">
        <f t="shared" si="10"/>
        <v>16333.333333333328</v>
      </c>
      <c r="F217" s="4" t="str">
        <f t="shared" si="11"/>
        <v xml:space="preserve">ALIMENTATORE 230 W CE ATX 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9"/>
        <v>116666.66666666667</v>
      </c>
      <c r="E218" s="15">
        <f t="shared" si="10"/>
        <v>23333.333333333328</v>
      </c>
      <c r="F218" s="4" t="str">
        <f t="shared" si="11"/>
        <v xml:space="preserve">ALIMENTATORE 300 W CE ATX 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9"/>
        <v>4166.666666666667</v>
      </c>
      <c r="E219" s="15">
        <f t="shared" si="10"/>
        <v>833.33333333333303</v>
      </c>
      <c r="F219" s="4" t="str">
        <f t="shared" si="11"/>
        <v>CAVO PARALLELO STAMP. MT 1,8 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9"/>
        <v>5000</v>
      </c>
      <c r="E220" s="15">
        <f t="shared" si="10"/>
        <v>1000</v>
      </c>
      <c r="F220" s="4" t="str">
        <f t="shared" si="11"/>
        <v>CAVO PARALLELO STAMP. MT 1,8 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9"/>
        <v>7500</v>
      </c>
      <c r="E221" s="15">
        <f t="shared" si="10"/>
        <v>1500</v>
      </c>
      <c r="F221" s="4" t="str">
        <f t="shared" si="11"/>
        <v xml:space="preserve">CAVO PARALLELO STAMP. MT 3 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9"/>
        <v>6666.666666666667</v>
      </c>
      <c r="E222" s="15">
        <f t="shared" si="10"/>
        <v>1333.333333333333</v>
      </c>
      <c r="F222" s="4" t="str">
        <f t="shared" si="11"/>
        <v>CONNETTORE MOUSE PS/2 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9"/>
        <v>9166.6666666666679</v>
      </c>
      <c r="E223" s="15">
        <f t="shared" si="10"/>
        <v>1833.3333333333321</v>
      </c>
      <c r="F223" s="4" t="str">
        <f t="shared" si="11"/>
        <v xml:space="preserve">CONNETTORE TASTIERA PS/2 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9"/>
        <v>17500</v>
      </c>
      <c r="E224" s="15">
        <f t="shared" si="10"/>
        <v>3500</v>
      </c>
      <c r="F224" s="4" t="str">
        <f t="shared" si="11"/>
        <v>CONNETTORE USB/MIR 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9"/>
        <v>11666.666666666668</v>
      </c>
      <c r="E225" s="15">
        <f t="shared" si="10"/>
        <v>2333.3333333333321</v>
      </c>
      <c r="F225" s="4" t="str">
        <f t="shared" si="11"/>
        <v>DATA-SWITCH 2/1 MANUALE 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9"/>
        <v>19166.666666666668</v>
      </c>
      <c r="E226" s="15">
        <f t="shared" si="10"/>
        <v>3833.3333333333321</v>
      </c>
      <c r="F226" s="4" t="str">
        <f t="shared" si="11"/>
        <v>DATA-SWITCH 2/2 MANUALE 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9"/>
        <v>42500</v>
      </c>
      <c r="E227" s="15">
        <f t="shared" si="10"/>
        <v>8500</v>
      </c>
      <c r="F227" s="4" t="str">
        <f t="shared" si="11"/>
        <v>DATA-SWITCH 2/1 BIDIREZ. 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9"/>
        <v>0</v>
      </c>
      <c r="E228" s="15">
        <f t="shared" si="10"/>
        <v>0</v>
      </c>
      <c r="F228" s="4" t="str">
        <f t="shared" si="11"/>
        <v xml:space="preserve">SOFTWARE 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9"/>
        <v>165000</v>
      </c>
      <c r="E229" s="15">
        <f t="shared" si="10"/>
        <v>33000</v>
      </c>
      <c r="F229" s="4" t="str">
        <f t="shared" si="11"/>
        <v>COMBO DOS6.22+WIN3.11+DSK.MAN. 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9"/>
        <v>139166.66666666669</v>
      </c>
      <c r="E230" s="15">
        <f t="shared" si="10"/>
        <v>27833.333333333314</v>
      </c>
      <c r="F230" s="4" t="str">
        <f t="shared" si="11"/>
        <v>WINDOWS 95, MANUALI + CD 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9"/>
        <v>79166.666666666672</v>
      </c>
      <c r="E231" s="15">
        <f t="shared" si="10"/>
        <v>15833.333333333328</v>
      </c>
      <c r="F231" s="4" t="str">
        <f t="shared" si="11"/>
        <v>LICENZA STUDENTE SISTEMI 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9"/>
        <v>117500</v>
      </c>
      <c r="E232" s="15">
        <f t="shared" si="10"/>
        <v>23500</v>
      </c>
      <c r="F232" s="4" t="str">
        <f t="shared" si="11"/>
        <v>LICENZA STUDENTE APPLICAZIONI 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9"/>
        <v>292500</v>
      </c>
      <c r="E233" s="15">
        <f t="shared" si="10"/>
        <v>58500</v>
      </c>
      <c r="F233" s="4" t="str">
        <f t="shared" si="11"/>
        <v>WIN NT WORKSTATION 4.0 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9"/>
        <v>345000</v>
      </c>
      <c r="E234" s="15">
        <f t="shared" si="10"/>
        <v>69000</v>
      </c>
      <c r="F234" s="4" t="str">
        <f t="shared" si="11"/>
        <v>OFFICE SMALL BUSINESS 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9"/>
        <v>50833.333333333336</v>
      </c>
      <c r="E235" s="15">
        <f t="shared" si="10"/>
        <v>10166.666666666664</v>
      </c>
      <c r="F235" s="4" t="str">
        <f t="shared" si="11"/>
        <v>WORKS 4.5 ITA, MANUALI + CD 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9"/>
        <v>744166.66666666674</v>
      </c>
      <c r="E236" s="15">
        <f t="shared" si="10"/>
        <v>148833.33333333326</v>
      </c>
      <c r="F236" s="4" t="str">
        <f t="shared" si="11"/>
        <v>FIVE PACK WIN 95 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9"/>
        <v>820833.33333333337</v>
      </c>
      <c r="E237" s="15">
        <f t="shared" si="10"/>
        <v>164166.66666666663</v>
      </c>
      <c r="F237" s="4" t="str">
        <f t="shared" si="11"/>
        <v>FIVE PACK COMBO WIN3.11-DOS 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9"/>
        <v>246666.66666666669</v>
      </c>
      <c r="E238" s="15">
        <f t="shared" si="10"/>
        <v>49333.333333333314</v>
      </c>
      <c r="F238" s="4" t="str">
        <f t="shared" si="11"/>
        <v>FIVE PACK WORKS 4.5 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9"/>
        <v>570833.33333333337</v>
      </c>
      <c r="E239" s="15">
        <f t="shared" si="10"/>
        <v>114166.66666666663</v>
      </c>
      <c r="F239" s="4" t="str">
        <f t="shared" si="11"/>
        <v>3-PACK  HOME ESSENTIALS 98 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9"/>
        <v>948333.33333333337</v>
      </c>
      <c r="E240" s="15">
        <f t="shared" si="10"/>
        <v>189666.66666666663</v>
      </c>
      <c r="F240" s="4" t="str">
        <f t="shared" si="11"/>
        <v>3-PACK WIN NT WORKSTATION 4.0 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9"/>
        <v>1111666.6666666667</v>
      </c>
      <c r="E241" s="15">
        <f t="shared" si="10"/>
        <v>222333.33333333326</v>
      </c>
      <c r="F241" s="4" t="str">
        <f t="shared" si="11"/>
        <v>3-PACK OFFICE SMALL BUSINESS 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9"/>
        <v>25000</v>
      </c>
      <c r="E242" s="15">
        <f t="shared" si="10"/>
        <v>5000</v>
      </c>
      <c r="F242" s="4" t="str">
        <f t="shared" si="11"/>
        <v xml:space="preserve">CD VIDEOGUIDA  WIN'95 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9"/>
        <v>25000</v>
      </c>
      <c r="E243" s="15">
        <f t="shared" si="10"/>
        <v>5000</v>
      </c>
      <c r="F243" s="4" t="str">
        <f t="shared" si="11"/>
        <v xml:space="preserve">CD VIDEGUIDA INTERNET 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9"/>
        <v>338333.33333333337</v>
      </c>
      <c r="E244" s="15">
        <f t="shared" si="10"/>
        <v>67666.666666666628</v>
      </c>
      <c r="F244" s="4" t="str">
        <f t="shared" si="11"/>
        <v>WINDOWS 95 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9"/>
        <v>164166.66666666669</v>
      </c>
      <c r="E245" s="15">
        <f t="shared" si="10"/>
        <v>32833.333333333314</v>
      </c>
      <c r="F245" s="4" t="str">
        <f t="shared" si="11"/>
        <v>WINDOWS 95 Lic. Agg. 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9"/>
        <v>537500</v>
      </c>
      <c r="E246" s="15">
        <f t="shared" si="10"/>
        <v>107500</v>
      </c>
      <c r="F246" s="4" t="str">
        <f t="shared" si="11"/>
        <v>EXCEL 7.0 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9"/>
        <v>537500</v>
      </c>
      <c r="E247" s="15">
        <f t="shared" si="10"/>
        <v>107500</v>
      </c>
      <c r="F247" s="4" t="str">
        <f t="shared" si="11"/>
        <v>EXCEL 97 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9"/>
        <v>215833.33333333334</v>
      </c>
      <c r="E248" s="15">
        <f t="shared" si="10"/>
        <v>43166.666666666657</v>
      </c>
      <c r="F248" s="4" t="str">
        <f t="shared" si="11"/>
        <v>EXCEL 97 Agg. 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9"/>
        <v>538333.33333333337</v>
      </c>
      <c r="E249" s="15">
        <f t="shared" si="10"/>
        <v>107666.66666666663</v>
      </c>
      <c r="F249" s="4" t="str">
        <f t="shared" si="11"/>
        <v>WORD 97 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9"/>
        <v>215833.33333333334</v>
      </c>
      <c r="E250" s="15">
        <f t="shared" si="10"/>
        <v>43166.666666666657</v>
      </c>
      <c r="F250" s="4" t="str">
        <f t="shared" si="11"/>
        <v>WORD 97 Agg. 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9"/>
        <v>537500</v>
      </c>
      <c r="E251" s="15">
        <f t="shared" si="10"/>
        <v>107500</v>
      </c>
      <c r="F251" s="4" t="str">
        <f t="shared" si="11"/>
        <v>ACCESS 97 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9"/>
        <v>732500</v>
      </c>
      <c r="E252" s="15">
        <f t="shared" si="10"/>
        <v>146500</v>
      </c>
      <c r="F252" s="4" t="str">
        <f t="shared" si="11"/>
        <v>OFFICE 97 SMALL BUSINESS 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9"/>
        <v>215833.33333333334</v>
      </c>
      <c r="E253" s="15">
        <f t="shared" si="10"/>
        <v>43166.666666666657</v>
      </c>
      <c r="F253" s="4" t="str">
        <f t="shared" si="11"/>
        <v>HOME ESSENTIALS 98 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9"/>
        <v>228333.33333333334</v>
      </c>
      <c r="E254" s="15">
        <f t="shared" si="10"/>
        <v>45666.666666666657</v>
      </c>
      <c r="F254" s="4" t="str">
        <f t="shared" si="11"/>
        <v>FRONTPAGE 98 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9"/>
        <v>812500</v>
      </c>
      <c r="E255" s="15">
        <f t="shared" si="10"/>
        <v>162500</v>
      </c>
      <c r="F255" s="4" t="str">
        <f t="shared" si="11"/>
        <v>OFFICE '97 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9"/>
        <v>400000</v>
      </c>
      <c r="E256" s="15">
        <f t="shared" si="10"/>
        <v>80000</v>
      </c>
      <c r="F256" s="4" t="str">
        <f t="shared" si="11"/>
        <v>OFFICE '97 Agg. 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9"/>
        <v>989166.66666666674</v>
      </c>
      <c r="E257" s="15">
        <f t="shared" si="10"/>
        <v>197833.33333333326</v>
      </c>
      <c r="F257" s="4" t="str">
        <f t="shared" si="11"/>
        <v>OFFICE '97 Professional 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9"/>
        <v>693333.33333333337</v>
      </c>
      <c r="E258" s="15">
        <f t="shared" si="10"/>
        <v>138666.66666666663</v>
      </c>
      <c r="F258" s="4" t="str">
        <f t="shared" si="11"/>
        <v>OFFICE '97 Professional Agg. 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12">C259/(1+20%)</f>
        <v>189166.66666666669</v>
      </c>
      <c r="E259" s="15">
        <f t="shared" ref="E259:E322" si="13">C259-D259</f>
        <v>37833.333333333314</v>
      </c>
      <c r="F259" s="4" t="str">
        <f t="shared" ref="F259:F322" si="14">+CONCATENATE(A259," ",B259)</f>
        <v>VISUAL BASIC 4.0 STD 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12"/>
        <v>81666.666666666672</v>
      </c>
      <c r="E260" s="15">
        <f t="shared" si="13"/>
        <v>16333.333333333328</v>
      </c>
      <c r="F260" s="4" t="str">
        <f t="shared" si="14"/>
        <v>VISUAL BASIC 4.0 Agg. 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12"/>
        <v>991666.66666666674</v>
      </c>
      <c r="E261" s="15">
        <f t="shared" si="13"/>
        <v>198333.33333333326</v>
      </c>
      <c r="F261" s="4" t="str">
        <f t="shared" si="14"/>
        <v>VISUAL BASIC 4.0 PROFESSIONAL 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12"/>
        <v>250000</v>
      </c>
      <c r="E262" s="15">
        <f t="shared" si="13"/>
        <v>50000</v>
      </c>
      <c r="F262" s="4" t="str">
        <f t="shared" si="14"/>
        <v>VISUAL BASIC 4.0 PROF. Agg. 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12"/>
        <v>2005833.3333333335</v>
      </c>
      <c r="E263" s="15">
        <f t="shared" si="13"/>
        <v>401166.66666666651</v>
      </c>
      <c r="F263" s="4" t="str">
        <f t="shared" si="14"/>
        <v>VISUAL BASIC 4.0 ENTERPRICE 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12"/>
        <v>850833.33333333337</v>
      </c>
      <c r="E264" s="15">
        <f t="shared" si="13"/>
        <v>170166.66666666663</v>
      </c>
      <c r="F264" s="4" t="str">
        <f t="shared" si="14"/>
        <v>VISUAL BASIC 4.0 ENTERPRICE Agg. 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12"/>
        <v>538333.33333333337</v>
      </c>
      <c r="E265" s="15">
        <f t="shared" si="13"/>
        <v>107666.66666666663</v>
      </c>
      <c r="F265" s="4" t="str">
        <f t="shared" si="14"/>
        <v>POWERPOINT 97 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12"/>
        <v>215833.33333333334</v>
      </c>
      <c r="E266" s="15">
        <f t="shared" si="13"/>
        <v>43166.666666666657</v>
      </c>
      <c r="F266" s="4" t="str">
        <f t="shared" si="14"/>
        <v>POWERPOINT 97 Agg. 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12"/>
        <v>160833.33333333334</v>
      </c>
      <c r="E267" s="15">
        <f t="shared" si="13"/>
        <v>32166.666666666657</v>
      </c>
      <c r="F267" s="4" t="str">
        <f t="shared" si="14"/>
        <v>PUBLISHER 3.0 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12"/>
        <v>80000</v>
      </c>
      <c r="E268" s="15">
        <f t="shared" si="13"/>
        <v>16000</v>
      </c>
      <c r="F268" s="4" t="str">
        <f t="shared" si="14"/>
        <v>PUBLISHER 3.0 Agg. 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12"/>
        <v>495000</v>
      </c>
      <c r="E269" s="15">
        <f t="shared" si="13"/>
        <v>99000</v>
      </c>
      <c r="F269" s="4" t="str">
        <f t="shared" si="14"/>
        <v>WINDOWS NT 4.0 WORKSTATION 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12"/>
        <v>235000</v>
      </c>
      <c r="E270" s="15">
        <f t="shared" si="13"/>
        <v>47000</v>
      </c>
      <c r="F270" s="4" t="str">
        <f t="shared" si="14"/>
        <v>WINDOWS NT 4.0 Agg. WORKSTATION 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12"/>
        <v>1511666.6666666667</v>
      </c>
      <c r="E271" s="15">
        <f t="shared" si="13"/>
        <v>302333.33333333326</v>
      </c>
      <c r="F271" s="4" t="str">
        <f t="shared" si="14"/>
        <v>WINDOWS NT 4.0 SERVER 5 client 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12"/>
        <v>160833.33333333334</v>
      </c>
      <c r="E272" s="15">
        <f t="shared" si="13"/>
        <v>32166.666666666657</v>
      </c>
      <c r="F272" s="4" t="str">
        <f t="shared" si="14"/>
        <v>WINDOWS 3.1 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12"/>
        <v>545000</v>
      </c>
      <c r="E273" s="15">
        <f t="shared" si="13"/>
        <v>109000</v>
      </c>
      <c r="F273" s="4" t="str">
        <f t="shared" si="14"/>
        <v>POWERPOINT 4.0 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12"/>
        <v>607500</v>
      </c>
      <c r="E274" s="15">
        <f t="shared" si="13"/>
        <v>121500</v>
      </c>
      <c r="F274" s="4" t="str">
        <f t="shared" si="14"/>
        <v>EXCEL 5.0 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12"/>
        <v>526666.66666666674</v>
      </c>
      <c r="E275" s="15">
        <f t="shared" si="13"/>
        <v>105333.33333333326</v>
      </c>
      <c r="F275" s="4" t="str">
        <f t="shared" si="14"/>
        <v>ACCESS 2.0 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12"/>
        <v>200000</v>
      </c>
      <c r="E276" s="15">
        <f t="shared" si="13"/>
        <v>40000</v>
      </c>
      <c r="F276" s="4" t="str">
        <f t="shared" si="14"/>
        <v>ACCESS 2.0 Competitivo 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12"/>
        <v>795833.33333333337</v>
      </c>
      <c r="E277" s="15">
        <f t="shared" si="13"/>
        <v>159166.66666666663</v>
      </c>
      <c r="F277" s="4" t="str">
        <f t="shared" si="14"/>
        <v xml:space="preserve">OFFICE 4.2 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12"/>
        <v>938333.33333333337</v>
      </c>
      <c r="E278" s="15">
        <f t="shared" si="13"/>
        <v>187666.66666666663</v>
      </c>
      <c r="F278" s="4" t="str">
        <f t="shared" si="14"/>
        <v xml:space="preserve">OFFICE 4.3 PROFESSIONAL 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12"/>
        <v>0</v>
      </c>
      <c r="E279" s="15">
        <f t="shared" si="13"/>
        <v>0</v>
      </c>
      <c r="F279" s="4" t="str">
        <f t="shared" si="14"/>
        <v xml:space="preserve">STAMPANTI 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12"/>
        <v>247500</v>
      </c>
      <c r="E280" s="15">
        <f t="shared" si="13"/>
        <v>49500</v>
      </c>
      <c r="F280" s="4" t="str">
        <f t="shared" si="14"/>
        <v>STAMP.EPSON LX300 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12"/>
        <v>538333.33333333337</v>
      </c>
      <c r="E281" s="15">
        <f t="shared" si="13"/>
        <v>107666.66666666663</v>
      </c>
      <c r="F281" s="4" t="str">
        <f t="shared" si="14"/>
        <v>STAMP.EPSON LX1050+ 9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12"/>
        <v>595000</v>
      </c>
      <c r="E282" s="15">
        <f t="shared" si="13"/>
        <v>119000</v>
      </c>
      <c r="F282" s="4" t="str">
        <f t="shared" si="14"/>
        <v>STAMP.EPSON FX870 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12"/>
        <v>672500</v>
      </c>
      <c r="E283" s="15">
        <f t="shared" si="13"/>
        <v>134500</v>
      </c>
      <c r="F283" s="4" t="str">
        <f t="shared" si="14"/>
        <v>STAMP.EPSON FX1170 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12"/>
        <v>492500</v>
      </c>
      <c r="E284" s="15">
        <f t="shared" si="13"/>
        <v>98500</v>
      </c>
      <c r="F284" s="4" t="str">
        <f t="shared" si="14"/>
        <v>STAMP.EPSON LQ570+ 24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12"/>
        <v>765000</v>
      </c>
      <c r="E285" s="15">
        <f t="shared" si="13"/>
        <v>153000</v>
      </c>
      <c r="F285" s="4" t="str">
        <f t="shared" si="14"/>
        <v>STAMP.EPSON LQ2070+ 24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12"/>
        <v>1054166.6666666667</v>
      </c>
      <c r="E286" s="15">
        <f t="shared" si="13"/>
        <v>210833.33333333326</v>
      </c>
      <c r="F286" s="4" t="str">
        <f t="shared" si="14"/>
        <v>STAMP.EPSON LQ 2170 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12"/>
        <v>213333.33333333334</v>
      </c>
      <c r="E287" s="15">
        <f t="shared" si="13"/>
        <v>42666.666666666657</v>
      </c>
      <c r="F287" s="4" t="str">
        <f t="shared" si="14"/>
        <v>STAMP.EPSON STYLUS 300COLOR 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12"/>
        <v>309166.66666666669</v>
      </c>
      <c r="E288" s="15">
        <f t="shared" si="13"/>
        <v>61833.333333333314</v>
      </c>
      <c r="F288" s="4" t="str">
        <f t="shared" si="14"/>
        <v>STAMP.EPSON STYLUS 400COLOR 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12"/>
        <v>380833.33333333337</v>
      </c>
      <c r="E289" s="15">
        <f t="shared" si="13"/>
        <v>76166.666666666628</v>
      </c>
      <c r="F289" s="4" t="str">
        <f t="shared" si="14"/>
        <v>STAMP.EPSON STYLUS 600COLOR 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12"/>
        <v>535000</v>
      </c>
      <c r="E290" s="15">
        <f t="shared" si="13"/>
        <v>107000</v>
      </c>
      <c r="F290" s="4" t="str">
        <f t="shared" si="14"/>
        <v>STAMP.EPSON STYLUS 800COLOR 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12"/>
        <v>1309166.6666666667</v>
      </c>
      <c r="E291" s="15">
        <f t="shared" si="13"/>
        <v>261833.33333333326</v>
      </c>
      <c r="F291" s="4" t="str">
        <f t="shared" si="14"/>
        <v>STAMP.EPSON STYLUS 1520COLOR 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12"/>
        <v>630000</v>
      </c>
      <c r="E292" s="15">
        <f t="shared" si="13"/>
        <v>126000</v>
      </c>
      <c r="F292" s="4" t="str">
        <f t="shared" si="14"/>
        <v>STAMP.EPSON STYLUS 1000 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12"/>
        <v>1309166.6666666667</v>
      </c>
      <c r="E293" s="15">
        <f t="shared" si="13"/>
        <v>261833.33333333326</v>
      </c>
      <c r="F293" s="4" t="str">
        <f t="shared" si="14"/>
        <v>STAMP.EPSON STYLUS PRO XL+ 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12"/>
        <v>2263333.3333333335</v>
      </c>
      <c r="E294" s="15">
        <f t="shared" si="13"/>
        <v>452666.66666666651</v>
      </c>
      <c r="F294" s="4" t="str">
        <f t="shared" si="14"/>
        <v xml:space="preserve">STAMP.EPSON STYLUS  3000 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12"/>
        <v>533333.33333333337</v>
      </c>
      <c r="E295" s="15">
        <f t="shared" si="13"/>
        <v>106666.66666666663</v>
      </c>
      <c r="F295" s="4" t="str">
        <f t="shared" si="14"/>
        <v xml:space="preserve">STAMP.EPSON STYLUS PHOTO 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12"/>
        <v>212500</v>
      </c>
      <c r="E296" s="15">
        <f t="shared" si="13"/>
        <v>42500</v>
      </c>
      <c r="F296" s="4" t="str">
        <f t="shared" si="14"/>
        <v>STAMP. CANON BJ-250 COLOR 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12"/>
        <v>344166.66666666669</v>
      </c>
      <c r="E297" s="15">
        <f t="shared" si="13"/>
        <v>68833.333333333314</v>
      </c>
      <c r="F297" s="4" t="str">
        <f t="shared" si="14"/>
        <v>STAMP. CANON BJC-80 COLOR 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12"/>
        <v>300833.33333333337</v>
      </c>
      <c r="E298" s="15">
        <f t="shared" si="13"/>
        <v>60166.666666666628</v>
      </c>
      <c r="F298" s="4" t="str">
        <f t="shared" si="14"/>
        <v>STAMP. CANON BJC-4300 COLOR 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12"/>
        <v>453333.33333333337</v>
      </c>
      <c r="E299" s="15">
        <f t="shared" si="13"/>
        <v>90666.666666666628</v>
      </c>
      <c r="F299" s="4" t="str">
        <f t="shared" si="14"/>
        <v>STAMP. CANON BJC-4550 COLOR 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12"/>
        <v>565000</v>
      </c>
      <c r="E300" s="15">
        <f t="shared" si="13"/>
        <v>113000</v>
      </c>
      <c r="F300" s="4" t="str">
        <f t="shared" si="14"/>
        <v>STAMP. CANON BJC-4650 COLOR 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12"/>
        <v>878333.33333333337</v>
      </c>
      <c r="E301" s="15">
        <f t="shared" si="13"/>
        <v>175666.66666666663</v>
      </c>
      <c r="F301" s="4" t="str">
        <f t="shared" si="14"/>
        <v>STAMP. CANON BJC-5500 COLOR 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12"/>
        <v>401666.66666666669</v>
      </c>
      <c r="E302" s="15">
        <f t="shared" si="13"/>
        <v>80333.333333333314</v>
      </c>
      <c r="F302" s="4" t="str">
        <f t="shared" si="14"/>
        <v>STAMP. CANON BJC-620 COLOR 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12"/>
        <v>601666.66666666674</v>
      </c>
      <c r="E303" s="15">
        <f t="shared" si="13"/>
        <v>120333.33333333326</v>
      </c>
      <c r="F303" s="4" t="str">
        <f t="shared" si="14"/>
        <v>STAMP. CANON BJC-7000 COLOR 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12"/>
        <v>224166.66666666669</v>
      </c>
      <c r="E304" s="15">
        <f t="shared" si="13"/>
        <v>44833.333333333314</v>
      </c>
      <c r="F304" s="4" t="str">
        <f t="shared" si="14"/>
        <v>STAMP. HP 400L 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12"/>
        <v>309166.66666666669</v>
      </c>
      <c r="E305" s="15">
        <f t="shared" si="13"/>
        <v>61833.333333333314</v>
      </c>
      <c r="F305" s="4" t="str">
        <f t="shared" si="14"/>
        <v>STAMP. HP 670 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12"/>
        <v>385000</v>
      </c>
      <c r="E306" s="15">
        <f t="shared" si="13"/>
        <v>77000</v>
      </c>
      <c r="F306" s="4" t="str">
        <f t="shared" si="14"/>
        <v>STAMP. HP 690+ 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12"/>
        <v>450833.33333333337</v>
      </c>
      <c r="E307" s="15">
        <f t="shared" si="13"/>
        <v>90166.666666666628</v>
      </c>
      <c r="F307" s="4" t="str">
        <f t="shared" si="14"/>
        <v>STAMP. HP 720C 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12"/>
        <v>540000</v>
      </c>
      <c r="E308" s="15">
        <f t="shared" si="13"/>
        <v>108000</v>
      </c>
      <c r="F308" s="4" t="str">
        <f t="shared" si="14"/>
        <v>STAMP. HP 870 CXI 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12"/>
        <v>536666.66666666674</v>
      </c>
      <c r="E309" s="15">
        <f t="shared" si="13"/>
        <v>107333.33333333326</v>
      </c>
      <c r="F309" s="4" t="str">
        <f t="shared" si="14"/>
        <v>STAMP. HP 890C 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12"/>
        <v>751666.66666666674</v>
      </c>
      <c r="E310" s="15">
        <f t="shared" si="13"/>
        <v>150333.33333333326</v>
      </c>
      <c r="F310" s="4" t="str">
        <f t="shared" si="14"/>
        <v>STAMP. HP 1100C 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12"/>
        <v>601666.66666666674</v>
      </c>
      <c r="E311" s="15">
        <f t="shared" si="13"/>
        <v>120333.33333333326</v>
      </c>
      <c r="F311" s="4" t="str">
        <f t="shared" si="14"/>
        <v>STAMP. HP 6L 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12"/>
        <v>1214166.6666666667</v>
      </c>
      <c r="E312" s="15">
        <f t="shared" si="13"/>
        <v>242833.33333333326</v>
      </c>
      <c r="F312" s="4" t="str">
        <f t="shared" si="14"/>
        <v>STAMP. HP 6P 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12"/>
        <v>1488333.3333333335</v>
      </c>
      <c r="E313" s="15">
        <f t="shared" si="13"/>
        <v>297666.66666666651</v>
      </c>
      <c r="F313" s="4" t="str">
        <f t="shared" si="14"/>
        <v>STAMP. HP 6MP 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12"/>
        <v>0</v>
      </c>
      <c r="E314" s="15">
        <f t="shared" si="13"/>
        <v>0</v>
      </c>
      <c r="F314" s="4" t="str">
        <f t="shared" si="14"/>
        <v xml:space="preserve">CABINATI 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12"/>
        <v>70833.333333333343</v>
      </c>
      <c r="E315" s="15">
        <f t="shared" si="13"/>
        <v>14166.666666666657</v>
      </c>
      <c r="F315" s="4" t="str">
        <f t="shared" si="14"/>
        <v>CASE DESKTOP   CE CK 131-6 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12"/>
        <v>70000</v>
      </c>
      <c r="E316" s="15">
        <f t="shared" si="13"/>
        <v>14000</v>
      </c>
      <c r="F316" s="4" t="str">
        <f t="shared" si="14"/>
        <v>CASE MINITOWER CE CK 136-1 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12"/>
        <v>95833.333333333343</v>
      </c>
      <c r="E317" s="15">
        <f t="shared" si="13"/>
        <v>19166.666666666657</v>
      </c>
      <c r="F317" s="4" t="str">
        <f t="shared" si="14"/>
        <v xml:space="preserve">CASE MIDITOWER CE CK 135-1 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12"/>
        <v>126666.66666666667</v>
      </c>
      <c r="E318" s="15">
        <f t="shared" si="13"/>
        <v>25333.333333333328</v>
      </c>
      <c r="F318" s="4" t="str">
        <f t="shared" si="14"/>
        <v xml:space="preserve">CASE BIG TOWER CE   CK139-1 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12"/>
        <v>68333.333333333343</v>
      </c>
      <c r="E319" s="15">
        <f t="shared" si="13"/>
        <v>13666.666666666657</v>
      </c>
      <c r="F319" s="4" t="str">
        <f t="shared" si="14"/>
        <v>CASE DESKTOP CE CK 131-8 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12"/>
        <v>70000</v>
      </c>
      <c r="E320" s="15">
        <f t="shared" si="13"/>
        <v>14000</v>
      </c>
      <c r="F320" s="4" t="str">
        <f t="shared" si="14"/>
        <v>CASE SUB-MIDITOWER CE  CK 132-3 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12"/>
        <v>95833.333333333343</v>
      </c>
      <c r="E321" s="15">
        <f t="shared" si="13"/>
        <v>19166.666666666657</v>
      </c>
      <c r="F321" s="4" t="str">
        <f t="shared" si="14"/>
        <v>CASE  MIDITOWER CE  CK 135-2 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12"/>
        <v>127500</v>
      </c>
      <c r="E322" s="15">
        <f t="shared" si="13"/>
        <v>25500</v>
      </c>
      <c r="F322" s="4" t="str">
        <f t="shared" si="14"/>
        <v>CASE TOWER CE CK 139-2 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5">C323/(1+20%)</f>
        <v>66666.666666666672</v>
      </c>
      <c r="E323" s="15">
        <f t="shared" ref="E323:E337" si="16">C323-D323</f>
        <v>13333.333333333328</v>
      </c>
      <c r="F323" s="4" t="str">
        <f t="shared" ref="F323:F337" si="17">+CONCATENATE(A323," ",B323)</f>
        <v>CASE MIDITOWER BC VIP 432 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5"/>
        <v>85000</v>
      </c>
      <c r="E324" s="15">
        <f t="shared" si="16"/>
        <v>17000</v>
      </c>
      <c r="F324" s="4" t="str">
        <f t="shared" si="17"/>
        <v>CASE TOWER BC VIP 730 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5"/>
        <v>0</v>
      </c>
      <c r="E325" s="15">
        <f t="shared" si="16"/>
        <v>0</v>
      </c>
      <c r="F325" s="4" t="str">
        <f t="shared" si="17"/>
        <v xml:space="preserve">GRUPPI DI CONTINUITA' 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5"/>
        <v>165000</v>
      </c>
      <c r="E326" s="15">
        <f t="shared" si="16"/>
        <v>33000</v>
      </c>
      <c r="F326" s="4" t="str">
        <f t="shared" si="17"/>
        <v>GR.CONT.REVOLUTION E300 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5"/>
        <v>194166.66666666669</v>
      </c>
      <c r="E327" s="15">
        <f t="shared" si="16"/>
        <v>38833.333333333314</v>
      </c>
      <c r="F327" s="4" t="str">
        <f t="shared" si="17"/>
        <v>GR.CONT.REVOLUTION F450 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5"/>
        <v>232500</v>
      </c>
      <c r="E328" s="15">
        <f t="shared" si="16"/>
        <v>46500</v>
      </c>
      <c r="F328" s="4" t="str">
        <f t="shared" si="17"/>
        <v>GR.CONT.REVOLUTION L600 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5"/>
        <v>248333.33333333334</v>
      </c>
      <c r="E329" s="15">
        <f t="shared" si="16"/>
        <v>49666.666666666657</v>
      </c>
      <c r="F329" s="4" t="str">
        <f t="shared" si="17"/>
        <v>GR.CONT.POWER PRO 600 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5"/>
        <v>398333.33333333337</v>
      </c>
      <c r="E330" s="15">
        <f t="shared" si="16"/>
        <v>79666.666666666628</v>
      </c>
      <c r="F330" s="4" t="str">
        <f t="shared" si="17"/>
        <v>GR.CONT.POWER PRO 750 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5"/>
        <v>521666.66666666669</v>
      </c>
      <c r="E331" s="15">
        <f t="shared" si="16"/>
        <v>104333.33333333331</v>
      </c>
      <c r="F331" s="4" t="str">
        <f t="shared" si="17"/>
        <v>GR.CONT.POWER PRO 900 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5"/>
        <v>630833.33333333337</v>
      </c>
      <c r="E332" s="15">
        <f t="shared" si="16"/>
        <v>126166.66666666663</v>
      </c>
      <c r="F332" s="4" t="str">
        <f t="shared" si="17"/>
        <v>GR.CONT.POWER PRO 1000 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5"/>
        <v>940000</v>
      </c>
      <c r="E333" s="15">
        <f t="shared" si="16"/>
        <v>188000</v>
      </c>
      <c r="F333" s="4" t="str">
        <f t="shared" si="17"/>
        <v>GR.CONT.POWER PRO 1600 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5"/>
        <v>1272500</v>
      </c>
      <c r="E334" s="15">
        <f t="shared" si="16"/>
        <v>254500</v>
      </c>
      <c r="F334" s="4" t="str">
        <f t="shared" si="17"/>
        <v>GR.CONT.POWER PRO 2400 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5"/>
        <v>3445000</v>
      </c>
      <c r="E335" s="15">
        <f t="shared" si="16"/>
        <v>689000</v>
      </c>
      <c r="F335" s="4" t="str">
        <f t="shared" si="17"/>
        <v>GR.CONT.POWERSAVE 4000 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5"/>
        <v>5708333.333333334</v>
      </c>
      <c r="E336" s="15">
        <f t="shared" si="16"/>
        <v>1141666.666666666</v>
      </c>
      <c r="F336" s="4" t="str">
        <f t="shared" si="17"/>
        <v>GR.CONT.POWERSAVE 7500 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5"/>
        <v>9760000</v>
      </c>
      <c r="E337" s="15">
        <f t="shared" si="16"/>
        <v>1952000</v>
      </c>
      <c r="F337" s="4" t="str">
        <f t="shared" si="17"/>
        <v>GR.CONT.POWERSAVE 12500 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B14" sqref="B14:C15"/>
    </sheetView>
  </sheetViews>
  <sheetFormatPr defaultColWidth="14.3984375" defaultRowHeight="15" customHeight="1" x14ac:dyDescent="0.3"/>
  <cols>
    <col min="1" max="1" width="16.296875" customWidth="1"/>
    <col min="2" max="2" width="25.79687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17.19921875" bestFit="1" customWidth="1"/>
    <col min="9" max="9" width="11.296875" bestFit="1" customWidth="1"/>
    <col min="10" max="26" width="9.29687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572</v>
      </c>
      <c r="D1" s="4"/>
      <c r="E1" s="4"/>
      <c r="F1" s="4"/>
      <c r="G1" s="4"/>
      <c r="H1" t="s">
        <v>573</v>
      </c>
      <c r="I1" s="4" t="s">
        <v>574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VLOOKUP(Table_1[[#This Row],[Column2]],$H$2:$I$5,2,FALSE)</f>
        <v>SUFFICIENTE</v>
      </c>
      <c r="D2" s="8"/>
      <c r="E2" s="8"/>
      <c r="F2" s="8"/>
      <c r="G2" s="8"/>
      <c r="H2" s="4">
        <v>0</v>
      </c>
      <c r="I2" s="8" t="s">
        <v>575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VLOOKUP(Table_1[[#This Row],[Column2]],$H$2:$I$5,2,FALSE)</f>
        <v>DISCRETO</v>
      </c>
      <c r="E3" s="8"/>
      <c r="F3" s="8"/>
      <c r="G3" s="8"/>
      <c r="H3" s="4">
        <v>40</v>
      </c>
      <c r="I3" s="8" t="s">
        <v>576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VLOOKUP(Table_1[[#This Row],[Column2]],$H$2:$I$5,2,FALSE)</f>
        <v>DISCRETO</v>
      </c>
      <c r="E4" s="8"/>
      <c r="F4" s="8"/>
      <c r="G4" s="8"/>
      <c r="H4" s="4">
        <v>60</v>
      </c>
      <c r="I4" s="8" t="s">
        <v>577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VLOOKUP(Table_1[[#This Row],[Column2]],$H$2:$I$5,2,FALSE)</f>
        <v>SUFFICIENTE</v>
      </c>
      <c r="E5" s="8"/>
      <c r="F5" s="8"/>
      <c r="G5" s="8"/>
      <c r="H5" s="4">
        <v>70</v>
      </c>
      <c r="I5" s="8" t="s">
        <v>578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VLOOKUP(Table_1[[#This Row],[Column2]],$H$2:$I$5,2,FALSE)</f>
        <v>BUONO</v>
      </c>
      <c r="E6" s="8"/>
      <c r="F6" s="8"/>
      <c r="G6" s="8"/>
      <c r="H6" s="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VLOOKUP(Table_1[[#This Row],[Column2]],$H$2:$I$5,2,FALSE)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VLOOKUP(Table_1[[#This Row],[Column2]],$H$2:$I$5,2,FALSE)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abSelected="1" topLeftCell="C1" zoomScale="90" zoomScaleNormal="90" workbookViewId="0">
      <selection activeCell="G25" sqref="G25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3" bestFit="1" customWidth="1"/>
    <col min="6" max="6" width="16.09765625" customWidth="1"/>
    <col min="7" max="7" width="27.296875" customWidth="1"/>
    <col min="8" max="8" width="18.59765625" bestFit="1" customWidth="1"/>
    <col min="9" max="10" width="29.296875" bestFit="1" customWidth="1"/>
    <col min="11" max="11" width="9.8984375" bestFit="1" customWidth="1"/>
    <col min="12" max="12" width="17.59765625" customWidth="1"/>
    <col min="13" max="24" width="8.69921875" customWidth="1"/>
  </cols>
  <sheetData>
    <row r="1" spans="1:17" ht="13.5" customHeigh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6"/>
      <c r="H1" s="19" t="s">
        <v>579</v>
      </c>
      <c r="I1" s="20" t="s">
        <v>584</v>
      </c>
      <c r="J1" s="20" t="s">
        <v>587</v>
      </c>
      <c r="M1" s="11"/>
      <c r="N1" s="11"/>
      <c r="O1" s="11"/>
      <c r="P1" s="11"/>
      <c r="Q1" s="11"/>
    </row>
    <row r="2" spans="1:17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H2" s="17" t="s">
        <v>580</v>
      </c>
      <c r="I2" s="17">
        <f>COUNTIF(C:C,H2)</f>
        <v>11</v>
      </c>
      <c r="J2" s="21">
        <f>SUMIF(C:C,H2,D:D)+SUMIF(C:C,H2,E:E)</f>
        <v>611998</v>
      </c>
    </row>
    <row r="3" spans="1:17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H3" s="17" t="s">
        <v>581</v>
      </c>
      <c r="I3" s="17">
        <f>COUNTIF(C:C,H3)</f>
        <v>5</v>
      </c>
      <c r="J3" s="21">
        <f t="shared" ref="J3:J5" si="0">SUMIF(C:C,H3,D:D)+SUMIF(C:C,H3,E:E)</f>
        <v>30962</v>
      </c>
    </row>
    <row r="4" spans="1:17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H4" s="17" t="s">
        <v>582</v>
      </c>
      <c r="I4" s="17">
        <f>COUNTIF(C:C,H4)</f>
        <v>4</v>
      </c>
      <c r="J4" s="21">
        <f t="shared" si="0"/>
        <v>54074</v>
      </c>
    </row>
    <row r="5" spans="1:17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H5" s="17" t="s">
        <v>583</v>
      </c>
      <c r="I5" s="17">
        <f>COUNTIF(C:C,H5)</f>
        <v>4</v>
      </c>
      <c r="J5" s="21">
        <f t="shared" si="0"/>
        <v>6765662</v>
      </c>
    </row>
    <row r="6" spans="1:17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17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17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H8" s="20" t="s">
        <v>586</v>
      </c>
      <c r="I8" s="20" t="s">
        <v>585</v>
      </c>
      <c r="J8" s="19" t="s">
        <v>588</v>
      </c>
    </row>
    <row r="9" spans="1:17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H9" s="17" t="s">
        <v>501</v>
      </c>
      <c r="I9" s="17">
        <f>COUNTIF(B:B,H9)</f>
        <v>2</v>
      </c>
      <c r="J9" s="21">
        <f>SUMIF(B:B,H9,D:D)+SUMIF(B:B,H9,E:E)</f>
        <v>73489</v>
      </c>
    </row>
    <row r="10" spans="1:17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H10" s="18" t="s">
        <v>511</v>
      </c>
      <c r="I10" s="17">
        <f>COUNTIF(B:B,H10)</f>
        <v>1</v>
      </c>
      <c r="J10" s="21">
        <f>SUMIF(B:B,H10,D:D)+SUMIF(B:B,H10,E:E)</f>
        <v>7973</v>
      </c>
    </row>
    <row r="11" spans="1:17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H11" s="18" t="s">
        <v>505</v>
      </c>
      <c r="I11" s="17">
        <f>COUNTIF(B:B,H11)</f>
        <v>4</v>
      </c>
      <c r="J11" s="21">
        <f t="shared" ref="J11" si="1">SUMIF(B:B,H11,D:D)+SUMIF(B:B,H11,E:E)</f>
        <v>54074</v>
      </c>
    </row>
    <row r="12" spans="1:17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17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17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H14" s="22" t="s">
        <v>589</v>
      </c>
      <c r="I14" s="22"/>
    </row>
    <row r="15" spans="1:17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17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mergeCells count="1">
    <mergeCell ref="H14:I14"/>
  </mergeCells>
  <pageMargins left="0.75" right="0.75" top="1" bottom="1" header="0" footer="0"/>
  <pageSetup orientation="portrait"/>
</worksheet>
</file>

<file path=docMetadata/LabelInfo.xml><?xml version="1.0" encoding="utf-8"?>
<clbl:labelList xmlns:clbl="http://schemas.microsoft.com/office/2020/mipLabelMetadata">
  <clbl:label id="{11859181-b792-4cfc-b438-67f21a4bfdb7}" enabled="1" method="Privileged" siteId="{a9a3f8a2-133e-4447-b230-cb1c1538dec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Bianca Radu</cp:lastModifiedBy>
  <dcterms:created xsi:type="dcterms:W3CDTF">2005-04-12T12:35:30Z</dcterms:created>
  <dcterms:modified xsi:type="dcterms:W3CDTF">2024-11-06T16:43:16Z</dcterms:modified>
</cp:coreProperties>
</file>