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lawl\Desktop\Salaison fiches\CSE\"/>
    </mc:Choice>
  </mc:AlternateContent>
  <xr:revisionPtr revIDLastSave="0" documentId="13_ncr:1_{531D7C32-08F0-4AA5-BA10-0CCDD3674E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SIGNES" sheetId="1" r:id="rId1"/>
    <sheet name="RECAP. GENERAL" sheetId="2" r:id="rId2"/>
    <sheet name="Sous Groupe 1" sheetId="3" r:id="rId3"/>
    <sheet name="Sous Groupe 2" sheetId="4" r:id="rId4"/>
    <sheet name="Sous Groupe 3" sheetId="5" r:id="rId5"/>
    <sheet name="Sous Groupe 4" sheetId="6" r:id="rId6"/>
    <sheet name="Sous Groupe 5" sheetId="7" r:id="rId7"/>
    <sheet name="Sous Groupe 6" sheetId="8" r:id="rId8"/>
    <sheet name="Sous Groupe 7" sheetId="9" r:id="rId9"/>
    <sheet name="Sous Groupe 8" sheetId="10" r:id="rId10"/>
    <sheet name="Sous Groupe 9" sheetId="11" r:id="rId11"/>
    <sheet name="Sous Groupe 10" sheetId="12" r:id="rId12"/>
    <sheet name="Sous Groupe 11" sheetId="13" r:id="rId13"/>
    <sheet name="Sous Groupe 12" sheetId="14" r:id="rId14"/>
    <sheet name="Sous Groupe 13" sheetId="15" r:id="rId15"/>
    <sheet name="Sous Groupe 14" sheetId="16" r:id="rId16"/>
    <sheet name="Sous Groupe 15" sheetId="17" r:id="rId17"/>
    <sheet name="FAC" sheetId="18" state="hidden" r:id="rId18"/>
    <sheet name="BON" sheetId="19" state="hidden" r:id="rId19"/>
  </sheets>
  <definedNames>
    <definedName name="_xlnm.Print_Area" localSheetId="17">FAC!$A$1:$I$29</definedName>
    <definedName name="_xlnm.Print_Area" localSheetId="1">'RECAP. GENERAL'!$A$1:$T$21</definedName>
    <definedName name="_xlnm.Print_Area" localSheetId="2">'Sous Groupe 1'!$A$1:$U$106</definedName>
    <definedName name="_xlnm.Print_Area" localSheetId="11">'Sous Groupe 10'!$A$1:$U$106</definedName>
    <definedName name="_xlnm.Print_Area" localSheetId="12">'Sous Groupe 11'!$A$1:$U$106</definedName>
    <definedName name="_xlnm.Print_Area" localSheetId="13">'Sous Groupe 12'!$A$1:$U$106</definedName>
    <definedName name="_xlnm.Print_Area" localSheetId="14">'Sous Groupe 13'!$A$1:$U$106</definedName>
    <definedName name="_xlnm.Print_Area" localSheetId="15">'Sous Groupe 14'!$A$1:$U$106</definedName>
    <definedName name="_xlnm.Print_Area" localSheetId="16">'Sous Groupe 15'!$A$1:$U$106</definedName>
    <definedName name="_xlnm.Print_Area" localSheetId="3">'Sous Groupe 2'!$A$1:$U$106</definedName>
    <definedName name="_xlnm.Print_Area" localSheetId="4">'Sous Groupe 3'!$A$1:$U$106</definedName>
    <definedName name="_xlnm.Print_Area" localSheetId="5">'Sous Groupe 4'!$A$1:$U$106</definedName>
    <definedName name="_xlnm.Print_Area" localSheetId="6">'Sous Groupe 5'!$A$1:$U$106</definedName>
    <definedName name="_xlnm.Print_Area" localSheetId="7">'Sous Groupe 6'!$A$1:$U$106</definedName>
    <definedName name="_xlnm.Print_Area" localSheetId="8">'Sous Groupe 7'!$A$1:$U$106</definedName>
    <definedName name="_xlnm.Print_Area" localSheetId="9">'Sous Groupe 8'!$A$1:$U$106</definedName>
    <definedName name="_xlnm.Print_Area" localSheetId="10">'Sous Groupe 9'!$A$1:$U$106</definedName>
    <definedName name="_xlnm.Print_Titles" localSheetId="2">'Sous Groupe 1'!$1:$5</definedName>
    <definedName name="_xlnm.Print_Titles" localSheetId="11">'Sous Groupe 10'!$1:$5</definedName>
    <definedName name="_xlnm.Print_Titles" localSheetId="12">'Sous Groupe 11'!$1:$5</definedName>
    <definedName name="_xlnm.Print_Titles" localSheetId="13">'Sous Groupe 12'!$1:$5</definedName>
    <definedName name="_xlnm.Print_Titles" localSheetId="14">'Sous Groupe 13'!$1:$5</definedName>
    <definedName name="_xlnm.Print_Titles" localSheetId="15">'Sous Groupe 14'!$1:$5</definedName>
    <definedName name="_xlnm.Print_Titles" localSheetId="16">'Sous Groupe 15'!$1:$5</definedName>
    <definedName name="_xlnm.Print_Titles" localSheetId="3">'Sous Groupe 2'!$1:$5</definedName>
    <definedName name="_xlnm.Print_Titles" localSheetId="4">'Sous Groupe 3'!$1:$5</definedName>
    <definedName name="_xlnm.Print_Titles" localSheetId="5">'Sous Groupe 4'!$1:$5</definedName>
    <definedName name="_xlnm.Print_Titles" localSheetId="6">'Sous Groupe 5'!$1:$5</definedName>
    <definedName name="_xlnm.Print_Titles" localSheetId="7">'Sous Groupe 6'!$1:$5</definedName>
    <definedName name="_xlnm.Print_Titles" localSheetId="8">'Sous Groupe 7'!$1:$5</definedName>
    <definedName name="_xlnm.Print_Titles" localSheetId="9">'Sous Groupe 8'!$1:$5</definedName>
    <definedName name="_xlnm.Print_Titles" localSheetId="10">'Sous Groupe 9'!$1:$5</definedName>
  </definedNames>
  <calcPr calcId="181029"/>
</workbook>
</file>

<file path=xl/calcChain.xml><?xml version="1.0" encoding="utf-8"?>
<calcChain xmlns="http://schemas.openxmlformats.org/spreadsheetml/2006/main">
  <c r="I7" i="2" l="1"/>
  <c r="A1" i="19"/>
  <c r="A1" i="18"/>
  <c r="V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U105" i="17"/>
  <c r="T105" i="17"/>
  <c r="U104" i="17"/>
  <c r="T104" i="17"/>
  <c r="U103" i="17"/>
  <c r="T103" i="17"/>
  <c r="U102" i="17"/>
  <c r="T102" i="17"/>
  <c r="U101" i="17"/>
  <c r="T101" i="17"/>
  <c r="U100" i="17"/>
  <c r="T100" i="17"/>
  <c r="U99" i="17"/>
  <c r="T99" i="17"/>
  <c r="U98" i="17"/>
  <c r="T98" i="17"/>
  <c r="U97" i="17"/>
  <c r="T97" i="17"/>
  <c r="U96" i="17"/>
  <c r="T96" i="17"/>
  <c r="U95" i="17"/>
  <c r="T95" i="17"/>
  <c r="U94" i="17"/>
  <c r="T94" i="17"/>
  <c r="U93" i="17"/>
  <c r="T93" i="17"/>
  <c r="U92" i="17"/>
  <c r="T92" i="17"/>
  <c r="U91" i="17"/>
  <c r="T91" i="17"/>
  <c r="U90" i="17"/>
  <c r="T90" i="17"/>
  <c r="U89" i="17"/>
  <c r="T89" i="17"/>
  <c r="U88" i="17"/>
  <c r="T88" i="17"/>
  <c r="U87" i="17"/>
  <c r="T87" i="17"/>
  <c r="U86" i="17"/>
  <c r="T86" i="17"/>
  <c r="U85" i="17"/>
  <c r="T85" i="17"/>
  <c r="U84" i="17"/>
  <c r="T84" i="17"/>
  <c r="U83" i="17"/>
  <c r="T83" i="17"/>
  <c r="U82" i="17"/>
  <c r="T82" i="17"/>
  <c r="U81" i="17"/>
  <c r="T81" i="17"/>
  <c r="U80" i="17"/>
  <c r="T80" i="17"/>
  <c r="U79" i="17"/>
  <c r="T79" i="17"/>
  <c r="U78" i="17"/>
  <c r="T78" i="17"/>
  <c r="U77" i="17"/>
  <c r="T77" i="17"/>
  <c r="U76" i="17"/>
  <c r="T76" i="17"/>
  <c r="U75" i="17"/>
  <c r="T75" i="17"/>
  <c r="U74" i="17"/>
  <c r="T74" i="17"/>
  <c r="U73" i="17"/>
  <c r="T73" i="17"/>
  <c r="U72" i="17"/>
  <c r="T72" i="17"/>
  <c r="U71" i="17"/>
  <c r="T71" i="17"/>
  <c r="U70" i="17"/>
  <c r="T70" i="17"/>
  <c r="U69" i="17"/>
  <c r="T69" i="17"/>
  <c r="U68" i="17"/>
  <c r="T68" i="17"/>
  <c r="U67" i="17"/>
  <c r="T67" i="17"/>
  <c r="U66" i="17"/>
  <c r="T66" i="17"/>
  <c r="U65" i="17"/>
  <c r="T65" i="17"/>
  <c r="U64" i="17"/>
  <c r="T64" i="17"/>
  <c r="U63" i="17"/>
  <c r="T63" i="17"/>
  <c r="U62" i="17"/>
  <c r="T62" i="17"/>
  <c r="U61" i="17"/>
  <c r="T61" i="17"/>
  <c r="U60" i="17"/>
  <c r="T60" i="17"/>
  <c r="U59" i="17"/>
  <c r="T59" i="17"/>
  <c r="U58" i="17"/>
  <c r="T58" i="17"/>
  <c r="U57" i="17"/>
  <c r="T57" i="17"/>
  <c r="U56" i="17"/>
  <c r="T56" i="17"/>
  <c r="U55" i="17"/>
  <c r="T55" i="17"/>
  <c r="U54" i="17"/>
  <c r="T54" i="17"/>
  <c r="U53" i="17"/>
  <c r="T53" i="17"/>
  <c r="U52" i="17"/>
  <c r="T52" i="17"/>
  <c r="U51" i="17"/>
  <c r="T51" i="17"/>
  <c r="U50" i="17"/>
  <c r="T50" i="17"/>
  <c r="U49" i="17"/>
  <c r="T49" i="17"/>
  <c r="U48" i="17"/>
  <c r="T48" i="17"/>
  <c r="U47" i="17"/>
  <c r="T47" i="17"/>
  <c r="U46" i="17"/>
  <c r="T46" i="17"/>
  <c r="U45" i="17"/>
  <c r="T45" i="17"/>
  <c r="U44" i="17"/>
  <c r="T44" i="17"/>
  <c r="U43" i="17"/>
  <c r="T43" i="17"/>
  <c r="U42" i="17"/>
  <c r="T42" i="17"/>
  <c r="U41" i="17"/>
  <c r="T41" i="17"/>
  <c r="U40" i="17"/>
  <c r="T40" i="17"/>
  <c r="U39" i="17"/>
  <c r="T39" i="17"/>
  <c r="U38" i="17"/>
  <c r="T38" i="17"/>
  <c r="U37" i="17"/>
  <c r="T37" i="17"/>
  <c r="U36" i="17"/>
  <c r="T36" i="17"/>
  <c r="U35" i="17"/>
  <c r="T35" i="17"/>
  <c r="U34" i="17"/>
  <c r="T34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T7" i="17"/>
  <c r="U6" i="17"/>
  <c r="U106" i="17" s="1"/>
  <c r="T6" i="17"/>
  <c r="T106" i="17" s="1"/>
  <c r="A1" i="17"/>
  <c r="V106" i="16"/>
  <c r="S106" i="16"/>
  <c r="R106" i="16"/>
  <c r="Q106" i="16"/>
  <c r="P106" i="16"/>
  <c r="O106" i="16"/>
  <c r="N106" i="16"/>
  <c r="M106" i="16"/>
  <c r="L106" i="16"/>
  <c r="K106" i="16"/>
  <c r="J106" i="16"/>
  <c r="I106" i="16"/>
  <c r="G19" i="2" s="1"/>
  <c r="H106" i="16"/>
  <c r="G106" i="16"/>
  <c r="F106" i="16"/>
  <c r="E106" i="16"/>
  <c r="D106" i="16"/>
  <c r="U105" i="16"/>
  <c r="T105" i="16"/>
  <c r="U104" i="16"/>
  <c r="T104" i="16"/>
  <c r="U103" i="16"/>
  <c r="T103" i="16"/>
  <c r="U102" i="16"/>
  <c r="T102" i="16"/>
  <c r="U101" i="16"/>
  <c r="T101" i="16"/>
  <c r="U100" i="16"/>
  <c r="T100" i="16"/>
  <c r="U99" i="16"/>
  <c r="T99" i="16"/>
  <c r="U98" i="16"/>
  <c r="T98" i="16"/>
  <c r="U97" i="16"/>
  <c r="T97" i="16"/>
  <c r="U96" i="16"/>
  <c r="T96" i="16"/>
  <c r="U95" i="16"/>
  <c r="T95" i="16"/>
  <c r="U94" i="16"/>
  <c r="T94" i="16"/>
  <c r="U93" i="16"/>
  <c r="T93" i="16"/>
  <c r="U92" i="16"/>
  <c r="T92" i="16"/>
  <c r="U91" i="16"/>
  <c r="T91" i="16"/>
  <c r="U90" i="16"/>
  <c r="T90" i="16"/>
  <c r="U89" i="16"/>
  <c r="T89" i="16"/>
  <c r="U88" i="16"/>
  <c r="T88" i="16"/>
  <c r="U87" i="16"/>
  <c r="T87" i="16"/>
  <c r="U86" i="16"/>
  <c r="T86" i="16"/>
  <c r="U85" i="16"/>
  <c r="T85" i="16"/>
  <c r="U84" i="16"/>
  <c r="T84" i="16"/>
  <c r="U83" i="16"/>
  <c r="T83" i="16"/>
  <c r="U82" i="16"/>
  <c r="T82" i="16"/>
  <c r="U81" i="16"/>
  <c r="T81" i="16"/>
  <c r="U80" i="16"/>
  <c r="T80" i="16"/>
  <c r="U79" i="16"/>
  <c r="T79" i="16"/>
  <c r="U78" i="16"/>
  <c r="T78" i="16"/>
  <c r="U77" i="16"/>
  <c r="T77" i="16"/>
  <c r="U76" i="16"/>
  <c r="T76" i="16"/>
  <c r="U75" i="16"/>
  <c r="T75" i="16"/>
  <c r="U74" i="16"/>
  <c r="T74" i="16"/>
  <c r="U73" i="16"/>
  <c r="T73" i="16"/>
  <c r="U72" i="16"/>
  <c r="T72" i="16"/>
  <c r="U71" i="16"/>
  <c r="T71" i="16"/>
  <c r="U70" i="16"/>
  <c r="T70" i="16"/>
  <c r="U69" i="16"/>
  <c r="T69" i="16"/>
  <c r="U68" i="16"/>
  <c r="T68" i="16"/>
  <c r="U67" i="16"/>
  <c r="T67" i="16"/>
  <c r="U66" i="16"/>
  <c r="T66" i="16"/>
  <c r="U65" i="16"/>
  <c r="T65" i="16"/>
  <c r="U64" i="16"/>
  <c r="T64" i="16"/>
  <c r="U63" i="16"/>
  <c r="T63" i="16"/>
  <c r="U62" i="16"/>
  <c r="T62" i="16"/>
  <c r="U61" i="16"/>
  <c r="T61" i="16"/>
  <c r="U60" i="16"/>
  <c r="T60" i="16"/>
  <c r="U59" i="16"/>
  <c r="T59" i="16"/>
  <c r="U58" i="16"/>
  <c r="T58" i="16"/>
  <c r="U57" i="16"/>
  <c r="T57" i="16"/>
  <c r="U56" i="16"/>
  <c r="T56" i="16"/>
  <c r="U55" i="16"/>
  <c r="T55" i="16"/>
  <c r="U54" i="16"/>
  <c r="T54" i="16"/>
  <c r="U53" i="16"/>
  <c r="T53" i="16"/>
  <c r="U52" i="16"/>
  <c r="T52" i="16"/>
  <c r="U51" i="16"/>
  <c r="T51" i="16"/>
  <c r="U50" i="16"/>
  <c r="T50" i="16"/>
  <c r="U49" i="16"/>
  <c r="T49" i="16"/>
  <c r="U48" i="16"/>
  <c r="T48" i="16"/>
  <c r="U47" i="16"/>
  <c r="T47" i="16"/>
  <c r="U46" i="16"/>
  <c r="T46" i="16"/>
  <c r="U45" i="16"/>
  <c r="T45" i="16"/>
  <c r="U44" i="16"/>
  <c r="T44" i="16"/>
  <c r="U43" i="16"/>
  <c r="T43" i="16"/>
  <c r="U42" i="16"/>
  <c r="T42" i="16"/>
  <c r="U41" i="16"/>
  <c r="T41" i="16"/>
  <c r="U40" i="16"/>
  <c r="T40" i="16"/>
  <c r="U39" i="16"/>
  <c r="T39" i="16"/>
  <c r="U38" i="16"/>
  <c r="T38" i="16"/>
  <c r="U37" i="16"/>
  <c r="T37" i="16"/>
  <c r="U36" i="16"/>
  <c r="T36" i="16"/>
  <c r="U35" i="16"/>
  <c r="T35" i="16"/>
  <c r="U34" i="16"/>
  <c r="T34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U106" i="16" s="1"/>
  <c r="T10" i="16"/>
  <c r="U9" i="16"/>
  <c r="T9" i="16"/>
  <c r="U8" i="16"/>
  <c r="T8" i="16"/>
  <c r="U7" i="16"/>
  <c r="T7" i="16"/>
  <c r="U6" i="16"/>
  <c r="T6" i="16"/>
  <c r="T106" i="16" s="1"/>
  <c r="A1" i="16"/>
  <c r="V106" i="15"/>
  <c r="S106" i="15"/>
  <c r="Q18" i="2" s="1"/>
  <c r="R106" i="15"/>
  <c r="P18" i="2" s="1"/>
  <c r="Q106" i="15"/>
  <c r="O18" i="2" s="1"/>
  <c r="P106" i="15"/>
  <c r="N18" i="2" s="1"/>
  <c r="O106" i="15"/>
  <c r="N106" i="15"/>
  <c r="L18" i="2" s="1"/>
  <c r="M106" i="15"/>
  <c r="K18" i="2" s="1"/>
  <c r="L106" i="15"/>
  <c r="J18" i="2" s="1"/>
  <c r="K106" i="15"/>
  <c r="I18" i="2" s="1"/>
  <c r="J106" i="15"/>
  <c r="H18" i="2" s="1"/>
  <c r="I106" i="15"/>
  <c r="G18" i="2" s="1"/>
  <c r="H106" i="15"/>
  <c r="F18" i="2" s="1"/>
  <c r="G106" i="15"/>
  <c r="E18" i="2" s="1"/>
  <c r="F106" i="15"/>
  <c r="D18" i="2" s="1"/>
  <c r="E106" i="15"/>
  <c r="C18" i="2" s="1"/>
  <c r="D106" i="15"/>
  <c r="U105" i="15"/>
  <c r="T105" i="15"/>
  <c r="U104" i="15"/>
  <c r="T104" i="15"/>
  <c r="U103" i="15"/>
  <c r="T103" i="15"/>
  <c r="U102" i="15"/>
  <c r="T102" i="15"/>
  <c r="U101" i="15"/>
  <c r="T101" i="15"/>
  <c r="U100" i="15"/>
  <c r="T100" i="15"/>
  <c r="U99" i="15"/>
  <c r="T99" i="15"/>
  <c r="U98" i="15"/>
  <c r="T98" i="15"/>
  <c r="U97" i="15"/>
  <c r="T97" i="15"/>
  <c r="U96" i="15"/>
  <c r="T96" i="15"/>
  <c r="U95" i="15"/>
  <c r="T95" i="15"/>
  <c r="U94" i="15"/>
  <c r="T94" i="15"/>
  <c r="U93" i="15"/>
  <c r="T93" i="15"/>
  <c r="U92" i="15"/>
  <c r="T92" i="15"/>
  <c r="U91" i="15"/>
  <c r="T91" i="15"/>
  <c r="U90" i="15"/>
  <c r="T90" i="15"/>
  <c r="U89" i="15"/>
  <c r="T89" i="15"/>
  <c r="U88" i="15"/>
  <c r="T88" i="15"/>
  <c r="U87" i="15"/>
  <c r="T87" i="15"/>
  <c r="U86" i="15"/>
  <c r="T86" i="15"/>
  <c r="U85" i="15"/>
  <c r="T85" i="15"/>
  <c r="U84" i="15"/>
  <c r="T84" i="15"/>
  <c r="U83" i="15"/>
  <c r="T83" i="15"/>
  <c r="U82" i="15"/>
  <c r="T82" i="15"/>
  <c r="U81" i="15"/>
  <c r="T81" i="15"/>
  <c r="U80" i="15"/>
  <c r="T80" i="15"/>
  <c r="U79" i="15"/>
  <c r="T79" i="15"/>
  <c r="U78" i="15"/>
  <c r="T78" i="15"/>
  <c r="U77" i="15"/>
  <c r="T77" i="15"/>
  <c r="U76" i="15"/>
  <c r="T76" i="15"/>
  <c r="U75" i="15"/>
  <c r="T75" i="15"/>
  <c r="U74" i="15"/>
  <c r="T74" i="15"/>
  <c r="U73" i="15"/>
  <c r="T73" i="15"/>
  <c r="U72" i="15"/>
  <c r="T72" i="15"/>
  <c r="U71" i="15"/>
  <c r="T71" i="15"/>
  <c r="U70" i="15"/>
  <c r="T70" i="15"/>
  <c r="U69" i="15"/>
  <c r="T69" i="15"/>
  <c r="U68" i="15"/>
  <c r="T68" i="15"/>
  <c r="U67" i="15"/>
  <c r="T67" i="15"/>
  <c r="U66" i="15"/>
  <c r="T66" i="15"/>
  <c r="U65" i="15"/>
  <c r="T65" i="15"/>
  <c r="U64" i="15"/>
  <c r="T64" i="15"/>
  <c r="U63" i="15"/>
  <c r="T63" i="15"/>
  <c r="U62" i="15"/>
  <c r="T62" i="15"/>
  <c r="U61" i="15"/>
  <c r="T61" i="15"/>
  <c r="U60" i="15"/>
  <c r="T60" i="15"/>
  <c r="U59" i="15"/>
  <c r="T59" i="15"/>
  <c r="U58" i="15"/>
  <c r="T58" i="15"/>
  <c r="U57" i="15"/>
  <c r="T57" i="15"/>
  <c r="U56" i="15"/>
  <c r="T56" i="15"/>
  <c r="U55" i="15"/>
  <c r="T55" i="15"/>
  <c r="U54" i="15"/>
  <c r="T54" i="15"/>
  <c r="U53" i="15"/>
  <c r="T53" i="15"/>
  <c r="U52" i="15"/>
  <c r="T52" i="15"/>
  <c r="U51" i="15"/>
  <c r="T51" i="15"/>
  <c r="U50" i="15"/>
  <c r="T50" i="15"/>
  <c r="U49" i="15"/>
  <c r="T49" i="15"/>
  <c r="U48" i="15"/>
  <c r="T48" i="15"/>
  <c r="U47" i="15"/>
  <c r="T47" i="15"/>
  <c r="U46" i="15"/>
  <c r="T46" i="15"/>
  <c r="U45" i="15"/>
  <c r="T45" i="15"/>
  <c r="U44" i="15"/>
  <c r="T44" i="15"/>
  <c r="U43" i="15"/>
  <c r="T43" i="15"/>
  <c r="U42" i="15"/>
  <c r="T42" i="15"/>
  <c r="U41" i="15"/>
  <c r="T41" i="15"/>
  <c r="U40" i="15"/>
  <c r="T40" i="15"/>
  <c r="U39" i="15"/>
  <c r="T39" i="15"/>
  <c r="U38" i="15"/>
  <c r="T38" i="15"/>
  <c r="U37" i="15"/>
  <c r="T37" i="15"/>
  <c r="U36" i="15"/>
  <c r="T36" i="15"/>
  <c r="U35" i="15"/>
  <c r="T35" i="15"/>
  <c r="U34" i="15"/>
  <c r="T34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T106" i="15" s="1"/>
  <c r="A1" i="15"/>
  <c r="V106" i="14"/>
  <c r="S106" i="14"/>
  <c r="R106" i="14"/>
  <c r="Q106" i="14"/>
  <c r="O17" i="2" s="1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U106" i="14" s="1"/>
  <c r="T6" i="14"/>
  <c r="T106" i="14" s="1"/>
  <c r="A1" i="14"/>
  <c r="V106" i="13"/>
  <c r="S106" i="13"/>
  <c r="R106" i="13"/>
  <c r="Q106" i="13"/>
  <c r="O16" i="2" s="1"/>
  <c r="P106" i="13"/>
  <c r="O106" i="13"/>
  <c r="N106" i="13"/>
  <c r="M106" i="13"/>
  <c r="K16" i="2" s="1"/>
  <c r="L106" i="13"/>
  <c r="K106" i="13"/>
  <c r="J106" i="13"/>
  <c r="I106" i="13"/>
  <c r="H106" i="13"/>
  <c r="G106" i="13"/>
  <c r="F106" i="13"/>
  <c r="E106" i="13"/>
  <c r="D106" i="13"/>
  <c r="U105" i="13"/>
  <c r="T105" i="13"/>
  <c r="U104" i="13"/>
  <c r="T104" i="13"/>
  <c r="U103" i="13"/>
  <c r="T103" i="13"/>
  <c r="U102" i="13"/>
  <c r="T102" i="13"/>
  <c r="U101" i="13"/>
  <c r="T101" i="13"/>
  <c r="U100" i="13"/>
  <c r="T100" i="13"/>
  <c r="U99" i="13"/>
  <c r="T99" i="13"/>
  <c r="U98" i="13"/>
  <c r="T98" i="13"/>
  <c r="U97" i="13"/>
  <c r="T97" i="13"/>
  <c r="U96" i="13"/>
  <c r="T96" i="13"/>
  <c r="U95" i="13"/>
  <c r="T95" i="13"/>
  <c r="U94" i="13"/>
  <c r="T94" i="13"/>
  <c r="U93" i="13"/>
  <c r="T93" i="13"/>
  <c r="U92" i="13"/>
  <c r="T92" i="13"/>
  <c r="U91" i="13"/>
  <c r="T91" i="13"/>
  <c r="U90" i="13"/>
  <c r="T90" i="13"/>
  <c r="U89" i="13"/>
  <c r="T89" i="13"/>
  <c r="U88" i="13"/>
  <c r="T88" i="13"/>
  <c r="U87" i="13"/>
  <c r="T87" i="13"/>
  <c r="U86" i="13"/>
  <c r="T86" i="13"/>
  <c r="U85" i="13"/>
  <c r="T85" i="13"/>
  <c r="U84" i="13"/>
  <c r="T84" i="13"/>
  <c r="U83" i="13"/>
  <c r="T83" i="13"/>
  <c r="U82" i="13"/>
  <c r="T82" i="13"/>
  <c r="U81" i="13"/>
  <c r="T81" i="13"/>
  <c r="U80" i="13"/>
  <c r="T80" i="13"/>
  <c r="U79" i="13"/>
  <c r="T79" i="13"/>
  <c r="U78" i="13"/>
  <c r="T78" i="13"/>
  <c r="U77" i="13"/>
  <c r="T77" i="13"/>
  <c r="U76" i="13"/>
  <c r="T76" i="13"/>
  <c r="U75" i="13"/>
  <c r="T75" i="13"/>
  <c r="U74" i="13"/>
  <c r="T74" i="13"/>
  <c r="U73" i="13"/>
  <c r="T73" i="13"/>
  <c r="U72" i="13"/>
  <c r="T72" i="13"/>
  <c r="U71" i="13"/>
  <c r="T71" i="13"/>
  <c r="U70" i="13"/>
  <c r="T70" i="13"/>
  <c r="U69" i="13"/>
  <c r="T69" i="13"/>
  <c r="U68" i="13"/>
  <c r="T68" i="13"/>
  <c r="U67" i="13"/>
  <c r="T67" i="13"/>
  <c r="U66" i="13"/>
  <c r="T66" i="13"/>
  <c r="U65" i="13"/>
  <c r="T65" i="13"/>
  <c r="U64" i="13"/>
  <c r="T64" i="13"/>
  <c r="U63" i="13"/>
  <c r="T63" i="13"/>
  <c r="U62" i="13"/>
  <c r="T62" i="13"/>
  <c r="U61" i="13"/>
  <c r="T61" i="13"/>
  <c r="U60" i="13"/>
  <c r="T60" i="13"/>
  <c r="U59" i="13"/>
  <c r="T59" i="13"/>
  <c r="U58" i="13"/>
  <c r="T58" i="13"/>
  <c r="U57" i="13"/>
  <c r="T57" i="13"/>
  <c r="U56" i="13"/>
  <c r="T56" i="13"/>
  <c r="U55" i="13"/>
  <c r="T55" i="13"/>
  <c r="U54" i="13"/>
  <c r="T54" i="13"/>
  <c r="U53" i="13"/>
  <c r="T53" i="13"/>
  <c r="U52" i="13"/>
  <c r="T52" i="13"/>
  <c r="U51" i="13"/>
  <c r="T51" i="13"/>
  <c r="U50" i="13"/>
  <c r="T50" i="13"/>
  <c r="U49" i="13"/>
  <c r="T49" i="13"/>
  <c r="U48" i="13"/>
  <c r="T48" i="13"/>
  <c r="U47" i="13"/>
  <c r="T47" i="13"/>
  <c r="U46" i="13"/>
  <c r="T46" i="13"/>
  <c r="U45" i="13"/>
  <c r="T45" i="13"/>
  <c r="U44" i="13"/>
  <c r="T44" i="13"/>
  <c r="U43" i="13"/>
  <c r="T43" i="13"/>
  <c r="U42" i="13"/>
  <c r="T42" i="13"/>
  <c r="U41" i="13"/>
  <c r="T41" i="13"/>
  <c r="U40" i="13"/>
  <c r="T40" i="13"/>
  <c r="U39" i="13"/>
  <c r="T39" i="13"/>
  <c r="U38" i="13"/>
  <c r="T38" i="13"/>
  <c r="U37" i="13"/>
  <c r="T37" i="13"/>
  <c r="U36" i="13"/>
  <c r="T36" i="13"/>
  <c r="U35" i="13"/>
  <c r="T35" i="13"/>
  <c r="U34" i="13"/>
  <c r="T34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T7" i="13"/>
  <c r="U6" i="13"/>
  <c r="U106" i="13" s="1"/>
  <c r="T6" i="13"/>
  <c r="T106" i="13" s="1"/>
  <c r="A1" i="13"/>
  <c r="V106" i="12"/>
  <c r="S106" i="12"/>
  <c r="R106" i="12"/>
  <c r="Q106" i="12"/>
  <c r="P106" i="12"/>
  <c r="O106" i="12"/>
  <c r="N106" i="12"/>
  <c r="M106" i="12"/>
  <c r="L106" i="12"/>
  <c r="K106" i="12"/>
  <c r="J106" i="12"/>
  <c r="I106" i="12"/>
  <c r="G15" i="2" s="1"/>
  <c r="H106" i="12"/>
  <c r="G106" i="12"/>
  <c r="F106" i="12"/>
  <c r="E106" i="12"/>
  <c r="D106" i="12"/>
  <c r="U105" i="12"/>
  <c r="T105" i="12"/>
  <c r="U104" i="12"/>
  <c r="T104" i="12"/>
  <c r="U103" i="12"/>
  <c r="T103" i="12"/>
  <c r="U102" i="12"/>
  <c r="T102" i="12"/>
  <c r="U101" i="12"/>
  <c r="T101" i="12"/>
  <c r="U100" i="12"/>
  <c r="T100" i="12"/>
  <c r="U99" i="12"/>
  <c r="T99" i="12"/>
  <c r="U98" i="12"/>
  <c r="T98" i="12"/>
  <c r="U97" i="12"/>
  <c r="T97" i="12"/>
  <c r="U96" i="12"/>
  <c r="T96" i="12"/>
  <c r="U95" i="12"/>
  <c r="T95" i="12"/>
  <c r="U94" i="12"/>
  <c r="T94" i="12"/>
  <c r="U93" i="12"/>
  <c r="T93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2" i="12"/>
  <c r="T82" i="12"/>
  <c r="U81" i="12"/>
  <c r="T81" i="12"/>
  <c r="U80" i="12"/>
  <c r="T80" i="12"/>
  <c r="U79" i="12"/>
  <c r="T79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2" i="12"/>
  <c r="T62" i="12"/>
  <c r="U61" i="12"/>
  <c r="T61" i="12"/>
  <c r="U60" i="12"/>
  <c r="T60" i="12"/>
  <c r="U59" i="12"/>
  <c r="T59" i="12"/>
  <c r="U58" i="12"/>
  <c r="T58" i="12"/>
  <c r="U57" i="12"/>
  <c r="T57" i="12"/>
  <c r="U56" i="12"/>
  <c r="T56" i="12"/>
  <c r="U55" i="12"/>
  <c r="T55" i="12"/>
  <c r="U54" i="12"/>
  <c r="T54" i="12"/>
  <c r="U53" i="12"/>
  <c r="T53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U46" i="12"/>
  <c r="T46" i="12"/>
  <c r="U45" i="12"/>
  <c r="T45" i="12"/>
  <c r="U44" i="12"/>
  <c r="T44" i="12"/>
  <c r="U43" i="12"/>
  <c r="T43" i="12"/>
  <c r="U42" i="12"/>
  <c r="T42" i="12"/>
  <c r="U41" i="12"/>
  <c r="T41" i="12"/>
  <c r="U40" i="12"/>
  <c r="T40" i="12"/>
  <c r="U39" i="12"/>
  <c r="T39" i="12"/>
  <c r="U38" i="12"/>
  <c r="T38" i="12"/>
  <c r="U37" i="12"/>
  <c r="T37" i="12"/>
  <c r="U36" i="12"/>
  <c r="T36" i="12"/>
  <c r="U35" i="12"/>
  <c r="T35" i="12"/>
  <c r="U34" i="12"/>
  <c r="T34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U106" i="12" s="1"/>
  <c r="T10" i="12"/>
  <c r="U9" i="12"/>
  <c r="T9" i="12"/>
  <c r="U8" i="12"/>
  <c r="T8" i="12"/>
  <c r="U7" i="12"/>
  <c r="T7" i="12"/>
  <c r="U6" i="12"/>
  <c r="T6" i="12"/>
  <c r="T106" i="12" s="1"/>
  <c r="A1" i="12"/>
  <c r="V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C14" i="2" s="1"/>
  <c r="D106" i="11"/>
  <c r="U105" i="11"/>
  <c r="T105" i="11"/>
  <c r="U104" i="11"/>
  <c r="T104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5" i="11"/>
  <c r="T95" i="11"/>
  <c r="U94" i="11"/>
  <c r="T94" i="11"/>
  <c r="U93" i="11"/>
  <c r="T93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2" i="11"/>
  <c r="T82" i="11"/>
  <c r="U81" i="11"/>
  <c r="T81" i="11"/>
  <c r="U80" i="11"/>
  <c r="T80" i="11"/>
  <c r="U79" i="11"/>
  <c r="T79" i="11"/>
  <c r="U78" i="11"/>
  <c r="T78" i="11"/>
  <c r="U77" i="11"/>
  <c r="T77" i="11"/>
  <c r="U76" i="11"/>
  <c r="T76" i="11"/>
  <c r="U75" i="11"/>
  <c r="T75" i="11"/>
  <c r="U74" i="11"/>
  <c r="T74" i="11"/>
  <c r="U73" i="11"/>
  <c r="T73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2" i="11"/>
  <c r="T62" i="11"/>
  <c r="U61" i="11"/>
  <c r="T61" i="11"/>
  <c r="U60" i="11"/>
  <c r="T60" i="11"/>
  <c r="U59" i="11"/>
  <c r="T59" i="11"/>
  <c r="U58" i="11"/>
  <c r="T58" i="11"/>
  <c r="U57" i="11"/>
  <c r="T57" i="11"/>
  <c r="U56" i="11"/>
  <c r="T56" i="11"/>
  <c r="U55" i="11"/>
  <c r="T55" i="11"/>
  <c r="U54" i="11"/>
  <c r="T54" i="11"/>
  <c r="U53" i="11"/>
  <c r="T53" i="11"/>
  <c r="U52" i="11"/>
  <c r="T52" i="11"/>
  <c r="U51" i="11"/>
  <c r="T51" i="11"/>
  <c r="U50" i="11"/>
  <c r="T50" i="11"/>
  <c r="U49" i="11"/>
  <c r="T49" i="11"/>
  <c r="U48" i="11"/>
  <c r="T48" i="11"/>
  <c r="U47" i="11"/>
  <c r="T47" i="11"/>
  <c r="U46" i="11"/>
  <c r="T46" i="11"/>
  <c r="U45" i="11"/>
  <c r="T45" i="11"/>
  <c r="U44" i="11"/>
  <c r="T44" i="11"/>
  <c r="U43" i="11"/>
  <c r="T43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T36" i="11"/>
  <c r="U35" i="11"/>
  <c r="T35" i="11"/>
  <c r="U34" i="11"/>
  <c r="T34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U106" i="11" s="1"/>
  <c r="T10" i="11"/>
  <c r="U9" i="11"/>
  <c r="T9" i="11"/>
  <c r="U8" i="11"/>
  <c r="T8" i="11"/>
  <c r="U7" i="11"/>
  <c r="T7" i="11"/>
  <c r="T106" i="11" s="1"/>
  <c r="U6" i="11"/>
  <c r="T6" i="11"/>
  <c r="A1" i="11"/>
  <c r="V106" i="10"/>
  <c r="S106" i="10"/>
  <c r="R106" i="10"/>
  <c r="Q106" i="10"/>
  <c r="O13" i="2" s="1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U105" i="10"/>
  <c r="T105" i="10"/>
  <c r="U104" i="10"/>
  <c r="T104" i="10"/>
  <c r="U103" i="10"/>
  <c r="T10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T106" i="10" s="1"/>
  <c r="U6" i="10"/>
  <c r="U106" i="10" s="1"/>
  <c r="T6" i="10"/>
  <c r="A1" i="10"/>
  <c r="V106" i="9"/>
  <c r="S106" i="9"/>
  <c r="R106" i="9"/>
  <c r="Q106" i="9"/>
  <c r="P106" i="9"/>
  <c r="O106" i="9"/>
  <c r="N106" i="9"/>
  <c r="M106" i="9"/>
  <c r="K12" i="2" s="1"/>
  <c r="L106" i="9"/>
  <c r="K106" i="9"/>
  <c r="J106" i="9"/>
  <c r="I106" i="9"/>
  <c r="G12" i="2" s="1"/>
  <c r="H106" i="9"/>
  <c r="G106" i="9"/>
  <c r="E12" i="2" s="1"/>
  <c r="F106" i="9"/>
  <c r="E106" i="9"/>
  <c r="C12" i="2" s="1"/>
  <c r="D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U106" i="9" s="1"/>
  <c r="T6" i="9"/>
  <c r="T106" i="9" s="1"/>
  <c r="A1" i="9"/>
  <c r="V106" i="8"/>
  <c r="S106" i="8"/>
  <c r="R106" i="8"/>
  <c r="Q106" i="8"/>
  <c r="P106" i="8"/>
  <c r="O106" i="8"/>
  <c r="N106" i="8"/>
  <c r="M106" i="8"/>
  <c r="K11" i="2" s="1"/>
  <c r="L106" i="8"/>
  <c r="K106" i="8"/>
  <c r="J106" i="8"/>
  <c r="I106" i="8"/>
  <c r="G11" i="2" s="1"/>
  <c r="H106" i="8"/>
  <c r="G106" i="8"/>
  <c r="F106" i="8"/>
  <c r="E106" i="8"/>
  <c r="C11" i="2" s="1"/>
  <c r="D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U106" i="8" s="1"/>
  <c r="T10" i="8"/>
  <c r="U9" i="8"/>
  <c r="T9" i="8"/>
  <c r="U8" i="8"/>
  <c r="T8" i="8"/>
  <c r="U7" i="8"/>
  <c r="T7" i="8"/>
  <c r="U6" i="8"/>
  <c r="T6" i="8"/>
  <c r="T106" i="8" s="1"/>
  <c r="A1" i="8"/>
  <c r="V106" i="7"/>
  <c r="S106" i="7"/>
  <c r="R106" i="7"/>
  <c r="Q106" i="7"/>
  <c r="O10" i="2" s="1"/>
  <c r="P106" i="7"/>
  <c r="O106" i="7"/>
  <c r="M10" i="2" s="1"/>
  <c r="N106" i="7"/>
  <c r="M106" i="7"/>
  <c r="K10" i="2" s="1"/>
  <c r="L106" i="7"/>
  <c r="K106" i="7"/>
  <c r="I10" i="2" s="1"/>
  <c r="J106" i="7"/>
  <c r="I106" i="7"/>
  <c r="G10" i="2" s="1"/>
  <c r="H106" i="7"/>
  <c r="G106" i="7"/>
  <c r="F106" i="7"/>
  <c r="E106" i="7"/>
  <c r="C10" i="2" s="1"/>
  <c r="D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U106" i="7" s="1"/>
  <c r="T10" i="7"/>
  <c r="U9" i="7"/>
  <c r="T9" i="7"/>
  <c r="U8" i="7"/>
  <c r="T8" i="7"/>
  <c r="U7" i="7"/>
  <c r="T7" i="7"/>
  <c r="T106" i="7" s="1"/>
  <c r="U6" i="7"/>
  <c r="T6" i="7"/>
  <c r="A1" i="7"/>
  <c r="V106" i="6"/>
  <c r="S106" i="6"/>
  <c r="Q9" i="2" s="1"/>
  <c r="R106" i="6"/>
  <c r="Q106" i="6"/>
  <c r="O9" i="2" s="1"/>
  <c r="P106" i="6"/>
  <c r="O106" i="6"/>
  <c r="N106" i="6"/>
  <c r="M106" i="6"/>
  <c r="K9" i="2" s="1"/>
  <c r="L106" i="6"/>
  <c r="K106" i="6"/>
  <c r="I9" i="2" s="1"/>
  <c r="J106" i="6"/>
  <c r="I106" i="6"/>
  <c r="G9" i="2" s="1"/>
  <c r="H106" i="6"/>
  <c r="G106" i="6"/>
  <c r="F106" i="6"/>
  <c r="E106" i="6"/>
  <c r="D106" i="6"/>
  <c r="U105" i="6"/>
  <c r="T105" i="6"/>
  <c r="U104" i="6"/>
  <c r="T104" i="6"/>
  <c r="U103" i="6"/>
  <c r="T103" i="6"/>
  <c r="U102" i="6"/>
  <c r="T102" i="6"/>
  <c r="U101" i="6"/>
  <c r="T101" i="6"/>
  <c r="U100" i="6"/>
  <c r="T100" i="6"/>
  <c r="U99" i="6"/>
  <c r="T99" i="6"/>
  <c r="U98" i="6"/>
  <c r="T98" i="6"/>
  <c r="U97" i="6"/>
  <c r="T97" i="6"/>
  <c r="U96" i="6"/>
  <c r="T96" i="6"/>
  <c r="U95" i="6"/>
  <c r="T95" i="6"/>
  <c r="U94" i="6"/>
  <c r="T94" i="6"/>
  <c r="U93" i="6"/>
  <c r="T93" i="6"/>
  <c r="U92" i="6"/>
  <c r="T92" i="6"/>
  <c r="U91" i="6"/>
  <c r="T91" i="6"/>
  <c r="U90" i="6"/>
  <c r="T90" i="6"/>
  <c r="U89" i="6"/>
  <c r="T89" i="6"/>
  <c r="U88" i="6"/>
  <c r="T88" i="6"/>
  <c r="U87" i="6"/>
  <c r="T87" i="6"/>
  <c r="U86" i="6"/>
  <c r="T86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T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U61" i="6"/>
  <c r="T61" i="6"/>
  <c r="U60" i="6"/>
  <c r="T60" i="6"/>
  <c r="U59" i="6"/>
  <c r="T59" i="6"/>
  <c r="U58" i="6"/>
  <c r="T58" i="6"/>
  <c r="U57" i="6"/>
  <c r="T57" i="6"/>
  <c r="U56" i="6"/>
  <c r="T56" i="6"/>
  <c r="U55" i="6"/>
  <c r="T55" i="6"/>
  <c r="U54" i="6"/>
  <c r="T5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U40" i="6"/>
  <c r="T40" i="6"/>
  <c r="U39" i="6"/>
  <c r="T39" i="6"/>
  <c r="U38" i="6"/>
  <c r="T38" i="6"/>
  <c r="U37" i="6"/>
  <c r="T37" i="6"/>
  <c r="U36" i="6"/>
  <c r="T36" i="6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U9" i="6"/>
  <c r="T9" i="6"/>
  <c r="U8" i="6"/>
  <c r="T8" i="6"/>
  <c r="U7" i="6"/>
  <c r="T7" i="6"/>
  <c r="T106" i="6" s="1"/>
  <c r="U6" i="6"/>
  <c r="U106" i="6" s="1"/>
  <c r="T6" i="6"/>
  <c r="A1" i="6"/>
  <c r="V106" i="5"/>
  <c r="S106" i="5"/>
  <c r="Q8" i="2" s="1"/>
  <c r="R106" i="5"/>
  <c r="Q106" i="5"/>
  <c r="P106" i="5"/>
  <c r="O106" i="5"/>
  <c r="M8" i="2" s="1"/>
  <c r="N106" i="5"/>
  <c r="M106" i="5"/>
  <c r="K8" i="2" s="1"/>
  <c r="L106" i="5"/>
  <c r="K106" i="5"/>
  <c r="J106" i="5"/>
  <c r="I106" i="5"/>
  <c r="G8" i="2" s="1"/>
  <c r="H106" i="5"/>
  <c r="G106" i="5"/>
  <c r="F106" i="5"/>
  <c r="E106" i="5"/>
  <c r="C8" i="2" s="1"/>
  <c r="D106" i="5"/>
  <c r="U105" i="5"/>
  <c r="T105" i="5"/>
  <c r="U104" i="5"/>
  <c r="T104" i="5"/>
  <c r="U103" i="5"/>
  <c r="T103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6" i="5"/>
  <c r="T86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9" i="5"/>
  <c r="T69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U106" i="5" s="1"/>
  <c r="T6" i="5"/>
  <c r="T106" i="5" s="1"/>
  <c r="A1" i="5"/>
  <c r="V106" i="4"/>
  <c r="S106" i="4"/>
  <c r="R106" i="4"/>
  <c r="Q106" i="4"/>
  <c r="O7" i="2" s="1"/>
  <c r="P106" i="4"/>
  <c r="O106" i="4"/>
  <c r="M7" i="2" s="1"/>
  <c r="N106" i="4"/>
  <c r="M106" i="4"/>
  <c r="L106" i="4"/>
  <c r="K106" i="4"/>
  <c r="J106" i="4"/>
  <c r="I106" i="4"/>
  <c r="G7" i="2" s="1"/>
  <c r="H106" i="4"/>
  <c r="G106" i="4"/>
  <c r="F106" i="4"/>
  <c r="E106" i="4"/>
  <c r="C7" i="2" s="1"/>
  <c r="D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U106" i="4" s="1"/>
  <c r="T8" i="4"/>
  <c r="U7" i="4"/>
  <c r="T7" i="4"/>
  <c r="U6" i="4"/>
  <c r="T6" i="4"/>
  <c r="T106" i="4" s="1"/>
  <c r="A1" i="4"/>
  <c r="V106" i="3"/>
  <c r="S106" i="3"/>
  <c r="Q6" i="2" s="1"/>
  <c r="R106" i="3"/>
  <c r="Q106" i="3"/>
  <c r="O6" i="2" s="1"/>
  <c r="P106" i="3"/>
  <c r="O106" i="3"/>
  <c r="N106" i="3"/>
  <c r="M106" i="3"/>
  <c r="K6" i="2" s="1"/>
  <c r="L106" i="3"/>
  <c r="K106" i="3"/>
  <c r="J106" i="3"/>
  <c r="I106" i="3"/>
  <c r="H106" i="3"/>
  <c r="G106" i="3"/>
  <c r="E6" i="2" s="1"/>
  <c r="F106" i="3"/>
  <c r="E106" i="3"/>
  <c r="C6" i="2" s="1"/>
  <c r="D106" i="3"/>
  <c r="B25" i="18" s="1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U106" i="3" s="1"/>
  <c r="T10" i="3"/>
  <c r="U9" i="3"/>
  <c r="T9" i="3"/>
  <c r="U8" i="3"/>
  <c r="T8" i="3"/>
  <c r="U7" i="3"/>
  <c r="T7" i="3"/>
  <c r="T106" i="3" s="1"/>
  <c r="U6" i="3"/>
  <c r="T6" i="3"/>
  <c r="Q20" i="2"/>
  <c r="P20" i="2"/>
  <c r="O20" i="2"/>
  <c r="N20" i="2"/>
  <c r="M20" i="2"/>
  <c r="L20" i="2"/>
  <c r="K20" i="2"/>
  <c r="J20" i="2"/>
  <c r="I20" i="2"/>
  <c r="H20" i="2"/>
  <c r="G20" i="2"/>
  <c r="R20" i="2" s="1"/>
  <c r="F20" i="2"/>
  <c r="E20" i="2"/>
  <c r="D20" i="2"/>
  <c r="C20" i="2"/>
  <c r="S20" i="2" s="1"/>
  <c r="A20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S19" i="2" s="1"/>
  <c r="A19" i="2"/>
  <c r="M18" i="2"/>
  <c r="A18" i="2"/>
  <c r="Q17" i="2"/>
  <c r="P17" i="2"/>
  <c r="N17" i="2"/>
  <c r="M17" i="2"/>
  <c r="L17" i="2"/>
  <c r="K17" i="2"/>
  <c r="J17" i="2"/>
  <c r="I17" i="2"/>
  <c r="H17" i="2"/>
  <c r="G17" i="2"/>
  <c r="F17" i="2"/>
  <c r="E17" i="2"/>
  <c r="R17" i="2" s="1"/>
  <c r="D17" i="2"/>
  <c r="C17" i="2"/>
  <c r="S17" i="2" s="1"/>
  <c r="A17" i="2"/>
  <c r="Q16" i="2"/>
  <c r="P16" i="2"/>
  <c r="N16" i="2"/>
  <c r="M16" i="2"/>
  <c r="L16" i="2"/>
  <c r="J16" i="2"/>
  <c r="I16" i="2"/>
  <c r="H16" i="2"/>
  <c r="G16" i="2"/>
  <c r="F16" i="2"/>
  <c r="E16" i="2"/>
  <c r="D16" i="2"/>
  <c r="C16" i="2"/>
  <c r="A16" i="2"/>
  <c r="Q15" i="2"/>
  <c r="P15" i="2"/>
  <c r="O15" i="2"/>
  <c r="N15" i="2"/>
  <c r="M15" i="2"/>
  <c r="L15" i="2"/>
  <c r="K15" i="2"/>
  <c r="J15" i="2"/>
  <c r="I15" i="2"/>
  <c r="H15" i="2"/>
  <c r="F15" i="2"/>
  <c r="E15" i="2"/>
  <c r="D15" i="2"/>
  <c r="C15" i="2"/>
  <c r="A15" i="2"/>
  <c r="Q14" i="2"/>
  <c r="P14" i="2"/>
  <c r="O14" i="2"/>
  <c r="N14" i="2"/>
  <c r="M14" i="2"/>
  <c r="L14" i="2"/>
  <c r="K14" i="2"/>
  <c r="J14" i="2"/>
  <c r="I14" i="2"/>
  <c r="G14" i="2"/>
  <c r="F14" i="2"/>
  <c r="E14" i="2"/>
  <c r="D14" i="2"/>
  <c r="A14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R13" i="2" s="1"/>
  <c r="C13" i="2"/>
  <c r="S13" i="2" s="1"/>
  <c r="A13" i="2"/>
  <c r="Q12" i="2"/>
  <c r="P12" i="2"/>
  <c r="O12" i="2"/>
  <c r="N12" i="2"/>
  <c r="M12" i="2"/>
  <c r="L12" i="2"/>
  <c r="J12" i="2"/>
  <c r="I12" i="2"/>
  <c r="H12" i="2"/>
  <c r="F12" i="2"/>
  <c r="D12" i="2"/>
  <c r="A12" i="2"/>
  <c r="Q11" i="2"/>
  <c r="P11" i="2"/>
  <c r="O11" i="2"/>
  <c r="N11" i="2"/>
  <c r="M11" i="2"/>
  <c r="L11" i="2"/>
  <c r="J11" i="2"/>
  <c r="I11" i="2"/>
  <c r="H11" i="2"/>
  <c r="F11" i="2"/>
  <c r="E11" i="2"/>
  <c r="D11" i="2"/>
  <c r="A11" i="2"/>
  <c r="Q10" i="2"/>
  <c r="P10" i="2"/>
  <c r="N10" i="2"/>
  <c r="L10" i="2"/>
  <c r="J10" i="2"/>
  <c r="H10" i="2"/>
  <c r="F10" i="2"/>
  <c r="E10" i="2"/>
  <c r="D10" i="2"/>
  <c r="A10" i="2"/>
  <c r="P9" i="2"/>
  <c r="N9" i="2"/>
  <c r="M9" i="2"/>
  <c r="L9" i="2"/>
  <c r="J9" i="2"/>
  <c r="H9" i="2"/>
  <c r="F9" i="2"/>
  <c r="E9" i="2"/>
  <c r="D9" i="2"/>
  <c r="C9" i="2"/>
  <c r="S9" i="2" s="1"/>
  <c r="A9" i="2"/>
  <c r="P8" i="2"/>
  <c r="O8" i="2"/>
  <c r="N8" i="2"/>
  <c r="L8" i="2"/>
  <c r="J8" i="2"/>
  <c r="I8" i="2"/>
  <c r="H8" i="2"/>
  <c r="F8" i="2"/>
  <c r="E8" i="2"/>
  <c r="D8" i="2"/>
  <c r="A8" i="2"/>
  <c r="Q7" i="2"/>
  <c r="P7" i="2"/>
  <c r="N7" i="2"/>
  <c r="L7" i="2"/>
  <c r="K7" i="2"/>
  <c r="J7" i="2"/>
  <c r="H7" i="2"/>
  <c r="F7" i="2"/>
  <c r="E7" i="2"/>
  <c r="D7" i="2"/>
  <c r="A7" i="2"/>
  <c r="P6" i="2"/>
  <c r="N6" i="2"/>
  <c r="M6" i="2"/>
  <c r="L6" i="2"/>
  <c r="J6" i="2"/>
  <c r="I6" i="2"/>
  <c r="H6" i="2"/>
  <c r="G6" i="2"/>
  <c r="F6" i="2"/>
  <c r="D6" i="2"/>
  <c r="A6" i="2"/>
  <c r="N1" i="2"/>
  <c r="H1" i="2"/>
  <c r="A1" i="2"/>
  <c r="L21" i="2" l="1"/>
  <c r="E13" i="18" s="1"/>
  <c r="B29" i="19" s="1"/>
  <c r="Q21" i="2"/>
  <c r="E19" i="18" s="1"/>
  <c r="B40" i="19" s="1"/>
  <c r="P21" i="2"/>
  <c r="E17" i="18" s="1"/>
  <c r="B37" i="19" s="1"/>
  <c r="N21" i="2"/>
  <c r="E15" i="18" s="1"/>
  <c r="B33" i="19" s="1"/>
  <c r="J21" i="2"/>
  <c r="E11" i="18" s="1"/>
  <c r="B24" i="19" s="1"/>
  <c r="I21" i="2"/>
  <c r="E10" i="18" s="1"/>
  <c r="B22" i="19" s="1"/>
  <c r="H21" i="2"/>
  <c r="E9" i="18" s="1"/>
  <c r="B19" i="19" s="1"/>
  <c r="G21" i="2"/>
  <c r="E8" i="18" s="1"/>
  <c r="B17" i="19" s="1"/>
  <c r="F21" i="2"/>
  <c r="E7" i="18" s="1"/>
  <c r="B15" i="19" s="1"/>
  <c r="D21" i="2"/>
  <c r="E5" i="18" s="1"/>
  <c r="B10" i="19" s="1"/>
  <c r="E21" i="2"/>
  <c r="E6" i="18" s="1"/>
  <c r="B12" i="19" s="1"/>
  <c r="R18" i="2"/>
  <c r="U106" i="15"/>
  <c r="S16" i="2"/>
  <c r="R16" i="2"/>
  <c r="I19" i="18"/>
  <c r="F19" i="18"/>
  <c r="G19" i="18" s="1"/>
  <c r="S6" i="2"/>
  <c r="R6" i="2"/>
  <c r="C21" i="2"/>
  <c r="E4" i="18" s="1"/>
  <c r="B8" i="19" s="1"/>
  <c r="S14" i="2"/>
  <c r="R14" i="2"/>
  <c r="F6" i="18"/>
  <c r="G6" i="18" s="1"/>
  <c r="S11" i="2"/>
  <c r="R11" i="2"/>
  <c r="I17" i="18"/>
  <c r="F17" i="18"/>
  <c r="G17" i="18" s="1"/>
  <c r="I13" i="18"/>
  <c r="F13" i="18"/>
  <c r="G13" i="18" s="1"/>
  <c r="I7" i="18"/>
  <c r="F7" i="18"/>
  <c r="G7" i="18" s="1"/>
  <c r="M21" i="2"/>
  <c r="E14" i="18" s="1"/>
  <c r="B31" i="19" s="1"/>
  <c r="S8" i="2"/>
  <c r="R8" i="2"/>
  <c r="K21" i="2"/>
  <c r="E12" i="18" s="1"/>
  <c r="B26" i="19" s="1"/>
  <c r="R10" i="2"/>
  <c r="S10" i="2"/>
  <c r="S15" i="2"/>
  <c r="O21" i="2"/>
  <c r="E16" i="18" s="1"/>
  <c r="B35" i="19" s="1"/>
  <c r="S7" i="2"/>
  <c r="R7" i="2"/>
  <c r="S12" i="2"/>
  <c r="R12" i="2"/>
  <c r="I9" i="18"/>
  <c r="R19" i="2"/>
  <c r="R15" i="2"/>
  <c r="S18" i="2"/>
  <c r="R9" i="2"/>
  <c r="F10" i="18" l="1"/>
  <c r="G10" i="18" s="1"/>
  <c r="I6" i="18"/>
  <c r="F8" i="18"/>
  <c r="G8" i="18" s="1"/>
  <c r="I8" i="18"/>
  <c r="F9" i="18"/>
  <c r="G9" i="18" s="1"/>
  <c r="I10" i="18"/>
  <c r="I11" i="18"/>
  <c r="F11" i="18"/>
  <c r="G11" i="18" s="1"/>
  <c r="F15" i="18"/>
  <c r="G15" i="18" s="1"/>
  <c r="I15" i="18"/>
  <c r="B42" i="19"/>
  <c r="F5" i="18"/>
  <c r="G5" i="18" s="1"/>
  <c r="I5" i="18"/>
  <c r="I12" i="18"/>
  <c r="F12" i="18"/>
  <c r="G12" i="18" s="1"/>
  <c r="I16" i="18"/>
  <c r="F16" i="18"/>
  <c r="G16" i="18" s="1"/>
  <c r="R21" i="2"/>
  <c r="S21" i="2"/>
  <c r="I14" i="18"/>
  <c r="F14" i="18"/>
  <c r="G14" i="18" s="1"/>
  <c r="I4" i="18"/>
  <c r="F4" i="18"/>
  <c r="E21" i="18"/>
  <c r="G23" i="18" l="1"/>
  <c r="T21" i="2"/>
  <c r="B44" i="19" s="1"/>
  <c r="G4" i="18"/>
  <c r="G21" i="18" s="1"/>
  <c r="G25" i="18" s="1"/>
  <c r="I21" i="18" s="1"/>
  <c r="F21" i="18"/>
</calcChain>
</file>

<file path=xl/sharedStrings.xml><?xml version="1.0" encoding="utf-8"?>
<sst xmlns="http://schemas.openxmlformats.org/spreadsheetml/2006/main" count="1044" uniqueCount="165">
  <si>
    <t>CONSIGNES</t>
  </si>
  <si>
    <t>Vous vous apprétez à réaliser une commande pour votre CSE, voici donc ci-dessous quelques consignes pour vous permettre de bien renseigner ce document.</t>
  </si>
  <si>
    <t>2. Merci de préciser également le nom et le téléphone du responsable de la commande dans  l'onglet "Ss Groupe 1" uniquement.</t>
  </si>
  <si>
    <t>3. Un "sous groupe" correspond à des commandes que vous souhaitez regrouper (par ex. découpage de la commande CSE par sous groupes, correspondant aux différents services de votre entreprise)</t>
  </si>
  <si>
    <t>4. Dans ce document, nous avons crée 15 sous-groupes et chaque sous groupe peut contenir au maximum 100 commandes.</t>
  </si>
  <si>
    <t>Si toutefois vous disposez de plus de 15 sous-groupes et/ou de plus de 100 commandes pour un sous-groupe donné, merci de nous contacter afin de nous puissions vous faire parvenir un fichier informatique adapté.</t>
  </si>
  <si>
    <t xml:space="preserve">5. Dans le cas où vous n'avez pas besoin de découper votre commande CSE en sous-groupe, renseignez donc l'ensemble de vos commandes dans l'onglet    "Ss Groupe 1" uniquement ; </t>
  </si>
  <si>
    <t>ATTENTION : L'ONGLET RECAP GENERAL SE CALCULE AUTOMATIQUEMENT.</t>
  </si>
  <si>
    <t>Pour toutes questions, n'hésitez pas à nous contacter par téléphone au 04 77 54 38 55 ou à l'adresse mail suivante : contact@salaisonsdelabreche.com</t>
  </si>
  <si>
    <t xml:space="preserve">NOM DU RESPONSABLE : </t>
  </si>
  <si>
    <t xml:space="preserve">N° Téléphone : </t>
  </si>
  <si>
    <t>SAUCISSON PUR PORC</t>
  </si>
  <si>
    <t>SPÉCIALITÉS</t>
  </si>
  <si>
    <t>SNACK</t>
  </si>
  <si>
    <t>SAUCISSON A CUIRE</t>
  </si>
  <si>
    <t>JAMBONS</t>
  </si>
  <si>
    <t>N°de l'onglet sous groupe</t>
  </si>
  <si>
    <t>Nom du sous groupe</t>
  </si>
  <si>
    <t>LOT 200 HM</t>
  </si>
  <si>
    <t>LOT 200 HG</t>
  </si>
  <si>
    <t>LOT 
ARTISANAL</t>
  </si>
  <si>
    <t>LOT 
FROMAGES</t>
  </si>
  <si>
    <t>LOT 
GIBIERS</t>
  </si>
  <si>
    <t>LOT 
NOIX NOISETTE CEPE</t>
  </si>
  <si>
    <t xml:space="preserve"> MIGNONETTE</t>
  </si>
  <si>
    <t>LOT A CUIRE NATURE + PISTACHE</t>
  </si>
  <si>
    <t>LOT SABODET</t>
  </si>
  <si>
    <t>BARQUETTE JAMBONS 250G</t>
  </si>
  <si>
    <t>1/2 JAMBON</t>
  </si>
  <si>
    <t>JAMBON AVEC OS</t>
  </si>
  <si>
    <t>JAMBON DÉSOSSÉ 6 MOIS</t>
  </si>
  <si>
    <t>JAMBON DÉSOSSÉ 9 MOIS</t>
  </si>
  <si>
    <t xml:space="preserve">TERRINES </t>
  </si>
  <si>
    <t>TOTAL LOT</t>
  </si>
  <si>
    <t>TOTAL 
TARIF</t>
  </si>
  <si>
    <t>Nombre
de
 pièces
 offertes</t>
  </si>
  <si>
    <t>Lot de 10 pièces saucissons pur porc 200g, haché moyen
 = 2 kg</t>
  </si>
  <si>
    <t>Lot de 9 pièces saucissons pur porc 200g, haché gros 
= 1,8 kg</t>
  </si>
  <si>
    <t>Saucisson pur porc artisanal 350/400g - Lot de 2 kg environ</t>
  </si>
  <si>
    <t>Lot 7 pièces : 2 fromage de chèvre,
 2 Roquefort, 
2 Beaufort et 1 pur porc 
= 1,4kg</t>
  </si>
  <si>
    <t>Lot 7 pièces : 
2 sanglier, 2 cerf,
 2 taureau et 1 pur porc
 = 1,4kg</t>
  </si>
  <si>
    <t>Lot 7 pièces : 
2 Noix, 
2 Noisettes, 2 cèpes et 1 pur porc = 1,4kg</t>
  </si>
  <si>
    <t>Mignonettes pur porc, 
sac de 2 kg</t>
  </si>
  <si>
    <t>Lot de 4 saucissons à cuire 400g + 2 pièces à cuire pistache 400g = 2,4kg</t>
  </si>
  <si>
    <t>Lot de 4 sabodets à cuire 600g = 2,4kg</t>
  </si>
  <si>
    <t>Barquette 250g soit 10 tranches de jambon sec VPF hors froid. Lot de 5 barquettes soit 1,250kg</t>
  </si>
  <si>
    <t>1/2 jambon sec désossé, pièce de 2,5kg environ</t>
  </si>
  <si>
    <t>Jambon sec avec os, pièce de 5,5 kg environ</t>
  </si>
  <si>
    <t>Jambon sec désossé, pièce de 5,3 kg environ</t>
  </si>
  <si>
    <t>Jambon sec superieur désossé 9 mois d'affinage, pièce de 5,7 kg environ</t>
  </si>
  <si>
    <t>Lot de 12 Terrines</t>
  </si>
  <si>
    <t>NB</t>
  </si>
  <si>
    <t>TOTAL GENERAL</t>
  </si>
  <si>
    <t>CSE</t>
  </si>
  <si>
    <t>Sous-groupe 1</t>
  </si>
  <si>
    <t xml:space="preserve">Nouveau </t>
  </si>
  <si>
    <t xml:space="preserve">N°client </t>
  </si>
  <si>
    <t>Nom</t>
  </si>
  <si>
    <t>Prénom</t>
  </si>
  <si>
    <t>Nb de cartons</t>
  </si>
  <si>
    <t>JAMBON DÉSOSSÉ
 9 MOIS</t>
  </si>
  <si>
    <t>NB PIECE GRATUITE</t>
  </si>
  <si>
    <t>Lot 7 pièces :
2 fromage de chèvre, 2 Roquefort, 2 Beaufort et 1 pur porc 
= 1,4kg</t>
  </si>
  <si>
    <t>Lot 7 pièces : 
2 sanglier, 2 Cerf,
 2 taureau et 1 pur porc
 = 1,4kg</t>
  </si>
  <si>
    <t>Lot 7 pièces :
 2 Noix, 
2 Noisettes, 2 Cèpes 
et 1 pur porc = 1,4kg</t>
  </si>
  <si>
    <t>Lot 12 Terrines 
180g</t>
  </si>
  <si>
    <t>Sous-groupe 2</t>
  </si>
  <si>
    <t>Sous-groupe 3</t>
  </si>
  <si>
    <t>Lot 7 pièces : 2 fromage de chèvre,
 2 Roquefort,
 2 Beaufort et 1 pur porc 
= 1,4kg</t>
  </si>
  <si>
    <t>Lot 7 pièces :
 2 Noix, 
2 Noisettes, 2 Cèpes et 1 pur porc = 1,4kg</t>
  </si>
  <si>
    <t>Sous-groupe 4</t>
  </si>
  <si>
    <t>Lot 7 pièces :
 2 fromage de chèvre, 2 Roquefort, 2 Beaufort et 1 pur porc 
= 1,4kg</t>
  </si>
  <si>
    <t>Lot 7 pièces : 
2 Noix,
 2 Noisettes, 2 Cèpes et 1 pur porc = 1,4kg</t>
  </si>
  <si>
    <t>Sous-groupe 5</t>
  </si>
  <si>
    <t>Lot 7 pièces : 2 fromage de chèvre, 2 Roquefort, 2 Beaufort et 1 pur porc 
= 1,4kg</t>
  </si>
  <si>
    <t>Sous-groupe 6</t>
  </si>
  <si>
    <t>Lot 7 pièces : 
2 Noix, 
2 Noisettes, 2 Cèpes 
et 1 pur porc = 1,4kg</t>
  </si>
  <si>
    <t>Sous-groupe 7</t>
  </si>
  <si>
    <t>Lot 7 pièces :
 2 fromage de chèvre, 
2 Roquefort, 2 Beaufort et 1 pur porc 
= 1,4kg</t>
  </si>
  <si>
    <t>Sous-groupe 8</t>
  </si>
  <si>
    <t>Lot 7 pièces : 2 fromage de chèvre, 
2 Roquefort, 2 Beaufort et 1 pur porc 
= 1,4kg</t>
  </si>
  <si>
    <t>Lot 7 pièces : 
2 Noix, 
2 Noisettes, 2 Cèpes et 1 pur porc = 1,4kg</t>
  </si>
  <si>
    <t>Sous-groupe 9</t>
  </si>
  <si>
    <t>Lot 7 pièces : 
2 fromage de chèvre, 
2 Roquefort, 
2 Beaufort et 1 pur porc 
= 1,4kg</t>
  </si>
  <si>
    <t>Sous-groupe 10</t>
  </si>
  <si>
    <t>Lot 7 pièces : 
2 Noix,
 2 Noisettes, 2 cèpes et 1 pur porc = 1,4kg</t>
  </si>
  <si>
    <t>Sous-groupe 11</t>
  </si>
  <si>
    <t>Sous-groupe 12</t>
  </si>
  <si>
    <t>Sous-groupe 13</t>
  </si>
  <si>
    <t>Sous-groupe 14</t>
  </si>
  <si>
    <t>Sous-groupe 15</t>
  </si>
  <si>
    <t>TARIF DU 7 JUIN 2022</t>
  </si>
  <si>
    <t>Tarif 
TTC</t>
  </si>
  <si>
    <t>CODE
Article</t>
  </si>
  <si>
    <t>Tarif 
HT</t>
  </si>
  <si>
    <t xml:space="preserve">Quantité </t>
  </si>
  <si>
    <t>TOTAL 
  H.T.</t>
  </si>
  <si>
    <t>TOTAL
TTC</t>
  </si>
  <si>
    <t>Poids
1 lot</t>
  </si>
  <si>
    <t xml:space="preserve">POIDS
TOTAL </t>
  </si>
  <si>
    <t>LOT HM  10 PIECES</t>
  </si>
  <si>
    <t>174 GCE</t>
  </si>
  <si>
    <t>LOT HG  9 PIECES</t>
  </si>
  <si>
    <t xml:space="preserve">102 GCE </t>
  </si>
  <si>
    <t>LOT ARTISANAL 3/400</t>
  </si>
  <si>
    <t>13749GCE</t>
  </si>
  <si>
    <t>LOT 7 FROMAGES</t>
  </si>
  <si>
    <t>218 GCE</t>
  </si>
  <si>
    <t>LOT 7 GIBIERS</t>
  </si>
  <si>
    <t>228GCE</t>
  </si>
  <si>
    <t xml:space="preserve">LOT 7  SPECIALITES </t>
  </si>
  <si>
    <t>112GCE</t>
  </si>
  <si>
    <t xml:space="preserve">MIGNONETTES </t>
  </si>
  <si>
    <t>166 GCE</t>
  </si>
  <si>
    <t>LOT A CUIRE</t>
  </si>
  <si>
    <t xml:space="preserve">220 GCE </t>
  </si>
  <si>
    <t>SABODET</t>
  </si>
  <si>
    <t>229GCE</t>
  </si>
  <si>
    <t>BARQUETTE JAMBON</t>
  </si>
  <si>
    <t xml:space="preserve">256 GCE </t>
  </si>
  <si>
    <t>1/2 JAMBON SEC / 2,5 KG</t>
  </si>
  <si>
    <t xml:space="preserve">252 GCE </t>
  </si>
  <si>
    <t>JAMBON SEC OS / 5 KG</t>
  </si>
  <si>
    <t xml:space="preserve">251 GCE </t>
  </si>
  <si>
    <t>JAMBON S/OS 6 MOIS  / 5,3 KG</t>
  </si>
  <si>
    <t xml:space="preserve">250 GCE </t>
  </si>
  <si>
    <t>JAMBON S/OS  9 MOIS / 5,7 KG</t>
  </si>
  <si>
    <t xml:space="preserve">208 GCE </t>
  </si>
  <si>
    <t>LOT 12 TERRINES</t>
  </si>
  <si>
    <t>917GCE</t>
  </si>
  <si>
    <t xml:space="preserve">TOTAL SUR FACTURE </t>
  </si>
  <si>
    <t xml:space="preserve">CODE CLIENT </t>
  </si>
  <si>
    <t xml:space="preserve">TOTAL COMMANDE </t>
  </si>
  <si>
    <t>NB COLIS</t>
  </si>
  <si>
    <t xml:space="preserve">Nb Nature 200g ECHANTILLONS </t>
  </si>
  <si>
    <t xml:space="preserve">COLIS ECHANTILLONS </t>
  </si>
  <si>
    <t xml:space="preserve">DATE DEPART : </t>
  </si>
  <si>
    <t xml:space="preserve">TRANSPORT  : </t>
  </si>
  <si>
    <t>Nb</t>
  </si>
  <si>
    <t>GAMME SAUCISSONS PUR PORC</t>
  </si>
  <si>
    <t>Lot de 10 pièces saucissons pur porc 200g, haché moyen = 2kg</t>
  </si>
  <si>
    <t>Lot de 9 pièces saucissons pur porc 200g, haché gros = 1,800kg</t>
  </si>
  <si>
    <t>Saucisson pur porc artisanal 350/400g - Lot de 2kg environ</t>
  </si>
  <si>
    <t>GAMME SPÉCIALITÉS</t>
  </si>
  <si>
    <t>Lot de 7 pièces : 2 fromage de chèvre,</t>
  </si>
  <si>
    <t>2 Roquefort, 2 Beaufort, 1 pur porc = 1,400kg</t>
  </si>
  <si>
    <t>Lot de 7 pièces : 2 sanglier, 2 cerf, 2 canard, 1 pur porc = 1,400kg</t>
  </si>
  <si>
    <t>Lot de 7 pièces : 2 noix, 2 noisettes, 2 cèpes, 1 pur porc = 1,400kg</t>
  </si>
  <si>
    <t>GAMME GRIGNOTAGE</t>
  </si>
  <si>
    <t>Mignonette pur porc, sac de 2kg</t>
  </si>
  <si>
    <t>GAMME À CUIRE</t>
  </si>
  <si>
    <t>Lot de 4 pièces saucisson à cuire 400g +
 2 pièces à cuire pistaché 400g = 2,400kg</t>
  </si>
  <si>
    <t>Lot de 4 pièces sabodet à cuire 600g</t>
  </si>
  <si>
    <t>= 2,400kg</t>
  </si>
  <si>
    <t>GAMME JAMBONS</t>
  </si>
  <si>
    <t>Barquette de 250g soit 10 tranches de jambon sec VPF,
 hors froid./Lot de 5 barquettes soit 1,250kg</t>
  </si>
  <si>
    <t>½ Jambon sec désossé, pièce de 2,5kg environ</t>
  </si>
  <si>
    <t>Jambon sec avec os, pièce de 5,5kg environ</t>
  </si>
  <si>
    <t>Jambon sec désossé, pièce de 5,3kg environ</t>
  </si>
  <si>
    <t>Jambon sec supérieur désossé 9 mois d’affinage
, pièce de 5,7kg environ</t>
  </si>
  <si>
    <t xml:space="preserve">GAMME TERRINES </t>
  </si>
  <si>
    <t>LOT 12 TERRINES DE 180G</t>
  </si>
  <si>
    <t>MONTANT TOTAL DE LA COMMANDE</t>
  </si>
  <si>
    <t>ECHANTILLONS</t>
  </si>
  <si>
    <t xml:space="preserve">1. Les cases colorées en vertes sont les cases que vous pouvez compléter, allant de l'onglet "ss groupe 1" à "ss groupe 15" 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</si>
</sst>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[$€-40C]_-;\-* #,##0.00\ [$€-40C]_-;_-* &quot;-&quot;??\ [$€-40C]_-;_-@_-"/>
    <numFmt numFmtId="165" formatCode="_-* #,##0\ _€_-;\-* #,##0\ _€_-;_-* &quot;-&quot;\ _€_-;_-@_-"/>
    <numFmt numFmtId="166" formatCode="_-* #,##0\ _€_-;\-* #,##0\ _€_-;_-* &quot;-&quot;??\ _€_-;_-@_-"/>
    <numFmt numFmtId="167" formatCode="_-* #,##0.00\ &quot;€&quot;_-;\-* #,##0.00\ &quot;€&quot;_-;_-* &quot;-&quot;??\ &quot;€&quot;_-;_-@_-"/>
    <numFmt numFmtId="168" formatCode="0.0"/>
    <numFmt numFmtId="169" formatCode="_-* #,##0\ _F_-;\-* #,##0\ _F_-;_-* &quot;-&quot;??\ _F_-;_-@_-"/>
    <numFmt numFmtId="170" formatCode="#,##0\ &quot;€&quot;;\-#,##0\ &quot;€&quot;"/>
    <numFmt numFmtId="171" formatCode="#,##0.00\ &quot;€&quot;;\-#,##0.00\ &quot;€&quot;"/>
    <numFmt numFmtId="172" formatCode="_-* #,##0.00\ _F_-;\-* #,##0.00\ _F_-;_-* &quot;-&quot;??\ _F_-;_-@_-"/>
    <numFmt numFmtId="173" formatCode="_-* #,##0\ &quot;€&quot;_-;\-* #,##0\ &quot;€&quot;_-;_-* &quot;-&quot;??\ &quot;€&quot;_-;_-@_-"/>
    <numFmt numFmtId="174" formatCode="#,##0_ ;\-#,##0\ "/>
    <numFmt numFmtId="175" formatCode="0_ ;\-0\ 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6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1D1D1B"/>
      <name val="Verdana"/>
      <family val="2"/>
    </font>
    <font>
      <b/>
      <sz val="13.5"/>
      <color rgb="FF1D1D1B"/>
      <name val="Verdana"/>
      <family val="2"/>
    </font>
    <font>
      <sz val="11.5"/>
      <color rgb="FF1D1D1B"/>
      <name val="Tahoma"/>
      <family val="2"/>
    </font>
    <font>
      <sz val="16"/>
      <color theme="1"/>
      <name val="Tahoma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8"/>
      <color theme="7"/>
      <name val="Calibri"/>
      <family val="2"/>
      <scheme val="minor"/>
    </font>
    <font>
      <sz val="20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3F9A5"/>
        <bgColor indexed="64"/>
      </patternFill>
    </fill>
  </fills>
  <borders count="1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/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thick">
        <color rgb="FF1D1D1B"/>
      </bottom>
      <diagonal/>
    </border>
    <border>
      <left/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medium">
        <color auto="1"/>
      </top>
      <bottom style="thick">
        <color indexed="64"/>
      </bottom>
      <diagonal/>
    </border>
    <border>
      <left/>
      <right style="thick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 style="thick">
        <color rgb="FF1D1D1B"/>
      </bottom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/>
      <diagonal/>
    </border>
  </borders>
  <cellStyleXfs count="6">
    <xf numFmtId="0" fontId="0" fillId="0" borderId="0"/>
    <xf numFmtId="0" fontId="22" fillId="0" borderId="0"/>
    <xf numFmtId="172" fontId="22" fillId="0" borderId="0"/>
    <xf numFmtId="167" fontId="36" fillId="0" borderId="0"/>
    <xf numFmtId="172" fontId="22" fillId="0" borderId="0"/>
    <xf numFmtId="167" fontId="22" fillId="0" borderId="0"/>
  </cellStyleXfs>
  <cellXfs count="393">
    <xf numFmtId="0" fontId="0" fillId="0" borderId="0" xfId="0"/>
    <xf numFmtId="0" fontId="0" fillId="0" borderId="1" xfId="0" applyBorder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3" fillId="0" borderId="0" xfId="0" applyFont="1"/>
    <xf numFmtId="0" fontId="10" fillId="0" borderId="16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1" fontId="10" fillId="0" borderId="48" xfId="0" applyNumberFormat="1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" fontId="3" fillId="0" borderId="48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/>
    </xf>
    <xf numFmtId="49" fontId="0" fillId="0" borderId="0" xfId="0" applyNumberFormat="1"/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1" fontId="13" fillId="0" borderId="50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55" xfId="0" applyBorder="1"/>
    <xf numFmtId="0" fontId="0" fillId="0" borderId="14" xfId="0" applyBorder="1"/>
    <xf numFmtId="0" fontId="0" fillId="0" borderId="56" xfId="0" applyBorder="1"/>
    <xf numFmtId="0" fontId="0" fillId="0" borderId="31" xfId="0" applyBorder="1"/>
    <xf numFmtId="0" fontId="0" fillId="0" borderId="2" xfId="0" applyBorder="1"/>
    <xf numFmtId="0" fontId="0" fillId="0" borderId="47" xfId="0" applyBorder="1"/>
    <xf numFmtId="0" fontId="0" fillId="0" borderId="35" xfId="0" applyBorder="1"/>
    <xf numFmtId="0" fontId="0" fillId="0" borderId="54" xfId="0" applyBorder="1"/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/>
    </xf>
    <xf numFmtId="0" fontId="0" fillId="4" borderId="33" xfId="0" applyFill="1" applyBorder="1"/>
    <xf numFmtId="0" fontId="0" fillId="4" borderId="27" xfId="0" applyFill="1" applyBorder="1"/>
    <xf numFmtId="0" fontId="0" fillId="4" borderId="45" xfId="0" applyFill="1" applyBorder="1"/>
    <xf numFmtId="0" fontId="8" fillId="5" borderId="53" xfId="0" applyFont="1" applyFill="1" applyBorder="1" applyAlignment="1" applyProtection="1">
      <alignment horizontal="center" vertical="center"/>
      <protection locked="0"/>
    </xf>
    <xf numFmtId="0" fontId="8" fillId="5" borderId="17" xfId="0" applyFont="1" applyFill="1" applyBorder="1" applyAlignment="1" applyProtection="1">
      <alignment horizontal="center" vertical="center"/>
      <protection locked="0"/>
    </xf>
    <xf numFmtId="0" fontId="9" fillId="5" borderId="43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32" xfId="0" applyFont="1" applyFill="1" applyBorder="1" applyAlignment="1" applyProtection="1">
      <alignment horizontal="center" vertical="center"/>
      <protection locked="0"/>
    </xf>
    <xf numFmtId="0" fontId="8" fillId="5" borderId="24" xfId="0" applyFont="1" applyFill="1" applyBorder="1" applyAlignment="1" applyProtection="1">
      <alignment horizontal="center" vertical="center"/>
      <protection locked="0"/>
    </xf>
    <xf numFmtId="0" fontId="9" fillId="5" borderId="41" xfId="0" applyFont="1" applyFill="1" applyBorder="1" applyAlignment="1" applyProtection="1">
      <alignment horizontal="center" vertical="center" wrapText="1"/>
      <protection locked="0"/>
    </xf>
    <xf numFmtId="0" fontId="9" fillId="5" borderId="23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/>
      <protection locked="0"/>
    </xf>
    <xf numFmtId="0" fontId="8" fillId="5" borderId="34" xfId="0" applyFont="1" applyFill="1" applyBorder="1" applyAlignment="1" applyProtection="1">
      <alignment horizontal="center" vertical="center"/>
      <protection locked="0"/>
    </xf>
    <xf numFmtId="0" fontId="8" fillId="5" borderId="26" xfId="0" applyFont="1" applyFill="1" applyBorder="1" applyAlignment="1" applyProtection="1">
      <alignment horizontal="center" vertical="center"/>
      <protection locked="0"/>
    </xf>
    <xf numFmtId="0" fontId="9" fillId="5" borderId="42" xfId="0" applyFont="1" applyFill="1" applyBorder="1" applyAlignment="1" applyProtection="1">
      <alignment horizontal="center" vertical="center" wrapText="1"/>
      <protection locked="0"/>
    </xf>
    <xf numFmtId="0" fontId="9" fillId="5" borderId="25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8" fillId="6" borderId="43" xfId="0" applyFont="1" applyFill="1" applyBorder="1" applyAlignment="1" applyProtection="1">
      <alignment horizontal="center" vertical="center" wrapText="1"/>
      <protection locked="0"/>
    </xf>
    <xf numFmtId="0" fontId="8" fillId="6" borderId="16" xfId="0" applyFont="1" applyFill="1" applyBorder="1" applyAlignment="1" applyProtection="1">
      <alignment horizontal="center" vertical="center" wrapText="1"/>
      <protection locked="0"/>
    </xf>
    <xf numFmtId="0" fontId="8" fillId="6" borderId="41" xfId="0" applyFont="1" applyFill="1" applyBorder="1" applyAlignment="1" applyProtection="1">
      <alignment horizontal="center" vertical="center" wrapText="1"/>
      <protection locked="0"/>
    </xf>
    <xf numFmtId="0" fontId="8" fillId="6" borderId="23" xfId="0" applyFont="1" applyFill="1" applyBorder="1" applyAlignment="1" applyProtection="1">
      <alignment horizontal="center" vertical="center" wrapText="1"/>
      <protection locked="0"/>
    </xf>
    <xf numFmtId="1" fontId="13" fillId="6" borderId="50" xfId="0" applyNumberFormat="1" applyFont="1" applyFill="1" applyBorder="1" applyAlignment="1">
      <alignment horizontal="center" vertical="center" wrapText="1"/>
    </xf>
    <xf numFmtId="0" fontId="14" fillId="6" borderId="45" xfId="0" applyFont="1" applyFill="1" applyBorder="1" applyAlignment="1" applyProtection="1">
      <alignment horizontal="center" vertical="center" wrapText="1"/>
      <protection locked="0"/>
    </xf>
    <xf numFmtId="0" fontId="8" fillId="3" borderId="41" xfId="0" applyFont="1" applyFill="1" applyBorder="1" applyAlignment="1" applyProtection="1">
      <alignment horizontal="center" vertical="center" wrapText="1"/>
      <protection locked="0"/>
    </xf>
    <xf numFmtId="0" fontId="8" fillId="3" borderId="23" xfId="0" applyFont="1" applyFill="1" applyBorder="1" applyAlignment="1" applyProtection="1">
      <alignment horizontal="center" vertical="center" wrapText="1"/>
      <protection locked="0"/>
    </xf>
    <xf numFmtId="0" fontId="14" fillId="3" borderId="45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164" fontId="1" fillId="0" borderId="0" xfId="0" applyNumberFormat="1" applyFont="1"/>
    <xf numFmtId="164" fontId="5" fillId="0" borderId="0" xfId="0" applyNumberFormat="1" applyFont="1"/>
    <xf numFmtId="164" fontId="10" fillId="0" borderId="49" xfId="0" applyNumberFormat="1" applyFont="1" applyBorder="1" applyAlignment="1">
      <alignment horizontal="center" vertical="center" wrapText="1"/>
    </xf>
    <xf numFmtId="164" fontId="6" fillId="0" borderId="0" xfId="0" applyNumberFormat="1" applyFont="1"/>
    <xf numFmtId="164" fontId="6" fillId="0" borderId="49" xfId="0" applyNumberFormat="1" applyFont="1" applyBorder="1" applyAlignment="1">
      <alignment horizontal="center" vertical="center" wrapText="1"/>
    </xf>
    <xf numFmtId="0" fontId="0" fillId="3" borderId="35" xfId="0" applyFill="1" applyBorder="1"/>
    <xf numFmtId="0" fontId="0" fillId="3" borderId="54" xfId="0" applyFill="1" applyBorder="1"/>
    <xf numFmtId="0" fontId="0" fillId="3" borderId="56" xfId="0" applyFill="1" applyBorder="1"/>
    <xf numFmtId="0" fontId="4" fillId="0" borderId="3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164" fontId="3" fillId="6" borderId="66" xfId="0" applyNumberFormat="1" applyFont="1" applyFill="1" applyBorder="1" applyAlignment="1">
      <alignment horizontal="center" vertical="center" wrapText="1"/>
    </xf>
    <xf numFmtId="0" fontId="8" fillId="6" borderId="67" xfId="0" applyFont="1" applyFill="1" applyBorder="1" applyAlignment="1" applyProtection="1">
      <alignment horizontal="center" vertical="center" wrapText="1"/>
      <protection locked="0"/>
    </xf>
    <xf numFmtId="0" fontId="8" fillId="3" borderId="67" xfId="0" applyFont="1" applyFill="1" applyBorder="1" applyAlignment="1" applyProtection="1">
      <alignment horizontal="center" vertical="center" wrapText="1"/>
      <protection locked="0"/>
    </xf>
    <xf numFmtId="0" fontId="8" fillId="6" borderId="68" xfId="0" applyFont="1" applyFill="1" applyBorder="1" applyAlignment="1" applyProtection="1">
      <alignment horizontal="center" vertical="center" wrapText="1"/>
      <protection locked="0"/>
    </xf>
    <xf numFmtId="0" fontId="8" fillId="6" borderId="69" xfId="0" applyFont="1" applyFill="1" applyBorder="1" applyAlignment="1" applyProtection="1">
      <alignment horizontal="center" vertical="center" wrapText="1"/>
      <protection locked="0"/>
    </xf>
    <xf numFmtId="0" fontId="8" fillId="6" borderId="70" xfId="0" applyFont="1" applyFill="1" applyBorder="1" applyAlignment="1" applyProtection="1">
      <alignment horizontal="center" vertical="center" wrapText="1"/>
      <protection locked="0"/>
    </xf>
    <xf numFmtId="0" fontId="14" fillId="6" borderId="55" xfId="0" applyFont="1" applyFill="1" applyBorder="1" applyAlignment="1" applyProtection="1">
      <alignment horizontal="center" vertical="center" wrapText="1"/>
      <protection locked="0"/>
    </xf>
    <xf numFmtId="0" fontId="10" fillId="0" borderId="7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1" fontId="16" fillId="0" borderId="75" xfId="0" applyNumberFormat="1" applyFont="1" applyBorder="1" applyAlignment="1">
      <alignment horizontal="center" vertical="center" wrapText="1"/>
    </xf>
    <xf numFmtId="164" fontId="10" fillId="0" borderId="76" xfId="0" applyNumberFormat="1" applyFont="1" applyBorder="1" applyAlignment="1">
      <alignment horizontal="center" vertical="center" wrapText="1"/>
    </xf>
    <xf numFmtId="1" fontId="6" fillId="7" borderId="77" xfId="0" applyNumberFormat="1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/>
    <xf numFmtId="0" fontId="31" fillId="0" borderId="78" xfId="0" applyFont="1" applyBorder="1" applyAlignment="1">
      <alignment vertical="center" wrapText="1"/>
    </xf>
    <xf numFmtId="165" fontId="32" fillId="0" borderId="79" xfId="0" applyNumberFormat="1" applyFont="1" applyBorder="1" applyAlignment="1">
      <alignment horizontal="center" vertical="center" wrapText="1"/>
    </xf>
    <xf numFmtId="0" fontId="33" fillId="11" borderId="80" xfId="0" applyFont="1" applyFill="1" applyBorder="1" applyAlignment="1">
      <alignment vertical="center" wrapText="1"/>
    </xf>
    <xf numFmtId="0" fontId="34" fillId="0" borderId="86" xfId="0" applyFont="1" applyBorder="1" applyAlignment="1">
      <alignment vertical="center" wrapText="1"/>
    </xf>
    <xf numFmtId="0" fontId="33" fillId="11" borderId="80" xfId="0" applyFont="1" applyFill="1" applyBorder="1" applyAlignment="1">
      <alignment horizontal="center" vertical="center" wrapText="1"/>
    </xf>
    <xf numFmtId="0" fontId="34" fillId="0" borderId="84" xfId="0" applyFont="1" applyBorder="1" applyAlignment="1">
      <alignment vertical="center" wrapText="1"/>
    </xf>
    <xf numFmtId="0" fontId="34" fillId="0" borderId="80" xfId="0" applyFont="1" applyBorder="1" applyAlignment="1">
      <alignment vertical="center" wrapText="1"/>
    </xf>
    <xf numFmtId="0" fontId="34" fillId="0" borderId="82" xfId="0" applyFont="1" applyBorder="1" applyAlignment="1">
      <alignment vertical="center" wrapText="1"/>
    </xf>
    <xf numFmtId="1" fontId="35" fillId="0" borderId="0" xfId="0" applyNumberFormat="1" applyFont="1" applyAlignment="1">
      <alignment horizontal="center" vertical="center"/>
    </xf>
    <xf numFmtId="166" fontId="35" fillId="0" borderId="0" xfId="3" applyNumberFormat="1" applyFont="1" applyAlignment="1">
      <alignment horizontal="right" vertical="center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horizontal="right" vertical="center"/>
    </xf>
    <xf numFmtId="167" fontId="20" fillId="0" borderId="0" xfId="1" applyNumberFormat="1" applyFont="1" applyAlignment="1">
      <alignment vertical="center"/>
    </xf>
    <xf numFmtId="168" fontId="20" fillId="0" borderId="0" xfId="1" applyNumberFormat="1" applyFont="1" applyAlignment="1">
      <alignment horizontal="left" vertical="center" indent="1"/>
    </xf>
    <xf numFmtId="169" fontId="20" fillId="0" borderId="0" xfId="4" applyNumberFormat="1" applyFont="1" applyAlignment="1">
      <alignment vertical="center"/>
    </xf>
    <xf numFmtId="0" fontId="37" fillId="0" borderId="56" xfId="1" applyFont="1" applyBorder="1" applyAlignment="1">
      <alignment horizontal="center" vertical="center"/>
    </xf>
    <xf numFmtId="0" fontId="24" fillId="0" borderId="35" xfId="1" applyFont="1" applyBorder="1" applyAlignment="1">
      <alignment horizontal="center" vertical="center" wrapText="1"/>
    </xf>
    <xf numFmtId="0" fontId="25" fillId="0" borderId="51" xfId="1" applyFont="1" applyBorder="1" applyAlignment="1">
      <alignment horizontal="center" vertical="center" wrapText="1"/>
    </xf>
    <xf numFmtId="0" fontId="25" fillId="0" borderId="54" xfId="1" applyFont="1" applyBorder="1" applyAlignment="1">
      <alignment horizontal="center" vertical="center" wrapText="1"/>
    </xf>
    <xf numFmtId="0" fontId="25" fillId="8" borderId="35" xfId="1" applyFont="1" applyFill="1" applyBorder="1" applyAlignment="1">
      <alignment horizontal="center" vertical="center" wrapText="1"/>
    </xf>
    <xf numFmtId="0" fontId="24" fillId="0" borderId="51" xfId="1" applyFont="1" applyBorder="1" applyAlignment="1">
      <alignment horizontal="center" vertical="center" wrapText="1"/>
    </xf>
    <xf numFmtId="167" fontId="24" fillId="5" borderId="51" xfId="1" applyNumberFormat="1" applyFont="1" applyFill="1" applyBorder="1" applyAlignment="1">
      <alignment horizontal="center" vertical="center" wrapText="1"/>
    </xf>
    <xf numFmtId="168" fontId="25" fillId="0" borderId="54" xfId="1" applyNumberFormat="1" applyFont="1" applyBorder="1" applyAlignment="1">
      <alignment horizontal="center" vertical="center" wrapText="1"/>
    </xf>
    <xf numFmtId="169" fontId="24" fillId="0" borderId="51" xfId="4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left" vertical="center" indent="1"/>
    </xf>
    <xf numFmtId="170" fontId="20" fillId="0" borderId="88" xfId="5" applyNumberFormat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171" fontId="23" fillId="0" borderId="88" xfId="4" applyNumberFormat="1" applyFont="1" applyBorder="1" applyAlignment="1">
      <alignment horizontal="center" vertical="center"/>
    </xf>
    <xf numFmtId="172" fontId="20" fillId="0" borderId="5" xfId="1" applyNumberFormat="1" applyFont="1" applyBorder="1" applyAlignment="1">
      <alignment vertical="center"/>
    </xf>
    <xf numFmtId="167" fontId="20" fillId="5" borderId="5" xfId="4" applyNumberFormat="1" applyFont="1" applyFill="1" applyBorder="1" applyAlignment="1">
      <alignment vertical="center"/>
    </xf>
    <xf numFmtId="168" fontId="23" fillId="0" borderId="88" xfId="1" applyNumberFormat="1" applyFont="1" applyBorder="1" applyAlignment="1">
      <alignment horizontal="right" vertical="center" indent="1"/>
    </xf>
    <xf numFmtId="169" fontId="20" fillId="0" borderId="5" xfId="4" applyNumberFormat="1" applyFont="1" applyBorder="1" applyAlignment="1">
      <alignment vertical="center"/>
    </xf>
    <xf numFmtId="0" fontId="20" fillId="0" borderId="9" xfId="1" applyFont="1" applyBorder="1" applyAlignment="1">
      <alignment horizontal="left" vertical="center" indent="1"/>
    </xf>
    <xf numFmtId="170" fontId="20" fillId="0" borderId="19" xfId="5" applyNumberFormat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171" fontId="23" fillId="0" borderId="19" xfId="4" applyNumberFormat="1" applyFont="1" applyBorder="1" applyAlignment="1">
      <alignment horizontal="center" vertical="center"/>
    </xf>
    <xf numFmtId="172" fontId="20" fillId="0" borderId="9" xfId="1" applyNumberFormat="1" applyFont="1" applyBorder="1" applyAlignment="1">
      <alignment vertical="center"/>
    </xf>
    <xf numFmtId="167" fontId="20" fillId="5" borderId="9" xfId="4" applyNumberFormat="1" applyFont="1" applyFill="1" applyBorder="1" applyAlignment="1">
      <alignment vertical="center"/>
    </xf>
    <xf numFmtId="168" fontId="23" fillId="0" borderId="19" xfId="1" applyNumberFormat="1" applyFont="1" applyBorder="1" applyAlignment="1">
      <alignment horizontal="right" vertical="center" indent="1"/>
    </xf>
    <xf numFmtId="169" fontId="20" fillId="0" borderId="9" xfId="4" applyNumberFormat="1" applyFont="1" applyBorder="1" applyAlignment="1">
      <alignment vertical="center"/>
    </xf>
    <xf numFmtId="0" fontId="20" fillId="0" borderId="30" xfId="1" applyFont="1" applyBorder="1" applyAlignment="1">
      <alignment horizontal="left" vertical="center" wrapText="1" indent="1"/>
    </xf>
    <xf numFmtId="170" fontId="20" fillId="0" borderId="3" xfId="5" applyNumberFormat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/>
    </xf>
    <xf numFmtId="171" fontId="23" fillId="0" borderId="3" xfId="4" applyNumberFormat="1" applyFont="1" applyBorder="1" applyAlignment="1">
      <alignment horizontal="center" vertical="center"/>
    </xf>
    <xf numFmtId="172" fontId="20" fillId="0" borderId="30" xfId="1" applyNumberFormat="1" applyFont="1" applyBorder="1" applyAlignment="1">
      <alignment vertical="center"/>
    </xf>
    <xf numFmtId="167" fontId="20" fillId="5" borderId="30" xfId="4" applyNumberFormat="1" applyFont="1" applyFill="1" applyBorder="1" applyAlignment="1">
      <alignment vertical="center"/>
    </xf>
    <xf numFmtId="168" fontId="23" fillId="0" borderId="3" xfId="1" applyNumberFormat="1" applyFont="1" applyBorder="1" applyAlignment="1">
      <alignment horizontal="right" vertical="center" indent="1"/>
    </xf>
    <xf numFmtId="169" fontId="20" fillId="0" borderId="30" xfId="4" applyNumberFormat="1" applyFont="1" applyBorder="1" applyAlignment="1">
      <alignment vertical="center"/>
    </xf>
    <xf numFmtId="0" fontId="20" fillId="11" borderId="5" xfId="1" applyFont="1" applyFill="1" applyBorder="1" applyAlignment="1">
      <alignment horizontal="left" vertical="center" wrapText="1" indent="1"/>
    </xf>
    <xf numFmtId="170" fontId="20" fillId="11" borderId="88" xfId="5" applyNumberFormat="1" applyFont="1" applyFill="1" applyBorder="1" applyAlignment="1">
      <alignment horizontal="center" vertical="center" wrapText="1"/>
    </xf>
    <xf numFmtId="0" fontId="25" fillId="11" borderId="5" xfId="1" applyFont="1" applyFill="1" applyBorder="1" applyAlignment="1">
      <alignment horizontal="center" vertical="center"/>
    </xf>
    <xf numFmtId="171" fontId="23" fillId="11" borderId="88" xfId="4" applyNumberFormat="1" applyFont="1" applyFill="1" applyBorder="1" applyAlignment="1">
      <alignment horizontal="center" vertical="center"/>
    </xf>
    <xf numFmtId="172" fontId="20" fillId="11" borderId="5" xfId="1" applyNumberFormat="1" applyFont="1" applyFill="1" applyBorder="1" applyAlignment="1">
      <alignment vertical="center"/>
    </xf>
    <xf numFmtId="167" fontId="20" fillId="5" borderId="5" xfId="1" applyNumberFormat="1" applyFont="1" applyFill="1" applyBorder="1" applyAlignment="1">
      <alignment horizontal="right" vertical="center"/>
    </xf>
    <xf numFmtId="168" fontId="23" fillId="11" borderId="88" xfId="1" applyNumberFormat="1" applyFont="1" applyFill="1" applyBorder="1" applyAlignment="1">
      <alignment horizontal="right" vertical="center" indent="1"/>
    </xf>
    <xf numFmtId="169" fontId="20" fillId="11" borderId="5" xfId="4" applyNumberFormat="1" applyFont="1" applyFill="1" applyBorder="1" applyAlignment="1">
      <alignment vertical="center"/>
    </xf>
    <xf numFmtId="0" fontId="20" fillId="11" borderId="9" xfId="1" applyFont="1" applyFill="1" applyBorder="1" applyAlignment="1">
      <alignment horizontal="left" vertical="center" wrapText="1" indent="1"/>
    </xf>
    <xf numFmtId="170" fontId="20" fillId="11" borderId="19" xfId="5" applyNumberFormat="1" applyFont="1" applyFill="1" applyBorder="1" applyAlignment="1">
      <alignment horizontal="center" vertical="center" wrapText="1"/>
    </xf>
    <xf numFmtId="0" fontId="25" fillId="11" borderId="9" xfId="1" applyFont="1" applyFill="1" applyBorder="1" applyAlignment="1">
      <alignment horizontal="center" vertical="center"/>
    </xf>
    <xf numFmtId="171" fontId="23" fillId="11" borderId="19" xfId="4" applyNumberFormat="1" applyFont="1" applyFill="1" applyBorder="1" applyAlignment="1">
      <alignment horizontal="center" vertical="center"/>
    </xf>
    <xf numFmtId="172" fontId="20" fillId="11" borderId="9" xfId="1" applyNumberFormat="1" applyFont="1" applyFill="1" applyBorder="1" applyAlignment="1">
      <alignment vertical="center"/>
    </xf>
    <xf numFmtId="167" fontId="20" fillId="5" borderId="9" xfId="1" applyNumberFormat="1" applyFont="1" applyFill="1" applyBorder="1" applyAlignment="1">
      <alignment horizontal="right" vertical="center"/>
    </xf>
    <xf numFmtId="168" fontId="23" fillId="11" borderId="19" xfId="1" applyNumberFormat="1" applyFont="1" applyFill="1" applyBorder="1" applyAlignment="1">
      <alignment horizontal="right" vertical="center" indent="1"/>
    </xf>
    <xf numFmtId="169" fontId="20" fillId="11" borderId="9" xfId="4" applyNumberFormat="1" applyFont="1" applyFill="1" applyBorder="1" applyAlignment="1">
      <alignment vertical="center"/>
    </xf>
    <xf numFmtId="0" fontId="20" fillId="11" borderId="30" xfId="1" applyFont="1" applyFill="1" applyBorder="1" applyAlignment="1">
      <alignment horizontal="left" vertical="center" wrapText="1" indent="1"/>
    </xf>
    <xf numFmtId="170" fontId="20" fillId="11" borderId="3" xfId="5" applyNumberFormat="1" applyFont="1" applyFill="1" applyBorder="1" applyAlignment="1">
      <alignment horizontal="center" vertical="center" wrapText="1"/>
    </xf>
    <xf numFmtId="0" fontId="25" fillId="11" borderId="30" xfId="1" applyFont="1" applyFill="1" applyBorder="1" applyAlignment="1">
      <alignment horizontal="center" vertical="center"/>
    </xf>
    <xf numFmtId="171" fontId="23" fillId="11" borderId="3" xfId="4" applyNumberFormat="1" applyFont="1" applyFill="1" applyBorder="1" applyAlignment="1">
      <alignment horizontal="center" vertical="center"/>
    </xf>
    <xf numFmtId="172" fontId="20" fillId="11" borderId="30" xfId="1" applyNumberFormat="1" applyFont="1" applyFill="1" applyBorder="1" applyAlignment="1">
      <alignment vertical="center"/>
    </xf>
    <xf numFmtId="167" fontId="20" fillId="5" borderId="30" xfId="1" applyNumberFormat="1" applyFont="1" applyFill="1" applyBorder="1" applyAlignment="1">
      <alignment horizontal="right" vertical="center"/>
    </xf>
    <xf numFmtId="168" fontId="23" fillId="11" borderId="3" xfId="1" applyNumberFormat="1" applyFont="1" applyFill="1" applyBorder="1" applyAlignment="1">
      <alignment horizontal="right" vertical="center" indent="1"/>
    </xf>
    <xf numFmtId="169" fontId="20" fillId="11" borderId="30" xfId="4" applyNumberFormat="1" applyFont="1" applyFill="1" applyBorder="1" applyAlignment="1">
      <alignment vertical="center"/>
    </xf>
    <xf numFmtId="0" fontId="20" fillId="0" borderId="64" xfId="1" applyFont="1" applyBorder="1" applyAlignment="1">
      <alignment horizontal="left" vertical="center" wrapText="1" indent="1"/>
    </xf>
    <xf numFmtId="170" fontId="20" fillId="0" borderId="27" xfId="5" applyNumberFormat="1" applyFont="1" applyBorder="1" applyAlignment="1">
      <alignment horizontal="center" vertical="center" wrapText="1"/>
    </xf>
    <xf numFmtId="0" fontId="25" fillId="0" borderId="64" xfId="1" applyFont="1" applyBorder="1" applyAlignment="1">
      <alignment horizontal="center" vertical="center"/>
    </xf>
    <xf numFmtId="171" fontId="23" fillId="0" borderId="27" xfId="4" applyNumberFormat="1" applyFont="1" applyBorder="1" applyAlignment="1">
      <alignment horizontal="center" vertical="center"/>
    </xf>
    <xf numFmtId="172" fontId="20" fillId="0" borderId="64" xfId="1" applyNumberFormat="1" applyFont="1" applyBorder="1" applyAlignment="1">
      <alignment vertical="center"/>
    </xf>
    <xf numFmtId="167" fontId="20" fillId="5" borderId="64" xfId="4" applyNumberFormat="1" applyFont="1" applyFill="1" applyBorder="1" applyAlignment="1">
      <alignment vertical="center"/>
    </xf>
    <xf numFmtId="168" fontId="23" fillId="0" borderId="27" xfId="1" applyNumberFormat="1" applyFont="1" applyBorder="1" applyAlignment="1">
      <alignment horizontal="right" vertical="center" indent="1"/>
    </xf>
    <xf numFmtId="169" fontId="20" fillId="0" borderId="64" xfId="4" applyNumberFormat="1" applyFont="1" applyBorder="1" applyAlignment="1">
      <alignment vertical="center"/>
    </xf>
    <xf numFmtId="167" fontId="20" fillId="5" borderId="5" xfId="1" applyNumberFormat="1" applyFont="1" applyFill="1" applyBorder="1" applyAlignment="1">
      <alignment vertical="center"/>
    </xf>
    <xf numFmtId="0" fontId="20" fillId="0" borderId="5" xfId="1" applyFont="1" applyBorder="1" applyAlignment="1">
      <alignment horizontal="left" vertical="center" wrapText="1" indent="1"/>
    </xf>
    <xf numFmtId="170" fontId="20" fillId="0" borderId="88" xfId="5" applyNumberFormat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left" vertical="center" indent="1"/>
    </xf>
    <xf numFmtId="170" fontId="20" fillId="0" borderId="3" xfId="5" applyNumberFormat="1" applyFont="1" applyBorder="1" applyAlignment="1">
      <alignment horizontal="center" vertical="center"/>
    </xf>
    <xf numFmtId="0" fontId="20" fillId="0" borderId="27" xfId="1" applyFont="1" applyBorder="1" applyAlignment="1">
      <alignment horizontal="left" vertical="center" indent="1"/>
    </xf>
    <xf numFmtId="170" fontId="20" fillId="0" borderId="27" xfId="5" applyNumberFormat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38" fillId="0" borderId="27" xfId="1" applyFont="1" applyBorder="1" applyAlignment="1">
      <alignment horizontal="center" vertical="center"/>
    </xf>
    <xf numFmtId="172" fontId="20" fillId="0" borderId="27" xfId="1" applyNumberFormat="1" applyFont="1" applyBorder="1" applyAlignment="1">
      <alignment vertical="center"/>
    </xf>
    <xf numFmtId="167" fontId="20" fillId="0" borderId="27" xfId="4" applyNumberFormat="1" applyFont="1" applyBorder="1" applyAlignment="1">
      <alignment vertical="center"/>
    </xf>
    <xf numFmtId="169" fontId="20" fillId="0" borderId="27" xfId="4" applyNumberFormat="1" applyFont="1" applyBorder="1" applyAlignment="1">
      <alignment vertical="center"/>
    </xf>
    <xf numFmtId="0" fontId="20" fillId="12" borderId="64" xfId="1" applyFont="1" applyFill="1" applyBorder="1" applyAlignment="1">
      <alignment horizontal="left" vertical="center" wrapText="1" indent="1"/>
    </xf>
    <xf numFmtId="170" fontId="20" fillId="12" borderId="27" xfId="5" applyNumberFormat="1" applyFont="1" applyFill="1" applyBorder="1" applyAlignment="1">
      <alignment horizontal="center" vertical="center" wrapText="1"/>
    </xf>
    <xf numFmtId="0" fontId="25" fillId="12" borderId="64" xfId="1" applyFont="1" applyFill="1" applyBorder="1" applyAlignment="1">
      <alignment horizontal="center" vertical="center"/>
    </xf>
    <xf numFmtId="171" fontId="23" fillId="12" borderId="27" xfId="4" applyNumberFormat="1" applyFont="1" applyFill="1" applyBorder="1" applyAlignment="1">
      <alignment horizontal="center" vertical="center"/>
    </xf>
    <xf numFmtId="1" fontId="38" fillId="12" borderId="33" xfId="1" applyNumberFormat="1" applyFont="1" applyFill="1" applyBorder="1" applyAlignment="1">
      <alignment horizontal="center" vertical="center"/>
    </xf>
    <xf numFmtId="172" fontId="20" fillId="12" borderId="64" xfId="1" applyNumberFormat="1" applyFont="1" applyFill="1" applyBorder="1" applyAlignment="1">
      <alignment vertical="center"/>
    </xf>
    <xf numFmtId="167" fontId="20" fillId="5" borderId="64" xfId="1" applyNumberFormat="1" applyFont="1" applyFill="1" applyBorder="1" applyAlignment="1">
      <alignment horizontal="right" vertical="center"/>
    </xf>
    <xf numFmtId="168" fontId="23" fillId="12" borderId="27" xfId="1" applyNumberFormat="1" applyFont="1" applyFill="1" applyBorder="1" applyAlignment="1">
      <alignment horizontal="right" vertical="center" indent="1"/>
    </xf>
    <xf numFmtId="169" fontId="20" fillId="12" borderId="64" xfId="4" applyNumberFormat="1" applyFont="1" applyFill="1" applyBorder="1" applyAlignment="1">
      <alignment vertical="center"/>
    </xf>
    <xf numFmtId="0" fontId="20" fillId="0" borderId="27" xfId="1" applyFont="1" applyBorder="1" applyAlignment="1">
      <alignment vertical="center"/>
    </xf>
    <xf numFmtId="0" fontId="20" fillId="0" borderId="27" xfId="1" applyFont="1" applyBorder="1" applyAlignment="1">
      <alignment horizontal="center" vertical="center"/>
    </xf>
    <xf numFmtId="0" fontId="20" fillId="0" borderId="27" xfId="1" applyFont="1" applyBorder="1" applyAlignment="1">
      <alignment horizontal="right" vertical="center"/>
    </xf>
    <xf numFmtId="0" fontId="39" fillId="0" borderId="27" xfId="1" applyFont="1" applyBorder="1" applyAlignment="1">
      <alignment vertical="center"/>
    </xf>
    <xf numFmtId="167" fontId="20" fillId="0" borderId="27" xfId="1" applyNumberFormat="1" applyFont="1" applyBorder="1" applyAlignment="1">
      <alignment vertical="center"/>
    </xf>
    <xf numFmtId="168" fontId="20" fillId="0" borderId="27" xfId="1" applyNumberFormat="1" applyFont="1" applyBorder="1" applyAlignment="1">
      <alignment horizontal="left" vertical="center" indent="1"/>
    </xf>
    <xf numFmtId="169" fontId="39" fillId="9" borderId="33" xfId="1" applyNumberFormat="1" applyFont="1" applyFill="1" applyBorder="1" applyAlignment="1">
      <alignment vertical="center"/>
    </xf>
    <xf numFmtId="172" fontId="39" fillId="9" borderId="64" xfId="1" applyNumberFormat="1" applyFont="1" applyFill="1" applyBorder="1" applyAlignment="1">
      <alignment vertical="center"/>
    </xf>
    <xf numFmtId="167" fontId="39" fillId="9" borderId="64" xfId="4" applyNumberFormat="1" applyFont="1" applyFill="1" applyBorder="1" applyAlignment="1">
      <alignment vertical="center"/>
    </xf>
    <xf numFmtId="173" fontId="40" fillId="9" borderId="33" xfId="5" applyNumberFormat="1" applyFont="1" applyFill="1" applyBorder="1" applyAlignment="1">
      <alignment horizontal="right" vertical="center" indent="1"/>
    </xf>
    <xf numFmtId="169" fontId="39" fillId="9" borderId="64" xfId="4" applyNumberFormat="1" applyFont="1" applyFill="1" applyBorder="1" applyAlignment="1">
      <alignment vertical="center"/>
    </xf>
    <xf numFmtId="169" fontId="39" fillId="9" borderId="0" xfId="1" applyNumberFormat="1" applyFont="1" applyFill="1" applyAlignment="1">
      <alignment vertical="center"/>
    </xf>
    <xf numFmtId="49" fontId="39" fillId="9" borderId="0" xfId="1" applyNumberFormat="1" applyFont="1" applyFill="1" applyAlignment="1">
      <alignment horizontal="center" vertical="center"/>
    </xf>
    <xf numFmtId="0" fontId="39" fillId="0" borderId="0" xfId="1" applyFont="1" applyAlignment="1">
      <alignment vertical="center"/>
    </xf>
    <xf numFmtId="173" fontId="40" fillId="9" borderId="64" xfId="5" applyNumberFormat="1" applyFont="1" applyFill="1" applyBorder="1" applyAlignment="1">
      <alignment horizontal="right" vertical="center" indent="1"/>
    </xf>
    <xf numFmtId="169" fontId="39" fillId="0" borderId="0" xfId="1" applyNumberFormat="1" applyFont="1" applyAlignment="1">
      <alignment vertical="center"/>
    </xf>
    <xf numFmtId="172" fontId="39" fillId="0" borderId="0" xfId="1" applyNumberFormat="1" applyFont="1" applyAlignment="1">
      <alignment vertical="center"/>
    </xf>
    <xf numFmtId="169" fontId="20" fillId="0" borderId="0" xfId="1" applyNumberFormat="1" applyFont="1" applyAlignment="1">
      <alignment vertical="center"/>
    </xf>
    <xf numFmtId="169" fontId="39" fillId="9" borderId="12" xfId="1" applyNumberFormat="1" applyFont="1" applyFill="1" applyBorder="1" applyAlignment="1">
      <alignment vertical="center"/>
    </xf>
    <xf numFmtId="174" fontId="39" fillId="9" borderId="12" xfId="1" applyNumberFormat="1" applyFont="1" applyFill="1" applyBorder="1" applyAlignment="1">
      <alignment vertical="center"/>
    </xf>
    <xf numFmtId="175" fontId="40" fillId="9" borderId="64" xfId="5" applyNumberFormat="1" applyFont="1" applyFill="1" applyBorder="1" applyAlignment="1">
      <alignment horizontal="right" vertical="center" indent="1"/>
    </xf>
    <xf numFmtId="169" fontId="20" fillId="9" borderId="12" xfId="1" applyNumberFormat="1" applyFont="1" applyFill="1" applyBorder="1" applyAlignment="1">
      <alignment vertical="center"/>
    </xf>
    <xf numFmtId="1" fontId="20" fillId="9" borderId="12" xfId="1" applyNumberFormat="1" applyFont="1" applyFill="1" applyBorder="1" applyAlignment="1">
      <alignment vertical="center"/>
    </xf>
    <xf numFmtId="0" fontId="14" fillId="5" borderId="0" xfId="0" applyFont="1" applyFill="1" applyAlignment="1" applyProtection="1">
      <alignment horizontal="center" vertical="center"/>
      <protection locked="0"/>
    </xf>
    <xf numFmtId="0" fontId="3" fillId="13" borderId="51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5" fillId="0" borderId="2" xfId="0" applyFont="1" applyBorder="1"/>
    <xf numFmtId="0" fontId="3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 applyProtection="1">
      <alignment horizontal="center" vertical="center" wrapText="1"/>
      <protection locked="0"/>
    </xf>
    <xf numFmtId="0" fontId="10" fillId="0" borderId="89" xfId="0" applyFont="1" applyBorder="1" applyAlignment="1">
      <alignment horizontal="center" vertical="center" wrapText="1"/>
    </xf>
    <xf numFmtId="0" fontId="8" fillId="6" borderId="91" xfId="0" applyFont="1" applyFill="1" applyBorder="1" applyAlignment="1" applyProtection="1">
      <alignment horizontal="center" vertical="center" wrapText="1"/>
      <protection locked="0"/>
    </xf>
    <xf numFmtId="0" fontId="8" fillId="0" borderId="92" xfId="0" applyFont="1" applyBorder="1" applyAlignment="1" applyProtection="1">
      <alignment horizontal="center" vertical="center" wrapText="1"/>
      <protection locked="0"/>
    </xf>
    <xf numFmtId="0" fontId="8" fillId="6" borderId="92" xfId="0" applyFont="1" applyFill="1" applyBorder="1" applyAlignment="1" applyProtection="1">
      <alignment horizontal="center" vertical="center" wrapText="1"/>
      <protection locked="0"/>
    </xf>
    <xf numFmtId="0" fontId="8" fillId="3" borderId="92" xfId="0" applyFont="1" applyFill="1" applyBorder="1" applyAlignment="1" applyProtection="1">
      <alignment horizontal="center" vertical="center" wrapText="1"/>
      <protection locked="0"/>
    </xf>
    <xf numFmtId="0" fontId="8" fillId="6" borderId="93" xfId="0" applyFont="1" applyFill="1" applyBorder="1" applyAlignment="1" applyProtection="1">
      <alignment horizontal="center" vertical="center" wrapText="1"/>
      <protection locked="0"/>
    </xf>
    <xf numFmtId="0" fontId="8" fillId="6" borderId="94" xfId="0" applyFont="1" applyFill="1" applyBorder="1" applyAlignment="1" applyProtection="1">
      <alignment horizontal="center" vertical="center" wrapText="1"/>
      <protection locked="0"/>
    </xf>
    <xf numFmtId="0" fontId="8" fillId="0" borderId="94" xfId="0" applyFont="1" applyBorder="1" applyAlignment="1" applyProtection="1">
      <alignment horizontal="center" vertical="center" wrapText="1"/>
      <protection locked="0"/>
    </xf>
    <xf numFmtId="0" fontId="8" fillId="3" borderId="94" xfId="0" applyFont="1" applyFill="1" applyBorder="1" applyAlignment="1" applyProtection="1">
      <alignment horizontal="center" vertical="center" wrapText="1"/>
      <protection locked="0"/>
    </xf>
    <xf numFmtId="0" fontId="8" fillId="6" borderId="90" xfId="0" applyFont="1" applyFill="1" applyBorder="1" applyAlignment="1" applyProtection="1">
      <alignment horizontal="center" vertical="center" wrapText="1"/>
      <protection locked="0"/>
    </xf>
    <xf numFmtId="0" fontId="5" fillId="0" borderId="9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0" fillId="0" borderId="96" xfId="0" applyFont="1" applyBorder="1" applyAlignment="1">
      <alignment horizontal="center" vertical="center" wrapText="1"/>
    </xf>
    <xf numFmtId="3" fontId="38" fillId="8" borderId="5" xfId="1" applyNumberFormat="1" applyFont="1" applyFill="1" applyBorder="1" applyAlignment="1">
      <alignment horizontal="center" vertical="center"/>
    </xf>
    <xf numFmtId="3" fontId="38" fillId="8" borderId="9" xfId="1" applyNumberFormat="1" applyFont="1" applyFill="1" applyBorder="1" applyAlignment="1">
      <alignment horizontal="center" vertical="center"/>
    </xf>
    <xf numFmtId="3" fontId="38" fillId="8" borderId="30" xfId="1" applyNumberFormat="1" applyFont="1" applyFill="1" applyBorder="1" applyAlignment="1">
      <alignment horizontal="center" vertical="center"/>
    </xf>
    <xf numFmtId="3" fontId="38" fillId="8" borderId="20" xfId="1" applyNumberFormat="1" applyFont="1" applyFill="1" applyBorder="1" applyAlignment="1">
      <alignment horizontal="center" vertical="center"/>
    </xf>
    <xf numFmtId="3" fontId="38" fillId="8" borderId="21" xfId="1" applyNumberFormat="1" applyFont="1" applyFill="1" applyBorder="1" applyAlignment="1">
      <alignment horizontal="center" vertical="center"/>
    </xf>
    <xf numFmtId="3" fontId="38" fillId="8" borderId="4" xfId="1" applyNumberFormat="1" applyFont="1" applyFill="1" applyBorder="1" applyAlignment="1">
      <alignment horizontal="center" vertical="center"/>
    </xf>
    <xf numFmtId="3" fontId="38" fillId="8" borderId="33" xfId="1" applyNumberFormat="1" applyFont="1" applyFill="1" applyBorder="1" applyAlignment="1">
      <alignment horizontal="center" vertical="center"/>
    </xf>
    <xf numFmtId="0" fontId="9" fillId="5" borderId="91" xfId="0" applyFont="1" applyFill="1" applyBorder="1" applyAlignment="1" applyProtection="1">
      <alignment horizontal="center" vertical="center" wrapText="1"/>
      <protection locked="0"/>
    </xf>
    <xf numFmtId="0" fontId="9" fillId="5" borderId="92" xfId="0" applyFont="1" applyFill="1" applyBorder="1" applyAlignment="1" applyProtection="1">
      <alignment horizontal="center" vertical="center" wrapText="1"/>
      <protection locked="0"/>
    </xf>
    <xf numFmtId="0" fontId="10" fillId="0" borderId="91" xfId="0" applyFont="1" applyBorder="1" applyAlignment="1">
      <alignment horizontal="center" vertical="center" wrapText="1"/>
    </xf>
    <xf numFmtId="0" fontId="9" fillId="5" borderId="97" xfId="0" applyFont="1" applyFill="1" applyBorder="1" applyAlignment="1" applyProtection="1">
      <alignment horizontal="center" vertical="center" wrapText="1"/>
      <protection locked="0"/>
    </xf>
    <xf numFmtId="0" fontId="9" fillId="13" borderId="31" xfId="0" applyFont="1" applyFill="1" applyBorder="1" applyAlignment="1" applyProtection="1">
      <alignment horizontal="center" vertical="center" wrapText="1"/>
      <protection locked="0"/>
    </xf>
    <xf numFmtId="0" fontId="9" fillId="13" borderId="33" xfId="0" applyFont="1" applyFill="1" applyBorder="1" applyAlignment="1" applyProtection="1">
      <alignment horizontal="center" vertical="center" wrapText="1"/>
      <protection locked="0"/>
    </xf>
    <xf numFmtId="0" fontId="10" fillId="0" borderId="31" xfId="0" applyFont="1" applyBorder="1" applyAlignment="1">
      <alignment horizontal="center" vertical="center" wrapText="1"/>
    </xf>
    <xf numFmtId="0" fontId="9" fillId="13" borderId="36" xfId="0" applyFont="1" applyFill="1" applyBorder="1" applyAlignment="1" applyProtection="1">
      <alignment horizontal="center" vertical="center" wrapText="1"/>
      <protection locked="0"/>
    </xf>
    <xf numFmtId="164" fontId="3" fillId="0" borderId="66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165" fontId="2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28" fillId="11" borderId="81" xfId="0" applyNumberFormat="1" applyFont="1" applyFill="1" applyBorder="1" applyAlignment="1">
      <alignment horizontal="center" vertical="center" wrapText="1"/>
    </xf>
    <xf numFmtId="2" fontId="20" fillId="0" borderId="0" xfId="1" applyNumberFormat="1" applyFont="1" applyAlignment="1">
      <alignment vertical="center"/>
    </xf>
    <xf numFmtId="0" fontId="0" fillId="0" borderId="0" xfId="0" applyAlignment="1">
      <alignment horizontal="centerContinuous"/>
    </xf>
    <xf numFmtId="1" fontId="28" fillId="0" borderId="87" xfId="0" applyNumberFormat="1" applyFont="1" applyBorder="1" applyAlignment="1">
      <alignment horizontal="center" vertical="center" wrapText="1"/>
    </xf>
    <xf numFmtId="1" fontId="28" fillId="11" borderId="81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wrapText="1"/>
    </xf>
    <xf numFmtId="0" fontId="0" fillId="0" borderId="0" xfId="0"/>
    <xf numFmtId="0" fontId="0" fillId="0" borderId="56" xfId="0" applyBorder="1"/>
    <xf numFmtId="0" fontId="0" fillId="0" borderId="14" xfId="0" applyBorder="1"/>
    <xf numFmtId="0" fontId="0" fillId="0" borderId="52" xfId="0" applyBorder="1" applyAlignment="1">
      <alignment horizontal="left" wrapText="1"/>
    </xf>
    <xf numFmtId="0" fontId="7" fillId="0" borderId="52" xfId="0" applyFont="1" applyBorder="1" applyAlignment="1">
      <alignment horizontal="center"/>
    </xf>
    <xf numFmtId="0" fontId="13" fillId="0" borderId="98" xfId="0" applyFont="1" applyBorder="1" applyAlignment="1">
      <alignment horizontal="center" vertical="center"/>
    </xf>
    <xf numFmtId="0" fontId="0" fillId="0" borderId="99" xfId="0" applyBorder="1"/>
    <xf numFmtId="0" fontId="0" fillId="0" borderId="100" xfId="0" applyBorder="1"/>
    <xf numFmtId="49" fontId="14" fillId="0" borderId="0" xfId="0" applyNumberFormat="1" applyFont="1" applyAlignment="1">
      <alignment horizontal="center" vertical="center"/>
    </xf>
    <xf numFmtId="0" fontId="15" fillId="0" borderId="0" xfId="0" applyFont="1"/>
    <xf numFmtId="164" fontId="1" fillId="0" borderId="0" xfId="0" applyNumberFormat="1" applyFont="1"/>
    <xf numFmtId="0" fontId="12" fillId="6" borderId="101" xfId="0" applyFont="1" applyFill="1" applyBorder="1" applyAlignment="1">
      <alignment horizontal="center" vertical="center"/>
    </xf>
    <xf numFmtId="0" fontId="0" fillId="0" borderId="102" xfId="0" applyBorder="1"/>
    <xf numFmtId="0" fontId="3" fillId="0" borderId="37" xfId="0" applyFont="1" applyBorder="1" applyAlignment="1">
      <alignment horizontal="center" vertical="center" wrapText="1"/>
    </xf>
    <xf numFmtId="0" fontId="0" fillId="0" borderId="3" xfId="0" applyBorder="1"/>
    <xf numFmtId="164" fontId="41" fillId="0" borderId="51" xfId="0" applyNumberFormat="1" applyFont="1" applyBorder="1" applyAlignment="1">
      <alignment horizontal="center" vertical="center" wrapText="1"/>
    </xf>
    <xf numFmtId="0" fontId="0" fillId="0" borderId="52" xfId="0" applyBorder="1"/>
    <xf numFmtId="0" fontId="12" fillId="0" borderId="101" xfId="0" applyFont="1" applyBorder="1" applyAlignment="1">
      <alignment horizontal="center" vertical="center"/>
    </xf>
    <xf numFmtId="164" fontId="12" fillId="0" borderId="51" xfId="0" applyNumberFormat="1" applyFont="1" applyBorder="1" applyAlignment="1">
      <alignment horizontal="center" vertical="center" wrapText="1"/>
    </xf>
    <xf numFmtId="49" fontId="6" fillId="0" borderId="105" xfId="0" applyNumberFormat="1" applyFont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26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50" xfId="0" applyFont="1" applyBorder="1" applyAlignment="1">
      <alignment horizontal="center" vertical="center"/>
    </xf>
    <xf numFmtId="0" fontId="0" fillId="0" borderId="27" xfId="0" applyBorder="1"/>
    <xf numFmtId="0" fontId="12" fillId="3" borderId="101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0" fillId="0" borderId="15" xfId="0" applyBorder="1"/>
    <xf numFmtId="0" fontId="26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0" fillId="0" borderId="0" xfId="0" applyNumberFormat="1"/>
    <xf numFmtId="0" fontId="12" fillId="6" borderId="103" xfId="0" applyFont="1" applyFill="1" applyBorder="1" applyAlignment="1">
      <alignment horizontal="center" vertical="center"/>
    </xf>
    <xf numFmtId="0" fontId="0" fillId="0" borderId="104" xfId="0" applyBorder="1"/>
    <xf numFmtId="0" fontId="3" fillId="0" borderId="50" xfId="0" applyFont="1" applyBorder="1" applyAlignment="1">
      <alignment horizontal="center" vertical="center" wrapText="1"/>
    </xf>
    <xf numFmtId="0" fontId="14" fillId="2" borderId="106" xfId="0" applyFont="1" applyFill="1" applyBorder="1" applyAlignment="1">
      <alignment horizontal="center" vertical="center" textRotation="90" wrapText="1"/>
    </xf>
    <xf numFmtId="0" fontId="0" fillId="0" borderId="59" xfId="0" applyBorder="1"/>
    <xf numFmtId="0" fontId="18" fillId="5" borderId="98" xfId="0" applyFont="1" applyFill="1" applyBorder="1" applyAlignment="1" applyProtection="1">
      <alignment horizontal="center" vertical="center"/>
      <protection locked="0"/>
    </xf>
    <xf numFmtId="0" fontId="0" fillId="0" borderId="99" xfId="0" applyBorder="1" applyProtection="1">
      <protection locked="0"/>
    </xf>
    <xf numFmtId="0" fontId="0" fillId="0" borderId="100" xfId="0" applyBorder="1" applyProtection="1">
      <protection locked="0"/>
    </xf>
    <xf numFmtId="0" fontId="3" fillId="0" borderId="4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textRotation="90" wrapText="1"/>
    </xf>
    <xf numFmtId="0" fontId="0" fillId="0" borderId="31" xfId="0" applyBorder="1"/>
    <xf numFmtId="0" fontId="17" fillId="0" borderId="7" xfId="0" applyFont="1" applyBorder="1" applyAlignment="1">
      <alignment horizontal="center" vertical="center"/>
    </xf>
    <xf numFmtId="0" fontId="0" fillId="0" borderId="111" xfId="0" applyBorder="1"/>
    <xf numFmtId="0" fontId="0" fillId="0" borderId="61" xfId="0" applyBorder="1"/>
    <xf numFmtId="0" fontId="12" fillId="2" borderId="5" xfId="0" applyFont="1" applyFill="1" applyBorder="1" applyAlignment="1">
      <alignment horizontal="center" vertical="center" textRotation="90" wrapText="1"/>
    </xf>
    <xf numFmtId="0" fontId="0" fillId="0" borderId="109" xfId="0" applyBorder="1"/>
    <xf numFmtId="0" fontId="26" fillId="10" borderId="2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49" fontId="14" fillId="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26" fillId="10" borderId="31" xfId="0" applyFont="1" applyFill="1" applyBorder="1" applyAlignment="1">
      <alignment horizontal="center" vertical="center"/>
    </xf>
    <xf numFmtId="0" fontId="0" fillId="0" borderId="107" xfId="0" applyBorder="1"/>
    <xf numFmtId="164" fontId="6" fillId="0" borderId="106" xfId="0" applyNumberFormat="1" applyFont="1" applyBorder="1" applyAlignment="1">
      <alignment horizontal="center" vertical="center" wrapText="1"/>
    </xf>
    <xf numFmtId="0" fontId="19" fillId="5" borderId="2" xfId="0" applyFont="1" applyFill="1" applyBorder="1" applyAlignment="1" applyProtection="1">
      <alignment horizontal="center" vertical="center"/>
      <protection locked="0"/>
    </xf>
    <xf numFmtId="0" fontId="1" fillId="0" borderId="44" xfId="0" applyFont="1" applyBorder="1" applyAlignment="1">
      <alignment horizontal="center" vertical="center" textRotation="90" wrapText="1"/>
    </xf>
    <xf numFmtId="0" fontId="0" fillId="0" borderId="108" xfId="0" applyBorder="1"/>
    <xf numFmtId="0" fontId="17" fillId="0" borderId="6" xfId="0" applyFont="1" applyBorder="1" applyAlignment="1">
      <alignment horizontal="center" vertical="center"/>
    </xf>
    <xf numFmtId="0" fontId="0" fillId="0" borderId="110" xfId="0" applyBorder="1"/>
    <xf numFmtId="0" fontId="0" fillId="0" borderId="60" xfId="0" applyBorder="1"/>
    <xf numFmtId="0" fontId="15" fillId="0" borderId="20" xfId="0" applyFont="1" applyBorder="1" applyAlignment="1">
      <alignment horizontal="center" vertical="center" textRotation="90" wrapText="1"/>
    </xf>
    <xf numFmtId="0" fontId="0" fillId="0" borderId="62" xfId="0" applyBorder="1"/>
    <xf numFmtId="0" fontId="18" fillId="5" borderId="12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9" fillId="5" borderId="98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 applyProtection="1">
      <alignment horizontal="center" vertical="center"/>
      <protection locked="0"/>
    </xf>
    <xf numFmtId="0" fontId="17" fillId="0" borderId="61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textRotation="90" wrapText="1"/>
    </xf>
    <xf numFmtId="0" fontId="17" fillId="0" borderId="60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 textRotation="90" wrapText="1"/>
    </xf>
    <xf numFmtId="0" fontId="19" fillId="5" borderId="10" xfId="0" applyFont="1" applyFill="1" applyBorder="1" applyAlignment="1" applyProtection="1">
      <alignment horizontal="center" vertical="center"/>
      <protection locked="0"/>
    </xf>
    <xf numFmtId="0" fontId="19" fillId="5" borderId="31" xfId="0" applyFont="1" applyFill="1" applyBorder="1" applyAlignment="1" applyProtection="1">
      <alignment horizontal="center" vertical="center"/>
      <protection locked="0"/>
    </xf>
    <xf numFmtId="0" fontId="0" fillId="0" borderId="107" xfId="0" applyBorder="1" applyProtection="1">
      <protection locked="0"/>
    </xf>
    <xf numFmtId="0" fontId="21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right" vertical="center"/>
    </xf>
    <xf numFmtId="167" fontId="20" fillId="0" borderId="0" xfId="1" applyNumberFormat="1" applyFont="1" applyAlignment="1">
      <alignment vertical="center"/>
    </xf>
    <xf numFmtId="168" fontId="20" fillId="0" borderId="0" xfId="1" applyNumberFormat="1" applyFont="1" applyAlignment="1">
      <alignment horizontal="left" vertical="center" indent="1"/>
    </xf>
    <xf numFmtId="169" fontId="39" fillId="9" borderId="98" xfId="1" applyNumberFormat="1" applyFont="1" applyFill="1" applyBorder="1" applyAlignment="1">
      <alignment horizontal="center" vertical="center"/>
    </xf>
    <xf numFmtId="0" fontId="39" fillId="9" borderId="98" xfId="1" applyFont="1" applyFill="1" applyBorder="1" applyAlignment="1">
      <alignment horizontal="center" vertical="center"/>
    </xf>
    <xf numFmtId="1" fontId="28" fillId="0" borderId="115" xfId="0" applyNumberFormat="1" applyFont="1" applyBorder="1" applyAlignment="1">
      <alignment horizontal="center" vertical="center" wrapText="1"/>
    </xf>
    <xf numFmtId="1" fontId="28" fillId="0" borderId="85" xfId="0" applyNumberFormat="1" applyFont="1" applyBorder="1" applyAlignment="1">
      <alignment horizontal="center" vertical="center" wrapText="1"/>
    </xf>
    <xf numFmtId="0" fontId="34" fillId="0" borderId="114" xfId="0" applyFont="1" applyBorder="1" applyAlignment="1">
      <alignment vertical="center" wrapText="1"/>
    </xf>
    <xf numFmtId="0" fontId="0" fillId="0" borderId="80" xfId="0" applyBorder="1"/>
    <xf numFmtId="0" fontId="34" fillId="0" borderId="113" xfId="0" applyFont="1" applyBorder="1" applyAlignment="1">
      <alignment vertical="center" wrapText="1"/>
    </xf>
    <xf numFmtId="0" fontId="0" fillId="0" borderId="82" xfId="0" applyBorder="1"/>
    <xf numFmtId="0" fontId="34" fillId="0" borderId="112" xfId="0" applyFont="1" applyBorder="1" applyAlignment="1">
      <alignment vertical="center" wrapText="1"/>
    </xf>
    <xf numFmtId="1" fontId="28" fillId="0" borderId="83" xfId="0" applyNumberFormat="1" applyFont="1" applyBorder="1" applyAlignment="1">
      <alignment horizontal="center" vertical="center" wrapText="1"/>
    </xf>
  </cellXfs>
  <cellStyles count="6">
    <cellStyle name="Milliers 2" xfId="2" xr:uid="{00000000-0005-0000-0000-000002000000}"/>
    <cellStyle name="Milliers 2 2" xfId="4" xr:uid="{00000000-0005-0000-0000-000004000000}"/>
    <cellStyle name="Monétaire 2" xfId="5" xr:uid="{00000000-0005-0000-0000-000005000000}"/>
    <cellStyle name="Normal 2" xfId="1" xr:uid="{00000000-0005-0000-0000-000001000000}"/>
    <cellStyle name="통화" xfId="3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/>
  <dimension ref="B1:L20"/>
  <sheetViews>
    <sheetView zoomScale="120" zoomScaleNormal="120" workbookViewId="0">
      <selection activeCell="B9" sqref="B9:L10"/>
    </sheetView>
  </sheetViews>
  <sheetFormatPr defaultColWidth="11.5546875" defaultRowHeight="14.4" x14ac:dyDescent="0.3"/>
  <cols>
    <col min="12" max="12" width="22.44140625" customWidth="1"/>
  </cols>
  <sheetData>
    <row r="1" spans="2:12" ht="30.75" customHeight="1" thickBot="1" x14ac:dyDescent="0.35">
      <c r="B1" s="299" t="s">
        <v>0</v>
      </c>
      <c r="C1" s="300"/>
      <c r="D1" s="300"/>
      <c r="E1" s="300"/>
      <c r="F1" s="300"/>
      <c r="G1" s="300"/>
      <c r="H1" s="300"/>
      <c r="I1" s="300"/>
      <c r="J1" s="300"/>
      <c r="K1" s="300"/>
      <c r="L1" s="301"/>
    </row>
    <row r="2" spans="2:12" x14ac:dyDescent="0.3">
      <c r="B2" s="35"/>
      <c r="C2" s="36"/>
      <c r="D2" s="36"/>
      <c r="E2" s="36"/>
      <c r="F2" s="36"/>
      <c r="G2" s="36"/>
      <c r="H2" s="36"/>
      <c r="I2" s="36"/>
      <c r="J2" s="36"/>
      <c r="K2" s="36"/>
      <c r="L2" s="29"/>
    </row>
    <row r="3" spans="2:12" ht="21.75" customHeight="1" x14ac:dyDescent="0.3">
      <c r="B3" s="298" t="s">
        <v>1</v>
      </c>
      <c r="C3" s="294"/>
      <c r="D3" s="294"/>
      <c r="E3" s="294"/>
      <c r="F3" s="294"/>
      <c r="G3" s="294"/>
      <c r="H3" s="294"/>
      <c r="I3" s="294"/>
      <c r="J3" s="294"/>
      <c r="K3" s="294"/>
      <c r="L3" s="295"/>
    </row>
    <row r="4" spans="2:12" ht="21.75" customHeight="1" x14ac:dyDescent="0.3">
      <c r="B4" s="37"/>
      <c r="C4" s="38"/>
      <c r="D4" s="38"/>
      <c r="E4" s="38"/>
      <c r="F4" s="38"/>
      <c r="G4" s="38"/>
      <c r="H4" s="38"/>
      <c r="I4" s="38"/>
      <c r="J4" s="38"/>
      <c r="K4" s="38"/>
      <c r="L4" s="39"/>
    </row>
    <row r="5" spans="2:12" x14ac:dyDescent="0.3">
      <c r="B5" s="30" t="s">
        <v>164</v>
      </c>
      <c r="L5" s="31"/>
    </row>
    <row r="6" spans="2:12" x14ac:dyDescent="0.3">
      <c r="B6" s="30"/>
      <c r="L6" s="31"/>
    </row>
    <row r="7" spans="2:12" x14ac:dyDescent="0.3">
      <c r="B7" s="30" t="s">
        <v>2</v>
      </c>
      <c r="L7" s="31"/>
    </row>
    <row r="8" spans="2:12" x14ac:dyDescent="0.3">
      <c r="B8" s="30"/>
      <c r="L8" s="31"/>
    </row>
    <row r="9" spans="2:12" x14ac:dyDescent="0.3">
      <c r="B9" s="293" t="s">
        <v>3</v>
      </c>
      <c r="C9" s="294"/>
      <c r="D9" s="294"/>
      <c r="E9" s="294"/>
      <c r="F9" s="294"/>
      <c r="G9" s="294"/>
      <c r="H9" s="294"/>
      <c r="I9" s="294"/>
      <c r="J9" s="294"/>
      <c r="K9" s="294"/>
      <c r="L9" s="295"/>
    </row>
    <row r="10" spans="2:12" x14ac:dyDescent="0.3">
      <c r="B10" s="296"/>
      <c r="C10" s="294"/>
      <c r="D10" s="294"/>
      <c r="E10" s="294"/>
      <c r="F10" s="294"/>
      <c r="G10" s="294"/>
      <c r="H10" s="294"/>
      <c r="I10" s="294"/>
      <c r="J10" s="294"/>
      <c r="K10" s="294"/>
      <c r="L10" s="295"/>
    </row>
    <row r="11" spans="2:12" ht="21" customHeight="1" x14ac:dyDescent="0.3">
      <c r="B11" s="30" t="s">
        <v>4</v>
      </c>
      <c r="L11" s="31"/>
    </row>
    <row r="12" spans="2:12" x14ac:dyDescent="0.3">
      <c r="B12" s="297" t="s">
        <v>5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5"/>
    </row>
    <row r="13" spans="2:12" x14ac:dyDescent="0.3">
      <c r="B13" s="296"/>
      <c r="C13" s="294"/>
      <c r="D13" s="294"/>
      <c r="E13" s="294"/>
      <c r="F13" s="294"/>
      <c r="G13" s="294"/>
      <c r="H13" s="294"/>
      <c r="I13" s="294"/>
      <c r="J13" s="294"/>
      <c r="K13" s="294"/>
      <c r="L13" s="295"/>
    </row>
    <row r="14" spans="2:12" x14ac:dyDescent="0.3">
      <c r="B14" s="30"/>
      <c r="L14" s="31"/>
    </row>
    <row r="15" spans="2:12" x14ac:dyDescent="0.3">
      <c r="B15" s="297" t="s">
        <v>6</v>
      </c>
      <c r="C15" s="294"/>
      <c r="D15" s="294"/>
      <c r="E15" s="294"/>
      <c r="F15" s="294"/>
      <c r="G15" s="294"/>
      <c r="H15" s="294"/>
      <c r="I15" s="294"/>
      <c r="J15" s="294"/>
      <c r="K15" s="294"/>
      <c r="L15" s="295"/>
    </row>
    <row r="16" spans="2:12" x14ac:dyDescent="0.3">
      <c r="B16" s="296"/>
      <c r="C16" s="294"/>
      <c r="D16" s="294"/>
      <c r="E16" s="294"/>
      <c r="F16" s="294"/>
      <c r="G16" s="294"/>
      <c r="H16" s="294"/>
      <c r="I16" s="294"/>
      <c r="J16" s="294"/>
      <c r="K16" s="294"/>
      <c r="L16" s="295"/>
    </row>
    <row r="17" spans="2:12" ht="15" customHeight="1" thickBot="1" x14ac:dyDescent="0.35">
      <c r="B17" s="30"/>
      <c r="L17" s="31"/>
    </row>
    <row r="18" spans="2:12" ht="15" customHeight="1" thickBot="1" x14ac:dyDescent="0.35">
      <c r="B18" s="40" t="s">
        <v>7</v>
      </c>
      <c r="C18" s="41"/>
      <c r="D18" s="41"/>
      <c r="E18" s="41"/>
      <c r="F18" s="42"/>
      <c r="G18" s="41"/>
      <c r="H18" s="41"/>
      <c r="I18" s="41"/>
      <c r="J18" s="42"/>
      <c r="L18" s="31"/>
    </row>
    <row r="19" spans="2:12" x14ac:dyDescent="0.3">
      <c r="B19" s="76"/>
      <c r="C19" s="77"/>
      <c r="D19" s="77"/>
      <c r="E19" s="77"/>
      <c r="F19" s="77"/>
      <c r="G19" s="77"/>
      <c r="H19" s="77"/>
      <c r="I19" s="77"/>
      <c r="J19" s="77"/>
      <c r="K19" s="2"/>
      <c r="L19" s="78"/>
    </row>
    <row r="20" spans="2:12" ht="15" customHeight="1" thickBot="1" x14ac:dyDescent="0.35">
      <c r="B20" s="32" t="s">
        <v>8</v>
      </c>
      <c r="C20" s="33"/>
      <c r="D20" s="33"/>
      <c r="E20" s="33"/>
      <c r="F20" s="33"/>
      <c r="G20" s="33"/>
      <c r="H20" s="33"/>
      <c r="I20" s="33"/>
      <c r="J20" s="33"/>
      <c r="K20" s="33"/>
      <c r="L20" s="34"/>
    </row>
  </sheetData>
  <mergeCells count="5">
    <mergeCell ref="B9:L10"/>
    <mergeCell ref="B12:L13"/>
    <mergeCell ref="B3:L3"/>
    <mergeCell ref="B15:L16"/>
    <mergeCell ref="B1:L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88671875" customWidth="1"/>
    <col min="7" max="8" width="14.6640625" customWidth="1"/>
    <col min="9" max="10" width="11.88671875" customWidth="1"/>
    <col min="11" max="11" width="16.44140625" customWidth="1"/>
    <col min="12" max="12" width="12.33203125" customWidth="1"/>
    <col min="13" max="13" width="11.88671875" customWidth="1"/>
    <col min="14" max="14" width="15.10937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25" max="25" width="0" hidden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79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81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2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54"/>
      <c r="F105" s="55"/>
      <c r="G105" s="55"/>
      <c r="H105" s="54"/>
      <c r="I105" s="55"/>
      <c r="J105" s="55"/>
      <c r="K105" s="54"/>
      <c r="L105" s="54"/>
      <c r="M105" s="55"/>
      <c r="N105" s="54"/>
      <c r="O105" s="55"/>
      <c r="P105" s="55"/>
      <c r="Q105" s="55"/>
      <c r="R105" s="278"/>
      <c r="S105" s="282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bQCADteAJ13zOntKfhyBYZC/gue4B+CLz0rowyAN8FQsOAQJurkfbkg43gXzxdO1kbf8qhtc7JEWKmCx/0NdOQ==" saltValue="xpJEm63LrVHaIafLpbqPHg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5546875" customWidth="1"/>
    <col min="6" max="6" width="13" customWidth="1"/>
    <col min="7" max="7" width="14.109375" customWidth="1"/>
    <col min="8" max="8" width="14.6640625" customWidth="1"/>
    <col min="9" max="10" width="11.88671875" customWidth="1"/>
    <col min="11" max="11" width="16.88671875" customWidth="1"/>
    <col min="12" max="12" width="12.88671875" customWidth="1"/>
    <col min="13" max="13" width="11.88671875" customWidth="1"/>
    <col min="14" max="14" width="15.554687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82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83</v>
      </c>
      <c r="I4" s="80" t="s">
        <v>63</v>
      </c>
      <c r="J4" s="80" t="s">
        <v>41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9.95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9"/>
      <c r="F105" s="50"/>
      <c r="G105" s="50"/>
      <c r="H105" s="49"/>
      <c r="I105" s="50"/>
      <c r="J105" s="50"/>
      <c r="K105" s="49"/>
      <c r="L105" s="49"/>
      <c r="M105" s="50"/>
      <c r="N105" s="49"/>
      <c r="O105" s="50"/>
      <c r="P105" s="50"/>
      <c r="Q105" s="50"/>
      <c r="R105" s="276"/>
      <c r="S105" s="280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S/hkPeZKUGsNKDadSe8l672/H2pzknh0iGdxjy6L9F//DxGS3ezKz56Ae96JiRXJUnTLexIPO9PiOguXVjHL0A==" saltValue="xICzXwQI3mmoLJZpPLCVDw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84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5"/>
      <c r="F37" s="46"/>
      <c r="G37" s="46"/>
      <c r="H37" s="45"/>
      <c r="I37" s="46"/>
      <c r="J37" s="46"/>
      <c r="K37" s="45"/>
      <c r="L37" s="45"/>
      <c r="M37" s="46"/>
      <c r="N37" s="45"/>
      <c r="O37" s="46"/>
      <c r="P37" s="46"/>
      <c r="Q37" s="46"/>
      <c r="R37" s="275"/>
      <c r="S37" s="279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5"/>
      <c r="F62" s="46"/>
      <c r="G62" s="46"/>
      <c r="H62" s="45"/>
      <c r="I62" s="46"/>
      <c r="J62" s="46"/>
      <c r="K62" s="45"/>
      <c r="L62" s="45"/>
      <c r="M62" s="46"/>
      <c r="N62" s="45"/>
      <c r="O62" s="46"/>
      <c r="P62" s="46"/>
      <c r="Q62" s="46"/>
      <c r="R62" s="275"/>
      <c r="S62" s="279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Z75lEPThg9Cq0vnLmqedD+CNgxMr4rHAarMryPATb2KLXHkqdoUq/ZjP3Gh/3KWSjVTNeCgwH5cYOpVjWpEx2g==" saltValue="rg30XafReyzI1O+N0yfkCA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">
    <pageSetUpPr fitToPage="1"/>
  </sheetPr>
  <dimension ref="A1:DP121"/>
  <sheetViews>
    <sheetView topLeftCell="E1" zoomScale="80" zoomScaleNormal="80" workbookViewId="0">
      <pane ySplit="5" topLeftCell="A6" activePane="bottomLeft" state="frozen"/>
      <selection activeCell="B9" sqref="B9:L10"/>
      <selection pane="bottomLeft" activeCell="Q7" sqref="Q7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86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5"/>
      <c r="F40" s="46"/>
      <c r="G40" s="46"/>
      <c r="H40" s="45"/>
      <c r="I40" s="46"/>
      <c r="J40" s="46"/>
      <c r="K40" s="45"/>
      <c r="L40" s="45"/>
      <c r="M40" s="46"/>
      <c r="N40" s="45"/>
      <c r="O40" s="46"/>
      <c r="P40" s="46"/>
      <c r="Q40" s="46"/>
      <c r="R40" s="275"/>
      <c r="S40" s="279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5"/>
      <c r="F85" s="46"/>
      <c r="G85" s="46"/>
      <c r="H85" s="45"/>
      <c r="I85" s="46"/>
      <c r="J85" s="46"/>
      <c r="K85" s="45"/>
      <c r="L85" s="45"/>
      <c r="M85" s="46"/>
      <c r="N85" s="45"/>
      <c r="O85" s="46"/>
      <c r="P85" s="46"/>
      <c r="Q85" s="46"/>
      <c r="R85" s="275"/>
      <c r="S85" s="279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O7+5kxEcwSw5YLcaM92BFFCgrpr3mOzSz5nJ/yMHjKIKj9TnmlTL0O9wvUb5rtr/qESFa/gydrxs/LPyhPgapQ==" saltValue="KBpjPw3KfrIMu72OlxDrug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87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5"/>
      <c r="F24" s="46"/>
      <c r="G24" s="46"/>
      <c r="H24" s="45"/>
      <c r="I24" s="46"/>
      <c r="J24" s="46"/>
      <c r="K24" s="45"/>
      <c r="L24" s="45"/>
      <c r="M24" s="46"/>
      <c r="N24" s="45"/>
      <c r="O24" s="46"/>
      <c r="P24" s="46"/>
      <c r="Q24" s="46"/>
      <c r="R24" s="275"/>
      <c r="S24" s="279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5"/>
      <c r="F54" s="46"/>
      <c r="G54" s="46"/>
      <c r="H54" s="45"/>
      <c r="I54" s="46"/>
      <c r="J54" s="46"/>
      <c r="K54" s="45"/>
      <c r="L54" s="45"/>
      <c r="M54" s="46"/>
      <c r="N54" s="45"/>
      <c r="O54" s="46"/>
      <c r="P54" s="46"/>
      <c r="Q54" s="46"/>
      <c r="R54" s="275"/>
      <c r="S54" s="279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rA7ZgIsvcYuF1EzudrocQF1L8Sjs2bMwhRAFXNfshrZslNieR5kCXViHIREe8ReyRpQ7U704FPVbW6ngK9i9RQ==" saltValue="17GmKRWELEBtyMihAp00Tg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pageSetUpPr fitToPage="1"/>
  </sheetPr>
  <dimension ref="A1:DP121"/>
  <sheetViews>
    <sheetView topLeftCell="B1" zoomScale="80" zoomScaleNormal="80" workbookViewId="0">
      <pane ySplit="5" topLeftCell="A6" activePane="bottomLeft" state="frozen"/>
      <selection activeCell="B9" sqref="B9:L10"/>
      <selection pane="bottomLeft" activeCell="J6" sqref="J6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88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5"/>
      <c r="F32" s="46"/>
      <c r="G32" s="46"/>
      <c r="H32" s="45"/>
      <c r="I32" s="46"/>
      <c r="J32" s="46"/>
      <c r="K32" s="45"/>
      <c r="L32" s="45"/>
      <c r="M32" s="46"/>
      <c r="N32" s="45"/>
      <c r="O32" s="46"/>
      <c r="P32" s="46"/>
      <c r="Q32" s="46"/>
      <c r="R32" s="275"/>
      <c r="S32" s="279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5"/>
      <c r="F57" s="46"/>
      <c r="G57" s="46"/>
      <c r="H57" s="45"/>
      <c r="I57" s="46"/>
      <c r="J57" s="46"/>
      <c r="K57" s="45"/>
      <c r="L57" s="45"/>
      <c r="M57" s="46"/>
      <c r="N57" s="45"/>
      <c r="O57" s="46"/>
      <c r="P57" s="46"/>
      <c r="Q57" s="46"/>
      <c r="R57" s="275"/>
      <c r="S57" s="279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5"/>
      <c r="F72" s="46"/>
      <c r="G72" s="46"/>
      <c r="H72" s="45"/>
      <c r="I72" s="46"/>
      <c r="J72" s="46"/>
      <c r="K72" s="45"/>
      <c r="L72" s="45"/>
      <c r="M72" s="46"/>
      <c r="N72" s="45"/>
      <c r="O72" s="46"/>
      <c r="P72" s="46"/>
      <c r="Q72" s="46"/>
      <c r="R72" s="275"/>
      <c r="S72" s="279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CFwYVJq0X2xjMU7jfKqjWcUNWYYefoLZjKgJ2Fl/1/UxNvKzc8j7ed9GUGCuIyHf80DlyKSEvfXH6SemSUSzOQ==" saltValue="I0rVXR2mQYx5BY+b+1Xdlg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pageSetUpPr fitToPage="1"/>
  </sheetPr>
  <dimension ref="A1:DP121"/>
  <sheetViews>
    <sheetView topLeftCell="L1" zoomScale="80" zoomScaleNormal="80" workbookViewId="0">
      <pane ySplit="5" topLeftCell="A6" activePane="bottomLeft" state="frozen"/>
      <selection activeCell="B9" sqref="B9:L10"/>
      <selection pane="bottomLeft" activeCell="U8" sqref="U8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89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5"/>
      <c r="F23" s="46"/>
      <c r="G23" s="46"/>
      <c r="H23" s="45"/>
      <c r="I23" s="46"/>
      <c r="J23" s="46"/>
      <c r="K23" s="45"/>
      <c r="L23" s="45"/>
      <c r="M23" s="46"/>
      <c r="N23" s="45"/>
      <c r="O23" s="46"/>
      <c r="P23" s="46"/>
      <c r="Q23" s="46"/>
      <c r="R23" s="275"/>
      <c r="S23" s="279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5"/>
      <c r="F56" s="46"/>
      <c r="G56" s="46"/>
      <c r="H56" s="45"/>
      <c r="I56" s="46"/>
      <c r="J56" s="46"/>
      <c r="K56" s="45"/>
      <c r="L56" s="45"/>
      <c r="M56" s="46"/>
      <c r="N56" s="45"/>
      <c r="O56" s="46"/>
      <c r="P56" s="46"/>
      <c r="Q56" s="46"/>
      <c r="R56" s="275"/>
      <c r="S56" s="279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7GIDvw1kTmcL/w3kXJ6t5CNp1pE5M8R+JglxsjzxgOstuFDuM6G74mNNqruoGUB4fR5uF18Dmk3jPZd5qhbw+w==" saltValue="WgWeeWww8X5LaWi5J06kNw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DP121"/>
  <sheetViews>
    <sheetView zoomScale="70" zoomScaleNormal="70" workbookViewId="0">
      <pane ySplit="5" topLeftCell="A42" activePane="bottomLeft" state="frozen"/>
      <selection activeCell="B9" sqref="B9:L10"/>
      <selection pane="bottomLeft" activeCell="N103" sqref="N103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5" t="s">
        <v>90</v>
      </c>
      <c r="B2" s="376"/>
      <c r="C2" s="376"/>
      <c r="D2" s="376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80</v>
      </c>
      <c r="I4" s="80" t="s">
        <v>63</v>
      </c>
      <c r="J4" s="80" t="s">
        <v>85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.600000000000001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5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6">
        <v>8</v>
      </c>
      <c r="B13" s="47"/>
      <c r="C13" s="48"/>
      <c r="D13" s="85"/>
      <c r="E13" s="45"/>
      <c r="F13" s="46"/>
      <c r="G13" s="46"/>
      <c r="H13" s="45"/>
      <c r="I13" s="46"/>
      <c r="J13" s="46"/>
      <c r="K13" s="45"/>
      <c r="L13" s="45"/>
      <c r="M13" s="46"/>
      <c r="N13" s="45"/>
      <c r="O13" s="46"/>
      <c r="P13" s="46"/>
      <c r="Q13" s="46"/>
      <c r="R13" s="275"/>
      <c r="S13" s="279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6">
        <v>75</v>
      </c>
      <c r="B80" s="47"/>
      <c r="C80" s="48"/>
      <c r="D80" s="85"/>
      <c r="E80" s="45"/>
      <c r="F80" s="46"/>
      <c r="G80" s="46"/>
      <c r="H80" s="45"/>
      <c r="I80" s="46"/>
      <c r="J80" s="46"/>
      <c r="K80" s="45"/>
      <c r="L80" s="45"/>
      <c r="M80" s="46"/>
      <c r="N80" s="45"/>
      <c r="O80" s="46"/>
      <c r="P80" s="46"/>
      <c r="Q80" s="46"/>
      <c r="R80" s="275"/>
      <c r="S80" s="279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SwKckmePheS3vfezvCowBAm5CX5jP3uPD54ZmWidWXne2FGqHZdrxyoX3Pt1Ol1fRwj4dV3TGwWO/SPQ+4YNTA==" saltValue="z7q9OCTRdOwy/aon/yEr7Q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>
    <pageSetUpPr fitToPage="1"/>
  </sheetPr>
  <dimension ref="A1:J27"/>
  <sheetViews>
    <sheetView topLeftCell="A7" zoomScale="91" zoomScaleNormal="91" workbookViewId="0">
      <selection activeCell="J25" sqref="J25"/>
    </sheetView>
  </sheetViews>
  <sheetFormatPr defaultColWidth="11.44140625" defaultRowHeight="13.2" x14ac:dyDescent="0.3"/>
  <cols>
    <col min="1" max="1" width="45.5546875" style="128" customWidth="1"/>
    <col min="2" max="2" width="10.44140625" style="129" customWidth="1"/>
    <col min="3" max="3" width="11.44140625" style="128" customWidth="1"/>
    <col min="4" max="4" width="13.33203125" style="130" customWidth="1"/>
    <col min="5" max="5" width="13.33203125" style="128" customWidth="1"/>
    <col min="6" max="6" width="15.33203125" style="128" bestFit="1" customWidth="1"/>
    <col min="7" max="7" width="16.33203125" style="131" customWidth="1"/>
    <col min="8" max="8" width="6" style="130" bestFit="1" customWidth="1"/>
    <col min="9" max="9" width="10.33203125" style="132" customWidth="1"/>
    <col min="10" max="10" width="9.88671875" style="133" customWidth="1"/>
    <col min="11" max="13" width="11.44140625" style="128" customWidth="1"/>
    <col min="14" max="16384" width="11.44140625" style="128"/>
  </cols>
  <sheetData>
    <row r="1" spans="1:10" ht="27.75" customHeight="1" x14ac:dyDescent="0.3">
      <c r="A1" s="377" t="str">
        <f>+'Sous Groupe 1'!A1:D1</f>
        <v>CSE</v>
      </c>
      <c r="B1" s="378"/>
      <c r="C1" s="379"/>
      <c r="D1" s="380"/>
      <c r="E1" s="379"/>
      <c r="F1" s="379"/>
      <c r="G1" s="381"/>
      <c r="H1" s="380"/>
      <c r="I1" s="382"/>
      <c r="J1" s="127"/>
    </row>
    <row r="2" spans="1:10" ht="13.8" customHeight="1" thickBot="1" x14ac:dyDescent="0.35"/>
    <row r="3" spans="1:10" s="129" customFormat="1" ht="38.25" customHeight="1" thickBot="1" x14ac:dyDescent="0.35">
      <c r="A3" s="134" t="s">
        <v>91</v>
      </c>
      <c r="B3" s="135" t="s">
        <v>92</v>
      </c>
      <c r="C3" s="136" t="s">
        <v>93</v>
      </c>
      <c r="D3" s="137" t="s">
        <v>94</v>
      </c>
      <c r="E3" s="138" t="s">
        <v>95</v>
      </c>
      <c r="F3" s="139" t="s">
        <v>96</v>
      </c>
      <c r="G3" s="140" t="s">
        <v>97</v>
      </c>
      <c r="H3" s="141" t="s">
        <v>98</v>
      </c>
      <c r="I3" s="142" t="s">
        <v>99</v>
      </c>
    </row>
    <row r="4" spans="1:10" ht="24" customHeight="1" x14ac:dyDescent="0.3">
      <c r="A4" s="143" t="s">
        <v>100</v>
      </c>
      <c r="B4" s="144">
        <v>24</v>
      </c>
      <c r="C4" s="145" t="s">
        <v>101</v>
      </c>
      <c r="D4" s="146">
        <v>22.75</v>
      </c>
      <c r="E4" s="268">
        <f>+'RECAP. GENERAL'!C21</f>
        <v>0</v>
      </c>
      <c r="F4" s="147">
        <f t="shared" ref="F4:F17" si="0">E4*D4</f>
        <v>0</v>
      </c>
      <c r="G4" s="148">
        <f>+F4+((F4/100)*5.5)</f>
        <v>0</v>
      </c>
      <c r="H4" s="149">
        <v>2</v>
      </c>
      <c r="I4" s="150">
        <f t="shared" ref="I4:I17" si="1">+H4*E4</f>
        <v>0</v>
      </c>
      <c r="J4" s="289"/>
    </row>
    <row r="5" spans="1:10" ht="24" customHeight="1" x14ac:dyDescent="0.3">
      <c r="A5" s="151" t="s">
        <v>102</v>
      </c>
      <c r="B5" s="152">
        <v>24</v>
      </c>
      <c r="C5" s="153" t="s">
        <v>103</v>
      </c>
      <c r="D5" s="154">
        <v>22.75</v>
      </c>
      <c r="E5" s="269">
        <f>+'RECAP. GENERAL'!D21</f>
        <v>0</v>
      </c>
      <c r="F5" s="155">
        <f t="shared" si="0"/>
        <v>0</v>
      </c>
      <c r="G5" s="156">
        <f>+F5+((F5/100)*5.5)</f>
        <v>0</v>
      </c>
      <c r="H5" s="157">
        <v>1.8</v>
      </c>
      <c r="I5" s="158">
        <f t="shared" si="1"/>
        <v>0</v>
      </c>
      <c r="J5" s="289"/>
    </row>
    <row r="6" spans="1:10" ht="24" customHeight="1" thickBot="1" x14ac:dyDescent="0.35">
      <c r="A6" s="159" t="s">
        <v>104</v>
      </c>
      <c r="B6" s="160">
        <v>29</v>
      </c>
      <c r="C6" s="161" t="s">
        <v>105</v>
      </c>
      <c r="D6" s="162">
        <v>27.49</v>
      </c>
      <c r="E6" s="270">
        <f>+'RECAP. GENERAL'!E21</f>
        <v>0</v>
      </c>
      <c r="F6" s="163">
        <f t="shared" si="0"/>
        <v>0</v>
      </c>
      <c r="G6" s="164">
        <f>+F6+((F6/100)*5.5)</f>
        <v>0</v>
      </c>
      <c r="H6" s="165">
        <v>2</v>
      </c>
      <c r="I6" s="166">
        <f t="shared" si="1"/>
        <v>0</v>
      </c>
      <c r="J6" s="289"/>
    </row>
    <row r="7" spans="1:10" ht="24.75" customHeight="1" x14ac:dyDescent="0.3">
      <c r="A7" s="167" t="s">
        <v>106</v>
      </c>
      <c r="B7" s="168">
        <v>24</v>
      </c>
      <c r="C7" s="169" t="s">
        <v>107</v>
      </c>
      <c r="D7" s="170">
        <v>22.75</v>
      </c>
      <c r="E7" s="271">
        <f>+'RECAP. GENERAL'!F21</f>
        <v>0</v>
      </c>
      <c r="F7" s="171">
        <f t="shared" si="0"/>
        <v>0</v>
      </c>
      <c r="G7" s="172">
        <f>F7+((F7/100)*5.5)</f>
        <v>0</v>
      </c>
      <c r="H7" s="173">
        <v>1.4</v>
      </c>
      <c r="I7" s="174">
        <f t="shared" si="1"/>
        <v>0</v>
      </c>
      <c r="J7" s="289"/>
    </row>
    <row r="8" spans="1:10" ht="24.75" customHeight="1" x14ac:dyDescent="0.3">
      <c r="A8" s="175" t="s">
        <v>108</v>
      </c>
      <c r="B8" s="176">
        <v>24</v>
      </c>
      <c r="C8" s="177" t="s">
        <v>109</v>
      </c>
      <c r="D8" s="178">
        <v>22.75</v>
      </c>
      <c r="E8" s="272">
        <f>+'RECAP. GENERAL'!G21</f>
        <v>0</v>
      </c>
      <c r="F8" s="179">
        <f t="shared" si="0"/>
        <v>0</v>
      </c>
      <c r="G8" s="180">
        <f>F8+((F8/100)*5.5)</f>
        <v>0</v>
      </c>
      <c r="H8" s="181">
        <v>1.4</v>
      </c>
      <c r="I8" s="182">
        <f t="shared" si="1"/>
        <v>0</v>
      </c>
      <c r="J8" s="289"/>
    </row>
    <row r="9" spans="1:10" ht="24.75" customHeight="1" thickBot="1" x14ac:dyDescent="0.35">
      <c r="A9" s="183" t="s">
        <v>110</v>
      </c>
      <c r="B9" s="184">
        <v>24</v>
      </c>
      <c r="C9" s="185" t="s">
        <v>111</v>
      </c>
      <c r="D9" s="186">
        <v>22.75</v>
      </c>
      <c r="E9" s="273">
        <f>+'RECAP. GENERAL'!H21</f>
        <v>0</v>
      </c>
      <c r="F9" s="187">
        <f t="shared" si="0"/>
        <v>0</v>
      </c>
      <c r="G9" s="188">
        <f>F9+((F9/100)*5.5)</f>
        <v>0</v>
      </c>
      <c r="H9" s="189">
        <v>1.4</v>
      </c>
      <c r="I9" s="190">
        <f t="shared" si="1"/>
        <v>0</v>
      </c>
      <c r="J9" s="289"/>
    </row>
    <row r="10" spans="1:10" ht="24.75" customHeight="1" thickBot="1" x14ac:dyDescent="0.35">
      <c r="A10" s="191" t="s">
        <v>112</v>
      </c>
      <c r="B10" s="192">
        <v>29</v>
      </c>
      <c r="C10" s="193" t="s">
        <v>113</v>
      </c>
      <c r="D10" s="194">
        <v>27.49</v>
      </c>
      <c r="E10" s="274">
        <f>+'RECAP. GENERAL'!I21</f>
        <v>0</v>
      </c>
      <c r="F10" s="195">
        <f t="shared" si="0"/>
        <v>0</v>
      </c>
      <c r="G10" s="196">
        <f>+F10+((F10/100)*5.5)</f>
        <v>0</v>
      </c>
      <c r="H10" s="197">
        <v>2</v>
      </c>
      <c r="I10" s="198">
        <f t="shared" si="1"/>
        <v>0</v>
      </c>
      <c r="J10" s="289"/>
    </row>
    <row r="11" spans="1:10" ht="22.5" customHeight="1" x14ac:dyDescent="0.3">
      <c r="A11" s="167" t="s">
        <v>114</v>
      </c>
      <c r="B11" s="168">
        <v>24</v>
      </c>
      <c r="C11" s="169" t="s">
        <v>115</v>
      </c>
      <c r="D11" s="170">
        <v>22.75</v>
      </c>
      <c r="E11" s="271">
        <f>+'RECAP. GENERAL'!J21</f>
        <v>0</v>
      </c>
      <c r="F11" s="171">
        <f t="shared" si="0"/>
        <v>0</v>
      </c>
      <c r="G11" s="199">
        <f>F11+((F11/100)*5.5)</f>
        <v>0</v>
      </c>
      <c r="H11" s="173">
        <v>2.4</v>
      </c>
      <c r="I11" s="174">
        <f t="shared" si="1"/>
        <v>0</v>
      </c>
      <c r="J11" s="289"/>
    </row>
    <row r="12" spans="1:10" ht="22.5" customHeight="1" thickBot="1" x14ac:dyDescent="0.35">
      <c r="A12" s="183" t="s">
        <v>116</v>
      </c>
      <c r="B12" s="184">
        <v>24</v>
      </c>
      <c r="C12" s="185" t="s">
        <v>117</v>
      </c>
      <c r="D12" s="186">
        <v>22.75</v>
      </c>
      <c r="E12" s="273">
        <f>+'RECAP. GENERAL'!K21</f>
        <v>0</v>
      </c>
      <c r="F12" s="187">
        <f t="shared" si="0"/>
        <v>0</v>
      </c>
      <c r="G12" s="164">
        <f t="shared" ref="G12:G17" si="2">+F12+((F12/100)*5.5)</f>
        <v>0</v>
      </c>
      <c r="H12" s="189">
        <v>2.4</v>
      </c>
      <c r="I12" s="190">
        <f t="shared" si="1"/>
        <v>0</v>
      </c>
      <c r="J12" s="289"/>
    </row>
    <row r="13" spans="1:10" ht="24.75" customHeight="1" x14ac:dyDescent="0.3">
      <c r="A13" s="200" t="s">
        <v>118</v>
      </c>
      <c r="B13" s="201">
        <v>27</v>
      </c>
      <c r="C13" s="145" t="s">
        <v>119</v>
      </c>
      <c r="D13" s="146">
        <v>25.59</v>
      </c>
      <c r="E13" s="271">
        <f>+'RECAP. GENERAL'!L21</f>
        <v>0</v>
      </c>
      <c r="F13" s="147">
        <f t="shared" si="0"/>
        <v>0</v>
      </c>
      <c r="G13" s="148">
        <f t="shared" si="2"/>
        <v>0</v>
      </c>
      <c r="H13" s="149">
        <v>1.25</v>
      </c>
      <c r="I13" s="150">
        <f t="shared" si="1"/>
        <v>0</v>
      </c>
      <c r="J13" s="289"/>
    </row>
    <row r="14" spans="1:10" ht="24.75" customHeight="1" x14ac:dyDescent="0.3">
      <c r="A14" s="151" t="s">
        <v>120</v>
      </c>
      <c r="B14" s="152">
        <v>39</v>
      </c>
      <c r="C14" s="153" t="s">
        <v>121</v>
      </c>
      <c r="D14" s="154">
        <v>36.97</v>
      </c>
      <c r="E14" s="272">
        <f>+'RECAP. GENERAL'!M21</f>
        <v>0</v>
      </c>
      <c r="F14" s="155">
        <f t="shared" si="0"/>
        <v>0</v>
      </c>
      <c r="G14" s="156">
        <f t="shared" si="2"/>
        <v>0</v>
      </c>
      <c r="H14" s="157">
        <v>2.5</v>
      </c>
      <c r="I14" s="158">
        <f t="shared" si="1"/>
        <v>0</v>
      </c>
      <c r="J14" s="289"/>
    </row>
    <row r="15" spans="1:10" ht="24.75" customHeight="1" x14ac:dyDescent="0.3">
      <c r="A15" s="151" t="s">
        <v>122</v>
      </c>
      <c r="B15" s="152">
        <v>55</v>
      </c>
      <c r="C15" s="153" t="s">
        <v>123</v>
      </c>
      <c r="D15" s="154">
        <v>52.13</v>
      </c>
      <c r="E15" s="272">
        <f>+'RECAP. GENERAL'!N21</f>
        <v>0</v>
      </c>
      <c r="F15" s="155">
        <f t="shared" si="0"/>
        <v>0</v>
      </c>
      <c r="G15" s="156">
        <f t="shared" si="2"/>
        <v>0</v>
      </c>
      <c r="H15" s="157">
        <v>5.5</v>
      </c>
      <c r="I15" s="158">
        <f t="shared" si="1"/>
        <v>0</v>
      </c>
      <c r="J15" s="289"/>
    </row>
    <row r="16" spans="1:10" ht="24.75" customHeight="1" x14ac:dyDescent="0.3">
      <c r="A16" s="151" t="s">
        <v>124</v>
      </c>
      <c r="B16" s="152">
        <v>67</v>
      </c>
      <c r="C16" s="153" t="s">
        <v>125</v>
      </c>
      <c r="D16" s="154">
        <v>63.51</v>
      </c>
      <c r="E16" s="272">
        <f>+'RECAP. GENERAL'!O21</f>
        <v>0</v>
      </c>
      <c r="F16" s="155">
        <f t="shared" si="0"/>
        <v>0</v>
      </c>
      <c r="G16" s="156">
        <f t="shared" si="2"/>
        <v>0</v>
      </c>
      <c r="H16" s="157">
        <v>5.3</v>
      </c>
      <c r="I16" s="158">
        <f t="shared" si="1"/>
        <v>0</v>
      </c>
      <c r="J16" s="289"/>
    </row>
    <row r="17" spans="1:10" ht="24.75" customHeight="1" thickBot="1" x14ac:dyDescent="0.35">
      <c r="A17" s="202" t="s">
        <v>126</v>
      </c>
      <c r="B17" s="203">
        <v>79</v>
      </c>
      <c r="C17" s="161" t="s">
        <v>127</v>
      </c>
      <c r="D17" s="162">
        <v>74.88</v>
      </c>
      <c r="E17" s="273">
        <f>+'RECAP. GENERAL'!P21</f>
        <v>0</v>
      </c>
      <c r="F17" s="163">
        <f t="shared" si="0"/>
        <v>0</v>
      </c>
      <c r="G17" s="164">
        <f t="shared" si="2"/>
        <v>0</v>
      </c>
      <c r="H17" s="165">
        <v>5.7</v>
      </c>
      <c r="I17" s="166">
        <f t="shared" si="1"/>
        <v>0</v>
      </c>
      <c r="J17" s="289"/>
    </row>
    <row r="18" spans="1:10" ht="8.25" customHeight="1" thickBot="1" x14ac:dyDescent="0.35">
      <c r="A18" s="204"/>
      <c r="B18" s="205"/>
      <c r="C18" s="206"/>
      <c r="D18" s="194"/>
      <c r="E18" s="207"/>
      <c r="F18" s="208"/>
      <c r="G18" s="209"/>
      <c r="H18" s="197"/>
      <c r="I18" s="210"/>
      <c r="J18" s="289"/>
    </row>
    <row r="19" spans="1:10" ht="24.75" customHeight="1" thickBot="1" x14ac:dyDescent="0.35">
      <c r="A19" s="211" t="s">
        <v>128</v>
      </c>
      <c r="B19" s="212">
        <v>25</v>
      </c>
      <c r="C19" s="213" t="s">
        <v>129</v>
      </c>
      <c r="D19" s="214">
        <v>23.7</v>
      </c>
      <c r="E19" s="215">
        <f>+'RECAP. GENERAL'!Q21</f>
        <v>0</v>
      </c>
      <c r="F19" s="216">
        <f>E19*D19</f>
        <v>0</v>
      </c>
      <c r="G19" s="217">
        <f>F19+((F19/100)*5.5)</f>
        <v>0</v>
      </c>
      <c r="H19" s="218">
        <v>2.16</v>
      </c>
      <c r="I19" s="219">
        <f>+H19*E19</f>
        <v>0</v>
      </c>
      <c r="J19" s="289"/>
    </row>
    <row r="20" spans="1:10" ht="15.6" customHeight="1" thickBot="1" x14ac:dyDescent="0.35">
      <c r="A20" s="220"/>
      <c r="B20" s="221"/>
      <c r="C20" s="220"/>
      <c r="D20" s="222"/>
      <c r="E20" s="223"/>
      <c r="F20" s="220"/>
      <c r="G20" s="224"/>
      <c r="H20" s="222"/>
      <c r="I20" s="225"/>
    </row>
    <row r="21" spans="1:10" ht="27" customHeight="1" thickBot="1" x14ac:dyDescent="0.35">
      <c r="A21" s="384" t="s">
        <v>130</v>
      </c>
      <c r="B21" s="300"/>
      <c r="C21" s="300"/>
      <c r="D21" s="301"/>
      <c r="E21" s="226">
        <f>SUM(E4:E19)</f>
        <v>0</v>
      </c>
      <c r="F21" s="227">
        <f>SUM(F4:F19)</f>
        <v>0</v>
      </c>
      <c r="G21" s="228">
        <f>SUM(G4:G19)</f>
        <v>0</v>
      </c>
      <c r="H21" s="229"/>
      <c r="I21" s="230">
        <f>SUM(I4:I19)+G25*0.2</f>
        <v>-2</v>
      </c>
    </row>
    <row r="22" spans="1:10" ht="13.8" customHeight="1" thickBot="1" x14ac:dyDescent="0.35"/>
    <row r="23" spans="1:10" ht="25.5" customHeight="1" thickBot="1" x14ac:dyDescent="0.35">
      <c r="A23" s="231" t="s">
        <v>131</v>
      </c>
      <c r="B23" s="232"/>
      <c r="C23" s="233"/>
      <c r="D23" s="383" t="s">
        <v>132</v>
      </c>
      <c r="E23" s="300"/>
      <c r="F23" s="301"/>
      <c r="G23" s="234">
        <f>'RECAP. GENERAL'!S21</f>
        <v>0</v>
      </c>
      <c r="H23" s="128"/>
      <c r="I23" s="128"/>
      <c r="J23" s="128"/>
    </row>
    <row r="24" spans="1:10" ht="15.6" customHeight="1" thickBot="1" x14ac:dyDescent="0.35">
      <c r="A24" s="235"/>
      <c r="B24" s="236"/>
      <c r="C24" s="233"/>
      <c r="D24" s="237"/>
      <c r="F24" s="131"/>
      <c r="G24" s="130"/>
      <c r="H24" s="128"/>
    </row>
    <row r="25" spans="1:10" ht="25.5" customHeight="1" thickBot="1" x14ac:dyDescent="0.35">
      <c r="A25" s="238" t="s">
        <v>133</v>
      </c>
      <c r="B25" s="239">
        <f>+'Sous Groupe 1'!D106+'Sous Groupe 2'!D106+'Sous Groupe 3'!D106+'Sous Groupe 4'!D106+'Sous Groupe 5'!D106+'Sous Groupe 6'!D106+'Sous Groupe 7'!D106+'Sous Groupe 8'!D106+'Sous Groupe 9'!D106+'Sous Groupe 10'!D106+'Sous Groupe 11'!D106+'Sous Groupe 12'!D106+'Sous Groupe 13'!D106+'Sous Groupe 14'!D106+'Sous Groupe 15'!D106</f>
        <v>0</v>
      </c>
      <c r="C25" s="233"/>
      <c r="D25" s="383" t="s">
        <v>134</v>
      </c>
      <c r="E25" s="300"/>
      <c r="F25" s="301"/>
      <c r="G25" s="240">
        <f>+(G21-1200)/100+2</f>
        <v>-10</v>
      </c>
      <c r="H25" s="128"/>
    </row>
    <row r="26" spans="1:10" ht="19.5" customHeight="1" x14ac:dyDescent="0.3">
      <c r="A26" s="241" t="s">
        <v>135</v>
      </c>
      <c r="B26" s="242"/>
      <c r="F26" s="132"/>
      <c r="G26" s="133"/>
      <c r="H26" s="128"/>
      <c r="I26" s="128"/>
      <c r="J26" s="128"/>
    </row>
    <row r="27" spans="1:10" x14ac:dyDescent="0.3">
      <c r="F27" s="132"/>
      <c r="G27" s="133"/>
      <c r="H27" s="128"/>
      <c r="I27" s="128"/>
      <c r="J27" s="128"/>
    </row>
  </sheetData>
  <sheetProtection algorithmName="SHA-512" hashValue="1uE4oM98oaBWEV0uIErFXkpXaZqr3ofRimcUGWXcUZU8iBjGuHSCxeWxYWaL9XSakl1vlBzgGGvwR2mSfGiWCA==" saltValue="tOh8gJ2CTl9cDE+NCyVxqA==" spinCount="100000" sheet="1" objects="1" scenarios="1"/>
  <mergeCells count="4">
    <mergeCell ref="A1:I1"/>
    <mergeCell ref="D25:F25"/>
    <mergeCell ref="D23:F23"/>
    <mergeCell ref="A21:D21"/>
  </mergeCells>
  <printOptions horizontalCentered="1"/>
  <pageMargins left="0" right="0" top="0" bottom="0" header="0" footer="0"/>
  <pageSetup paperSize="9" scale="9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C45"/>
  <sheetViews>
    <sheetView topLeftCell="A4" zoomScale="85" zoomScaleNormal="85" workbookViewId="0">
      <selection activeCell="D44" sqref="D44"/>
    </sheetView>
  </sheetViews>
  <sheetFormatPr defaultColWidth="11.5546875" defaultRowHeight="19.8" x14ac:dyDescent="0.3"/>
  <cols>
    <col min="1" max="1" width="65.109375" customWidth="1"/>
    <col min="2" max="2" width="41.109375" style="285" customWidth="1"/>
  </cols>
  <sheetData>
    <row r="1" spans="1:3" ht="21" customHeight="1" x14ac:dyDescent="0.3">
      <c r="A1" s="284" t="str">
        <f>'Sous Groupe 1'!A1:D1</f>
        <v>CSE</v>
      </c>
    </row>
    <row r="2" spans="1:3" s="116" customFormat="1" ht="31.5" customHeight="1" x14ac:dyDescent="0.3">
      <c r="A2" s="115" t="s">
        <v>136</v>
      </c>
      <c r="B2" s="286"/>
    </row>
    <row r="3" spans="1:3" s="116" customFormat="1" ht="31.5" customHeight="1" x14ac:dyDescent="0.3">
      <c r="A3" s="115" t="s">
        <v>137</v>
      </c>
      <c r="B3" s="287"/>
    </row>
    <row r="4" spans="1:3" ht="21" customHeight="1" x14ac:dyDescent="0.3">
      <c r="A4" s="114"/>
    </row>
    <row r="5" spans="1:3" ht="21" customHeight="1" thickBot="1" x14ac:dyDescent="0.35">
      <c r="A5" s="114"/>
    </row>
    <row r="6" spans="1:3" ht="16.5" customHeight="1" thickTop="1" thickBot="1" x14ac:dyDescent="0.35">
      <c r="A6" s="117"/>
      <c r="B6" s="118" t="s">
        <v>138</v>
      </c>
    </row>
    <row r="7" spans="1:3" ht="21" customHeight="1" thickTop="1" thickBot="1" x14ac:dyDescent="0.35">
      <c r="A7" s="119" t="s">
        <v>139</v>
      </c>
      <c r="B7" s="288"/>
    </row>
    <row r="8" spans="1:3" ht="16.5" customHeight="1" thickTop="1" thickBot="1" x14ac:dyDescent="0.35">
      <c r="A8" s="389" t="s">
        <v>140</v>
      </c>
      <c r="B8" s="385">
        <f>FAC!E4</f>
        <v>0</v>
      </c>
      <c r="C8" s="290"/>
    </row>
    <row r="9" spans="1:3" ht="15.75" customHeight="1" thickBot="1" x14ac:dyDescent="0.35">
      <c r="A9" s="390"/>
      <c r="B9" s="386"/>
      <c r="C9" s="290"/>
    </row>
    <row r="10" spans="1:3" ht="15.75" customHeight="1" thickTop="1" thickBot="1" x14ac:dyDescent="0.35">
      <c r="A10" s="391" t="s">
        <v>141</v>
      </c>
      <c r="B10" s="385">
        <f>FAC!E5</f>
        <v>0</v>
      </c>
    </row>
    <row r="11" spans="1:3" ht="15.75" customHeight="1" thickBot="1" x14ac:dyDescent="0.35">
      <c r="A11" s="390"/>
      <c r="B11" s="386"/>
    </row>
    <row r="12" spans="1:3" ht="15.75" customHeight="1" thickTop="1" thickBot="1" x14ac:dyDescent="0.35">
      <c r="A12" s="387" t="s">
        <v>142</v>
      </c>
      <c r="B12" s="385">
        <f>FAC!E6</f>
        <v>0</v>
      </c>
    </row>
    <row r="13" spans="1:3" ht="15.75" customHeight="1" thickTop="1" thickBot="1" x14ac:dyDescent="0.35">
      <c r="A13" s="388"/>
      <c r="B13" s="386"/>
    </row>
    <row r="14" spans="1:3" ht="21" customHeight="1" thickTop="1" thickBot="1" x14ac:dyDescent="0.35">
      <c r="A14" s="119" t="s">
        <v>143</v>
      </c>
      <c r="B14" s="288"/>
    </row>
    <row r="15" spans="1:3" ht="16.5" customHeight="1" thickTop="1" x14ac:dyDescent="0.3">
      <c r="A15" s="120" t="s">
        <v>144</v>
      </c>
      <c r="B15" s="385">
        <f>FAC!E7</f>
        <v>0</v>
      </c>
    </row>
    <row r="16" spans="1:3" ht="15.75" customHeight="1" thickBot="1" x14ac:dyDescent="0.35">
      <c r="A16" s="124" t="s">
        <v>145</v>
      </c>
      <c r="B16" s="386"/>
    </row>
    <row r="17" spans="1:2" ht="15.75" customHeight="1" thickTop="1" thickBot="1" x14ac:dyDescent="0.35">
      <c r="A17" s="391" t="s">
        <v>146</v>
      </c>
      <c r="B17" s="385">
        <f>FAC!E8</f>
        <v>0</v>
      </c>
    </row>
    <row r="18" spans="1:2" ht="15.75" customHeight="1" thickBot="1" x14ac:dyDescent="0.35">
      <c r="A18" s="390"/>
      <c r="B18" s="386"/>
    </row>
    <row r="19" spans="1:2" ht="15.75" customHeight="1" thickTop="1" thickBot="1" x14ac:dyDescent="0.35">
      <c r="A19" s="387" t="s">
        <v>147</v>
      </c>
      <c r="B19" s="385">
        <f>FAC!E9</f>
        <v>0</v>
      </c>
    </row>
    <row r="20" spans="1:2" ht="15.75" customHeight="1" thickTop="1" thickBot="1" x14ac:dyDescent="0.35">
      <c r="A20" s="388"/>
      <c r="B20" s="386"/>
    </row>
    <row r="21" spans="1:2" ht="21" customHeight="1" thickTop="1" thickBot="1" x14ac:dyDescent="0.35">
      <c r="A21" s="119" t="s">
        <v>148</v>
      </c>
      <c r="B21" s="288"/>
    </row>
    <row r="22" spans="1:2" ht="21" customHeight="1" thickTop="1" thickBot="1" x14ac:dyDescent="0.35">
      <c r="A22" s="123" t="s">
        <v>149</v>
      </c>
      <c r="B22" s="291">
        <f>FAC!E10</f>
        <v>0</v>
      </c>
    </row>
    <row r="23" spans="1:2" ht="21" customHeight="1" thickTop="1" thickBot="1" x14ac:dyDescent="0.35">
      <c r="A23" s="119" t="s">
        <v>150</v>
      </c>
      <c r="B23" s="119"/>
    </row>
    <row r="24" spans="1:2" ht="15.75" customHeight="1" thickTop="1" thickBot="1" x14ac:dyDescent="0.35">
      <c r="A24" s="389" t="s">
        <v>151</v>
      </c>
      <c r="B24" s="385">
        <f>FAC!E11</f>
        <v>0</v>
      </c>
    </row>
    <row r="25" spans="1:2" ht="15.75" customHeight="1" thickBot="1" x14ac:dyDescent="0.35">
      <c r="A25" s="390"/>
      <c r="B25" s="386"/>
    </row>
    <row r="26" spans="1:2" ht="15" customHeight="1" thickTop="1" x14ac:dyDescent="0.3">
      <c r="A26" s="122" t="s">
        <v>152</v>
      </c>
      <c r="B26" s="385">
        <f>FAC!E12</f>
        <v>0</v>
      </c>
    </row>
    <row r="27" spans="1:2" ht="15.75" customHeight="1" thickBot="1" x14ac:dyDescent="0.35">
      <c r="A27" s="124" t="s">
        <v>153</v>
      </c>
      <c r="B27" s="386"/>
    </row>
    <row r="28" spans="1:2" ht="21" customHeight="1" thickBot="1" x14ac:dyDescent="0.35">
      <c r="A28" s="119" t="s">
        <v>154</v>
      </c>
      <c r="B28" s="288"/>
    </row>
    <row r="29" spans="1:2" ht="15.75" customHeight="1" thickTop="1" thickBot="1" x14ac:dyDescent="0.35">
      <c r="A29" s="389" t="s">
        <v>155</v>
      </c>
      <c r="B29" s="385">
        <f>FAC!E13</f>
        <v>0</v>
      </c>
    </row>
    <row r="30" spans="1:2" ht="15.75" customHeight="1" thickBot="1" x14ac:dyDescent="0.35">
      <c r="A30" s="390"/>
      <c r="B30" s="386"/>
    </row>
    <row r="31" spans="1:2" ht="15.75" customHeight="1" thickTop="1" thickBot="1" x14ac:dyDescent="0.35">
      <c r="A31" s="391" t="s">
        <v>156</v>
      </c>
      <c r="B31" s="385">
        <f>FAC!E14</f>
        <v>0</v>
      </c>
    </row>
    <row r="32" spans="1:2" ht="15.75" customHeight="1" thickBot="1" x14ac:dyDescent="0.35">
      <c r="A32" s="390"/>
      <c r="B32" s="386"/>
    </row>
    <row r="33" spans="1:2" ht="15.75" customHeight="1" thickTop="1" thickBot="1" x14ac:dyDescent="0.35">
      <c r="A33" s="391" t="s">
        <v>157</v>
      </c>
      <c r="B33" s="385">
        <f>FAC!E15</f>
        <v>0</v>
      </c>
    </row>
    <row r="34" spans="1:2" ht="15.75" customHeight="1" thickBot="1" x14ac:dyDescent="0.35">
      <c r="A34" s="390"/>
      <c r="B34" s="386"/>
    </row>
    <row r="35" spans="1:2" ht="15.75" customHeight="1" thickTop="1" thickBot="1" x14ac:dyDescent="0.35">
      <c r="A35" s="391" t="s">
        <v>158</v>
      </c>
      <c r="B35" s="385">
        <f>FAC!E16</f>
        <v>0</v>
      </c>
    </row>
    <row r="36" spans="1:2" ht="15.75" customHeight="1" thickBot="1" x14ac:dyDescent="0.35">
      <c r="A36" s="390"/>
      <c r="B36" s="386"/>
    </row>
    <row r="37" spans="1:2" ht="15.75" customHeight="1" thickTop="1" thickBot="1" x14ac:dyDescent="0.35">
      <c r="A37" s="387" t="s">
        <v>159</v>
      </c>
      <c r="B37" s="385">
        <f>FAC!E17</f>
        <v>0</v>
      </c>
    </row>
    <row r="38" spans="1:2" ht="15.75" customHeight="1" thickTop="1" thickBot="1" x14ac:dyDescent="0.35">
      <c r="A38" s="388"/>
      <c r="B38" s="386"/>
    </row>
    <row r="39" spans="1:2" ht="24" customHeight="1" thickTop="1" thickBot="1" x14ac:dyDescent="0.35">
      <c r="A39" s="119" t="s">
        <v>160</v>
      </c>
      <c r="B39" s="288"/>
    </row>
    <row r="40" spans="1:2" ht="15.75" customHeight="1" thickTop="1" thickBot="1" x14ac:dyDescent="0.35">
      <c r="A40" s="389" t="s">
        <v>161</v>
      </c>
      <c r="B40" s="385">
        <f>FAC!E19</f>
        <v>0</v>
      </c>
    </row>
    <row r="41" spans="1:2" ht="15.75" customHeight="1" thickBot="1" x14ac:dyDescent="0.35">
      <c r="A41" s="390"/>
      <c r="B41" s="392"/>
    </row>
    <row r="42" spans="1:2" ht="30" customHeight="1" thickBot="1" x14ac:dyDescent="0.35">
      <c r="A42" s="121" t="s">
        <v>162</v>
      </c>
      <c r="B42" s="292">
        <f>SUM(B8:B41)</f>
        <v>0</v>
      </c>
    </row>
    <row r="43" spans="1:2" ht="21" customHeight="1" thickTop="1" x14ac:dyDescent="0.3"/>
    <row r="44" spans="1:2" ht="26.25" customHeight="1" x14ac:dyDescent="0.3">
      <c r="A44" s="126" t="s">
        <v>163</v>
      </c>
      <c r="B44" s="125">
        <f>'RECAP. GENERAL'!T21</f>
        <v>-10</v>
      </c>
    </row>
    <row r="45" spans="1:2" ht="20.399999999999999" customHeight="1" x14ac:dyDescent="0.3"/>
  </sheetData>
  <sheetProtection algorithmName="SHA-512" hashValue="2tW6jjA2F54HnS3ZGk0Aq2Z7fQESAxTof8JI2DmhVXAyDoEEldOKp1EjpT58Ix/Peem7TmMQlQq3HW4O0/dgng==" saltValue="iUIhjPTqvUzebKBT4JrA1Q==" spinCount="100000" sheet="1" objects="1" scenarios="1"/>
  <mergeCells count="26">
    <mergeCell ref="A35:A36"/>
    <mergeCell ref="A31:A32"/>
    <mergeCell ref="B35:B36"/>
    <mergeCell ref="B31:B32"/>
    <mergeCell ref="A37:A38"/>
    <mergeCell ref="B10:B11"/>
    <mergeCell ref="A40:A41"/>
    <mergeCell ref="B24:B25"/>
    <mergeCell ref="B19:B20"/>
    <mergeCell ref="B37:B38"/>
    <mergeCell ref="B15:B16"/>
    <mergeCell ref="A17:A18"/>
    <mergeCell ref="A33:A34"/>
    <mergeCell ref="A29:A30"/>
    <mergeCell ref="B33:B34"/>
    <mergeCell ref="A10:A11"/>
    <mergeCell ref="B40:B41"/>
    <mergeCell ref="A19:A20"/>
    <mergeCell ref="B8:B9"/>
    <mergeCell ref="B29:B30"/>
    <mergeCell ref="A12:A13"/>
    <mergeCell ref="A8:A9"/>
    <mergeCell ref="B26:B27"/>
    <mergeCell ref="A24:A25"/>
    <mergeCell ref="B12:B13"/>
    <mergeCell ref="B17:B18"/>
  </mergeCells>
  <printOptions horizontalCentered="1"/>
  <pageMargins left="0.11811023622047249" right="0.11811023622047249" top="0.19685039370078741" bottom="0.19685039370078741" header="0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DA36"/>
  <sheetViews>
    <sheetView tabSelected="1" topLeftCell="A4" zoomScale="70" zoomScaleNormal="70" workbookViewId="0">
      <selection activeCell="H3" sqref="H3"/>
    </sheetView>
  </sheetViews>
  <sheetFormatPr defaultColWidth="11.44140625" defaultRowHeight="25.8" x14ac:dyDescent="0.5"/>
  <cols>
    <col min="1" max="1" width="5.109375" style="8" customWidth="1"/>
    <col min="2" max="2" width="31.88671875" style="21" bestFit="1" customWidth="1"/>
    <col min="3" max="3" width="14.44140625" customWidth="1"/>
    <col min="4" max="4" width="14" customWidth="1"/>
    <col min="5" max="5" width="13.44140625" customWidth="1"/>
    <col min="6" max="6" width="13.6640625" customWidth="1"/>
    <col min="7" max="7" width="11.88671875" customWidth="1"/>
    <col min="8" max="8" width="14.44140625" customWidth="1"/>
    <col min="9" max="9" width="18.5546875" customWidth="1"/>
    <col min="10" max="10" width="15.44140625" customWidth="1"/>
    <col min="11" max="11" width="14.6640625" customWidth="1"/>
    <col min="12" max="12" width="14.33203125" customWidth="1"/>
    <col min="13" max="17" width="11.88671875" customWidth="1"/>
    <col min="18" max="18" width="11.88671875" style="24" customWidth="1"/>
    <col min="19" max="19" width="26.6640625" style="71" customWidth="1"/>
    <col min="20" max="20" width="14.33203125" bestFit="1" customWidth="1"/>
    <col min="86" max="105" width="11.5546875" style="2" customWidth="1"/>
  </cols>
  <sheetData>
    <row r="1" spans="1:105" ht="54.75" customHeight="1" thickBot="1" x14ac:dyDescent="0.55000000000000004">
      <c r="A1" s="327" t="str">
        <f>+'Sous Groupe 1'!A1:D1</f>
        <v>CSE</v>
      </c>
      <c r="B1" s="328"/>
      <c r="C1" s="113"/>
      <c r="D1" s="113"/>
      <c r="E1" s="316" t="s">
        <v>9</v>
      </c>
      <c r="F1" s="317"/>
      <c r="G1" s="317"/>
      <c r="H1" s="323">
        <f>'Sous Groupe 1'!H1:K1</f>
        <v>0</v>
      </c>
      <c r="I1" s="317"/>
      <c r="J1" s="317"/>
      <c r="K1" s="317"/>
      <c r="L1" s="326" t="s">
        <v>10</v>
      </c>
      <c r="M1" s="294"/>
      <c r="N1" s="302">
        <f>'Sous Groupe 1'!N1:R1</f>
        <v>0</v>
      </c>
      <c r="O1" s="294"/>
      <c r="P1" s="294"/>
      <c r="Q1" s="294"/>
      <c r="R1" s="303"/>
      <c r="S1" s="304"/>
    </row>
    <row r="2" spans="1:105" s="3" customFormat="1" ht="40.5" customHeight="1" thickBot="1" x14ac:dyDescent="0.55000000000000004">
      <c r="A2" s="317"/>
      <c r="B2" s="317"/>
      <c r="C2" s="307" t="s">
        <v>11</v>
      </c>
      <c r="D2" s="308"/>
      <c r="E2" s="308"/>
      <c r="F2" s="322" t="s">
        <v>12</v>
      </c>
      <c r="G2" s="308"/>
      <c r="H2" s="308"/>
      <c r="I2" s="83" t="s">
        <v>13</v>
      </c>
      <c r="J2" s="331" t="s">
        <v>14</v>
      </c>
      <c r="K2" s="319"/>
      <c r="L2" s="318" t="s">
        <v>15</v>
      </c>
      <c r="M2" s="319"/>
      <c r="N2" s="319"/>
      <c r="O2" s="319"/>
      <c r="P2" s="319"/>
      <c r="Q2" s="251"/>
      <c r="R2" s="250"/>
      <c r="S2" s="72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ht="88.5" customHeight="1" x14ac:dyDescent="0.3">
      <c r="A3" s="332" t="s">
        <v>16</v>
      </c>
      <c r="B3" s="313" t="s">
        <v>17</v>
      </c>
      <c r="C3" s="82" t="s">
        <v>18</v>
      </c>
      <c r="D3" s="81" t="s">
        <v>19</v>
      </c>
      <c r="E3" s="81" t="s">
        <v>20</v>
      </c>
      <c r="F3" s="82" t="s">
        <v>21</v>
      </c>
      <c r="G3" s="81" t="s">
        <v>22</v>
      </c>
      <c r="H3" s="81" t="s">
        <v>23</v>
      </c>
      <c r="I3" s="82" t="s">
        <v>24</v>
      </c>
      <c r="J3" s="82" t="s">
        <v>25</v>
      </c>
      <c r="K3" s="81" t="s">
        <v>26</v>
      </c>
      <c r="L3" s="82" t="s">
        <v>27</v>
      </c>
      <c r="M3" s="81" t="s">
        <v>28</v>
      </c>
      <c r="N3" s="81" t="s">
        <v>29</v>
      </c>
      <c r="O3" s="81" t="s">
        <v>30</v>
      </c>
      <c r="P3" s="263" t="s">
        <v>31</v>
      </c>
      <c r="Q3" s="248" t="s">
        <v>32</v>
      </c>
      <c r="R3" s="321" t="s">
        <v>33</v>
      </c>
      <c r="S3" s="312" t="s">
        <v>34</v>
      </c>
      <c r="T3" s="309" t="s">
        <v>35</v>
      </c>
    </row>
    <row r="4" spans="1:105" ht="195.6" customHeight="1" x14ac:dyDescent="0.3">
      <c r="A4" s="310"/>
      <c r="B4" s="314"/>
      <c r="C4" s="79" t="s">
        <v>36</v>
      </c>
      <c r="D4" s="80" t="s">
        <v>37</v>
      </c>
      <c r="E4" s="80" t="s">
        <v>38</v>
      </c>
      <c r="F4" s="79" t="s">
        <v>39</v>
      </c>
      <c r="G4" s="80" t="s">
        <v>40</v>
      </c>
      <c r="H4" s="80" t="s">
        <v>41</v>
      </c>
      <c r="I4" s="79" t="s">
        <v>42</v>
      </c>
      <c r="J4" s="79" t="s">
        <v>43</v>
      </c>
      <c r="K4" s="80" t="s">
        <v>44</v>
      </c>
      <c r="L4" s="79" t="s">
        <v>45</v>
      </c>
      <c r="M4" s="80" t="s">
        <v>46</v>
      </c>
      <c r="N4" s="80" t="s">
        <v>47</v>
      </c>
      <c r="O4" s="80" t="s">
        <v>48</v>
      </c>
      <c r="P4" s="264" t="s">
        <v>49</v>
      </c>
      <c r="Q4" s="249" t="s">
        <v>50</v>
      </c>
      <c r="R4" s="296"/>
      <c r="S4" s="310"/>
      <c r="T4" s="310"/>
    </row>
    <row r="5" spans="1:105" ht="21" customHeight="1" thickBot="1" x14ac:dyDescent="0.35">
      <c r="A5" s="333"/>
      <c r="B5" s="315"/>
      <c r="C5" s="56" t="s">
        <v>51</v>
      </c>
      <c r="D5" s="57" t="s">
        <v>51</v>
      </c>
      <c r="E5" s="57" t="s">
        <v>51</v>
      </c>
      <c r="F5" s="56" t="s">
        <v>51</v>
      </c>
      <c r="G5" s="57" t="s">
        <v>51</v>
      </c>
      <c r="H5" s="57" t="s">
        <v>51</v>
      </c>
      <c r="I5" s="56" t="s">
        <v>51</v>
      </c>
      <c r="J5" s="56" t="s">
        <v>51</v>
      </c>
      <c r="K5" s="57" t="s">
        <v>51</v>
      </c>
      <c r="L5" s="56" t="s">
        <v>51</v>
      </c>
      <c r="M5" s="57" t="s">
        <v>51</v>
      </c>
      <c r="N5" s="57" t="s">
        <v>51</v>
      </c>
      <c r="O5" s="57" t="s">
        <v>51</v>
      </c>
      <c r="P5" s="265" t="s">
        <v>51</v>
      </c>
      <c r="Q5" s="266" t="s">
        <v>51</v>
      </c>
      <c r="R5" s="296"/>
      <c r="S5" s="310"/>
      <c r="T5" s="310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105" s="6" customFormat="1" ht="34.5" customHeight="1" thickBot="1" x14ac:dyDescent="0.35">
      <c r="A6" s="305" t="str">
        <f>'Sous Groupe 1'!A2:D2</f>
        <v>Sous-groupe 1</v>
      </c>
      <c r="B6" s="306"/>
      <c r="C6" s="61">
        <f>'Sous Groupe 1'!E106</f>
        <v>0</v>
      </c>
      <c r="D6" s="62">
        <f>'Sous Groupe 1'!F106</f>
        <v>0</v>
      </c>
      <c r="E6" s="62">
        <f>'Sous Groupe 1'!G106</f>
        <v>0</v>
      </c>
      <c r="F6" s="61">
        <f>'Sous Groupe 1'!H106</f>
        <v>0</v>
      </c>
      <c r="G6" s="62">
        <f>'Sous Groupe 1'!I106</f>
        <v>0</v>
      </c>
      <c r="H6" s="62">
        <f>'Sous Groupe 1'!J106</f>
        <v>0</v>
      </c>
      <c r="I6" s="61">
        <f>'Sous Groupe 1'!K106</f>
        <v>0</v>
      </c>
      <c r="J6" s="61">
        <f>'Sous Groupe 1'!L106</f>
        <v>0</v>
      </c>
      <c r="K6" s="62">
        <f>'Sous Groupe 1'!M106</f>
        <v>0</v>
      </c>
      <c r="L6" s="61">
        <f>'Sous Groupe 1'!N106</f>
        <v>0</v>
      </c>
      <c r="M6" s="62">
        <f>'Sous Groupe 1'!O106</f>
        <v>0</v>
      </c>
      <c r="N6" s="62">
        <f>'Sous Groupe 1'!P106</f>
        <v>0</v>
      </c>
      <c r="O6" s="62">
        <f>'Sous Groupe 1'!Q106</f>
        <v>0</v>
      </c>
      <c r="P6" s="254">
        <f>'Sous Groupe 1'!R106</f>
        <v>0</v>
      </c>
      <c r="Q6" s="259">
        <f>'Sous Groupe 1'!S106</f>
        <v>0</v>
      </c>
      <c r="R6" s="65">
        <f t="shared" ref="R6:R20" si="0">SUM(C6:Q6)</f>
        <v>0</v>
      </c>
      <c r="S6" s="98">
        <f t="shared" ref="S6:S20" si="1">C6*24+D6*24+E6*29+F6*24+G6*24+H6*24+I6*29+J6*24+K6*24+L6*27+M6*39+N6*55+O6*67+P6*79+Q6*25</f>
        <v>0</v>
      </c>
      <c r="T6" s="66"/>
      <c r="U6" s="5"/>
    </row>
    <row r="7" spans="1:105" s="6" customFormat="1" ht="34.5" customHeight="1" thickBot="1" x14ac:dyDescent="0.35">
      <c r="A7" s="311" t="str">
        <f>'Sous Groupe 2'!A2:D2</f>
        <v>Sous-groupe 2</v>
      </c>
      <c r="B7" s="306"/>
      <c r="C7" s="22">
        <f>'Sous Groupe 2'!E106</f>
        <v>0</v>
      </c>
      <c r="D7" s="23">
        <f>'Sous Groupe 2'!F106</f>
        <v>0</v>
      </c>
      <c r="E7" s="23">
        <f>'Sous Groupe 2'!G106</f>
        <v>0</v>
      </c>
      <c r="F7" s="22">
        <f>'Sous Groupe 2'!H106</f>
        <v>0</v>
      </c>
      <c r="G7" s="23">
        <f>'Sous Groupe 2'!I106</f>
        <v>0</v>
      </c>
      <c r="H7" s="23">
        <f>'Sous Groupe 2'!J106</f>
        <v>0</v>
      </c>
      <c r="I7" s="22">
        <f>'Sous Groupe 2'!K106</f>
        <v>0</v>
      </c>
      <c r="J7" s="22">
        <f>'Sous Groupe 2'!L106</f>
        <v>0</v>
      </c>
      <c r="K7" s="23">
        <f>'Sous Groupe 2'!M106</f>
        <v>0</v>
      </c>
      <c r="L7" s="22">
        <f>'Sous Groupe 2'!N106</f>
        <v>0</v>
      </c>
      <c r="M7" s="23">
        <f>'Sous Groupe 2'!O106</f>
        <v>0</v>
      </c>
      <c r="N7" s="23">
        <f>'Sous Groupe 2'!P106</f>
        <v>0</v>
      </c>
      <c r="O7" s="23">
        <f>'Sous Groupe 2'!Q106</f>
        <v>0</v>
      </c>
      <c r="P7" s="255">
        <f>'Sous Groupe 2'!R106</f>
        <v>0</v>
      </c>
      <c r="Q7" s="260">
        <f>'Sous Groupe 2'!S106</f>
        <v>0</v>
      </c>
      <c r="R7" s="25">
        <f t="shared" si="0"/>
        <v>0</v>
      </c>
      <c r="S7" s="283">
        <f t="shared" si="1"/>
        <v>0</v>
      </c>
      <c r="T7" s="60"/>
    </row>
    <row r="8" spans="1:105" s="6" customFormat="1" ht="34.5" customHeight="1" thickBot="1" x14ac:dyDescent="0.35">
      <c r="A8" s="305" t="str">
        <f>'Sous Groupe 3'!A2:D2</f>
        <v>Sous-groupe 3</v>
      </c>
      <c r="B8" s="306"/>
      <c r="C8" s="63">
        <f>'Sous Groupe 3'!E106</f>
        <v>0</v>
      </c>
      <c r="D8" s="64">
        <f>'Sous Groupe 3'!F106</f>
        <v>0</v>
      </c>
      <c r="E8" s="64">
        <f>'Sous Groupe 3'!G106</f>
        <v>0</v>
      </c>
      <c r="F8" s="63">
        <f>'Sous Groupe 3'!H106</f>
        <v>0</v>
      </c>
      <c r="G8" s="64">
        <f>'Sous Groupe 3'!I106</f>
        <v>0</v>
      </c>
      <c r="H8" s="64">
        <f>'Sous Groupe 3'!J106</f>
        <v>0</v>
      </c>
      <c r="I8" s="63">
        <f>'Sous Groupe 3'!K106</f>
        <v>0</v>
      </c>
      <c r="J8" s="63">
        <f>'Sous Groupe 3'!L106</f>
        <v>0</v>
      </c>
      <c r="K8" s="64">
        <f>'Sous Groupe 3'!M106</f>
        <v>0</v>
      </c>
      <c r="L8" s="63">
        <f>'Sous Groupe 3'!N106</f>
        <v>0</v>
      </c>
      <c r="M8" s="64">
        <f>'Sous Groupe 3'!O106</f>
        <v>0</v>
      </c>
      <c r="N8" s="64">
        <f>'Sous Groupe 3'!P106</f>
        <v>0</v>
      </c>
      <c r="O8" s="64">
        <f>'Sous Groupe 3'!Q106</f>
        <v>0</v>
      </c>
      <c r="P8" s="256">
        <f>'Sous Groupe 3'!R106</f>
        <v>0</v>
      </c>
      <c r="Q8" s="259">
        <f>'Sous Groupe 3'!S106</f>
        <v>0</v>
      </c>
      <c r="R8" s="65">
        <f t="shared" si="0"/>
        <v>0</v>
      </c>
      <c r="S8" s="98">
        <f t="shared" si="1"/>
        <v>0</v>
      </c>
      <c r="T8" s="66"/>
    </row>
    <row r="9" spans="1:105" s="6" customFormat="1" ht="34.5" customHeight="1" thickBot="1" x14ac:dyDescent="0.35">
      <c r="A9" s="311" t="str">
        <f>'Sous Groupe 4'!A2:D2</f>
        <v>Sous-groupe 4</v>
      </c>
      <c r="B9" s="306"/>
      <c r="C9" s="22">
        <f>'Sous Groupe 4'!E106</f>
        <v>0</v>
      </c>
      <c r="D9" s="23">
        <f>'Sous Groupe 4'!F106</f>
        <v>0</v>
      </c>
      <c r="E9" s="23">
        <f>'Sous Groupe 4'!G106</f>
        <v>0</v>
      </c>
      <c r="F9" s="22">
        <f>'Sous Groupe 4'!H106</f>
        <v>0</v>
      </c>
      <c r="G9" s="23">
        <f>'Sous Groupe 4'!I106</f>
        <v>0</v>
      </c>
      <c r="H9" s="23">
        <f>'Sous Groupe 4'!J106</f>
        <v>0</v>
      </c>
      <c r="I9" s="22">
        <f>'Sous Groupe 4'!K106</f>
        <v>0</v>
      </c>
      <c r="J9" s="22">
        <f>'Sous Groupe 4'!L106</f>
        <v>0</v>
      </c>
      <c r="K9" s="23">
        <f>'Sous Groupe 4'!M106</f>
        <v>0</v>
      </c>
      <c r="L9" s="22">
        <f>'Sous Groupe 4'!N106</f>
        <v>0</v>
      </c>
      <c r="M9" s="23">
        <f>'Sous Groupe 4'!O106</f>
        <v>0</v>
      </c>
      <c r="N9" s="23">
        <f>'Sous Groupe 4'!P106</f>
        <v>0</v>
      </c>
      <c r="O9" s="23">
        <f>'Sous Groupe 4'!Q106</f>
        <v>0</v>
      </c>
      <c r="P9" s="255">
        <f>'Sous Groupe 4'!R106</f>
        <v>0</v>
      </c>
      <c r="Q9" s="260">
        <f>'Sous Groupe 4'!S106</f>
        <v>0</v>
      </c>
      <c r="R9" s="25">
        <f t="shared" si="0"/>
        <v>0</v>
      </c>
      <c r="S9" s="283">
        <f t="shared" si="1"/>
        <v>0</v>
      </c>
      <c r="T9" s="60"/>
    </row>
    <row r="10" spans="1:105" s="6" customFormat="1" ht="34.5" customHeight="1" thickBot="1" x14ac:dyDescent="0.35">
      <c r="A10" s="305" t="str">
        <f>'Sous Groupe 5'!A2:D2</f>
        <v>Sous-groupe 5</v>
      </c>
      <c r="B10" s="306"/>
      <c r="C10" s="63">
        <f>'Sous Groupe 5'!E106</f>
        <v>0</v>
      </c>
      <c r="D10" s="64">
        <f>'Sous Groupe 5'!F106</f>
        <v>0</v>
      </c>
      <c r="E10" s="64">
        <f>'Sous Groupe 5'!G106</f>
        <v>0</v>
      </c>
      <c r="F10" s="63">
        <f>'Sous Groupe 5'!H106</f>
        <v>0</v>
      </c>
      <c r="G10" s="64">
        <f>'Sous Groupe 5'!I106</f>
        <v>0</v>
      </c>
      <c r="H10" s="64">
        <f>'Sous Groupe 5'!J106</f>
        <v>0</v>
      </c>
      <c r="I10" s="63">
        <f>'Sous Groupe 5'!K106</f>
        <v>0</v>
      </c>
      <c r="J10" s="63">
        <f>'Sous Groupe 5'!L106</f>
        <v>0</v>
      </c>
      <c r="K10" s="64">
        <f>'Sous Groupe 5'!M106</f>
        <v>0</v>
      </c>
      <c r="L10" s="63">
        <f>'Sous Groupe 5'!N106</f>
        <v>0</v>
      </c>
      <c r="M10" s="64">
        <f>'Sous Groupe 5'!O106</f>
        <v>0</v>
      </c>
      <c r="N10" s="64">
        <f>'Sous Groupe 5'!P106</f>
        <v>0</v>
      </c>
      <c r="O10" s="64">
        <f>'Sous Groupe 5'!Q106</f>
        <v>0</v>
      </c>
      <c r="P10" s="256">
        <f>'Sous Groupe 5'!R106</f>
        <v>0</v>
      </c>
      <c r="Q10" s="259">
        <f>'Sous Groupe 5'!S106</f>
        <v>0</v>
      </c>
      <c r="R10" s="65">
        <f t="shared" si="0"/>
        <v>0</v>
      </c>
      <c r="S10" s="98">
        <f t="shared" si="1"/>
        <v>0</v>
      </c>
      <c r="T10" s="66"/>
    </row>
    <row r="11" spans="1:105" s="6" customFormat="1" ht="34.5" customHeight="1" thickBot="1" x14ac:dyDescent="0.35">
      <c r="A11" s="311" t="str">
        <f>'Sous Groupe 6'!A2:D2</f>
        <v>Sous-groupe 6</v>
      </c>
      <c r="B11" s="306"/>
      <c r="C11" s="22">
        <f>'Sous Groupe 6'!E106</f>
        <v>0</v>
      </c>
      <c r="D11" s="23">
        <f>'Sous Groupe 6'!F106</f>
        <v>0</v>
      </c>
      <c r="E11" s="23">
        <f>'Sous Groupe 6'!G106</f>
        <v>0</v>
      </c>
      <c r="F11" s="22">
        <f>'Sous Groupe 6'!H106</f>
        <v>0</v>
      </c>
      <c r="G11" s="23">
        <f>'Sous Groupe 6'!I106</f>
        <v>0</v>
      </c>
      <c r="H11" s="23">
        <f>'Sous Groupe 6'!J106</f>
        <v>0</v>
      </c>
      <c r="I11" s="22">
        <f>'Sous Groupe 6'!K106</f>
        <v>0</v>
      </c>
      <c r="J11" s="22">
        <f>'Sous Groupe 6'!L106</f>
        <v>0</v>
      </c>
      <c r="K11" s="23">
        <f>'Sous Groupe 6'!M106</f>
        <v>0</v>
      </c>
      <c r="L11" s="22">
        <f>'Sous Groupe 6'!N106</f>
        <v>0</v>
      </c>
      <c r="M11" s="23">
        <f>'Sous Groupe 6'!O106</f>
        <v>0</v>
      </c>
      <c r="N11" s="23">
        <f>'Sous Groupe 6'!P106</f>
        <v>0</v>
      </c>
      <c r="O11" s="23">
        <f>'Sous Groupe 6'!Q106</f>
        <v>0</v>
      </c>
      <c r="P11" s="255">
        <f>'Sous Groupe 6'!R106</f>
        <v>0</v>
      </c>
      <c r="Q11" s="260">
        <f>'Sous Groupe 6'!S106</f>
        <v>0</v>
      </c>
      <c r="R11" s="25">
        <f t="shared" si="0"/>
        <v>0</v>
      </c>
      <c r="S11" s="283">
        <f t="shared" si="1"/>
        <v>0</v>
      </c>
      <c r="T11" s="60"/>
    </row>
    <row r="12" spans="1:105" s="6" customFormat="1" ht="34.5" customHeight="1" thickBot="1" x14ac:dyDescent="0.35">
      <c r="A12" s="305" t="str">
        <f>'Sous Groupe 7'!A2:D2</f>
        <v>Sous-groupe 7</v>
      </c>
      <c r="B12" s="306"/>
      <c r="C12" s="63">
        <f>'Sous Groupe 7'!E106</f>
        <v>0</v>
      </c>
      <c r="D12" s="64">
        <f>'Sous Groupe 7'!F106</f>
        <v>0</v>
      </c>
      <c r="E12" s="64">
        <f>'Sous Groupe 7'!G106</f>
        <v>0</v>
      </c>
      <c r="F12" s="63">
        <f>'Sous Groupe 7'!H106</f>
        <v>0</v>
      </c>
      <c r="G12" s="64">
        <f>'Sous Groupe 7'!I106</f>
        <v>0</v>
      </c>
      <c r="H12" s="64">
        <f>'Sous Groupe 7'!J106</f>
        <v>0</v>
      </c>
      <c r="I12" s="63">
        <f>'Sous Groupe 7'!K106</f>
        <v>0</v>
      </c>
      <c r="J12" s="63">
        <f>'Sous Groupe 7'!L106</f>
        <v>0</v>
      </c>
      <c r="K12" s="64">
        <f>'Sous Groupe 7'!M106</f>
        <v>0</v>
      </c>
      <c r="L12" s="63">
        <f>'Sous Groupe 7'!N106</f>
        <v>0</v>
      </c>
      <c r="M12" s="64">
        <f>'Sous Groupe 7'!O106</f>
        <v>0</v>
      </c>
      <c r="N12" s="64">
        <f>'Sous Groupe 7'!P106</f>
        <v>0</v>
      </c>
      <c r="O12" s="64">
        <f>'Sous Groupe 7'!Q106</f>
        <v>0</v>
      </c>
      <c r="P12" s="256">
        <f>'Sous Groupe 7'!R106</f>
        <v>0</v>
      </c>
      <c r="Q12" s="259">
        <f>'Sous Groupe 7'!S106</f>
        <v>0</v>
      </c>
      <c r="R12" s="65">
        <f t="shared" si="0"/>
        <v>0</v>
      </c>
      <c r="S12" s="98">
        <f t="shared" si="1"/>
        <v>0</v>
      </c>
      <c r="T12" s="66"/>
    </row>
    <row r="13" spans="1:105" s="70" customFormat="1" ht="34.5" customHeight="1" thickBot="1" x14ac:dyDescent="0.35">
      <c r="A13" s="320" t="str">
        <f>'Sous Groupe 8'!A2:D2</f>
        <v>Sous-groupe 8</v>
      </c>
      <c r="B13" s="306"/>
      <c r="C13" s="67">
        <f>'Sous Groupe 8'!E106</f>
        <v>0</v>
      </c>
      <c r="D13" s="68">
        <f>'Sous Groupe 8'!F106</f>
        <v>0</v>
      </c>
      <c r="E13" s="68">
        <f>'Sous Groupe 8'!G106</f>
        <v>0</v>
      </c>
      <c r="F13" s="67">
        <f>'Sous Groupe 8'!H106</f>
        <v>0</v>
      </c>
      <c r="G13" s="68">
        <f>'Sous Groupe 8'!I106</f>
        <v>0</v>
      </c>
      <c r="H13" s="68">
        <f>'Sous Groupe 8'!J106</f>
        <v>0</v>
      </c>
      <c r="I13" s="67">
        <f>'Sous Groupe 8'!K106</f>
        <v>0</v>
      </c>
      <c r="J13" s="67">
        <f>'Sous Groupe 8'!L106</f>
        <v>0</v>
      </c>
      <c r="K13" s="68">
        <f>'Sous Groupe 8'!M106</f>
        <v>0</v>
      </c>
      <c r="L13" s="67">
        <f>'Sous Groupe 8'!N106</f>
        <v>0</v>
      </c>
      <c r="M13" s="68">
        <f>'Sous Groupe 8'!O106</f>
        <v>0</v>
      </c>
      <c r="N13" s="68">
        <f>'Sous Groupe 8'!P106</f>
        <v>0</v>
      </c>
      <c r="O13" s="68">
        <f>'Sous Groupe 8'!Q106</f>
        <v>0</v>
      </c>
      <c r="P13" s="257">
        <f>'Sous Groupe 8'!R106</f>
        <v>0</v>
      </c>
      <c r="Q13" s="261">
        <f>'Sous Groupe 8'!S106</f>
        <v>0</v>
      </c>
      <c r="R13" s="25">
        <f t="shared" si="0"/>
        <v>0</v>
      </c>
      <c r="S13" s="283">
        <f t="shared" si="1"/>
        <v>0</v>
      </c>
      <c r="T13" s="69"/>
    </row>
    <row r="14" spans="1:105" s="6" customFormat="1" ht="34.5" customHeight="1" thickBot="1" x14ac:dyDescent="0.35">
      <c r="A14" s="305" t="str">
        <f>'Sous Groupe 9'!A2:D2</f>
        <v>Sous-groupe 9</v>
      </c>
      <c r="B14" s="306"/>
      <c r="C14" s="63">
        <f>'Sous Groupe 9'!E106</f>
        <v>0</v>
      </c>
      <c r="D14" s="64">
        <f>'Sous Groupe 9'!F106</f>
        <v>0</v>
      </c>
      <c r="E14" s="64">
        <f>'Sous Groupe 9'!G106</f>
        <v>0</v>
      </c>
      <c r="F14" s="63">
        <f>'Sous Groupe 9'!H106</f>
        <v>0</v>
      </c>
      <c r="G14" s="64">
        <f>'Sous Groupe 9'!I106</f>
        <v>0</v>
      </c>
      <c r="H14" s="64">
        <v>0</v>
      </c>
      <c r="I14" s="63">
        <f>'Sous Groupe 9'!K106</f>
        <v>0</v>
      </c>
      <c r="J14" s="63">
        <f>'Sous Groupe 9'!L106</f>
        <v>0</v>
      </c>
      <c r="K14" s="64">
        <f>'Sous Groupe 9'!M106</f>
        <v>0</v>
      </c>
      <c r="L14" s="63">
        <f>'Sous Groupe 9'!N106</f>
        <v>0</v>
      </c>
      <c r="M14" s="64">
        <f>'Sous Groupe 9'!O106</f>
        <v>0</v>
      </c>
      <c r="N14" s="64">
        <f>'Sous Groupe 9'!P106</f>
        <v>0</v>
      </c>
      <c r="O14" s="64">
        <f>'Sous Groupe 9'!Q106</f>
        <v>0</v>
      </c>
      <c r="P14" s="256">
        <f>'Sous Groupe 9'!R106</f>
        <v>0</v>
      </c>
      <c r="Q14" s="259">
        <f>'Sous Groupe 9'!S106</f>
        <v>0</v>
      </c>
      <c r="R14" s="65">
        <f t="shared" si="0"/>
        <v>0</v>
      </c>
      <c r="S14" s="98">
        <f t="shared" si="1"/>
        <v>0</v>
      </c>
      <c r="T14" s="66"/>
    </row>
    <row r="15" spans="1:105" s="70" customFormat="1" ht="34.5" customHeight="1" thickBot="1" x14ac:dyDescent="0.35">
      <c r="A15" s="320" t="str">
        <f>'Sous Groupe 10'!A2:D2</f>
        <v>Sous-groupe 10</v>
      </c>
      <c r="B15" s="306"/>
      <c r="C15" s="67">
        <f>'Sous Groupe 10'!E106</f>
        <v>0</v>
      </c>
      <c r="D15" s="68">
        <f>'Sous Groupe 10'!F106</f>
        <v>0</v>
      </c>
      <c r="E15" s="68">
        <f>'Sous Groupe 10'!G106</f>
        <v>0</v>
      </c>
      <c r="F15" s="67">
        <f>'Sous Groupe 10'!H106</f>
        <v>0</v>
      </c>
      <c r="G15" s="68">
        <f>'Sous Groupe 10'!I106</f>
        <v>0</v>
      </c>
      <c r="H15" s="68">
        <f>'Sous Groupe 10'!J106</f>
        <v>0</v>
      </c>
      <c r="I15" s="67">
        <f>'Sous Groupe 10'!K106</f>
        <v>0</v>
      </c>
      <c r="J15" s="67">
        <f>'Sous Groupe 10'!L106</f>
        <v>0</v>
      </c>
      <c r="K15" s="68">
        <f>'Sous Groupe 10'!M106</f>
        <v>0</v>
      </c>
      <c r="L15" s="67">
        <f>'Sous Groupe 10'!N106</f>
        <v>0</v>
      </c>
      <c r="M15" s="68">
        <f>'Sous Groupe 10'!O106</f>
        <v>0</v>
      </c>
      <c r="N15" s="68">
        <f>'Sous Groupe 10'!P106</f>
        <v>0</v>
      </c>
      <c r="O15" s="68">
        <f>'Sous Groupe 10'!Q106</f>
        <v>0</v>
      </c>
      <c r="P15" s="257">
        <f>'Sous Groupe 10'!R106</f>
        <v>0</v>
      </c>
      <c r="Q15" s="261">
        <f>'Sous Groupe 10'!S106</f>
        <v>0</v>
      </c>
      <c r="R15" s="25">
        <f t="shared" si="0"/>
        <v>0</v>
      </c>
      <c r="S15" s="283">
        <f t="shared" si="1"/>
        <v>0</v>
      </c>
      <c r="T15" s="69"/>
    </row>
    <row r="16" spans="1:105" s="70" customFormat="1" ht="34.5" customHeight="1" thickBot="1" x14ac:dyDescent="0.35">
      <c r="A16" s="305" t="str">
        <f>+'Sous Groupe 11'!A2:D2</f>
        <v>Sous-groupe 11</v>
      </c>
      <c r="B16" s="306"/>
      <c r="C16" s="63">
        <f>'Sous Groupe 11'!E106</f>
        <v>0</v>
      </c>
      <c r="D16" s="64">
        <f>'Sous Groupe 11'!F106</f>
        <v>0</v>
      </c>
      <c r="E16" s="99">
        <f>'Sous Groupe 11'!G106</f>
        <v>0</v>
      </c>
      <c r="F16" s="63">
        <f>'Sous Groupe 11'!H106</f>
        <v>0</v>
      </c>
      <c r="G16" s="64">
        <f>'Sous Groupe 11'!I106</f>
        <v>0</v>
      </c>
      <c r="H16" s="99">
        <f>'Sous Groupe 11'!J106</f>
        <v>0</v>
      </c>
      <c r="I16" s="63">
        <f>'Sous Groupe 11'!K106</f>
        <v>0</v>
      </c>
      <c r="J16" s="63">
        <f>'Sous Groupe 11'!L106</f>
        <v>0</v>
      </c>
      <c r="K16" s="64">
        <f>'Sous Groupe 11'!M106</f>
        <v>0</v>
      </c>
      <c r="L16" s="63">
        <f>'Sous Groupe 11'!N106</f>
        <v>0</v>
      </c>
      <c r="M16" s="64">
        <f>'Sous Groupe 11'!O106</f>
        <v>0</v>
      </c>
      <c r="N16" s="64">
        <f>'Sous Groupe 11'!P106</f>
        <v>0</v>
      </c>
      <c r="O16" s="64">
        <f>'Sous Groupe 11'!Q106</f>
        <v>0</v>
      </c>
      <c r="P16" s="256">
        <f>'Sous Groupe 11'!R106</f>
        <v>0</v>
      </c>
      <c r="Q16" s="259">
        <f>'Sous Groupe 11'!S106</f>
        <v>0</v>
      </c>
      <c r="R16" s="65">
        <f t="shared" si="0"/>
        <v>0</v>
      </c>
      <c r="S16" s="98">
        <f t="shared" si="1"/>
        <v>0</v>
      </c>
      <c r="T16" s="66"/>
    </row>
    <row r="17" spans="1:105" s="70" customFormat="1" ht="34.5" customHeight="1" thickBot="1" x14ac:dyDescent="0.35">
      <c r="A17" s="320" t="str">
        <f>+'Sous Groupe 12'!A2:D2</f>
        <v>Sous-groupe 12</v>
      </c>
      <c r="B17" s="306"/>
      <c r="C17" s="67">
        <f>'Sous Groupe 12'!E106</f>
        <v>0</v>
      </c>
      <c r="D17" s="68">
        <f>'Sous Groupe 12'!F106</f>
        <v>0</v>
      </c>
      <c r="E17" s="100">
        <f>'Sous Groupe 12'!G106</f>
        <v>0</v>
      </c>
      <c r="F17" s="67">
        <f>'Sous Groupe 12'!H106</f>
        <v>0</v>
      </c>
      <c r="G17" s="68">
        <f>'Sous Groupe 12'!I106</f>
        <v>0</v>
      </c>
      <c r="H17" s="100">
        <f>'Sous Groupe 12'!J106</f>
        <v>0</v>
      </c>
      <c r="I17" s="67">
        <f>'Sous Groupe 12'!K106</f>
        <v>0</v>
      </c>
      <c r="J17" s="67">
        <f>'Sous Groupe 12'!L106</f>
        <v>0</v>
      </c>
      <c r="K17" s="68">
        <f>'Sous Groupe 12'!M106</f>
        <v>0</v>
      </c>
      <c r="L17" s="67">
        <f>'Sous Groupe 12'!N106</f>
        <v>0</v>
      </c>
      <c r="M17" s="68">
        <f>'Sous Groupe 12'!O106</f>
        <v>0</v>
      </c>
      <c r="N17" s="68">
        <f>'Sous Groupe 12'!P106</f>
        <v>0</v>
      </c>
      <c r="O17" s="68">
        <f>'Sous Groupe 12'!Q106</f>
        <v>0</v>
      </c>
      <c r="P17" s="257">
        <f>'Sous Groupe 12'!R106</f>
        <v>0</v>
      </c>
      <c r="Q17" s="261">
        <f>'Sous Groupe 12'!S106</f>
        <v>0</v>
      </c>
      <c r="R17" s="25">
        <f t="shared" si="0"/>
        <v>0</v>
      </c>
      <c r="S17" s="283">
        <f t="shared" si="1"/>
        <v>0</v>
      </c>
      <c r="T17" s="69"/>
    </row>
    <row r="18" spans="1:105" s="70" customFormat="1" ht="34.5" customHeight="1" thickBot="1" x14ac:dyDescent="0.35">
      <c r="A18" s="305" t="str">
        <f>+'Sous Groupe 13'!A2:D2</f>
        <v>Sous-groupe 13</v>
      </c>
      <c r="B18" s="306"/>
      <c r="C18" s="63">
        <f>'Sous Groupe 13'!E106</f>
        <v>0</v>
      </c>
      <c r="D18" s="64">
        <f>'Sous Groupe 13'!F106</f>
        <v>0</v>
      </c>
      <c r="E18" s="99">
        <f>'Sous Groupe 13'!G106</f>
        <v>0</v>
      </c>
      <c r="F18" s="63">
        <f>'Sous Groupe 13'!H106</f>
        <v>0</v>
      </c>
      <c r="G18" s="64">
        <f>'Sous Groupe 13'!I106</f>
        <v>0</v>
      </c>
      <c r="H18" s="99">
        <f>'Sous Groupe 13'!J106</f>
        <v>0</v>
      </c>
      <c r="I18" s="63">
        <f>'Sous Groupe 13'!K106</f>
        <v>0</v>
      </c>
      <c r="J18" s="63">
        <f>'Sous Groupe 13'!L106</f>
        <v>0</v>
      </c>
      <c r="K18" s="64">
        <f>'Sous Groupe 13'!M106</f>
        <v>0</v>
      </c>
      <c r="L18" s="63">
        <f>'Sous Groupe 13'!N106</f>
        <v>0</v>
      </c>
      <c r="M18" s="64">
        <f>'Sous Groupe 13'!O106</f>
        <v>0</v>
      </c>
      <c r="N18" s="64">
        <f>'Sous Groupe 13'!P106</f>
        <v>0</v>
      </c>
      <c r="O18" s="64">
        <f>'Sous Groupe 13'!Q106</f>
        <v>0</v>
      </c>
      <c r="P18" s="256">
        <f>'Sous Groupe 13'!R106</f>
        <v>0</v>
      </c>
      <c r="Q18" s="259">
        <f>'Sous Groupe 13'!S106</f>
        <v>0</v>
      </c>
      <c r="R18" s="65">
        <f t="shared" si="0"/>
        <v>0</v>
      </c>
      <c r="S18" s="98">
        <f t="shared" si="1"/>
        <v>0</v>
      </c>
      <c r="T18" s="66"/>
    </row>
    <row r="19" spans="1:105" s="70" customFormat="1" ht="34.5" customHeight="1" thickBot="1" x14ac:dyDescent="0.35">
      <c r="A19" s="320" t="str">
        <f>+'Sous Groupe 14'!A2:D2</f>
        <v>Sous-groupe 14</v>
      </c>
      <c r="B19" s="306"/>
      <c r="C19" s="67">
        <f>'Sous Groupe 14'!E106</f>
        <v>0</v>
      </c>
      <c r="D19" s="68">
        <f>'Sous Groupe 14'!F106</f>
        <v>0</v>
      </c>
      <c r="E19" s="100">
        <f>'Sous Groupe 14'!G106</f>
        <v>0</v>
      </c>
      <c r="F19" s="67">
        <f>'Sous Groupe 14'!H106</f>
        <v>0</v>
      </c>
      <c r="G19" s="68">
        <f>'Sous Groupe 14'!I106</f>
        <v>0</v>
      </c>
      <c r="H19" s="100">
        <f>'Sous Groupe 14'!J106</f>
        <v>0</v>
      </c>
      <c r="I19" s="67">
        <f>'Sous Groupe 14'!K106</f>
        <v>0</v>
      </c>
      <c r="J19" s="67">
        <f>'Sous Groupe 14'!L106</f>
        <v>0</v>
      </c>
      <c r="K19" s="68">
        <f>'Sous Groupe 14'!M106</f>
        <v>0</v>
      </c>
      <c r="L19" s="67">
        <f>'Sous Groupe 14'!N106</f>
        <v>0</v>
      </c>
      <c r="M19" s="68">
        <f>'Sous Groupe 14'!O106</f>
        <v>0</v>
      </c>
      <c r="N19" s="68">
        <f>'Sous Groupe 14'!P106</f>
        <v>0</v>
      </c>
      <c r="O19" s="68">
        <f>'Sous Groupe 14'!Q106</f>
        <v>0</v>
      </c>
      <c r="P19" s="257">
        <f>'Sous Groupe 14'!R106</f>
        <v>0</v>
      </c>
      <c r="Q19" s="261">
        <f>'Sous Groupe 14'!S106</f>
        <v>0</v>
      </c>
      <c r="R19" s="25">
        <f t="shared" si="0"/>
        <v>0</v>
      </c>
      <c r="S19" s="283">
        <f t="shared" si="1"/>
        <v>0</v>
      </c>
      <c r="T19" s="69"/>
    </row>
    <row r="20" spans="1:105" s="70" customFormat="1" ht="34.5" customHeight="1" thickBot="1" x14ac:dyDescent="0.35">
      <c r="A20" s="329" t="str">
        <f>+'Sous Groupe 15'!A2:D2</f>
        <v>Sous-groupe 15</v>
      </c>
      <c r="B20" s="330"/>
      <c r="C20" s="101">
        <f>'Sous Groupe 15'!E106</f>
        <v>0</v>
      </c>
      <c r="D20" s="102">
        <f>'Sous Groupe 15'!F106</f>
        <v>0</v>
      </c>
      <c r="E20" s="103">
        <f>'Sous Groupe 15'!G106</f>
        <v>0</v>
      </c>
      <c r="F20" s="101">
        <f>'Sous Groupe 15'!H106</f>
        <v>0</v>
      </c>
      <c r="G20" s="102">
        <f>'Sous Groupe 15'!I106</f>
        <v>0</v>
      </c>
      <c r="H20" s="103">
        <f>'Sous Groupe 15'!J106</f>
        <v>0</v>
      </c>
      <c r="I20" s="101">
        <f>'Sous Groupe 15'!K106</f>
        <v>0</v>
      </c>
      <c r="J20" s="101">
        <f>'Sous Groupe 15'!L106</f>
        <v>0</v>
      </c>
      <c r="K20" s="252">
        <f>'Sous Groupe 15'!M106</f>
        <v>0</v>
      </c>
      <c r="L20" s="101">
        <f>'Sous Groupe 15'!N106</f>
        <v>0</v>
      </c>
      <c r="M20" s="102">
        <f>'Sous Groupe 15'!O106</f>
        <v>0</v>
      </c>
      <c r="N20" s="102">
        <f>'Sous Groupe 15'!P106</f>
        <v>0</v>
      </c>
      <c r="O20" s="102">
        <f>'Sous Groupe 15'!Q106</f>
        <v>0</v>
      </c>
      <c r="P20" s="258">
        <f>'Sous Groupe 15'!R106</f>
        <v>0</v>
      </c>
      <c r="Q20" s="262">
        <f>'Sous Groupe 15'!S106</f>
        <v>0</v>
      </c>
      <c r="R20" s="65">
        <f t="shared" si="0"/>
        <v>0</v>
      </c>
      <c r="S20" s="98">
        <f t="shared" si="1"/>
        <v>0</v>
      </c>
      <c r="T20" s="104"/>
    </row>
    <row r="21" spans="1:105" s="15" customFormat="1" ht="35.25" customHeight="1" thickTop="1" thickBot="1" x14ac:dyDescent="0.35">
      <c r="A21" s="324" t="s">
        <v>52</v>
      </c>
      <c r="B21" s="325"/>
      <c r="C21" s="105">
        <f t="shared" ref="C21:S21" si="2">SUM(C6:C20)</f>
        <v>0</v>
      </c>
      <c r="D21" s="106">
        <f t="shared" si="2"/>
        <v>0</v>
      </c>
      <c r="E21" s="107">
        <f t="shared" si="2"/>
        <v>0</v>
      </c>
      <c r="F21" s="105">
        <f t="shared" si="2"/>
        <v>0</v>
      </c>
      <c r="G21" s="106">
        <f t="shared" si="2"/>
        <v>0</v>
      </c>
      <c r="H21" s="107">
        <f t="shared" si="2"/>
        <v>0</v>
      </c>
      <c r="I21" s="108">
        <f t="shared" si="2"/>
        <v>0</v>
      </c>
      <c r="J21" s="105">
        <f t="shared" si="2"/>
        <v>0</v>
      </c>
      <c r="K21" s="253">
        <f t="shared" si="2"/>
        <v>0</v>
      </c>
      <c r="L21" s="105">
        <f t="shared" si="2"/>
        <v>0</v>
      </c>
      <c r="M21" s="106">
        <f t="shared" si="2"/>
        <v>0</v>
      </c>
      <c r="N21" s="106">
        <f t="shared" si="2"/>
        <v>0</v>
      </c>
      <c r="O21" s="106">
        <f t="shared" si="2"/>
        <v>0</v>
      </c>
      <c r="P21" s="253">
        <f t="shared" si="2"/>
        <v>0</v>
      </c>
      <c r="Q21" s="267">
        <f t="shared" si="2"/>
        <v>0</v>
      </c>
      <c r="R21" s="109">
        <f t="shared" si="2"/>
        <v>0</v>
      </c>
      <c r="S21" s="110">
        <f t="shared" si="2"/>
        <v>0</v>
      </c>
      <c r="T21" s="111">
        <f>((S21-1200)/100)+2</f>
        <v>-10</v>
      </c>
      <c r="U21" s="13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</row>
    <row r="22" spans="1:105" ht="26.4" customHeight="1" thickTop="1" x14ac:dyDescent="0.5"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36" spans="14:14" x14ac:dyDescent="0.5">
      <c r="N36" s="8"/>
    </row>
  </sheetData>
  <sheetProtection algorithmName="SHA-512" hashValue="SssXo4X2VxlNIh/HQIgWJLaCFZAvGxEp3UUh33aMArtBCzUEcRGaW/dm+O8JwI9ht7dn4ybbreMW1GlkKC16Jg==" saltValue="cC2MGl3iNwh1cmBIPjvsPA==" spinCount="100000" sheet="1" objects="1" scenarios="1" selectLockedCells="1" selectUnlockedCells="1"/>
  <mergeCells count="30">
    <mergeCell ref="A18:B18"/>
    <mergeCell ref="H1:K1"/>
    <mergeCell ref="A12:B12"/>
    <mergeCell ref="A21:B21"/>
    <mergeCell ref="L1:M1"/>
    <mergeCell ref="A14:B14"/>
    <mergeCell ref="A17:B17"/>
    <mergeCell ref="A1:B2"/>
    <mergeCell ref="A8:B8"/>
    <mergeCell ref="A20:B20"/>
    <mergeCell ref="A19:B19"/>
    <mergeCell ref="J2:K2"/>
    <mergeCell ref="A10:B10"/>
    <mergeCell ref="A3:A5"/>
    <mergeCell ref="A13:B13"/>
    <mergeCell ref="A9:B9"/>
    <mergeCell ref="N1:S1"/>
    <mergeCell ref="A6:B6"/>
    <mergeCell ref="C2:E2"/>
    <mergeCell ref="A16:B16"/>
    <mergeCell ref="T3:T5"/>
    <mergeCell ref="A7:B7"/>
    <mergeCell ref="S3:S5"/>
    <mergeCell ref="B3:B5"/>
    <mergeCell ref="E1:G1"/>
    <mergeCell ref="L2:P2"/>
    <mergeCell ref="A15:B15"/>
    <mergeCell ref="A11:B11"/>
    <mergeCell ref="R3:R5"/>
    <mergeCell ref="F2:H2"/>
  </mergeCells>
  <printOptions horizontalCentered="1"/>
  <pageMargins left="0.31496062992125978" right="0.31496062992125978" top="0" bottom="0" header="0" footer="0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3">
    <pageSetUpPr fitToPage="1"/>
  </sheetPr>
  <dimension ref="A1:DP121"/>
  <sheetViews>
    <sheetView zoomScale="70" zoomScaleNormal="70" workbookViewId="0">
      <pane ySplit="5" topLeftCell="A15" activePane="bottomLeft" state="frozen"/>
      <selection activeCell="B9" sqref="B9:L10"/>
      <selection pane="bottomLeft" activeCell="H18" sqref="H18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6640625" customWidth="1"/>
    <col min="12" max="12" width="12.88671875" customWidth="1"/>
    <col min="13" max="13" width="11.88671875" customWidth="1"/>
    <col min="14" max="14" width="15.332031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34" t="s">
        <v>53</v>
      </c>
      <c r="B1" s="335"/>
      <c r="C1" s="335"/>
      <c r="D1" s="336"/>
      <c r="E1" s="349" t="s">
        <v>9</v>
      </c>
      <c r="F1" s="350"/>
      <c r="G1" s="350"/>
      <c r="H1" s="347"/>
      <c r="I1" s="348"/>
      <c r="J1" s="348"/>
      <c r="K1" s="348"/>
      <c r="L1" s="345" t="s">
        <v>10</v>
      </c>
      <c r="M1" s="317"/>
      <c r="N1" s="347"/>
      <c r="O1" s="348"/>
      <c r="P1" s="348"/>
      <c r="Q1" s="348"/>
      <c r="R1" s="348"/>
      <c r="S1" s="243"/>
    </row>
    <row r="2" spans="1:107" s="3" customFormat="1" ht="40.5" customHeight="1" thickBot="1" x14ac:dyDescent="0.5">
      <c r="A2" s="352" t="s">
        <v>54</v>
      </c>
      <c r="B2" s="348"/>
      <c r="C2" s="348"/>
      <c r="D2" s="348"/>
      <c r="E2" s="337" t="s">
        <v>11</v>
      </c>
      <c r="F2" s="317"/>
      <c r="G2" s="317"/>
      <c r="H2" s="346" t="s">
        <v>12</v>
      </c>
      <c r="I2" s="317"/>
      <c r="J2" s="317"/>
      <c r="K2" s="112" t="s">
        <v>13</v>
      </c>
      <c r="L2" s="331" t="s">
        <v>14</v>
      </c>
      <c r="M2" s="319"/>
      <c r="N2" s="346" t="s">
        <v>15</v>
      </c>
      <c r="O2" s="317"/>
      <c r="P2" s="317"/>
      <c r="Q2" s="317"/>
      <c r="R2" s="317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60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62</v>
      </c>
      <c r="I4" s="80" t="s">
        <v>63</v>
      </c>
      <c r="J4" s="80" t="s">
        <v>64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s="3" customFormat="1" ht="19.2" customHeight="1" thickBot="1" x14ac:dyDescent="0.4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8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1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1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1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1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1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1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1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1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1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1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1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1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1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1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1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1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1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1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1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1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1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1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1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1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1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1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1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1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1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1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1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1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1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1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1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1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1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1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1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1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1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1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1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1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1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1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1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1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1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1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1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1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1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1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1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1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1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1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1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1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1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1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1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1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1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1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1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1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1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1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1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1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1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1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1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1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1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1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1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1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1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1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1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1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1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1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1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1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1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1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1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1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1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1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1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1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1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1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17">
        <v>100</v>
      </c>
      <c r="B105" s="52"/>
      <c r="C105" s="53"/>
      <c r="D105" s="87"/>
      <c r="E105" s="54"/>
      <c r="F105" s="55"/>
      <c r="G105" s="55"/>
      <c r="H105" s="54"/>
      <c r="I105" s="55"/>
      <c r="J105" s="55"/>
      <c r="K105" s="54"/>
      <c r="L105" s="54"/>
      <c r="M105" s="55"/>
      <c r="N105" s="54"/>
      <c r="O105" s="55"/>
      <c r="P105" s="55"/>
      <c r="Q105" s="55"/>
      <c r="R105" s="278"/>
      <c r="S105" s="282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dgMntTSqxIbbU1bslWoDmG1iGIGoTwbZP/T8KveLN3hNhu/3vN7f/FdDvJ4bkrzyQptCh7/1QBoPC9J2qh+dgg==" saltValue="O1BrgAb49gOTJbbLRFyxGQ==" spinCount="100000" sheet="1" objects="1" scenarios="1"/>
  <mergeCells count="18">
    <mergeCell ref="A106:C106"/>
    <mergeCell ref="U3:U5"/>
    <mergeCell ref="A2:D2"/>
    <mergeCell ref="H2:J2"/>
    <mergeCell ref="V3:V5"/>
    <mergeCell ref="B3:B5"/>
    <mergeCell ref="D3:D5"/>
    <mergeCell ref="L2:M2"/>
    <mergeCell ref="A1:D1"/>
    <mergeCell ref="E2:G2"/>
    <mergeCell ref="T3:T5"/>
    <mergeCell ref="C3:C5"/>
    <mergeCell ref="A3:A5"/>
    <mergeCell ref="L1:M1"/>
    <mergeCell ref="N2:R2"/>
    <mergeCell ref="H1:K1"/>
    <mergeCell ref="E1:G1"/>
    <mergeCell ref="N1:R1"/>
  </mergeCells>
  <printOptions horizontalCentered="1"/>
  <pageMargins left="0" right="0" top="0" bottom="0" header="0" footer="0"/>
  <pageSetup paperSize="9" scale="49" fitToHeight="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44140625" customWidth="1"/>
    <col min="12" max="12" width="12.88671875" customWidth="1"/>
    <col min="13" max="13" width="11.88671875" customWidth="1"/>
    <col min="14" max="14" width="15.332031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0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52" t="s">
        <v>66</v>
      </c>
      <c r="B2" s="348"/>
      <c r="C2" s="348"/>
      <c r="D2" s="348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60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62</v>
      </c>
      <c r="I4" s="80" t="s">
        <v>63</v>
      </c>
      <c r="J4" s="80" t="s">
        <v>64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s="3" customFormat="1" ht="19.2" customHeight="1" thickBot="1" x14ac:dyDescent="0.4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8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1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1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1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1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1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1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1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1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1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1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16">
        <v>12</v>
      </c>
      <c r="B17" s="47"/>
      <c r="C17" s="48"/>
      <c r="D17" s="85"/>
      <c r="E17" s="45"/>
      <c r="F17" s="46"/>
      <c r="G17" s="46"/>
      <c r="H17" s="45"/>
      <c r="I17" s="46"/>
      <c r="J17" s="46"/>
      <c r="K17" s="45"/>
      <c r="L17" s="45"/>
      <c r="M17" s="46"/>
      <c r="N17" s="45"/>
      <c r="O17" s="46"/>
      <c r="P17" s="46"/>
      <c r="Q17" s="46"/>
      <c r="R17" s="275"/>
      <c r="S17" s="279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1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1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1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1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1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1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1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1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1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1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1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1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1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1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1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1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1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1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1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1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1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1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1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1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1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1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1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1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1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1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1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1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1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1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1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1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1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1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1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1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1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1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1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1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1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1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1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1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1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1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1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1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1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1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1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1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1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1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1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1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1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1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1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1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1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1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1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1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1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1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1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1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1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1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1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1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1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1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1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1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1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1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1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1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1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1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1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1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4dzxZZYpO2/4qocIqqP+FlukQrNl4+OtqbaSfz0X578jR/1AipcFejyo8wx04fxygPlI1HUJY8m15q+82Ze7UQ==" saltValue="BZvPOJ/4qMh9IrNNAFOoKw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3" customWidth="1"/>
    <col min="6" max="6" width="12.88671875" customWidth="1"/>
    <col min="7" max="7" width="16" customWidth="1"/>
    <col min="8" max="8" width="13" customWidth="1"/>
    <col min="9" max="10" width="11.88671875" customWidth="1"/>
    <col min="11" max="11" width="18" customWidth="1"/>
    <col min="12" max="12" width="12.5546875" customWidth="1"/>
    <col min="13" max="13" width="11.88671875" customWidth="1"/>
    <col min="14" max="14" width="15.10937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0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52" t="s">
        <v>67</v>
      </c>
      <c r="B2" s="348"/>
      <c r="C2" s="348"/>
      <c r="D2" s="348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207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68</v>
      </c>
      <c r="I4" s="80" t="s">
        <v>63</v>
      </c>
      <c r="J4" s="80" t="s">
        <v>69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s="6" customFormat="1" ht="18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</row>
    <row r="6" spans="1:107" s="6" customFormat="1" ht="36" customHeight="1" thickBot="1" x14ac:dyDescent="0.35">
      <c r="A6" s="18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1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1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1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1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1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1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1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1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1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1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1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1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1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1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1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16">
        <v>17</v>
      </c>
      <c r="B22" s="47"/>
      <c r="C22" s="48"/>
      <c r="D22" s="85"/>
      <c r="E22" s="45"/>
      <c r="F22" s="46"/>
      <c r="G22" s="46"/>
      <c r="H22" s="45"/>
      <c r="I22" s="46"/>
      <c r="J22" s="46"/>
      <c r="K22" s="45"/>
      <c r="L22" s="45"/>
      <c r="M22" s="46"/>
      <c r="N22" s="45"/>
      <c r="O22" s="46"/>
      <c r="P22" s="46"/>
      <c r="Q22" s="46"/>
      <c r="R22" s="275"/>
      <c r="S22" s="279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1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1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1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1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1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1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1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1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1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1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1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1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1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1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1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1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1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1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1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1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1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1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1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1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1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1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1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16">
        <v>45</v>
      </c>
      <c r="B50" s="47"/>
      <c r="C50" s="51"/>
      <c r="D50" s="85"/>
      <c r="E50" s="45"/>
      <c r="F50" s="46"/>
      <c r="G50" s="46"/>
      <c r="H50" s="45"/>
      <c r="I50" s="46"/>
      <c r="J50" s="46"/>
      <c r="K50" s="45"/>
      <c r="L50" s="45"/>
      <c r="M50" s="46"/>
      <c r="N50" s="45"/>
      <c r="O50" s="46"/>
      <c r="P50" s="46"/>
      <c r="Q50" s="46"/>
      <c r="R50" s="275"/>
      <c r="S50" s="279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1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1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1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1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1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1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1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1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1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1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1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1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1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1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1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1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1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1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1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1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1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1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1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1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1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1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1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1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1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1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1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1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1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1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1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1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1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1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1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1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1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1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1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1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1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1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1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1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1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1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1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1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1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1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1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20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G4yOHH6HqsAtyq/l7d/XPYOcuBPSURXOEWDgP2EP8if8UadupNz24Wd1Vd0UaCvTyNREbAvowix0axoPLu6fqw==" saltValue="zGLetrRCBx/w0ISMjUCPSw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8" fitToHeight="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pageSetUpPr fitToPage="1"/>
  </sheetPr>
  <dimension ref="A1:DP121"/>
  <sheetViews>
    <sheetView topLeftCell="E1" zoomScale="80" zoomScaleNormal="80" workbookViewId="0">
      <pane ySplit="5" topLeftCell="A6" activePane="bottomLeft" state="frozen"/>
      <selection activeCell="B9" sqref="B9:L10"/>
      <selection pane="bottomLeft" activeCell="E6" sqref="E6:S6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33203125" customWidth="1"/>
    <col min="7" max="7" width="14.33203125" customWidth="1"/>
    <col min="8" max="8" width="14.44140625" customWidth="1"/>
    <col min="9" max="10" width="11.88671875" customWidth="1"/>
    <col min="11" max="11" width="18.6640625" customWidth="1"/>
    <col min="12" max="12" width="12.88671875" customWidth="1"/>
    <col min="13" max="13" width="11.88671875" customWidth="1"/>
    <col min="14" max="14" width="14.554687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0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52" t="s">
        <v>70</v>
      </c>
      <c r="B2" s="348"/>
      <c r="C2" s="348"/>
      <c r="D2" s="348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71</v>
      </c>
      <c r="I4" s="80" t="s">
        <v>63</v>
      </c>
      <c r="J4" s="80" t="s">
        <v>72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s="3" customFormat="1" ht="18" customHeight="1" thickBot="1" x14ac:dyDescent="0.4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8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1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1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1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1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1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1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1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1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1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1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1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1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1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1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1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1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1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16">
        <v>19</v>
      </c>
      <c r="B24" s="47"/>
      <c r="C24" s="48"/>
      <c r="D24" s="85"/>
      <c r="E24" s="45"/>
      <c r="F24" s="46"/>
      <c r="G24" s="46"/>
      <c r="H24" s="45"/>
      <c r="I24" s="46"/>
      <c r="J24" s="46"/>
      <c r="K24" s="45"/>
      <c r="L24" s="45"/>
      <c r="M24" s="46"/>
      <c r="N24" s="45"/>
      <c r="O24" s="46"/>
      <c r="P24" s="46"/>
      <c r="Q24" s="46"/>
      <c r="R24" s="275"/>
      <c r="S24" s="279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16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1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1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1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1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1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1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1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1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1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1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1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1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1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1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1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1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1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1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1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1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1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1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1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1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1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1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1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1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1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1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1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1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1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1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1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1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16">
        <v>57</v>
      </c>
      <c r="B62" s="47"/>
      <c r="C62" s="48"/>
      <c r="D62" s="85"/>
      <c r="E62" s="45"/>
      <c r="F62" s="46"/>
      <c r="G62" s="46"/>
      <c r="H62" s="45"/>
      <c r="I62" s="46"/>
      <c r="J62" s="46"/>
      <c r="K62" s="45"/>
      <c r="L62" s="45"/>
      <c r="M62" s="46"/>
      <c r="N62" s="45"/>
      <c r="O62" s="46"/>
      <c r="P62" s="46"/>
      <c r="Q62" s="46"/>
      <c r="R62" s="275"/>
      <c r="S62" s="279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16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1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1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1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1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1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1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1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1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1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1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1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1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1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1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1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1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1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1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1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1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1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1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1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1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1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1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1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1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1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1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1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1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1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1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1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1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1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1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1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1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1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17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t2wVZtLVwEryMg3erFyI+Zb35INdL5ZlrhQvPbPXz7+Gma9QoZpFzoVtZuXa/StJAo/1w8Q85hfqXVMmfF+3jA==" saltValue="yUBphzG7Otnh7qPTK3gRyA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88671875" customWidth="1"/>
    <col min="6" max="6" width="12.33203125" customWidth="1"/>
    <col min="7" max="7" width="15.33203125" customWidth="1"/>
    <col min="8" max="8" width="14.5546875" customWidth="1"/>
    <col min="9" max="10" width="11.88671875" customWidth="1"/>
    <col min="11" max="11" width="17" customWidth="1"/>
    <col min="12" max="12" width="13.109375" customWidth="1"/>
    <col min="13" max="13" width="11.88671875" customWidth="1"/>
    <col min="14" max="14" width="14.66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0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52" t="s">
        <v>73</v>
      </c>
      <c r="B2" s="348"/>
      <c r="C2" s="348"/>
      <c r="D2" s="348"/>
      <c r="E2" s="307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74</v>
      </c>
      <c r="I4" s="80" t="s">
        <v>63</v>
      </c>
      <c r="J4" s="80" t="s">
        <v>69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20.399999999999999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18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16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16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16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16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16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16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16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16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16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16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16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16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16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16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16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16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16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16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16">
        <v>20</v>
      </c>
      <c r="B25" s="47"/>
      <c r="C25" s="48"/>
      <c r="D25" s="85"/>
      <c r="E25" s="45"/>
      <c r="F25" s="46"/>
      <c r="G25" s="46"/>
      <c r="H25" s="45"/>
      <c r="I25" s="46"/>
      <c r="J25" s="46"/>
      <c r="K25" s="45"/>
      <c r="L25" s="45"/>
      <c r="M25" s="46"/>
      <c r="N25" s="45"/>
      <c r="O25" s="46"/>
      <c r="P25" s="46"/>
      <c r="Q25" s="46"/>
      <c r="R25" s="275"/>
      <c r="S25" s="279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16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16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16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16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16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16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16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16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16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16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16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16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16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16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16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16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16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16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16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16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16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16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16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16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16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16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16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16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16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16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16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16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16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16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16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16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16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16">
        <v>58</v>
      </c>
      <c r="B63" s="47"/>
      <c r="C63" s="48"/>
      <c r="D63" s="85"/>
      <c r="E63" s="45"/>
      <c r="F63" s="46"/>
      <c r="G63" s="46"/>
      <c r="H63" s="45"/>
      <c r="I63" s="46"/>
      <c r="J63" s="46"/>
      <c r="K63" s="45"/>
      <c r="L63" s="45"/>
      <c r="M63" s="46"/>
      <c r="N63" s="45"/>
      <c r="O63" s="46"/>
      <c r="P63" s="46"/>
      <c r="Q63" s="46"/>
      <c r="R63" s="275"/>
      <c r="S63" s="279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16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16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16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16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16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16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16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16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16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16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16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16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16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16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16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16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16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16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16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16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16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16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16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16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16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16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16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16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16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16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16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16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16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16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16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16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16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16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16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16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16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17">
        <v>100</v>
      </c>
      <c r="B105" s="58"/>
      <c r="C105" s="59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g7B+JTYrfiMNE2Hd2nhNemnCM6OD7uptZ5cxqNImHNPLZ66qprb36GddmRt7JfTqxaYq0LeRUAHGs/jf4+IcAQ==" saltValue="UFcAtJoAfUVx+I09yE7Tyw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3.109375" customWidth="1"/>
    <col min="6" max="6" width="12.6640625" customWidth="1"/>
    <col min="7" max="7" width="14.44140625" customWidth="1"/>
    <col min="8" max="8" width="14.88671875" customWidth="1"/>
    <col min="9" max="10" width="11.88671875" customWidth="1"/>
    <col min="11" max="11" width="17.44140625" customWidth="1"/>
    <col min="12" max="12" width="12.6640625" customWidth="1"/>
    <col min="13" max="13" width="11.88671875" customWidth="1"/>
    <col min="14" max="14" width="15.8867187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34" t="str">
        <f>'Sous Groupe 1'!A1:D1</f>
        <v>CSE</v>
      </c>
      <c r="B1" s="335"/>
      <c r="C1" s="335"/>
      <c r="D1" s="336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68" t="s">
        <v>75</v>
      </c>
      <c r="B2" s="335"/>
      <c r="C2" s="335"/>
      <c r="D2" s="336"/>
      <c r="E2" s="365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56</v>
      </c>
      <c r="B3" s="355" t="s">
        <v>57</v>
      </c>
      <c r="C3" s="340" t="s">
        <v>58</v>
      </c>
      <c r="D3" s="358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39</v>
      </c>
      <c r="I4" s="80" t="s">
        <v>63</v>
      </c>
      <c r="J4" s="80" t="s">
        <v>76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7.399999999999999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90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1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1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1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1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1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1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1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1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1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1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1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1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1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1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1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1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1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1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1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1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1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1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1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1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1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1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1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1">
        <v>29</v>
      </c>
      <c r="B34" s="47"/>
      <c r="C34" s="48"/>
      <c r="D34" s="85"/>
      <c r="E34" s="45"/>
      <c r="F34" s="46"/>
      <c r="G34" s="46"/>
      <c r="H34" s="45"/>
      <c r="I34" s="46"/>
      <c r="J34" s="46"/>
      <c r="K34" s="45"/>
      <c r="L34" s="45"/>
      <c r="M34" s="46"/>
      <c r="N34" s="45"/>
      <c r="O34" s="46"/>
      <c r="P34" s="46"/>
      <c r="Q34" s="46"/>
      <c r="R34" s="275"/>
      <c r="S34" s="279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1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1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1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1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1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1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1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1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1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1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1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1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1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1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1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1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1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1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1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1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1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1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1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1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1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1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1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1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1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1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1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1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1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1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1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1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1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1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1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1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1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1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1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1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1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1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1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1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1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1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1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1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1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1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1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1">
        <v>85</v>
      </c>
      <c r="B90" s="47"/>
      <c r="C90" s="48"/>
      <c r="D90" s="85"/>
      <c r="E90" s="45"/>
      <c r="F90" s="46"/>
      <c r="G90" s="46"/>
      <c r="H90" s="45"/>
      <c r="I90" s="46"/>
      <c r="J90" s="46"/>
      <c r="K90" s="45"/>
      <c r="L90" s="45"/>
      <c r="M90" s="46"/>
      <c r="N90" s="45"/>
      <c r="O90" s="46"/>
      <c r="P90" s="46"/>
      <c r="Q90" s="46"/>
      <c r="R90" s="275"/>
      <c r="S90" s="279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1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1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1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1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1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1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1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1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1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1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1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1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1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1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2">
        <v>100</v>
      </c>
      <c r="B105" s="52"/>
      <c r="C105" s="53"/>
      <c r="D105" s="87"/>
      <c r="E105" s="45"/>
      <c r="F105" s="46"/>
      <c r="G105" s="46"/>
      <c r="H105" s="45"/>
      <c r="I105" s="46"/>
      <c r="J105" s="46"/>
      <c r="K105" s="45"/>
      <c r="L105" s="45"/>
      <c r="M105" s="46"/>
      <c r="N105" s="45"/>
      <c r="O105" s="46"/>
      <c r="P105" s="46"/>
      <c r="Q105" s="46"/>
      <c r="R105" s="275"/>
      <c r="S105" s="279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66" t="s">
        <v>52</v>
      </c>
      <c r="B106" s="367"/>
      <c r="C106" s="367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20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n0qagQ86dSVqCUg1xjSD2KM+rl8R+HUSAQopoTuJIcfN0IuNq2UTojjBKLAUA3pn+qVC2sqGGpdwrd81bJEnUQ==" saltValue="qQhjql1k68fzZeioX5uHkA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8" fitToHeight="6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>
    <pageSetUpPr fitToPage="1"/>
  </sheetPr>
  <dimension ref="A1:DP121"/>
  <sheetViews>
    <sheetView zoomScale="80" zoomScaleNormal="80" workbookViewId="0">
      <pane ySplit="5" topLeftCell="A6" activePane="bottomLeft" state="frozen"/>
      <selection activeCell="B9" sqref="B9:L10"/>
      <selection pane="bottomLeft" activeCell="B9" sqref="B9:L10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2.6640625" customWidth="1"/>
    <col min="7" max="7" width="14.109375" customWidth="1"/>
    <col min="8" max="8" width="14.88671875" customWidth="1"/>
    <col min="9" max="10" width="11.88671875" customWidth="1"/>
    <col min="11" max="11" width="16.5546875" customWidth="1"/>
    <col min="12" max="12" width="12.88671875" customWidth="1"/>
    <col min="13" max="13" width="11.88671875" customWidth="1"/>
    <col min="14" max="14" width="15.44140625" customWidth="1"/>
    <col min="15" max="18" width="11.88671875" customWidth="1"/>
    <col min="19" max="19" width="13.5546875" bestFit="1" customWidth="1"/>
    <col min="20" max="20" width="11.88671875" customWidth="1"/>
    <col min="21" max="21" width="22.33203125" style="74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9" t="str">
        <f>'Sous Groupe 1'!A1:D1</f>
        <v>CSE</v>
      </c>
      <c r="B1" s="361"/>
      <c r="C1" s="361"/>
      <c r="D1" s="362"/>
      <c r="E1" s="363"/>
      <c r="F1" s="364"/>
      <c r="G1" s="36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74" t="s">
        <v>77</v>
      </c>
      <c r="B2" s="361"/>
      <c r="C2" s="361"/>
      <c r="D2" s="362"/>
      <c r="E2" s="365" t="s">
        <v>11</v>
      </c>
      <c r="F2" s="308"/>
      <c r="G2" s="308"/>
      <c r="H2" s="322" t="s">
        <v>12</v>
      </c>
      <c r="I2" s="308"/>
      <c r="J2" s="308"/>
      <c r="K2" s="83" t="s">
        <v>13</v>
      </c>
      <c r="L2" s="307" t="s">
        <v>14</v>
      </c>
      <c r="M2" s="308"/>
      <c r="N2" s="322" t="s">
        <v>15</v>
      </c>
      <c r="O2" s="308"/>
      <c r="P2" s="308"/>
      <c r="Q2" s="308"/>
      <c r="R2" s="308"/>
      <c r="S2" s="244" t="s">
        <v>55</v>
      </c>
      <c r="U2" s="7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71" t="s">
        <v>56</v>
      </c>
      <c r="B3" s="372" t="s">
        <v>57</v>
      </c>
      <c r="C3" s="370" t="s">
        <v>58</v>
      </c>
      <c r="D3" s="373" t="s">
        <v>59</v>
      </c>
      <c r="E3" s="82" t="s">
        <v>18</v>
      </c>
      <c r="F3" s="81" t="s">
        <v>19</v>
      </c>
      <c r="G3" s="81" t="s">
        <v>20</v>
      </c>
      <c r="H3" s="82" t="s">
        <v>21</v>
      </c>
      <c r="I3" s="81" t="s">
        <v>22</v>
      </c>
      <c r="J3" s="81" t="s">
        <v>23</v>
      </c>
      <c r="K3" s="82" t="s">
        <v>24</v>
      </c>
      <c r="L3" s="82" t="s">
        <v>25</v>
      </c>
      <c r="M3" s="81" t="s">
        <v>26</v>
      </c>
      <c r="N3" s="82" t="s">
        <v>27</v>
      </c>
      <c r="O3" s="81" t="s">
        <v>28</v>
      </c>
      <c r="P3" s="81" t="s">
        <v>29</v>
      </c>
      <c r="Q3" s="81" t="s">
        <v>30</v>
      </c>
      <c r="R3" s="263" t="s">
        <v>31</v>
      </c>
      <c r="S3" s="245" t="s">
        <v>32</v>
      </c>
      <c r="T3" s="338" t="s">
        <v>33</v>
      </c>
      <c r="U3" s="351" t="s">
        <v>34</v>
      </c>
      <c r="V3" s="353" t="s">
        <v>61</v>
      </c>
    </row>
    <row r="4" spans="1:107" ht="195.6" customHeight="1" x14ac:dyDescent="0.3">
      <c r="A4" s="310"/>
      <c r="B4" s="356"/>
      <c r="C4" s="341"/>
      <c r="D4" s="296"/>
      <c r="E4" s="79" t="s">
        <v>36</v>
      </c>
      <c r="F4" s="80" t="s">
        <v>37</v>
      </c>
      <c r="G4" s="80" t="s">
        <v>38</v>
      </c>
      <c r="H4" s="79" t="s">
        <v>78</v>
      </c>
      <c r="I4" s="80" t="s">
        <v>63</v>
      </c>
      <c r="J4" s="80" t="s">
        <v>69</v>
      </c>
      <c r="K4" s="79" t="s">
        <v>42</v>
      </c>
      <c r="L4" s="79" t="s">
        <v>43</v>
      </c>
      <c r="M4" s="80" t="s">
        <v>44</v>
      </c>
      <c r="N4" s="79" t="s">
        <v>45</v>
      </c>
      <c r="O4" s="80" t="s">
        <v>46</v>
      </c>
      <c r="P4" s="80" t="s">
        <v>47</v>
      </c>
      <c r="Q4" s="80" t="s">
        <v>48</v>
      </c>
      <c r="R4" s="264" t="s">
        <v>49</v>
      </c>
      <c r="S4" s="246" t="s">
        <v>65</v>
      </c>
      <c r="T4" s="296"/>
      <c r="U4" s="310"/>
      <c r="V4" s="295"/>
    </row>
    <row r="5" spans="1:107" ht="18" customHeight="1" thickBot="1" x14ac:dyDescent="0.35">
      <c r="A5" s="344"/>
      <c r="B5" s="357"/>
      <c r="C5" s="342"/>
      <c r="D5" s="359"/>
      <c r="E5" s="56" t="s">
        <v>51</v>
      </c>
      <c r="F5" s="57" t="s">
        <v>51</v>
      </c>
      <c r="G5" s="57" t="s">
        <v>51</v>
      </c>
      <c r="H5" s="56" t="s">
        <v>51</v>
      </c>
      <c r="I5" s="57" t="s">
        <v>51</v>
      </c>
      <c r="J5" s="57" t="s">
        <v>51</v>
      </c>
      <c r="K5" s="56" t="s">
        <v>51</v>
      </c>
      <c r="L5" s="56" t="s">
        <v>51</v>
      </c>
      <c r="M5" s="57" t="s">
        <v>51</v>
      </c>
      <c r="N5" s="56" t="s">
        <v>51</v>
      </c>
      <c r="O5" s="57" t="s">
        <v>51</v>
      </c>
      <c r="P5" s="57" t="s">
        <v>51</v>
      </c>
      <c r="Q5" s="57" t="s">
        <v>51</v>
      </c>
      <c r="R5" s="265" t="s">
        <v>51</v>
      </c>
      <c r="S5" s="247" t="s">
        <v>51</v>
      </c>
      <c r="T5" s="339"/>
      <c r="U5" s="333"/>
      <c r="V5" s="35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89">
        <v>1</v>
      </c>
      <c r="B6" s="43"/>
      <c r="C6" s="44"/>
      <c r="D6" s="84"/>
      <c r="E6" s="45"/>
      <c r="F6" s="46"/>
      <c r="G6" s="46"/>
      <c r="H6" s="45"/>
      <c r="I6" s="46"/>
      <c r="J6" s="46"/>
      <c r="K6" s="45"/>
      <c r="L6" s="45"/>
      <c r="M6" s="46"/>
      <c r="N6" s="45"/>
      <c r="O6" s="46"/>
      <c r="P6" s="46"/>
      <c r="Q6" s="46"/>
      <c r="R6" s="275"/>
      <c r="S6" s="279"/>
      <c r="T6" s="19">
        <f t="shared" ref="T6:T37" si="0">R6+Q6+P6+O6+N6+M6+L6+K6+J6+H6+G6+F6+E6+I6+S6</f>
        <v>0</v>
      </c>
      <c r="U6" s="75">
        <f t="shared" ref="U6:U37" si="1">E6*24 + F6*24 + G6*29 + H6*24 + I6*24 + J6*24 + K6*29 + L6*24 + M6*24 + N6*27 + O6*39 + P6*55 + Q6*67 + R6*79 + S6*25</f>
        <v>0</v>
      </c>
      <c r="V6" s="26"/>
      <c r="W6" s="5"/>
    </row>
    <row r="7" spans="1:107" s="6" customFormat="1" ht="36" customHeight="1" thickBot="1" x14ac:dyDescent="0.35">
      <c r="A7" s="93">
        <v>2</v>
      </c>
      <c r="B7" s="47"/>
      <c r="C7" s="48"/>
      <c r="D7" s="85"/>
      <c r="E7" s="49"/>
      <c r="F7" s="50"/>
      <c r="G7" s="50"/>
      <c r="H7" s="49"/>
      <c r="I7" s="50"/>
      <c r="J7" s="50"/>
      <c r="K7" s="49"/>
      <c r="L7" s="49"/>
      <c r="M7" s="50"/>
      <c r="N7" s="49"/>
      <c r="O7" s="50"/>
      <c r="P7" s="50"/>
      <c r="Q7" s="50"/>
      <c r="R7" s="276"/>
      <c r="S7" s="280"/>
      <c r="T7" s="19">
        <f t="shared" si="0"/>
        <v>0</v>
      </c>
      <c r="U7" s="75">
        <f t="shared" si="1"/>
        <v>0</v>
      </c>
      <c r="V7" s="27"/>
    </row>
    <row r="8" spans="1:107" s="6" customFormat="1" ht="36" customHeight="1" thickBot="1" x14ac:dyDescent="0.35">
      <c r="A8" s="93">
        <v>3</v>
      </c>
      <c r="B8" s="47"/>
      <c r="C8" s="48"/>
      <c r="D8" s="85"/>
      <c r="E8" s="49"/>
      <c r="F8" s="50"/>
      <c r="G8" s="50"/>
      <c r="H8" s="49"/>
      <c r="I8" s="50"/>
      <c r="J8" s="50"/>
      <c r="K8" s="49"/>
      <c r="L8" s="49"/>
      <c r="M8" s="50"/>
      <c r="N8" s="49"/>
      <c r="O8" s="50"/>
      <c r="P8" s="50"/>
      <c r="Q8" s="50"/>
      <c r="R8" s="276"/>
      <c r="S8" s="280"/>
      <c r="T8" s="19">
        <f t="shared" si="0"/>
        <v>0</v>
      </c>
      <c r="U8" s="75">
        <f t="shared" si="1"/>
        <v>0</v>
      </c>
      <c r="V8" s="27"/>
    </row>
    <row r="9" spans="1:107" s="6" customFormat="1" ht="36" customHeight="1" thickBot="1" x14ac:dyDescent="0.35">
      <c r="A9" s="93">
        <v>4</v>
      </c>
      <c r="B9" s="47"/>
      <c r="C9" s="48"/>
      <c r="D9" s="85"/>
      <c r="E9" s="49"/>
      <c r="F9" s="50"/>
      <c r="G9" s="50"/>
      <c r="H9" s="49"/>
      <c r="I9" s="50"/>
      <c r="J9" s="50"/>
      <c r="K9" s="49"/>
      <c r="L9" s="49"/>
      <c r="M9" s="50"/>
      <c r="N9" s="49"/>
      <c r="O9" s="50"/>
      <c r="P9" s="50"/>
      <c r="Q9" s="50"/>
      <c r="R9" s="276"/>
      <c r="S9" s="280"/>
      <c r="T9" s="19">
        <f t="shared" si="0"/>
        <v>0</v>
      </c>
      <c r="U9" s="75">
        <f t="shared" si="1"/>
        <v>0</v>
      </c>
      <c r="V9" s="27"/>
    </row>
    <row r="10" spans="1:107" s="6" customFormat="1" ht="36" customHeight="1" thickBot="1" x14ac:dyDescent="0.35">
      <c r="A10" s="93">
        <v>5</v>
      </c>
      <c r="B10" s="47"/>
      <c r="C10" s="48"/>
      <c r="D10" s="85"/>
      <c r="E10" s="49"/>
      <c r="F10" s="50"/>
      <c r="G10" s="50"/>
      <c r="H10" s="49"/>
      <c r="I10" s="50"/>
      <c r="J10" s="50"/>
      <c r="K10" s="49"/>
      <c r="L10" s="49"/>
      <c r="M10" s="50"/>
      <c r="N10" s="49"/>
      <c r="O10" s="50"/>
      <c r="P10" s="50"/>
      <c r="Q10" s="50"/>
      <c r="R10" s="276"/>
      <c r="S10" s="280"/>
      <c r="T10" s="19">
        <f t="shared" si="0"/>
        <v>0</v>
      </c>
      <c r="U10" s="75">
        <f t="shared" si="1"/>
        <v>0</v>
      </c>
      <c r="V10" s="27"/>
    </row>
    <row r="11" spans="1:107" s="6" customFormat="1" ht="36" customHeight="1" thickBot="1" x14ac:dyDescent="0.35">
      <c r="A11" s="93">
        <v>6</v>
      </c>
      <c r="B11" s="47"/>
      <c r="C11" s="48"/>
      <c r="D11" s="85"/>
      <c r="E11" s="49"/>
      <c r="F11" s="50"/>
      <c r="G11" s="50"/>
      <c r="H11" s="49"/>
      <c r="I11" s="50"/>
      <c r="J11" s="50"/>
      <c r="K11" s="49"/>
      <c r="L11" s="49"/>
      <c r="M11" s="50"/>
      <c r="N11" s="49"/>
      <c r="O11" s="50"/>
      <c r="P11" s="50"/>
      <c r="Q11" s="50"/>
      <c r="R11" s="276"/>
      <c r="S11" s="280"/>
      <c r="T11" s="19">
        <f t="shared" si="0"/>
        <v>0</v>
      </c>
      <c r="U11" s="75">
        <f t="shared" si="1"/>
        <v>0</v>
      </c>
      <c r="V11" s="27"/>
    </row>
    <row r="12" spans="1:107" s="6" customFormat="1" ht="36" customHeight="1" thickBot="1" x14ac:dyDescent="0.35">
      <c r="A12" s="93">
        <v>7</v>
      </c>
      <c r="B12" s="47"/>
      <c r="C12" s="48"/>
      <c r="D12" s="85"/>
      <c r="E12" s="49"/>
      <c r="F12" s="50"/>
      <c r="G12" s="50"/>
      <c r="H12" s="49"/>
      <c r="I12" s="50"/>
      <c r="J12" s="50"/>
      <c r="K12" s="49"/>
      <c r="L12" s="49"/>
      <c r="M12" s="50"/>
      <c r="N12" s="49"/>
      <c r="O12" s="50"/>
      <c r="P12" s="50"/>
      <c r="Q12" s="50"/>
      <c r="R12" s="276"/>
      <c r="S12" s="280"/>
      <c r="T12" s="19">
        <f t="shared" si="0"/>
        <v>0</v>
      </c>
      <c r="U12" s="75">
        <f t="shared" si="1"/>
        <v>0</v>
      </c>
      <c r="V12" s="27"/>
    </row>
    <row r="13" spans="1:107" s="6" customFormat="1" ht="36" customHeight="1" thickBot="1" x14ac:dyDescent="0.35">
      <c r="A13" s="93">
        <v>8</v>
      </c>
      <c r="B13" s="47"/>
      <c r="C13" s="48"/>
      <c r="D13" s="85"/>
      <c r="E13" s="49"/>
      <c r="F13" s="50"/>
      <c r="G13" s="50"/>
      <c r="H13" s="49"/>
      <c r="I13" s="50"/>
      <c r="J13" s="50"/>
      <c r="K13" s="49"/>
      <c r="L13" s="49"/>
      <c r="M13" s="50"/>
      <c r="N13" s="49"/>
      <c r="O13" s="50"/>
      <c r="P13" s="50"/>
      <c r="Q13" s="50"/>
      <c r="R13" s="276"/>
      <c r="S13" s="280"/>
      <c r="T13" s="19">
        <f t="shared" si="0"/>
        <v>0</v>
      </c>
      <c r="U13" s="75">
        <f t="shared" si="1"/>
        <v>0</v>
      </c>
      <c r="V13" s="27"/>
    </row>
    <row r="14" spans="1:107" s="6" customFormat="1" ht="36" customHeight="1" thickBot="1" x14ac:dyDescent="0.35">
      <c r="A14" s="93">
        <v>9</v>
      </c>
      <c r="B14" s="47"/>
      <c r="C14" s="48"/>
      <c r="D14" s="85"/>
      <c r="E14" s="49"/>
      <c r="F14" s="50"/>
      <c r="G14" s="50"/>
      <c r="H14" s="49"/>
      <c r="I14" s="50"/>
      <c r="J14" s="50"/>
      <c r="K14" s="49"/>
      <c r="L14" s="49"/>
      <c r="M14" s="50"/>
      <c r="N14" s="49"/>
      <c r="O14" s="50"/>
      <c r="P14" s="50"/>
      <c r="Q14" s="50"/>
      <c r="R14" s="276"/>
      <c r="S14" s="280"/>
      <c r="T14" s="19">
        <f t="shared" si="0"/>
        <v>0</v>
      </c>
      <c r="U14" s="75">
        <f t="shared" si="1"/>
        <v>0</v>
      </c>
      <c r="V14" s="27"/>
    </row>
    <row r="15" spans="1:107" s="6" customFormat="1" ht="36" customHeight="1" thickBot="1" x14ac:dyDescent="0.35">
      <c r="A15" s="93">
        <v>10</v>
      </c>
      <c r="B15" s="47"/>
      <c r="C15" s="48"/>
      <c r="D15" s="85"/>
      <c r="E15" s="49"/>
      <c r="F15" s="50"/>
      <c r="G15" s="50"/>
      <c r="H15" s="49"/>
      <c r="I15" s="50"/>
      <c r="J15" s="50"/>
      <c r="K15" s="49"/>
      <c r="L15" s="49"/>
      <c r="M15" s="50"/>
      <c r="N15" s="49"/>
      <c r="O15" s="50"/>
      <c r="P15" s="50"/>
      <c r="Q15" s="50"/>
      <c r="R15" s="276"/>
      <c r="S15" s="280"/>
      <c r="T15" s="19">
        <f t="shared" si="0"/>
        <v>0</v>
      </c>
      <c r="U15" s="75">
        <f t="shared" si="1"/>
        <v>0</v>
      </c>
      <c r="V15" s="27"/>
    </row>
    <row r="16" spans="1:107" s="6" customFormat="1" ht="36" customHeight="1" thickBot="1" x14ac:dyDescent="0.35">
      <c r="A16" s="93">
        <v>11</v>
      </c>
      <c r="B16" s="47"/>
      <c r="C16" s="48"/>
      <c r="D16" s="85"/>
      <c r="E16" s="49"/>
      <c r="F16" s="50"/>
      <c r="G16" s="50"/>
      <c r="H16" s="49"/>
      <c r="I16" s="50"/>
      <c r="J16" s="50"/>
      <c r="K16" s="49"/>
      <c r="L16" s="49"/>
      <c r="M16" s="50"/>
      <c r="N16" s="49"/>
      <c r="O16" s="50"/>
      <c r="P16" s="50"/>
      <c r="Q16" s="50"/>
      <c r="R16" s="276"/>
      <c r="S16" s="280"/>
      <c r="T16" s="19">
        <f t="shared" si="0"/>
        <v>0</v>
      </c>
      <c r="U16" s="75">
        <f t="shared" si="1"/>
        <v>0</v>
      </c>
      <c r="V16" s="27"/>
    </row>
    <row r="17" spans="1:22" s="6" customFormat="1" ht="36" customHeight="1" thickBot="1" x14ac:dyDescent="0.35">
      <c r="A17" s="93">
        <v>12</v>
      </c>
      <c r="B17" s="47"/>
      <c r="C17" s="48"/>
      <c r="D17" s="85"/>
      <c r="E17" s="49"/>
      <c r="F17" s="50"/>
      <c r="G17" s="50"/>
      <c r="H17" s="49"/>
      <c r="I17" s="50"/>
      <c r="J17" s="50"/>
      <c r="K17" s="49"/>
      <c r="L17" s="49"/>
      <c r="M17" s="50"/>
      <c r="N17" s="49"/>
      <c r="O17" s="50"/>
      <c r="P17" s="50"/>
      <c r="Q17" s="50"/>
      <c r="R17" s="276"/>
      <c r="S17" s="280"/>
      <c r="T17" s="19">
        <f t="shared" si="0"/>
        <v>0</v>
      </c>
      <c r="U17" s="75">
        <f t="shared" si="1"/>
        <v>0</v>
      </c>
      <c r="V17" s="27"/>
    </row>
    <row r="18" spans="1:22" s="6" customFormat="1" ht="36" customHeight="1" thickBot="1" x14ac:dyDescent="0.35">
      <c r="A18" s="93">
        <v>13</v>
      </c>
      <c r="B18" s="47"/>
      <c r="C18" s="48"/>
      <c r="D18" s="85"/>
      <c r="E18" s="49"/>
      <c r="F18" s="50"/>
      <c r="G18" s="50"/>
      <c r="H18" s="49"/>
      <c r="I18" s="50"/>
      <c r="J18" s="50"/>
      <c r="K18" s="49"/>
      <c r="L18" s="49"/>
      <c r="M18" s="50"/>
      <c r="N18" s="49"/>
      <c r="O18" s="50"/>
      <c r="P18" s="50"/>
      <c r="Q18" s="50"/>
      <c r="R18" s="276"/>
      <c r="S18" s="280"/>
      <c r="T18" s="19">
        <f t="shared" si="0"/>
        <v>0</v>
      </c>
      <c r="U18" s="75">
        <f t="shared" si="1"/>
        <v>0</v>
      </c>
      <c r="V18" s="27"/>
    </row>
    <row r="19" spans="1:22" s="6" customFormat="1" ht="36" customHeight="1" thickBot="1" x14ac:dyDescent="0.35">
      <c r="A19" s="93">
        <v>14</v>
      </c>
      <c r="B19" s="47"/>
      <c r="C19" s="48"/>
      <c r="D19" s="85"/>
      <c r="E19" s="49"/>
      <c r="F19" s="50"/>
      <c r="G19" s="50"/>
      <c r="H19" s="49"/>
      <c r="I19" s="50"/>
      <c r="J19" s="50"/>
      <c r="K19" s="49"/>
      <c r="L19" s="49"/>
      <c r="M19" s="50"/>
      <c r="N19" s="49"/>
      <c r="O19" s="50"/>
      <c r="P19" s="50"/>
      <c r="Q19" s="50"/>
      <c r="R19" s="276"/>
      <c r="S19" s="280"/>
      <c r="T19" s="19">
        <f t="shared" si="0"/>
        <v>0</v>
      </c>
      <c r="U19" s="75">
        <f t="shared" si="1"/>
        <v>0</v>
      </c>
      <c r="V19" s="27"/>
    </row>
    <row r="20" spans="1:22" s="6" customFormat="1" ht="36" customHeight="1" thickBot="1" x14ac:dyDescent="0.35">
      <c r="A20" s="93">
        <v>15</v>
      </c>
      <c r="B20" s="47"/>
      <c r="C20" s="48"/>
      <c r="D20" s="85"/>
      <c r="E20" s="49"/>
      <c r="F20" s="50"/>
      <c r="G20" s="50"/>
      <c r="H20" s="49"/>
      <c r="I20" s="50"/>
      <c r="J20" s="50"/>
      <c r="K20" s="49"/>
      <c r="L20" s="49"/>
      <c r="M20" s="50"/>
      <c r="N20" s="49"/>
      <c r="O20" s="50"/>
      <c r="P20" s="50"/>
      <c r="Q20" s="50"/>
      <c r="R20" s="276"/>
      <c r="S20" s="280"/>
      <c r="T20" s="19">
        <f t="shared" si="0"/>
        <v>0</v>
      </c>
      <c r="U20" s="75">
        <f t="shared" si="1"/>
        <v>0</v>
      </c>
      <c r="V20" s="27"/>
    </row>
    <row r="21" spans="1:22" s="6" customFormat="1" ht="36" customHeight="1" thickBot="1" x14ac:dyDescent="0.35">
      <c r="A21" s="93">
        <v>16</v>
      </c>
      <c r="B21" s="47"/>
      <c r="C21" s="48"/>
      <c r="D21" s="85"/>
      <c r="E21" s="49"/>
      <c r="F21" s="50"/>
      <c r="G21" s="50"/>
      <c r="H21" s="49"/>
      <c r="I21" s="50"/>
      <c r="J21" s="50"/>
      <c r="K21" s="49"/>
      <c r="L21" s="49"/>
      <c r="M21" s="50"/>
      <c r="N21" s="49"/>
      <c r="O21" s="50"/>
      <c r="P21" s="50"/>
      <c r="Q21" s="50"/>
      <c r="R21" s="276"/>
      <c r="S21" s="280"/>
      <c r="T21" s="19">
        <f t="shared" si="0"/>
        <v>0</v>
      </c>
      <c r="U21" s="75">
        <f t="shared" si="1"/>
        <v>0</v>
      </c>
      <c r="V21" s="27"/>
    </row>
    <row r="22" spans="1:22" s="6" customFormat="1" ht="36" customHeight="1" thickBot="1" x14ac:dyDescent="0.35">
      <c r="A22" s="93">
        <v>17</v>
      </c>
      <c r="B22" s="47"/>
      <c r="C22" s="48"/>
      <c r="D22" s="85"/>
      <c r="E22" s="49"/>
      <c r="F22" s="50"/>
      <c r="G22" s="50"/>
      <c r="H22" s="49"/>
      <c r="I22" s="50"/>
      <c r="J22" s="50"/>
      <c r="K22" s="49"/>
      <c r="L22" s="49"/>
      <c r="M22" s="50"/>
      <c r="N22" s="49"/>
      <c r="O22" s="50"/>
      <c r="P22" s="50"/>
      <c r="Q22" s="50"/>
      <c r="R22" s="276"/>
      <c r="S22" s="280"/>
      <c r="T22" s="19">
        <f t="shared" si="0"/>
        <v>0</v>
      </c>
      <c r="U22" s="75">
        <f t="shared" si="1"/>
        <v>0</v>
      </c>
      <c r="V22" s="27"/>
    </row>
    <row r="23" spans="1:22" s="6" customFormat="1" ht="36" customHeight="1" thickBot="1" x14ac:dyDescent="0.35">
      <c r="A23" s="93">
        <v>18</v>
      </c>
      <c r="B23" s="47"/>
      <c r="C23" s="48"/>
      <c r="D23" s="85"/>
      <c r="E23" s="49"/>
      <c r="F23" s="50"/>
      <c r="G23" s="50"/>
      <c r="H23" s="49"/>
      <c r="I23" s="50"/>
      <c r="J23" s="50"/>
      <c r="K23" s="49"/>
      <c r="L23" s="49"/>
      <c r="M23" s="50"/>
      <c r="N23" s="49"/>
      <c r="O23" s="50"/>
      <c r="P23" s="50"/>
      <c r="Q23" s="50"/>
      <c r="R23" s="276"/>
      <c r="S23" s="280"/>
      <c r="T23" s="19">
        <f t="shared" si="0"/>
        <v>0</v>
      </c>
      <c r="U23" s="75">
        <f t="shared" si="1"/>
        <v>0</v>
      </c>
      <c r="V23" s="27"/>
    </row>
    <row r="24" spans="1:22" s="6" customFormat="1" ht="36" customHeight="1" thickBot="1" x14ac:dyDescent="0.35">
      <c r="A24" s="93">
        <v>19</v>
      </c>
      <c r="B24" s="47"/>
      <c r="C24" s="48"/>
      <c r="D24" s="85"/>
      <c r="E24" s="49"/>
      <c r="F24" s="50"/>
      <c r="G24" s="50"/>
      <c r="H24" s="49"/>
      <c r="I24" s="50"/>
      <c r="J24" s="50"/>
      <c r="K24" s="49"/>
      <c r="L24" s="49"/>
      <c r="M24" s="50"/>
      <c r="N24" s="49"/>
      <c r="O24" s="50"/>
      <c r="P24" s="50"/>
      <c r="Q24" s="50"/>
      <c r="R24" s="276"/>
      <c r="S24" s="280"/>
      <c r="T24" s="19">
        <f t="shared" si="0"/>
        <v>0</v>
      </c>
      <c r="U24" s="75">
        <f t="shared" si="1"/>
        <v>0</v>
      </c>
      <c r="V24" s="27"/>
    </row>
    <row r="25" spans="1:22" s="6" customFormat="1" ht="36" customHeight="1" thickBot="1" x14ac:dyDescent="0.35">
      <c r="A25" s="93">
        <v>20</v>
      </c>
      <c r="B25" s="47"/>
      <c r="C25" s="48"/>
      <c r="D25" s="85"/>
      <c r="E25" s="49"/>
      <c r="F25" s="50"/>
      <c r="G25" s="50"/>
      <c r="H25" s="49"/>
      <c r="I25" s="50"/>
      <c r="J25" s="50"/>
      <c r="K25" s="49"/>
      <c r="L25" s="49"/>
      <c r="M25" s="50"/>
      <c r="N25" s="49"/>
      <c r="O25" s="50"/>
      <c r="P25" s="50"/>
      <c r="Q25" s="50"/>
      <c r="R25" s="276"/>
      <c r="S25" s="280"/>
      <c r="T25" s="19">
        <f t="shared" si="0"/>
        <v>0</v>
      </c>
      <c r="U25" s="75">
        <f t="shared" si="1"/>
        <v>0</v>
      </c>
      <c r="V25" s="27"/>
    </row>
    <row r="26" spans="1:22" s="6" customFormat="1" ht="36" customHeight="1" thickBot="1" x14ac:dyDescent="0.35">
      <c r="A26" s="93">
        <v>21</v>
      </c>
      <c r="B26" s="47"/>
      <c r="C26" s="48"/>
      <c r="D26" s="85"/>
      <c r="E26" s="49"/>
      <c r="F26" s="50"/>
      <c r="G26" s="50"/>
      <c r="H26" s="49"/>
      <c r="I26" s="50"/>
      <c r="J26" s="50"/>
      <c r="K26" s="49"/>
      <c r="L26" s="49"/>
      <c r="M26" s="50"/>
      <c r="N26" s="49"/>
      <c r="O26" s="50"/>
      <c r="P26" s="50"/>
      <c r="Q26" s="50"/>
      <c r="R26" s="276"/>
      <c r="S26" s="280"/>
      <c r="T26" s="19">
        <f t="shared" si="0"/>
        <v>0</v>
      </c>
      <c r="U26" s="75">
        <f t="shared" si="1"/>
        <v>0</v>
      </c>
      <c r="V26" s="27"/>
    </row>
    <row r="27" spans="1:22" s="6" customFormat="1" ht="36" customHeight="1" thickBot="1" x14ac:dyDescent="0.35">
      <c r="A27" s="93">
        <v>22</v>
      </c>
      <c r="B27" s="47"/>
      <c r="C27" s="48"/>
      <c r="D27" s="85"/>
      <c r="E27" s="49"/>
      <c r="F27" s="50"/>
      <c r="G27" s="50"/>
      <c r="H27" s="49"/>
      <c r="I27" s="50"/>
      <c r="J27" s="50"/>
      <c r="K27" s="49"/>
      <c r="L27" s="49"/>
      <c r="M27" s="50"/>
      <c r="N27" s="49"/>
      <c r="O27" s="50"/>
      <c r="P27" s="50"/>
      <c r="Q27" s="50"/>
      <c r="R27" s="276"/>
      <c r="S27" s="280"/>
      <c r="T27" s="19">
        <f t="shared" si="0"/>
        <v>0</v>
      </c>
      <c r="U27" s="75">
        <f t="shared" si="1"/>
        <v>0</v>
      </c>
      <c r="V27" s="27"/>
    </row>
    <row r="28" spans="1:22" s="6" customFormat="1" ht="36" customHeight="1" thickBot="1" x14ac:dyDescent="0.35">
      <c r="A28" s="93">
        <v>23</v>
      </c>
      <c r="B28" s="47"/>
      <c r="C28" s="48"/>
      <c r="D28" s="85"/>
      <c r="E28" s="49"/>
      <c r="F28" s="50"/>
      <c r="G28" s="50"/>
      <c r="H28" s="49"/>
      <c r="I28" s="50"/>
      <c r="J28" s="50"/>
      <c r="K28" s="49"/>
      <c r="L28" s="49"/>
      <c r="M28" s="50"/>
      <c r="N28" s="49"/>
      <c r="O28" s="50"/>
      <c r="P28" s="50"/>
      <c r="Q28" s="50"/>
      <c r="R28" s="276"/>
      <c r="S28" s="280"/>
      <c r="T28" s="19">
        <f t="shared" si="0"/>
        <v>0</v>
      </c>
      <c r="U28" s="75">
        <f t="shared" si="1"/>
        <v>0</v>
      </c>
      <c r="V28" s="27"/>
    </row>
    <row r="29" spans="1:22" s="6" customFormat="1" ht="36" customHeight="1" thickBot="1" x14ac:dyDescent="0.35">
      <c r="A29" s="93">
        <v>24</v>
      </c>
      <c r="B29" s="47"/>
      <c r="C29" s="48"/>
      <c r="D29" s="85"/>
      <c r="E29" s="49"/>
      <c r="F29" s="50"/>
      <c r="G29" s="50"/>
      <c r="H29" s="49"/>
      <c r="I29" s="50"/>
      <c r="J29" s="50"/>
      <c r="K29" s="49"/>
      <c r="L29" s="49"/>
      <c r="M29" s="50"/>
      <c r="N29" s="49"/>
      <c r="O29" s="50"/>
      <c r="P29" s="50"/>
      <c r="Q29" s="50"/>
      <c r="R29" s="276"/>
      <c r="S29" s="280"/>
      <c r="T29" s="19">
        <f t="shared" si="0"/>
        <v>0</v>
      </c>
      <c r="U29" s="75">
        <f t="shared" si="1"/>
        <v>0</v>
      </c>
      <c r="V29" s="27"/>
    </row>
    <row r="30" spans="1:22" s="6" customFormat="1" ht="36" customHeight="1" thickBot="1" x14ac:dyDescent="0.35">
      <c r="A30" s="93">
        <v>25</v>
      </c>
      <c r="B30" s="47"/>
      <c r="C30" s="48"/>
      <c r="D30" s="85"/>
      <c r="E30" s="49"/>
      <c r="F30" s="50"/>
      <c r="G30" s="50"/>
      <c r="H30" s="49"/>
      <c r="I30" s="50"/>
      <c r="J30" s="50"/>
      <c r="K30" s="49"/>
      <c r="L30" s="49"/>
      <c r="M30" s="50"/>
      <c r="N30" s="49"/>
      <c r="O30" s="50"/>
      <c r="P30" s="50"/>
      <c r="Q30" s="50"/>
      <c r="R30" s="276"/>
      <c r="S30" s="280"/>
      <c r="T30" s="19">
        <f t="shared" si="0"/>
        <v>0</v>
      </c>
      <c r="U30" s="75">
        <f t="shared" si="1"/>
        <v>0</v>
      </c>
      <c r="V30" s="27"/>
    </row>
    <row r="31" spans="1:22" s="6" customFormat="1" ht="36" customHeight="1" thickBot="1" x14ac:dyDescent="0.35">
      <c r="A31" s="93">
        <v>26</v>
      </c>
      <c r="B31" s="47"/>
      <c r="C31" s="48"/>
      <c r="D31" s="85"/>
      <c r="E31" s="49"/>
      <c r="F31" s="50"/>
      <c r="G31" s="50"/>
      <c r="H31" s="49"/>
      <c r="I31" s="50"/>
      <c r="J31" s="50"/>
      <c r="K31" s="49"/>
      <c r="L31" s="49"/>
      <c r="M31" s="50"/>
      <c r="N31" s="49"/>
      <c r="O31" s="50"/>
      <c r="P31" s="50"/>
      <c r="Q31" s="50"/>
      <c r="R31" s="276"/>
      <c r="S31" s="280"/>
      <c r="T31" s="19">
        <f t="shared" si="0"/>
        <v>0</v>
      </c>
      <c r="U31" s="75">
        <f t="shared" si="1"/>
        <v>0</v>
      </c>
      <c r="V31" s="27"/>
    </row>
    <row r="32" spans="1:22" s="6" customFormat="1" ht="36" customHeight="1" thickBot="1" x14ac:dyDescent="0.35">
      <c r="A32" s="93">
        <v>27</v>
      </c>
      <c r="B32" s="47"/>
      <c r="C32" s="48"/>
      <c r="D32" s="85"/>
      <c r="E32" s="49"/>
      <c r="F32" s="50"/>
      <c r="G32" s="50"/>
      <c r="H32" s="49"/>
      <c r="I32" s="50"/>
      <c r="J32" s="50"/>
      <c r="K32" s="49"/>
      <c r="L32" s="49"/>
      <c r="M32" s="50"/>
      <c r="N32" s="49"/>
      <c r="O32" s="50"/>
      <c r="P32" s="50"/>
      <c r="Q32" s="50"/>
      <c r="R32" s="276"/>
      <c r="S32" s="280"/>
      <c r="T32" s="19">
        <f t="shared" si="0"/>
        <v>0</v>
      </c>
      <c r="U32" s="75">
        <f t="shared" si="1"/>
        <v>0</v>
      </c>
      <c r="V32" s="27"/>
    </row>
    <row r="33" spans="1:23" s="6" customFormat="1" ht="36" customHeight="1" thickBot="1" x14ac:dyDescent="0.35">
      <c r="A33" s="93">
        <v>28</v>
      </c>
      <c r="B33" s="47"/>
      <c r="C33" s="48"/>
      <c r="D33" s="85"/>
      <c r="E33" s="49"/>
      <c r="F33" s="50"/>
      <c r="G33" s="50"/>
      <c r="H33" s="49"/>
      <c r="I33" s="50"/>
      <c r="J33" s="50"/>
      <c r="K33" s="49"/>
      <c r="L33" s="49"/>
      <c r="M33" s="50"/>
      <c r="N33" s="49"/>
      <c r="O33" s="50"/>
      <c r="P33" s="50"/>
      <c r="Q33" s="50"/>
      <c r="R33" s="276"/>
      <c r="S33" s="280"/>
      <c r="T33" s="19">
        <f t="shared" si="0"/>
        <v>0</v>
      </c>
      <c r="U33" s="75">
        <f t="shared" si="1"/>
        <v>0</v>
      </c>
      <c r="V33" s="27"/>
    </row>
    <row r="34" spans="1:23" s="6" customFormat="1" ht="36" customHeight="1" thickBot="1" x14ac:dyDescent="0.35">
      <c r="A34" s="93">
        <v>29</v>
      </c>
      <c r="B34" s="47"/>
      <c r="C34" s="48"/>
      <c r="D34" s="85"/>
      <c r="E34" s="49"/>
      <c r="F34" s="50"/>
      <c r="G34" s="50"/>
      <c r="H34" s="49"/>
      <c r="I34" s="50"/>
      <c r="J34" s="50"/>
      <c r="K34" s="49"/>
      <c r="L34" s="49"/>
      <c r="M34" s="50"/>
      <c r="N34" s="49"/>
      <c r="O34" s="50"/>
      <c r="P34" s="50"/>
      <c r="Q34" s="50"/>
      <c r="R34" s="276"/>
      <c r="S34" s="280"/>
      <c r="T34" s="19">
        <f t="shared" si="0"/>
        <v>0</v>
      </c>
      <c r="U34" s="75">
        <f t="shared" si="1"/>
        <v>0</v>
      </c>
      <c r="V34" s="27"/>
    </row>
    <row r="35" spans="1:23" s="6" customFormat="1" ht="36" customHeight="1" thickBot="1" x14ac:dyDescent="0.35">
      <c r="A35" s="93">
        <v>30</v>
      </c>
      <c r="B35" s="47"/>
      <c r="C35" s="48"/>
      <c r="D35" s="85"/>
      <c r="E35" s="49"/>
      <c r="F35" s="50"/>
      <c r="G35" s="50"/>
      <c r="H35" s="49"/>
      <c r="I35" s="50"/>
      <c r="J35" s="50"/>
      <c r="K35" s="49"/>
      <c r="L35" s="49"/>
      <c r="M35" s="50"/>
      <c r="N35" s="49"/>
      <c r="O35" s="50"/>
      <c r="P35" s="50"/>
      <c r="Q35" s="50"/>
      <c r="R35" s="276"/>
      <c r="S35" s="280"/>
      <c r="T35" s="19">
        <f t="shared" si="0"/>
        <v>0</v>
      </c>
      <c r="U35" s="75">
        <f t="shared" si="1"/>
        <v>0</v>
      </c>
      <c r="V35" s="27"/>
    </row>
    <row r="36" spans="1:23" s="6" customFormat="1" ht="36" customHeight="1" thickBot="1" x14ac:dyDescent="0.35">
      <c r="A36" s="93">
        <v>31</v>
      </c>
      <c r="B36" s="47"/>
      <c r="C36" s="48"/>
      <c r="D36" s="85"/>
      <c r="E36" s="49"/>
      <c r="F36" s="50"/>
      <c r="G36" s="50"/>
      <c r="H36" s="49"/>
      <c r="I36" s="50"/>
      <c r="J36" s="50"/>
      <c r="K36" s="49"/>
      <c r="L36" s="49"/>
      <c r="M36" s="50"/>
      <c r="N36" s="49"/>
      <c r="O36" s="50"/>
      <c r="P36" s="50"/>
      <c r="Q36" s="50"/>
      <c r="R36" s="276"/>
      <c r="S36" s="280"/>
      <c r="T36" s="19">
        <f t="shared" si="0"/>
        <v>0</v>
      </c>
      <c r="U36" s="75">
        <f t="shared" si="1"/>
        <v>0</v>
      </c>
      <c r="V36" s="27"/>
    </row>
    <row r="37" spans="1:23" s="6" customFormat="1" ht="36" customHeight="1" thickBot="1" x14ac:dyDescent="0.35">
      <c r="A37" s="93">
        <v>32</v>
      </c>
      <c r="B37" s="47"/>
      <c r="C37" s="48"/>
      <c r="D37" s="85"/>
      <c r="E37" s="49"/>
      <c r="F37" s="50"/>
      <c r="G37" s="50"/>
      <c r="H37" s="49"/>
      <c r="I37" s="50"/>
      <c r="J37" s="50"/>
      <c r="K37" s="49"/>
      <c r="L37" s="49"/>
      <c r="M37" s="50"/>
      <c r="N37" s="49"/>
      <c r="O37" s="50"/>
      <c r="P37" s="50"/>
      <c r="Q37" s="50"/>
      <c r="R37" s="276"/>
      <c r="S37" s="280"/>
      <c r="T37" s="19">
        <f t="shared" si="0"/>
        <v>0</v>
      </c>
      <c r="U37" s="75">
        <f t="shared" si="1"/>
        <v>0</v>
      </c>
      <c r="V37" s="27"/>
    </row>
    <row r="38" spans="1:23" s="6" customFormat="1" ht="36" customHeight="1" thickBot="1" x14ac:dyDescent="0.35">
      <c r="A38" s="93">
        <v>33</v>
      </c>
      <c r="B38" s="47"/>
      <c r="C38" s="48"/>
      <c r="D38" s="85"/>
      <c r="E38" s="49"/>
      <c r="F38" s="50"/>
      <c r="G38" s="50"/>
      <c r="H38" s="49"/>
      <c r="I38" s="50"/>
      <c r="J38" s="50"/>
      <c r="K38" s="49"/>
      <c r="L38" s="49"/>
      <c r="M38" s="50"/>
      <c r="N38" s="49"/>
      <c r="O38" s="50"/>
      <c r="P38" s="50"/>
      <c r="Q38" s="50"/>
      <c r="R38" s="276"/>
      <c r="S38" s="280"/>
      <c r="T38" s="19">
        <f t="shared" ref="T38:T69" si="2">R38+Q38+P38+O38+N38+M38+L38+K38+J38+H38+G38+F38+E38+I38+S38</f>
        <v>0</v>
      </c>
      <c r="U38" s="75">
        <f t="shared" ref="U38:U69" si="3">E38*24 + F38*24 + G38*29 + H38*24 + I38*24 + J38*24 + K38*29 + L38*24 + M38*24 + N38*27 + O38*39 + P38*55 + Q38*67 + R38*79 + S38*25</f>
        <v>0</v>
      </c>
      <c r="V38" s="27"/>
    </row>
    <row r="39" spans="1:23" s="6" customFormat="1" ht="36" customHeight="1" thickBot="1" x14ac:dyDescent="0.35">
      <c r="A39" s="93">
        <v>34</v>
      </c>
      <c r="B39" s="47"/>
      <c r="C39" s="48"/>
      <c r="D39" s="85"/>
      <c r="E39" s="49"/>
      <c r="F39" s="50"/>
      <c r="G39" s="50"/>
      <c r="H39" s="49"/>
      <c r="I39" s="50"/>
      <c r="J39" s="50"/>
      <c r="K39" s="49"/>
      <c r="L39" s="49"/>
      <c r="M39" s="50"/>
      <c r="N39" s="49"/>
      <c r="O39" s="50"/>
      <c r="P39" s="50"/>
      <c r="Q39" s="50"/>
      <c r="R39" s="276"/>
      <c r="S39" s="280"/>
      <c r="T39" s="19">
        <f t="shared" si="2"/>
        <v>0</v>
      </c>
      <c r="U39" s="75">
        <f t="shared" si="3"/>
        <v>0</v>
      </c>
      <c r="V39" s="27"/>
    </row>
    <row r="40" spans="1:23" s="6" customFormat="1" ht="36" customHeight="1" thickBot="1" x14ac:dyDescent="0.35">
      <c r="A40" s="93">
        <v>35</v>
      </c>
      <c r="B40" s="47"/>
      <c r="C40" s="48"/>
      <c r="D40" s="85"/>
      <c r="E40" s="49"/>
      <c r="F40" s="50"/>
      <c r="G40" s="50"/>
      <c r="H40" s="49"/>
      <c r="I40" s="50"/>
      <c r="J40" s="50"/>
      <c r="K40" s="49"/>
      <c r="L40" s="49"/>
      <c r="M40" s="50"/>
      <c r="N40" s="49"/>
      <c r="O40" s="50"/>
      <c r="P40" s="50"/>
      <c r="Q40" s="50"/>
      <c r="R40" s="276"/>
      <c r="S40" s="280"/>
      <c r="T40" s="19">
        <f t="shared" si="2"/>
        <v>0</v>
      </c>
      <c r="U40" s="75">
        <f t="shared" si="3"/>
        <v>0</v>
      </c>
      <c r="V40" s="27"/>
    </row>
    <row r="41" spans="1:23" s="6" customFormat="1" ht="36" customHeight="1" thickBot="1" x14ac:dyDescent="0.35">
      <c r="A41" s="93">
        <v>36</v>
      </c>
      <c r="B41" s="47"/>
      <c r="C41" s="48"/>
      <c r="D41" s="85"/>
      <c r="E41" s="49"/>
      <c r="F41" s="50"/>
      <c r="G41" s="50"/>
      <c r="H41" s="49"/>
      <c r="I41" s="50"/>
      <c r="J41" s="50"/>
      <c r="K41" s="49"/>
      <c r="L41" s="49"/>
      <c r="M41" s="50"/>
      <c r="N41" s="49"/>
      <c r="O41" s="50"/>
      <c r="P41" s="50"/>
      <c r="Q41" s="50"/>
      <c r="R41" s="276"/>
      <c r="S41" s="280"/>
      <c r="T41" s="19">
        <f t="shared" si="2"/>
        <v>0</v>
      </c>
      <c r="U41" s="75">
        <f t="shared" si="3"/>
        <v>0</v>
      </c>
      <c r="V41" s="27"/>
    </row>
    <row r="42" spans="1:23" s="6" customFormat="1" ht="36" customHeight="1" thickBot="1" x14ac:dyDescent="0.35">
      <c r="A42" s="93">
        <v>37</v>
      </c>
      <c r="B42" s="47"/>
      <c r="C42" s="48"/>
      <c r="D42" s="85"/>
      <c r="E42" s="49"/>
      <c r="F42" s="50"/>
      <c r="G42" s="50"/>
      <c r="H42" s="49"/>
      <c r="I42" s="50"/>
      <c r="J42" s="50"/>
      <c r="K42" s="49"/>
      <c r="L42" s="49"/>
      <c r="M42" s="50"/>
      <c r="N42" s="49"/>
      <c r="O42" s="50"/>
      <c r="P42" s="50"/>
      <c r="Q42" s="50"/>
      <c r="R42" s="276"/>
      <c r="S42" s="280"/>
      <c r="T42" s="19">
        <f t="shared" si="2"/>
        <v>0</v>
      </c>
      <c r="U42" s="75">
        <f t="shared" si="3"/>
        <v>0</v>
      </c>
      <c r="V42" s="27"/>
    </row>
    <row r="43" spans="1:23" s="6" customFormat="1" ht="36" customHeight="1" thickBot="1" x14ac:dyDescent="0.35">
      <c r="A43" s="93">
        <v>38</v>
      </c>
      <c r="B43" s="47"/>
      <c r="C43" s="48"/>
      <c r="D43" s="85"/>
      <c r="E43" s="49"/>
      <c r="F43" s="50"/>
      <c r="G43" s="50"/>
      <c r="H43" s="49"/>
      <c r="I43" s="50"/>
      <c r="J43" s="50"/>
      <c r="K43" s="49"/>
      <c r="L43" s="49"/>
      <c r="M43" s="50"/>
      <c r="N43" s="49"/>
      <c r="O43" s="50"/>
      <c r="P43" s="50"/>
      <c r="Q43" s="50"/>
      <c r="R43" s="276"/>
      <c r="S43" s="280"/>
      <c r="T43" s="19">
        <f t="shared" si="2"/>
        <v>0</v>
      </c>
      <c r="U43" s="75">
        <f t="shared" si="3"/>
        <v>0</v>
      </c>
      <c r="V43" s="27"/>
    </row>
    <row r="44" spans="1:23" s="6" customFormat="1" ht="36" customHeight="1" thickBot="1" x14ac:dyDescent="0.35">
      <c r="A44" s="93">
        <v>39</v>
      </c>
      <c r="B44" s="47"/>
      <c r="C44" s="48"/>
      <c r="D44" s="85"/>
      <c r="E44" s="49"/>
      <c r="F44" s="50"/>
      <c r="G44" s="50"/>
      <c r="H44" s="49"/>
      <c r="I44" s="50"/>
      <c r="J44" s="50"/>
      <c r="K44" s="49"/>
      <c r="L44" s="49"/>
      <c r="M44" s="50"/>
      <c r="N44" s="49"/>
      <c r="O44" s="50"/>
      <c r="P44" s="50"/>
      <c r="Q44" s="50"/>
      <c r="R44" s="276"/>
      <c r="S44" s="280"/>
      <c r="T44" s="19">
        <f t="shared" si="2"/>
        <v>0</v>
      </c>
      <c r="U44" s="75">
        <f t="shared" si="3"/>
        <v>0</v>
      </c>
      <c r="V44" s="27"/>
    </row>
    <row r="45" spans="1:23" s="6" customFormat="1" ht="36" customHeight="1" thickBot="1" x14ac:dyDescent="0.35">
      <c r="A45" s="93">
        <v>40</v>
      </c>
      <c r="B45" s="47"/>
      <c r="C45" s="48"/>
      <c r="D45" s="85"/>
      <c r="E45" s="49"/>
      <c r="F45" s="50"/>
      <c r="G45" s="50"/>
      <c r="H45" s="49"/>
      <c r="I45" s="50"/>
      <c r="J45" s="50"/>
      <c r="K45" s="49"/>
      <c r="L45" s="49"/>
      <c r="M45" s="50"/>
      <c r="N45" s="49"/>
      <c r="O45" s="50"/>
      <c r="P45" s="50"/>
      <c r="Q45" s="50"/>
      <c r="R45" s="276"/>
      <c r="S45" s="280"/>
      <c r="T45" s="19">
        <f t="shared" si="2"/>
        <v>0</v>
      </c>
      <c r="U45" s="75">
        <f t="shared" si="3"/>
        <v>0</v>
      </c>
      <c r="V45" s="27"/>
    </row>
    <row r="46" spans="1:23" s="6" customFormat="1" ht="36" customHeight="1" thickBot="1" x14ac:dyDescent="0.35">
      <c r="A46" s="93">
        <v>41</v>
      </c>
      <c r="B46" s="47"/>
      <c r="C46" s="48"/>
      <c r="D46" s="85"/>
      <c r="E46" s="49"/>
      <c r="F46" s="50"/>
      <c r="G46" s="50"/>
      <c r="H46" s="49"/>
      <c r="I46" s="50"/>
      <c r="J46" s="50"/>
      <c r="K46" s="49"/>
      <c r="L46" s="49"/>
      <c r="M46" s="50"/>
      <c r="N46" s="49"/>
      <c r="O46" s="50"/>
      <c r="P46" s="50"/>
      <c r="Q46" s="50"/>
      <c r="R46" s="276"/>
      <c r="S46" s="280"/>
      <c r="T46" s="19">
        <f t="shared" si="2"/>
        <v>0</v>
      </c>
      <c r="U46" s="75">
        <f t="shared" si="3"/>
        <v>0</v>
      </c>
      <c r="V46" s="27"/>
    </row>
    <row r="47" spans="1:23" s="6" customFormat="1" ht="36" customHeight="1" thickBot="1" x14ac:dyDescent="0.35">
      <c r="A47" s="93">
        <v>42</v>
      </c>
      <c r="B47" s="47"/>
      <c r="C47" s="48"/>
      <c r="D47" s="85"/>
      <c r="E47" s="49"/>
      <c r="F47" s="50"/>
      <c r="G47" s="50"/>
      <c r="H47" s="49"/>
      <c r="I47" s="50"/>
      <c r="J47" s="50"/>
      <c r="K47" s="49"/>
      <c r="L47" s="49"/>
      <c r="M47" s="50"/>
      <c r="N47" s="49"/>
      <c r="O47" s="50"/>
      <c r="P47" s="50"/>
      <c r="Q47" s="50"/>
      <c r="R47" s="276"/>
      <c r="S47" s="280"/>
      <c r="T47" s="19">
        <f t="shared" si="2"/>
        <v>0</v>
      </c>
      <c r="U47" s="75">
        <f t="shared" si="3"/>
        <v>0</v>
      </c>
      <c r="V47" s="27"/>
    </row>
    <row r="48" spans="1:23" s="6" customFormat="1" ht="36" customHeight="1" thickBot="1" x14ac:dyDescent="0.35">
      <c r="A48" s="93">
        <v>43</v>
      </c>
      <c r="B48" s="47"/>
      <c r="C48" s="51"/>
      <c r="D48" s="85"/>
      <c r="E48" s="49"/>
      <c r="F48" s="50"/>
      <c r="G48" s="50"/>
      <c r="H48" s="49"/>
      <c r="I48" s="50"/>
      <c r="J48" s="50"/>
      <c r="K48" s="49"/>
      <c r="L48" s="49"/>
      <c r="M48" s="50"/>
      <c r="N48" s="49"/>
      <c r="O48" s="50"/>
      <c r="P48" s="50"/>
      <c r="Q48" s="50"/>
      <c r="R48" s="276"/>
      <c r="S48" s="280"/>
      <c r="T48" s="19">
        <f t="shared" si="2"/>
        <v>0</v>
      </c>
      <c r="U48" s="75">
        <f t="shared" si="3"/>
        <v>0</v>
      </c>
      <c r="V48" s="27"/>
      <c r="W48" s="5"/>
    </row>
    <row r="49" spans="1:23" s="6" customFormat="1" ht="36" customHeight="1" thickBot="1" x14ac:dyDescent="0.35">
      <c r="A49" s="93">
        <v>44</v>
      </c>
      <c r="B49" s="47"/>
      <c r="C49" s="51"/>
      <c r="D49" s="85"/>
      <c r="E49" s="49"/>
      <c r="F49" s="50"/>
      <c r="G49" s="50"/>
      <c r="H49" s="49"/>
      <c r="I49" s="50"/>
      <c r="J49" s="50"/>
      <c r="K49" s="49"/>
      <c r="L49" s="49"/>
      <c r="M49" s="50"/>
      <c r="N49" s="49"/>
      <c r="O49" s="50"/>
      <c r="P49" s="50"/>
      <c r="Q49" s="50"/>
      <c r="R49" s="276"/>
      <c r="S49" s="280"/>
      <c r="T49" s="19">
        <f t="shared" si="2"/>
        <v>0</v>
      </c>
      <c r="U49" s="75">
        <f t="shared" si="3"/>
        <v>0</v>
      </c>
      <c r="V49" s="27"/>
    </row>
    <row r="50" spans="1:23" s="6" customFormat="1" ht="36" customHeight="1" thickBot="1" x14ac:dyDescent="0.35">
      <c r="A50" s="93">
        <v>45</v>
      </c>
      <c r="B50" s="47"/>
      <c r="C50" s="51"/>
      <c r="D50" s="85"/>
      <c r="E50" s="49"/>
      <c r="F50" s="50"/>
      <c r="G50" s="50"/>
      <c r="H50" s="49"/>
      <c r="I50" s="50"/>
      <c r="J50" s="50"/>
      <c r="K50" s="49"/>
      <c r="L50" s="49"/>
      <c r="M50" s="50"/>
      <c r="N50" s="49"/>
      <c r="O50" s="50"/>
      <c r="P50" s="50"/>
      <c r="Q50" s="50"/>
      <c r="R50" s="276"/>
      <c r="S50" s="280"/>
      <c r="T50" s="19">
        <f t="shared" si="2"/>
        <v>0</v>
      </c>
      <c r="U50" s="75">
        <f t="shared" si="3"/>
        <v>0</v>
      </c>
      <c r="V50" s="27"/>
      <c r="W50" s="5"/>
    </row>
    <row r="51" spans="1:23" s="6" customFormat="1" ht="36" customHeight="1" thickBot="1" x14ac:dyDescent="0.35">
      <c r="A51" s="93">
        <v>46</v>
      </c>
      <c r="B51" s="47"/>
      <c r="C51" s="51"/>
      <c r="D51" s="85"/>
      <c r="E51" s="49"/>
      <c r="F51" s="50"/>
      <c r="G51" s="50"/>
      <c r="H51" s="49"/>
      <c r="I51" s="50"/>
      <c r="J51" s="50"/>
      <c r="K51" s="49"/>
      <c r="L51" s="49"/>
      <c r="M51" s="50"/>
      <c r="N51" s="49"/>
      <c r="O51" s="50"/>
      <c r="P51" s="50"/>
      <c r="Q51" s="50"/>
      <c r="R51" s="276"/>
      <c r="S51" s="280"/>
      <c r="T51" s="19">
        <f t="shared" si="2"/>
        <v>0</v>
      </c>
      <c r="U51" s="75">
        <f t="shared" si="3"/>
        <v>0</v>
      </c>
      <c r="V51" s="27"/>
      <c r="W51" s="5"/>
    </row>
    <row r="52" spans="1:23" s="6" customFormat="1" ht="36" customHeight="1" thickBot="1" x14ac:dyDescent="0.35">
      <c r="A52" s="93">
        <v>47</v>
      </c>
      <c r="B52" s="47"/>
      <c r="C52" s="51"/>
      <c r="D52" s="85"/>
      <c r="E52" s="49"/>
      <c r="F52" s="50"/>
      <c r="G52" s="50"/>
      <c r="H52" s="49"/>
      <c r="I52" s="50"/>
      <c r="J52" s="50"/>
      <c r="K52" s="49"/>
      <c r="L52" s="49"/>
      <c r="M52" s="50"/>
      <c r="N52" s="49"/>
      <c r="O52" s="50"/>
      <c r="P52" s="50"/>
      <c r="Q52" s="50"/>
      <c r="R52" s="276"/>
      <c r="S52" s="280"/>
      <c r="T52" s="19">
        <f t="shared" si="2"/>
        <v>0</v>
      </c>
      <c r="U52" s="75">
        <f t="shared" si="3"/>
        <v>0</v>
      </c>
      <c r="V52" s="27"/>
      <c r="W52" s="5"/>
    </row>
    <row r="53" spans="1:23" s="6" customFormat="1" ht="36" customHeight="1" thickBot="1" x14ac:dyDescent="0.35">
      <c r="A53" s="93">
        <v>48</v>
      </c>
      <c r="B53" s="47"/>
      <c r="C53" s="48"/>
      <c r="D53" s="85"/>
      <c r="E53" s="49"/>
      <c r="F53" s="50"/>
      <c r="G53" s="50"/>
      <c r="H53" s="49"/>
      <c r="I53" s="50"/>
      <c r="J53" s="50"/>
      <c r="K53" s="49"/>
      <c r="L53" s="49"/>
      <c r="M53" s="50"/>
      <c r="N53" s="49"/>
      <c r="O53" s="50"/>
      <c r="P53" s="50"/>
      <c r="Q53" s="50"/>
      <c r="R53" s="276"/>
      <c r="S53" s="280"/>
      <c r="T53" s="19">
        <f t="shared" si="2"/>
        <v>0</v>
      </c>
      <c r="U53" s="75">
        <f t="shared" si="3"/>
        <v>0</v>
      </c>
      <c r="V53" s="27"/>
      <c r="W53" s="5"/>
    </row>
    <row r="54" spans="1:23" s="6" customFormat="1" ht="36" customHeight="1" thickBot="1" x14ac:dyDescent="0.35">
      <c r="A54" s="93">
        <v>49</v>
      </c>
      <c r="B54" s="47"/>
      <c r="C54" s="48"/>
      <c r="D54" s="85"/>
      <c r="E54" s="49"/>
      <c r="F54" s="50"/>
      <c r="G54" s="50"/>
      <c r="H54" s="49"/>
      <c r="I54" s="50"/>
      <c r="J54" s="50"/>
      <c r="K54" s="49"/>
      <c r="L54" s="49"/>
      <c r="M54" s="50"/>
      <c r="N54" s="49"/>
      <c r="O54" s="50"/>
      <c r="P54" s="50"/>
      <c r="Q54" s="50"/>
      <c r="R54" s="276"/>
      <c r="S54" s="280"/>
      <c r="T54" s="19">
        <f t="shared" si="2"/>
        <v>0</v>
      </c>
      <c r="U54" s="75">
        <f t="shared" si="3"/>
        <v>0</v>
      </c>
      <c r="V54" s="27"/>
      <c r="W54" s="5"/>
    </row>
    <row r="55" spans="1:23" s="6" customFormat="1" ht="36" customHeight="1" thickBot="1" x14ac:dyDescent="0.35">
      <c r="A55" s="93">
        <v>50</v>
      </c>
      <c r="B55" s="47"/>
      <c r="C55" s="48"/>
      <c r="D55" s="85"/>
      <c r="E55" s="49"/>
      <c r="F55" s="50"/>
      <c r="G55" s="50"/>
      <c r="H55" s="49"/>
      <c r="I55" s="50"/>
      <c r="J55" s="50"/>
      <c r="K55" s="49"/>
      <c r="L55" s="49"/>
      <c r="M55" s="50"/>
      <c r="N55" s="49"/>
      <c r="O55" s="50"/>
      <c r="P55" s="50"/>
      <c r="Q55" s="50"/>
      <c r="R55" s="276"/>
      <c r="S55" s="280"/>
      <c r="T55" s="19">
        <f t="shared" si="2"/>
        <v>0</v>
      </c>
      <c r="U55" s="75">
        <f t="shared" si="3"/>
        <v>0</v>
      </c>
      <c r="V55" s="27"/>
    </row>
    <row r="56" spans="1:23" s="6" customFormat="1" ht="36" customHeight="1" thickBot="1" x14ac:dyDescent="0.35">
      <c r="A56" s="93">
        <v>51</v>
      </c>
      <c r="B56" s="47"/>
      <c r="C56" s="48"/>
      <c r="D56" s="85"/>
      <c r="E56" s="49"/>
      <c r="F56" s="50"/>
      <c r="G56" s="50"/>
      <c r="H56" s="49"/>
      <c r="I56" s="50"/>
      <c r="J56" s="50"/>
      <c r="K56" s="49"/>
      <c r="L56" s="49"/>
      <c r="M56" s="50"/>
      <c r="N56" s="49"/>
      <c r="O56" s="50"/>
      <c r="P56" s="50"/>
      <c r="Q56" s="50"/>
      <c r="R56" s="276"/>
      <c r="S56" s="280"/>
      <c r="T56" s="19">
        <f t="shared" si="2"/>
        <v>0</v>
      </c>
      <c r="U56" s="75">
        <f t="shared" si="3"/>
        <v>0</v>
      </c>
      <c r="V56" s="27"/>
    </row>
    <row r="57" spans="1:23" s="6" customFormat="1" ht="36" customHeight="1" thickBot="1" x14ac:dyDescent="0.35">
      <c r="A57" s="93">
        <v>52</v>
      </c>
      <c r="B57" s="47"/>
      <c r="C57" s="48"/>
      <c r="D57" s="85"/>
      <c r="E57" s="49"/>
      <c r="F57" s="50"/>
      <c r="G57" s="50"/>
      <c r="H57" s="49"/>
      <c r="I57" s="50"/>
      <c r="J57" s="50"/>
      <c r="K57" s="49"/>
      <c r="L57" s="49"/>
      <c r="M57" s="50"/>
      <c r="N57" s="49"/>
      <c r="O57" s="50"/>
      <c r="P57" s="50"/>
      <c r="Q57" s="50"/>
      <c r="R57" s="276"/>
      <c r="S57" s="280"/>
      <c r="T57" s="19">
        <f t="shared" si="2"/>
        <v>0</v>
      </c>
      <c r="U57" s="75">
        <f t="shared" si="3"/>
        <v>0</v>
      </c>
      <c r="V57" s="27"/>
    </row>
    <row r="58" spans="1:23" s="6" customFormat="1" ht="36" customHeight="1" thickBot="1" x14ac:dyDescent="0.35">
      <c r="A58" s="93">
        <v>53</v>
      </c>
      <c r="B58" s="47"/>
      <c r="C58" s="48"/>
      <c r="D58" s="85"/>
      <c r="E58" s="49"/>
      <c r="F58" s="50"/>
      <c r="G58" s="50"/>
      <c r="H58" s="49"/>
      <c r="I58" s="50"/>
      <c r="J58" s="50"/>
      <c r="K58" s="49"/>
      <c r="L58" s="49"/>
      <c r="M58" s="50"/>
      <c r="N58" s="49"/>
      <c r="O58" s="50"/>
      <c r="P58" s="50"/>
      <c r="Q58" s="50"/>
      <c r="R58" s="276"/>
      <c r="S58" s="280"/>
      <c r="T58" s="19">
        <f t="shared" si="2"/>
        <v>0</v>
      </c>
      <c r="U58" s="75">
        <f t="shared" si="3"/>
        <v>0</v>
      </c>
      <c r="V58" s="27"/>
    </row>
    <row r="59" spans="1:23" s="6" customFormat="1" ht="36" customHeight="1" thickBot="1" x14ac:dyDescent="0.35">
      <c r="A59" s="93">
        <v>54</v>
      </c>
      <c r="B59" s="47"/>
      <c r="C59" s="48"/>
      <c r="D59" s="85"/>
      <c r="E59" s="49"/>
      <c r="F59" s="50"/>
      <c r="G59" s="50"/>
      <c r="H59" s="49"/>
      <c r="I59" s="50"/>
      <c r="J59" s="50"/>
      <c r="K59" s="49"/>
      <c r="L59" s="49"/>
      <c r="M59" s="50"/>
      <c r="N59" s="49"/>
      <c r="O59" s="50"/>
      <c r="P59" s="50"/>
      <c r="Q59" s="50"/>
      <c r="R59" s="276"/>
      <c r="S59" s="280"/>
      <c r="T59" s="19">
        <f t="shared" si="2"/>
        <v>0</v>
      </c>
      <c r="U59" s="75">
        <f t="shared" si="3"/>
        <v>0</v>
      </c>
      <c r="V59" s="27"/>
    </row>
    <row r="60" spans="1:23" s="6" customFormat="1" ht="36" customHeight="1" thickBot="1" x14ac:dyDescent="0.35">
      <c r="A60" s="93">
        <v>55</v>
      </c>
      <c r="B60" s="47"/>
      <c r="C60" s="48"/>
      <c r="D60" s="85"/>
      <c r="E60" s="49"/>
      <c r="F60" s="50"/>
      <c r="G60" s="50"/>
      <c r="H60" s="49"/>
      <c r="I60" s="50"/>
      <c r="J60" s="50"/>
      <c r="K60" s="49"/>
      <c r="L60" s="49"/>
      <c r="M60" s="50"/>
      <c r="N60" s="49"/>
      <c r="O60" s="50"/>
      <c r="P60" s="50"/>
      <c r="Q60" s="50"/>
      <c r="R60" s="276"/>
      <c r="S60" s="280"/>
      <c r="T60" s="19">
        <f t="shared" si="2"/>
        <v>0</v>
      </c>
      <c r="U60" s="75">
        <f t="shared" si="3"/>
        <v>0</v>
      </c>
      <c r="V60" s="27"/>
    </row>
    <row r="61" spans="1:23" s="6" customFormat="1" ht="36" customHeight="1" thickBot="1" x14ac:dyDescent="0.35">
      <c r="A61" s="93">
        <v>56</v>
      </c>
      <c r="B61" s="47"/>
      <c r="C61" s="48"/>
      <c r="D61" s="85"/>
      <c r="E61" s="49"/>
      <c r="F61" s="50"/>
      <c r="G61" s="50"/>
      <c r="H61" s="49"/>
      <c r="I61" s="50"/>
      <c r="J61" s="50"/>
      <c r="K61" s="49"/>
      <c r="L61" s="49"/>
      <c r="M61" s="50"/>
      <c r="N61" s="49"/>
      <c r="O61" s="50"/>
      <c r="P61" s="50"/>
      <c r="Q61" s="50"/>
      <c r="R61" s="276"/>
      <c r="S61" s="280"/>
      <c r="T61" s="19">
        <f t="shared" si="2"/>
        <v>0</v>
      </c>
      <c r="U61" s="75">
        <f t="shared" si="3"/>
        <v>0</v>
      </c>
      <c r="V61" s="27"/>
    </row>
    <row r="62" spans="1:23" s="6" customFormat="1" ht="36" customHeight="1" thickBot="1" x14ac:dyDescent="0.35">
      <c r="A62" s="93">
        <v>57</v>
      </c>
      <c r="B62" s="47"/>
      <c r="C62" s="48"/>
      <c r="D62" s="85"/>
      <c r="E62" s="49"/>
      <c r="F62" s="50"/>
      <c r="G62" s="50"/>
      <c r="H62" s="49"/>
      <c r="I62" s="50"/>
      <c r="J62" s="50"/>
      <c r="K62" s="49"/>
      <c r="L62" s="49"/>
      <c r="M62" s="50"/>
      <c r="N62" s="49"/>
      <c r="O62" s="50"/>
      <c r="P62" s="50"/>
      <c r="Q62" s="50"/>
      <c r="R62" s="276"/>
      <c r="S62" s="280"/>
      <c r="T62" s="19">
        <f t="shared" si="2"/>
        <v>0</v>
      </c>
      <c r="U62" s="75">
        <f t="shared" si="3"/>
        <v>0</v>
      </c>
      <c r="V62" s="27"/>
    </row>
    <row r="63" spans="1:23" s="6" customFormat="1" ht="36" customHeight="1" thickBot="1" x14ac:dyDescent="0.35">
      <c r="A63" s="93">
        <v>58</v>
      </c>
      <c r="B63" s="47"/>
      <c r="C63" s="48"/>
      <c r="D63" s="85"/>
      <c r="E63" s="49"/>
      <c r="F63" s="50"/>
      <c r="G63" s="50"/>
      <c r="H63" s="49"/>
      <c r="I63" s="50"/>
      <c r="J63" s="50"/>
      <c r="K63" s="49"/>
      <c r="L63" s="49"/>
      <c r="M63" s="50"/>
      <c r="N63" s="49"/>
      <c r="O63" s="50"/>
      <c r="P63" s="50"/>
      <c r="Q63" s="50"/>
      <c r="R63" s="276"/>
      <c r="S63" s="280"/>
      <c r="T63" s="19">
        <f t="shared" si="2"/>
        <v>0</v>
      </c>
      <c r="U63" s="75">
        <f t="shared" si="3"/>
        <v>0</v>
      </c>
      <c r="V63" s="27"/>
    </row>
    <row r="64" spans="1:23" s="6" customFormat="1" ht="36" customHeight="1" thickBot="1" x14ac:dyDescent="0.35">
      <c r="A64" s="93">
        <v>59</v>
      </c>
      <c r="B64" s="47"/>
      <c r="C64" s="48"/>
      <c r="D64" s="85"/>
      <c r="E64" s="49"/>
      <c r="F64" s="50"/>
      <c r="G64" s="50"/>
      <c r="H64" s="49"/>
      <c r="I64" s="50"/>
      <c r="J64" s="50"/>
      <c r="K64" s="49"/>
      <c r="L64" s="49"/>
      <c r="M64" s="50"/>
      <c r="N64" s="49"/>
      <c r="O64" s="50"/>
      <c r="P64" s="50"/>
      <c r="Q64" s="50"/>
      <c r="R64" s="276"/>
      <c r="S64" s="280"/>
      <c r="T64" s="19">
        <f t="shared" si="2"/>
        <v>0</v>
      </c>
      <c r="U64" s="75">
        <f t="shared" si="3"/>
        <v>0</v>
      </c>
      <c r="V64" s="27"/>
    </row>
    <row r="65" spans="1:22" s="6" customFormat="1" ht="36" customHeight="1" thickBot="1" x14ac:dyDescent="0.35">
      <c r="A65" s="93">
        <v>60</v>
      </c>
      <c r="B65" s="47"/>
      <c r="C65" s="48"/>
      <c r="D65" s="85"/>
      <c r="E65" s="49"/>
      <c r="F65" s="50"/>
      <c r="G65" s="50"/>
      <c r="H65" s="49"/>
      <c r="I65" s="50"/>
      <c r="J65" s="50"/>
      <c r="K65" s="49"/>
      <c r="L65" s="49"/>
      <c r="M65" s="50"/>
      <c r="N65" s="49"/>
      <c r="O65" s="50"/>
      <c r="P65" s="50"/>
      <c r="Q65" s="50"/>
      <c r="R65" s="276"/>
      <c r="S65" s="280"/>
      <c r="T65" s="19">
        <f t="shared" si="2"/>
        <v>0</v>
      </c>
      <c r="U65" s="75">
        <f t="shared" si="3"/>
        <v>0</v>
      </c>
      <c r="V65" s="27"/>
    </row>
    <row r="66" spans="1:22" s="6" customFormat="1" ht="36" customHeight="1" thickBot="1" x14ac:dyDescent="0.35">
      <c r="A66" s="93">
        <v>61</v>
      </c>
      <c r="B66" s="47"/>
      <c r="C66" s="48"/>
      <c r="D66" s="85"/>
      <c r="E66" s="49"/>
      <c r="F66" s="50"/>
      <c r="G66" s="50"/>
      <c r="H66" s="49"/>
      <c r="I66" s="50"/>
      <c r="J66" s="50"/>
      <c r="K66" s="49"/>
      <c r="L66" s="49"/>
      <c r="M66" s="50"/>
      <c r="N66" s="49"/>
      <c r="O66" s="50"/>
      <c r="P66" s="50"/>
      <c r="Q66" s="50"/>
      <c r="R66" s="276"/>
      <c r="S66" s="280"/>
      <c r="T66" s="19">
        <f t="shared" si="2"/>
        <v>0</v>
      </c>
      <c r="U66" s="75">
        <f t="shared" si="3"/>
        <v>0</v>
      </c>
      <c r="V66" s="27"/>
    </row>
    <row r="67" spans="1:22" s="6" customFormat="1" ht="36" customHeight="1" thickBot="1" x14ac:dyDescent="0.35">
      <c r="A67" s="93">
        <v>62</v>
      </c>
      <c r="B67" s="47"/>
      <c r="C67" s="48"/>
      <c r="D67" s="85"/>
      <c r="E67" s="49"/>
      <c r="F67" s="50"/>
      <c r="G67" s="50"/>
      <c r="H67" s="49"/>
      <c r="I67" s="50"/>
      <c r="J67" s="50"/>
      <c r="K67" s="49"/>
      <c r="L67" s="49"/>
      <c r="M67" s="50"/>
      <c r="N67" s="49"/>
      <c r="O67" s="50"/>
      <c r="P67" s="50"/>
      <c r="Q67" s="50"/>
      <c r="R67" s="276"/>
      <c r="S67" s="280"/>
      <c r="T67" s="19">
        <f t="shared" si="2"/>
        <v>0</v>
      </c>
      <c r="U67" s="75">
        <f t="shared" si="3"/>
        <v>0</v>
      </c>
      <c r="V67" s="27"/>
    </row>
    <row r="68" spans="1:22" s="6" customFormat="1" ht="36" customHeight="1" thickBot="1" x14ac:dyDescent="0.35">
      <c r="A68" s="93">
        <v>63</v>
      </c>
      <c r="B68" s="47"/>
      <c r="C68" s="48"/>
      <c r="D68" s="85"/>
      <c r="E68" s="49"/>
      <c r="F68" s="50"/>
      <c r="G68" s="50"/>
      <c r="H68" s="49"/>
      <c r="I68" s="50"/>
      <c r="J68" s="50"/>
      <c r="K68" s="49"/>
      <c r="L68" s="49"/>
      <c r="M68" s="50"/>
      <c r="N68" s="49"/>
      <c r="O68" s="50"/>
      <c r="P68" s="50"/>
      <c r="Q68" s="50"/>
      <c r="R68" s="276"/>
      <c r="S68" s="280"/>
      <c r="T68" s="19">
        <f t="shared" si="2"/>
        <v>0</v>
      </c>
      <c r="U68" s="75">
        <f t="shared" si="3"/>
        <v>0</v>
      </c>
      <c r="V68" s="27"/>
    </row>
    <row r="69" spans="1:22" s="6" customFormat="1" ht="36" customHeight="1" thickBot="1" x14ac:dyDescent="0.35">
      <c r="A69" s="93">
        <v>64</v>
      </c>
      <c r="B69" s="47"/>
      <c r="C69" s="48"/>
      <c r="D69" s="85"/>
      <c r="E69" s="49"/>
      <c r="F69" s="50"/>
      <c r="G69" s="50"/>
      <c r="H69" s="49"/>
      <c r="I69" s="50"/>
      <c r="J69" s="50"/>
      <c r="K69" s="49"/>
      <c r="L69" s="49"/>
      <c r="M69" s="50"/>
      <c r="N69" s="49"/>
      <c r="O69" s="50"/>
      <c r="P69" s="50"/>
      <c r="Q69" s="50"/>
      <c r="R69" s="276"/>
      <c r="S69" s="280"/>
      <c r="T69" s="19">
        <f t="shared" si="2"/>
        <v>0</v>
      </c>
      <c r="U69" s="75">
        <f t="shared" si="3"/>
        <v>0</v>
      </c>
      <c r="V69" s="27"/>
    </row>
    <row r="70" spans="1:22" s="6" customFormat="1" ht="36" customHeight="1" thickBot="1" x14ac:dyDescent="0.35">
      <c r="A70" s="93">
        <v>65</v>
      </c>
      <c r="B70" s="47"/>
      <c r="C70" s="48"/>
      <c r="D70" s="85"/>
      <c r="E70" s="49"/>
      <c r="F70" s="50"/>
      <c r="G70" s="50"/>
      <c r="H70" s="49"/>
      <c r="I70" s="50"/>
      <c r="J70" s="50"/>
      <c r="K70" s="49"/>
      <c r="L70" s="49"/>
      <c r="M70" s="50"/>
      <c r="N70" s="49"/>
      <c r="O70" s="50"/>
      <c r="P70" s="50"/>
      <c r="Q70" s="50"/>
      <c r="R70" s="276"/>
      <c r="S70" s="280"/>
      <c r="T70" s="19">
        <f t="shared" ref="T70:T101" si="4">R70+Q70+P70+O70+N70+M70+L70+K70+J70+H70+G70+F70+E70+I70+S70</f>
        <v>0</v>
      </c>
      <c r="U70" s="75">
        <f t="shared" ref="U70:U105" si="5">E70*24 + F70*24 + G70*29 + H70*24 + I70*24 + J70*24 + K70*29 + L70*24 + M70*24 + N70*27 + O70*39 + P70*55 + Q70*67 + R70*79 + S70*25</f>
        <v>0</v>
      </c>
      <c r="V70" s="27"/>
    </row>
    <row r="71" spans="1:22" s="6" customFormat="1" ht="36" customHeight="1" thickBot="1" x14ac:dyDescent="0.35">
      <c r="A71" s="93">
        <v>66</v>
      </c>
      <c r="B71" s="47"/>
      <c r="C71" s="48"/>
      <c r="D71" s="85"/>
      <c r="E71" s="49"/>
      <c r="F71" s="50"/>
      <c r="G71" s="50"/>
      <c r="H71" s="49"/>
      <c r="I71" s="50"/>
      <c r="J71" s="50"/>
      <c r="K71" s="49"/>
      <c r="L71" s="49"/>
      <c r="M71" s="50"/>
      <c r="N71" s="49"/>
      <c r="O71" s="50"/>
      <c r="P71" s="50"/>
      <c r="Q71" s="50"/>
      <c r="R71" s="276"/>
      <c r="S71" s="280"/>
      <c r="T71" s="19">
        <f t="shared" si="4"/>
        <v>0</v>
      </c>
      <c r="U71" s="75">
        <f t="shared" si="5"/>
        <v>0</v>
      </c>
      <c r="V71" s="27"/>
    </row>
    <row r="72" spans="1:22" s="6" customFormat="1" ht="36" customHeight="1" thickBot="1" x14ac:dyDescent="0.35">
      <c r="A72" s="93">
        <v>67</v>
      </c>
      <c r="B72" s="47"/>
      <c r="C72" s="48"/>
      <c r="D72" s="85"/>
      <c r="E72" s="49"/>
      <c r="F72" s="50"/>
      <c r="G72" s="50"/>
      <c r="H72" s="49"/>
      <c r="I72" s="50"/>
      <c r="J72" s="50"/>
      <c r="K72" s="49"/>
      <c r="L72" s="49"/>
      <c r="M72" s="50"/>
      <c r="N72" s="49"/>
      <c r="O72" s="50"/>
      <c r="P72" s="50"/>
      <c r="Q72" s="50"/>
      <c r="R72" s="276"/>
      <c r="S72" s="280"/>
      <c r="T72" s="19">
        <f t="shared" si="4"/>
        <v>0</v>
      </c>
      <c r="U72" s="75">
        <f t="shared" si="5"/>
        <v>0</v>
      </c>
      <c r="V72" s="27"/>
    </row>
    <row r="73" spans="1:22" s="6" customFormat="1" ht="36" customHeight="1" thickBot="1" x14ac:dyDescent="0.35">
      <c r="A73" s="93">
        <v>68</v>
      </c>
      <c r="B73" s="47"/>
      <c r="C73" s="48"/>
      <c r="D73" s="85"/>
      <c r="E73" s="49"/>
      <c r="F73" s="50"/>
      <c r="G73" s="50"/>
      <c r="H73" s="49"/>
      <c r="I73" s="50"/>
      <c r="J73" s="50"/>
      <c r="K73" s="49"/>
      <c r="L73" s="49"/>
      <c r="M73" s="50"/>
      <c r="N73" s="49"/>
      <c r="O73" s="50"/>
      <c r="P73" s="50"/>
      <c r="Q73" s="50"/>
      <c r="R73" s="276"/>
      <c r="S73" s="280"/>
      <c r="T73" s="19">
        <f t="shared" si="4"/>
        <v>0</v>
      </c>
      <c r="U73" s="75">
        <f t="shared" si="5"/>
        <v>0</v>
      </c>
      <c r="V73" s="27"/>
    </row>
    <row r="74" spans="1:22" s="6" customFormat="1" ht="36" customHeight="1" thickBot="1" x14ac:dyDescent="0.35">
      <c r="A74" s="93">
        <v>69</v>
      </c>
      <c r="B74" s="47"/>
      <c r="C74" s="48"/>
      <c r="D74" s="85"/>
      <c r="E74" s="49"/>
      <c r="F74" s="50"/>
      <c r="G74" s="50"/>
      <c r="H74" s="49"/>
      <c r="I74" s="50"/>
      <c r="J74" s="50"/>
      <c r="K74" s="49"/>
      <c r="L74" s="49"/>
      <c r="M74" s="50"/>
      <c r="N74" s="49"/>
      <c r="O74" s="50"/>
      <c r="P74" s="50"/>
      <c r="Q74" s="50"/>
      <c r="R74" s="276"/>
      <c r="S74" s="280"/>
      <c r="T74" s="19">
        <f t="shared" si="4"/>
        <v>0</v>
      </c>
      <c r="U74" s="75">
        <f t="shared" si="5"/>
        <v>0</v>
      </c>
      <c r="V74" s="27"/>
    </row>
    <row r="75" spans="1:22" s="6" customFormat="1" ht="36" customHeight="1" thickBot="1" x14ac:dyDescent="0.35">
      <c r="A75" s="93">
        <v>70</v>
      </c>
      <c r="B75" s="47"/>
      <c r="C75" s="48"/>
      <c r="D75" s="85"/>
      <c r="E75" s="49"/>
      <c r="F75" s="50"/>
      <c r="G75" s="50"/>
      <c r="H75" s="49"/>
      <c r="I75" s="50"/>
      <c r="J75" s="50"/>
      <c r="K75" s="49"/>
      <c r="L75" s="49"/>
      <c r="M75" s="50"/>
      <c r="N75" s="49"/>
      <c r="O75" s="50"/>
      <c r="P75" s="50"/>
      <c r="Q75" s="50"/>
      <c r="R75" s="276"/>
      <c r="S75" s="280"/>
      <c r="T75" s="19">
        <f t="shared" si="4"/>
        <v>0</v>
      </c>
      <c r="U75" s="75">
        <f t="shared" si="5"/>
        <v>0</v>
      </c>
      <c r="V75" s="27"/>
    </row>
    <row r="76" spans="1:22" s="6" customFormat="1" ht="36" customHeight="1" thickBot="1" x14ac:dyDescent="0.35">
      <c r="A76" s="93">
        <v>71</v>
      </c>
      <c r="B76" s="47"/>
      <c r="C76" s="48"/>
      <c r="D76" s="85"/>
      <c r="E76" s="49"/>
      <c r="F76" s="50"/>
      <c r="G76" s="50"/>
      <c r="H76" s="49"/>
      <c r="I76" s="50"/>
      <c r="J76" s="50"/>
      <c r="K76" s="49"/>
      <c r="L76" s="49"/>
      <c r="M76" s="50"/>
      <c r="N76" s="49"/>
      <c r="O76" s="50"/>
      <c r="P76" s="50"/>
      <c r="Q76" s="50"/>
      <c r="R76" s="276"/>
      <c r="S76" s="280"/>
      <c r="T76" s="19">
        <f t="shared" si="4"/>
        <v>0</v>
      </c>
      <c r="U76" s="75">
        <f t="shared" si="5"/>
        <v>0</v>
      </c>
      <c r="V76" s="27"/>
    </row>
    <row r="77" spans="1:22" s="6" customFormat="1" ht="36" customHeight="1" thickBot="1" x14ac:dyDescent="0.35">
      <c r="A77" s="93">
        <v>72</v>
      </c>
      <c r="B77" s="47"/>
      <c r="C77" s="48"/>
      <c r="D77" s="85"/>
      <c r="E77" s="49"/>
      <c r="F77" s="50"/>
      <c r="G77" s="50"/>
      <c r="H77" s="49"/>
      <c r="I77" s="50"/>
      <c r="J77" s="50"/>
      <c r="K77" s="49"/>
      <c r="L77" s="49"/>
      <c r="M77" s="50"/>
      <c r="N77" s="49"/>
      <c r="O77" s="50"/>
      <c r="P77" s="50"/>
      <c r="Q77" s="50"/>
      <c r="R77" s="276"/>
      <c r="S77" s="280"/>
      <c r="T77" s="19">
        <f t="shared" si="4"/>
        <v>0</v>
      </c>
      <c r="U77" s="75">
        <f t="shared" si="5"/>
        <v>0</v>
      </c>
      <c r="V77" s="27"/>
    </row>
    <row r="78" spans="1:22" s="6" customFormat="1" ht="36" customHeight="1" thickBot="1" x14ac:dyDescent="0.35">
      <c r="A78" s="93">
        <v>73</v>
      </c>
      <c r="B78" s="47"/>
      <c r="C78" s="48"/>
      <c r="D78" s="85"/>
      <c r="E78" s="49"/>
      <c r="F78" s="50"/>
      <c r="G78" s="50"/>
      <c r="H78" s="49"/>
      <c r="I78" s="50"/>
      <c r="J78" s="50"/>
      <c r="K78" s="49"/>
      <c r="L78" s="49"/>
      <c r="M78" s="50"/>
      <c r="N78" s="49"/>
      <c r="O78" s="50"/>
      <c r="P78" s="50"/>
      <c r="Q78" s="50"/>
      <c r="R78" s="276"/>
      <c r="S78" s="280"/>
      <c r="T78" s="19">
        <f t="shared" si="4"/>
        <v>0</v>
      </c>
      <c r="U78" s="75">
        <f t="shared" si="5"/>
        <v>0</v>
      </c>
      <c r="V78" s="27"/>
    </row>
    <row r="79" spans="1:22" s="6" customFormat="1" ht="36" customHeight="1" thickBot="1" x14ac:dyDescent="0.35">
      <c r="A79" s="93">
        <v>74</v>
      </c>
      <c r="B79" s="47"/>
      <c r="C79" s="48"/>
      <c r="D79" s="85"/>
      <c r="E79" s="49"/>
      <c r="F79" s="50"/>
      <c r="G79" s="50"/>
      <c r="H79" s="49"/>
      <c r="I79" s="50"/>
      <c r="J79" s="50"/>
      <c r="K79" s="49"/>
      <c r="L79" s="49"/>
      <c r="M79" s="50"/>
      <c r="N79" s="49"/>
      <c r="O79" s="50"/>
      <c r="P79" s="50"/>
      <c r="Q79" s="50"/>
      <c r="R79" s="276"/>
      <c r="S79" s="280"/>
      <c r="T79" s="19">
        <f t="shared" si="4"/>
        <v>0</v>
      </c>
      <c r="U79" s="75">
        <f t="shared" si="5"/>
        <v>0</v>
      </c>
      <c r="V79" s="27"/>
    </row>
    <row r="80" spans="1:22" s="6" customFormat="1" ht="36" customHeight="1" thickBot="1" x14ac:dyDescent="0.35">
      <c r="A80" s="93">
        <v>75</v>
      </c>
      <c r="B80" s="47"/>
      <c r="C80" s="48"/>
      <c r="D80" s="85"/>
      <c r="E80" s="49"/>
      <c r="F80" s="50"/>
      <c r="G80" s="50"/>
      <c r="H80" s="49"/>
      <c r="I80" s="50"/>
      <c r="J80" s="50"/>
      <c r="K80" s="49"/>
      <c r="L80" s="49"/>
      <c r="M80" s="50"/>
      <c r="N80" s="49"/>
      <c r="O80" s="50"/>
      <c r="P80" s="50"/>
      <c r="Q80" s="50"/>
      <c r="R80" s="276"/>
      <c r="S80" s="280"/>
      <c r="T80" s="19">
        <f t="shared" si="4"/>
        <v>0</v>
      </c>
      <c r="U80" s="75">
        <f t="shared" si="5"/>
        <v>0</v>
      </c>
      <c r="V80" s="27"/>
    </row>
    <row r="81" spans="1:23" s="6" customFormat="1" ht="36" customHeight="1" thickBot="1" x14ac:dyDescent="0.35">
      <c r="A81" s="93">
        <v>76</v>
      </c>
      <c r="B81" s="47"/>
      <c r="C81" s="48"/>
      <c r="D81" s="85"/>
      <c r="E81" s="49"/>
      <c r="F81" s="50"/>
      <c r="G81" s="50"/>
      <c r="H81" s="49"/>
      <c r="I81" s="50"/>
      <c r="J81" s="50"/>
      <c r="K81" s="49"/>
      <c r="L81" s="49"/>
      <c r="M81" s="50"/>
      <c r="N81" s="49"/>
      <c r="O81" s="50"/>
      <c r="P81" s="50"/>
      <c r="Q81" s="50"/>
      <c r="R81" s="276"/>
      <c r="S81" s="280"/>
      <c r="T81" s="19">
        <f t="shared" si="4"/>
        <v>0</v>
      </c>
      <c r="U81" s="75">
        <f t="shared" si="5"/>
        <v>0</v>
      </c>
      <c r="V81" s="27"/>
    </row>
    <row r="82" spans="1:23" s="6" customFormat="1" ht="36" customHeight="1" thickBot="1" x14ac:dyDescent="0.35">
      <c r="A82" s="93">
        <v>77</v>
      </c>
      <c r="B82" s="47"/>
      <c r="C82" s="48"/>
      <c r="D82" s="85"/>
      <c r="E82" s="49"/>
      <c r="F82" s="50"/>
      <c r="G82" s="50"/>
      <c r="H82" s="49"/>
      <c r="I82" s="50"/>
      <c r="J82" s="50"/>
      <c r="K82" s="49"/>
      <c r="L82" s="49"/>
      <c r="M82" s="50"/>
      <c r="N82" s="49"/>
      <c r="O82" s="50"/>
      <c r="P82" s="50"/>
      <c r="Q82" s="50"/>
      <c r="R82" s="276"/>
      <c r="S82" s="280"/>
      <c r="T82" s="19">
        <f t="shared" si="4"/>
        <v>0</v>
      </c>
      <c r="U82" s="75">
        <f t="shared" si="5"/>
        <v>0</v>
      </c>
      <c r="V82" s="27"/>
    </row>
    <row r="83" spans="1:23" s="6" customFormat="1" ht="36" customHeight="1" thickBot="1" x14ac:dyDescent="0.35">
      <c r="A83" s="93">
        <v>78</v>
      </c>
      <c r="B83" s="47"/>
      <c r="C83" s="48"/>
      <c r="D83" s="85"/>
      <c r="E83" s="49"/>
      <c r="F83" s="50"/>
      <c r="G83" s="50"/>
      <c r="H83" s="49"/>
      <c r="I83" s="50"/>
      <c r="J83" s="50"/>
      <c r="K83" s="49"/>
      <c r="L83" s="49"/>
      <c r="M83" s="50"/>
      <c r="N83" s="49"/>
      <c r="O83" s="50"/>
      <c r="P83" s="50"/>
      <c r="Q83" s="50"/>
      <c r="R83" s="276"/>
      <c r="S83" s="280"/>
      <c r="T83" s="19">
        <f t="shared" si="4"/>
        <v>0</v>
      </c>
      <c r="U83" s="75">
        <f t="shared" si="5"/>
        <v>0</v>
      </c>
      <c r="V83" s="27"/>
    </row>
    <row r="84" spans="1:23" s="6" customFormat="1" ht="36" customHeight="1" thickBot="1" x14ac:dyDescent="0.35">
      <c r="A84" s="93">
        <v>79</v>
      </c>
      <c r="B84" s="47"/>
      <c r="C84" s="48"/>
      <c r="D84" s="85"/>
      <c r="E84" s="49"/>
      <c r="F84" s="50"/>
      <c r="G84" s="50"/>
      <c r="H84" s="49"/>
      <c r="I84" s="50"/>
      <c r="J84" s="50"/>
      <c r="K84" s="49"/>
      <c r="L84" s="49"/>
      <c r="M84" s="50"/>
      <c r="N84" s="49"/>
      <c r="O84" s="50"/>
      <c r="P84" s="50"/>
      <c r="Q84" s="50"/>
      <c r="R84" s="276"/>
      <c r="S84" s="280"/>
      <c r="T84" s="19">
        <f t="shared" si="4"/>
        <v>0</v>
      </c>
      <c r="U84" s="75">
        <f t="shared" si="5"/>
        <v>0</v>
      </c>
      <c r="V84" s="27"/>
      <c r="W84" s="5"/>
    </row>
    <row r="85" spans="1:23" s="6" customFormat="1" ht="36" customHeight="1" thickBot="1" x14ac:dyDescent="0.35">
      <c r="A85" s="93">
        <v>80</v>
      </c>
      <c r="B85" s="47"/>
      <c r="C85" s="48"/>
      <c r="D85" s="85"/>
      <c r="E85" s="49"/>
      <c r="F85" s="50"/>
      <c r="G85" s="50"/>
      <c r="H85" s="49"/>
      <c r="I85" s="50"/>
      <c r="J85" s="50"/>
      <c r="K85" s="49"/>
      <c r="L85" s="49"/>
      <c r="M85" s="50"/>
      <c r="N85" s="49"/>
      <c r="O85" s="50"/>
      <c r="P85" s="50"/>
      <c r="Q85" s="50"/>
      <c r="R85" s="276"/>
      <c r="S85" s="280"/>
      <c r="T85" s="19">
        <f t="shared" si="4"/>
        <v>0</v>
      </c>
      <c r="U85" s="75">
        <f t="shared" si="5"/>
        <v>0</v>
      </c>
      <c r="V85" s="27"/>
      <c r="W85" s="5"/>
    </row>
    <row r="86" spans="1:23" s="6" customFormat="1" ht="36" customHeight="1" thickBot="1" x14ac:dyDescent="0.35">
      <c r="A86" s="93">
        <v>81</v>
      </c>
      <c r="B86" s="47"/>
      <c r="C86" s="48"/>
      <c r="D86" s="85"/>
      <c r="E86" s="49"/>
      <c r="F86" s="50"/>
      <c r="G86" s="50"/>
      <c r="H86" s="49"/>
      <c r="I86" s="50"/>
      <c r="J86" s="50"/>
      <c r="K86" s="49"/>
      <c r="L86" s="49"/>
      <c r="M86" s="50"/>
      <c r="N86" s="49"/>
      <c r="O86" s="50"/>
      <c r="P86" s="50"/>
      <c r="Q86" s="50"/>
      <c r="R86" s="276"/>
      <c r="S86" s="280"/>
      <c r="T86" s="19">
        <f t="shared" si="4"/>
        <v>0</v>
      </c>
      <c r="U86" s="75">
        <f t="shared" si="5"/>
        <v>0</v>
      </c>
      <c r="V86" s="27"/>
      <c r="W86" s="5"/>
    </row>
    <row r="87" spans="1:23" s="6" customFormat="1" ht="36" customHeight="1" thickBot="1" x14ac:dyDescent="0.35">
      <c r="A87" s="93">
        <v>82</v>
      </c>
      <c r="B87" s="47"/>
      <c r="C87" s="48"/>
      <c r="D87" s="85"/>
      <c r="E87" s="49"/>
      <c r="F87" s="50"/>
      <c r="G87" s="50"/>
      <c r="H87" s="49"/>
      <c r="I87" s="50"/>
      <c r="J87" s="50"/>
      <c r="K87" s="49"/>
      <c r="L87" s="49"/>
      <c r="M87" s="50"/>
      <c r="N87" s="49"/>
      <c r="O87" s="50"/>
      <c r="P87" s="50"/>
      <c r="Q87" s="50"/>
      <c r="R87" s="276"/>
      <c r="S87" s="280"/>
      <c r="T87" s="19">
        <f t="shared" si="4"/>
        <v>0</v>
      </c>
      <c r="U87" s="75">
        <f t="shared" si="5"/>
        <v>0</v>
      </c>
      <c r="V87" s="27"/>
      <c r="W87" s="5"/>
    </row>
    <row r="88" spans="1:23" s="6" customFormat="1" ht="36" customHeight="1" thickBot="1" x14ac:dyDescent="0.35">
      <c r="A88" s="93">
        <v>83</v>
      </c>
      <c r="B88" s="47"/>
      <c r="C88" s="48"/>
      <c r="D88" s="85"/>
      <c r="E88" s="49"/>
      <c r="F88" s="50"/>
      <c r="G88" s="50"/>
      <c r="H88" s="49"/>
      <c r="I88" s="50"/>
      <c r="J88" s="50"/>
      <c r="K88" s="49"/>
      <c r="L88" s="49"/>
      <c r="M88" s="50"/>
      <c r="N88" s="49"/>
      <c r="O88" s="50"/>
      <c r="P88" s="50"/>
      <c r="Q88" s="50"/>
      <c r="R88" s="276"/>
      <c r="S88" s="280"/>
      <c r="T88" s="19">
        <f t="shared" si="4"/>
        <v>0</v>
      </c>
      <c r="U88" s="75">
        <f t="shared" si="5"/>
        <v>0</v>
      </c>
      <c r="V88" s="27"/>
      <c r="W88" s="5"/>
    </row>
    <row r="89" spans="1:23" s="6" customFormat="1" ht="36" customHeight="1" thickBot="1" x14ac:dyDescent="0.35">
      <c r="A89" s="93">
        <v>84</v>
      </c>
      <c r="B89" s="47"/>
      <c r="C89" s="48"/>
      <c r="D89" s="85"/>
      <c r="E89" s="49"/>
      <c r="F89" s="50"/>
      <c r="G89" s="50"/>
      <c r="H89" s="49"/>
      <c r="I89" s="50"/>
      <c r="J89" s="50"/>
      <c r="K89" s="49"/>
      <c r="L89" s="49"/>
      <c r="M89" s="50"/>
      <c r="N89" s="49"/>
      <c r="O89" s="50"/>
      <c r="P89" s="50"/>
      <c r="Q89" s="50"/>
      <c r="R89" s="276"/>
      <c r="S89" s="280"/>
      <c r="T89" s="19">
        <f t="shared" si="4"/>
        <v>0</v>
      </c>
      <c r="U89" s="75">
        <f t="shared" si="5"/>
        <v>0</v>
      </c>
      <c r="V89" s="27"/>
      <c r="W89" s="5"/>
    </row>
    <row r="90" spans="1:23" s="6" customFormat="1" ht="36" customHeight="1" thickBot="1" x14ac:dyDescent="0.35">
      <c r="A90" s="93">
        <v>85</v>
      </c>
      <c r="B90" s="47"/>
      <c r="C90" s="48"/>
      <c r="D90" s="85"/>
      <c r="E90" s="49"/>
      <c r="F90" s="50"/>
      <c r="G90" s="50"/>
      <c r="H90" s="49"/>
      <c r="I90" s="50"/>
      <c r="J90" s="50"/>
      <c r="K90" s="49"/>
      <c r="L90" s="49"/>
      <c r="M90" s="50"/>
      <c r="N90" s="49"/>
      <c r="O90" s="50"/>
      <c r="P90" s="50"/>
      <c r="Q90" s="50"/>
      <c r="R90" s="276"/>
      <c r="S90" s="280"/>
      <c r="T90" s="19">
        <f t="shared" si="4"/>
        <v>0</v>
      </c>
      <c r="U90" s="75">
        <f t="shared" si="5"/>
        <v>0</v>
      </c>
      <c r="V90" s="27"/>
      <c r="W90" s="5"/>
    </row>
    <row r="91" spans="1:23" s="6" customFormat="1" ht="36" customHeight="1" thickBot="1" x14ac:dyDescent="0.35">
      <c r="A91" s="93">
        <v>86</v>
      </c>
      <c r="B91" s="47"/>
      <c r="C91" s="48"/>
      <c r="D91" s="85"/>
      <c r="E91" s="49"/>
      <c r="F91" s="50"/>
      <c r="G91" s="50"/>
      <c r="H91" s="49"/>
      <c r="I91" s="50"/>
      <c r="J91" s="50"/>
      <c r="K91" s="49"/>
      <c r="L91" s="49"/>
      <c r="M91" s="50"/>
      <c r="N91" s="49"/>
      <c r="O91" s="50"/>
      <c r="P91" s="50"/>
      <c r="Q91" s="50"/>
      <c r="R91" s="276"/>
      <c r="S91" s="280"/>
      <c r="T91" s="19">
        <f t="shared" si="4"/>
        <v>0</v>
      </c>
      <c r="U91" s="75">
        <f t="shared" si="5"/>
        <v>0</v>
      </c>
      <c r="V91" s="27"/>
      <c r="W91" s="5"/>
    </row>
    <row r="92" spans="1:23" s="6" customFormat="1" ht="36" customHeight="1" thickBot="1" x14ac:dyDescent="0.35">
      <c r="A92" s="93">
        <v>87</v>
      </c>
      <c r="B92" s="47"/>
      <c r="C92" s="48"/>
      <c r="D92" s="85"/>
      <c r="E92" s="49"/>
      <c r="F92" s="50"/>
      <c r="G92" s="50"/>
      <c r="H92" s="49"/>
      <c r="I92" s="50"/>
      <c r="J92" s="50"/>
      <c r="K92" s="49"/>
      <c r="L92" s="49"/>
      <c r="M92" s="50"/>
      <c r="N92" s="49"/>
      <c r="O92" s="50"/>
      <c r="P92" s="50"/>
      <c r="Q92" s="50"/>
      <c r="R92" s="276"/>
      <c r="S92" s="280"/>
      <c r="T92" s="19">
        <f t="shared" si="4"/>
        <v>0</v>
      </c>
      <c r="U92" s="75">
        <f t="shared" si="5"/>
        <v>0</v>
      </c>
      <c r="V92" s="27"/>
      <c r="W92" s="5"/>
    </row>
    <row r="93" spans="1:23" s="6" customFormat="1" ht="36" customHeight="1" thickBot="1" x14ac:dyDescent="0.35">
      <c r="A93" s="93">
        <v>88</v>
      </c>
      <c r="B93" s="47"/>
      <c r="C93" s="48"/>
      <c r="D93" s="85"/>
      <c r="E93" s="49"/>
      <c r="F93" s="50"/>
      <c r="G93" s="50"/>
      <c r="H93" s="49"/>
      <c r="I93" s="50"/>
      <c r="J93" s="50"/>
      <c r="K93" s="49"/>
      <c r="L93" s="49"/>
      <c r="M93" s="50"/>
      <c r="N93" s="49"/>
      <c r="O93" s="50"/>
      <c r="P93" s="50"/>
      <c r="Q93" s="50"/>
      <c r="R93" s="276"/>
      <c r="S93" s="280"/>
      <c r="T93" s="19">
        <f t="shared" si="4"/>
        <v>0</v>
      </c>
      <c r="U93" s="75">
        <f t="shared" si="5"/>
        <v>0</v>
      </c>
      <c r="V93" s="27"/>
      <c r="W93" s="5"/>
    </row>
    <row r="94" spans="1:23" s="6" customFormat="1" ht="36" customHeight="1" thickBot="1" x14ac:dyDescent="0.35">
      <c r="A94" s="93">
        <v>89</v>
      </c>
      <c r="B94" s="47"/>
      <c r="C94" s="48"/>
      <c r="D94" s="85"/>
      <c r="E94" s="49"/>
      <c r="F94" s="50"/>
      <c r="G94" s="50"/>
      <c r="H94" s="49"/>
      <c r="I94" s="50"/>
      <c r="J94" s="50"/>
      <c r="K94" s="49"/>
      <c r="L94" s="49"/>
      <c r="M94" s="50"/>
      <c r="N94" s="49"/>
      <c r="O94" s="50"/>
      <c r="P94" s="50"/>
      <c r="Q94" s="50"/>
      <c r="R94" s="276"/>
      <c r="S94" s="280"/>
      <c r="T94" s="19">
        <f t="shared" si="4"/>
        <v>0</v>
      </c>
      <c r="U94" s="75">
        <f t="shared" si="5"/>
        <v>0</v>
      </c>
      <c r="V94" s="27"/>
      <c r="W94" s="5"/>
    </row>
    <row r="95" spans="1:23" s="6" customFormat="1" ht="36" customHeight="1" thickBot="1" x14ac:dyDescent="0.35">
      <c r="A95" s="93">
        <v>90</v>
      </c>
      <c r="B95" s="47"/>
      <c r="C95" s="48"/>
      <c r="D95" s="85"/>
      <c r="E95" s="49"/>
      <c r="F95" s="50"/>
      <c r="G95" s="50"/>
      <c r="H95" s="49"/>
      <c r="I95" s="50"/>
      <c r="J95" s="50"/>
      <c r="K95" s="49"/>
      <c r="L95" s="49"/>
      <c r="M95" s="50"/>
      <c r="N95" s="49"/>
      <c r="O95" s="50"/>
      <c r="P95" s="50"/>
      <c r="Q95" s="50"/>
      <c r="R95" s="276"/>
      <c r="S95" s="280"/>
      <c r="T95" s="19">
        <f t="shared" si="4"/>
        <v>0</v>
      </c>
      <c r="U95" s="75">
        <f t="shared" si="5"/>
        <v>0</v>
      </c>
      <c r="V95" s="27"/>
      <c r="W95" s="5"/>
    </row>
    <row r="96" spans="1:23" s="6" customFormat="1" ht="36" customHeight="1" thickBot="1" x14ac:dyDescent="0.35">
      <c r="A96" s="93">
        <v>91</v>
      </c>
      <c r="B96" s="47"/>
      <c r="C96" s="48"/>
      <c r="D96" s="85"/>
      <c r="E96" s="49"/>
      <c r="F96" s="50"/>
      <c r="G96" s="50"/>
      <c r="H96" s="49"/>
      <c r="I96" s="50"/>
      <c r="J96" s="50"/>
      <c r="K96" s="49"/>
      <c r="L96" s="49"/>
      <c r="M96" s="50"/>
      <c r="N96" s="49"/>
      <c r="O96" s="50"/>
      <c r="P96" s="50"/>
      <c r="Q96" s="50"/>
      <c r="R96" s="276"/>
      <c r="S96" s="280"/>
      <c r="T96" s="19">
        <f t="shared" si="4"/>
        <v>0</v>
      </c>
      <c r="U96" s="75">
        <f t="shared" si="5"/>
        <v>0</v>
      </c>
      <c r="V96" s="27"/>
      <c r="W96" s="5"/>
    </row>
    <row r="97" spans="1:120" s="6" customFormat="1" ht="36" customHeight="1" thickBot="1" x14ac:dyDescent="0.35">
      <c r="A97" s="93">
        <v>92</v>
      </c>
      <c r="B97" s="47"/>
      <c r="C97" s="48"/>
      <c r="D97" s="85"/>
      <c r="E97" s="49"/>
      <c r="F97" s="50"/>
      <c r="G97" s="50"/>
      <c r="H97" s="49"/>
      <c r="I97" s="50"/>
      <c r="J97" s="50"/>
      <c r="K97" s="49"/>
      <c r="L97" s="49"/>
      <c r="M97" s="50"/>
      <c r="N97" s="49"/>
      <c r="O97" s="50"/>
      <c r="P97" s="50"/>
      <c r="Q97" s="50"/>
      <c r="R97" s="276"/>
      <c r="S97" s="280"/>
      <c r="T97" s="19">
        <f t="shared" si="4"/>
        <v>0</v>
      </c>
      <c r="U97" s="75">
        <f t="shared" si="5"/>
        <v>0</v>
      </c>
      <c r="V97" s="27"/>
      <c r="W97" s="5"/>
    </row>
    <row r="98" spans="1:120" s="6" customFormat="1" ht="36" customHeight="1" thickBot="1" x14ac:dyDescent="0.35">
      <c r="A98" s="93">
        <v>93</v>
      </c>
      <c r="B98" s="47"/>
      <c r="C98" s="48"/>
      <c r="D98" s="85"/>
      <c r="E98" s="49"/>
      <c r="F98" s="50"/>
      <c r="G98" s="50"/>
      <c r="H98" s="49"/>
      <c r="I98" s="50"/>
      <c r="J98" s="50"/>
      <c r="K98" s="49"/>
      <c r="L98" s="49"/>
      <c r="M98" s="50"/>
      <c r="N98" s="49"/>
      <c r="O98" s="50"/>
      <c r="P98" s="50"/>
      <c r="Q98" s="50"/>
      <c r="R98" s="276"/>
      <c r="S98" s="280"/>
      <c r="T98" s="19">
        <f t="shared" si="4"/>
        <v>0</v>
      </c>
      <c r="U98" s="75">
        <f t="shared" si="5"/>
        <v>0</v>
      </c>
      <c r="V98" s="27"/>
    </row>
    <row r="99" spans="1:120" s="6" customFormat="1" ht="36" customHeight="1" thickBot="1" x14ac:dyDescent="0.35">
      <c r="A99" s="93">
        <v>94</v>
      </c>
      <c r="B99" s="47"/>
      <c r="C99" s="48"/>
      <c r="D99" s="85"/>
      <c r="E99" s="49"/>
      <c r="F99" s="50"/>
      <c r="G99" s="50"/>
      <c r="H99" s="49"/>
      <c r="I99" s="50"/>
      <c r="J99" s="50"/>
      <c r="K99" s="49"/>
      <c r="L99" s="49"/>
      <c r="M99" s="50"/>
      <c r="N99" s="49"/>
      <c r="O99" s="50"/>
      <c r="P99" s="50"/>
      <c r="Q99" s="50"/>
      <c r="R99" s="276"/>
      <c r="S99" s="280"/>
      <c r="T99" s="19">
        <f t="shared" si="4"/>
        <v>0</v>
      </c>
      <c r="U99" s="75">
        <f t="shared" si="5"/>
        <v>0</v>
      </c>
      <c r="V99" s="27"/>
      <c r="W99" s="5"/>
    </row>
    <row r="100" spans="1:120" s="6" customFormat="1" ht="36" customHeight="1" thickBot="1" x14ac:dyDescent="0.35">
      <c r="A100" s="93">
        <v>95</v>
      </c>
      <c r="B100" s="47"/>
      <c r="C100" s="48"/>
      <c r="D100" s="85"/>
      <c r="E100" s="49"/>
      <c r="F100" s="50"/>
      <c r="G100" s="50"/>
      <c r="H100" s="49"/>
      <c r="I100" s="50"/>
      <c r="J100" s="50"/>
      <c r="K100" s="49"/>
      <c r="L100" s="49"/>
      <c r="M100" s="50"/>
      <c r="N100" s="49"/>
      <c r="O100" s="50"/>
      <c r="P100" s="50"/>
      <c r="Q100" s="50"/>
      <c r="R100" s="276"/>
      <c r="S100" s="280"/>
      <c r="T100" s="19">
        <f t="shared" si="4"/>
        <v>0</v>
      </c>
      <c r="U100" s="75">
        <f t="shared" si="5"/>
        <v>0</v>
      </c>
      <c r="V100" s="27"/>
      <c r="W100" s="5"/>
    </row>
    <row r="101" spans="1:120" s="6" customFormat="1" ht="36" customHeight="1" thickBot="1" x14ac:dyDescent="0.35">
      <c r="A101" s="93">
        <v>96</v>
      </c>
      <c r="B101" s="47"/>
      <c r="C101" s="48"/>
      <c r="D101" s="85"/>
      <c r="E101" s="49"/>
      <c r="F101" s="50"/>
      <c r="G101" s="50"/>
      <c r="H101" s="49"/>
      <c r="I101" s="50"/>
      <c r="J101" s="50"/>
      <c r="K101" s="49"/>
      <c r="L101" s="49"/>
      <c r="M101" s="50"/>
      <c r="N101" s="49"/>
      <c r="O101" s="50"/>
      <c r="P101" s="50"/>
      <c r="Q101" s="50"/>
      <c r="R101" s="276"/>
      <c r="S101" s="280"/>
      <c r="T101" s="19">
        <f t="shared" si="4"/>
        <v>0</v>
      </c>
      <c r="U101" s="75">
        <f t="shared" si="5"/>
        <v>0</v>
      </c>
      <c r="V101" s="27"/>
    </row>
    <row r="102" spans="1:120" s="6" customFormat="1" ht="36" customHeight="1" thickBot="1" x14ac:dyDescent="0.35">
      <c r="A102" s="93">
        <v>97</v>
      </c>
      <c r="B102" s="47"/>
      <c r="C102" s="48"/>
      <c r="D102" s="85"/>
      <c r="E102" s="49"/>
      <c r="F102" s="50"/>
      <c r="G102" s="50"/>
      <c r="H102" s="49"/>
      <c r="I102" s="50"/>
      <c r="J102" s="50"/>
      <c r="K102" s="49"/>
      <c r="L102" s="49"/>
      <c r="M102" s="50"/>
      <c r="N102" s="49"/>
      <c r="O102" s="50"/>
      <c r="P102" s="50"/>
      <c r="Q102" s="50"/>
      <c r="R102" s="276"/>
      <c r="S102" s="280"/>
      <c r="T102" s="19">
        <f t="shared" ref="T102:T105" si="6">R102+Q102+P102+O102+N102+M102+L102+K102+J102+H102+G102+F102+E102+I102+S102</f>
        <v>0</v>
      </c>
      <c r="U102" s="75">
        <f t="shared" si="5"/>
        <v>0</v>
      </c>
      <c r="V102" s="27"/>
      <c r="W102" s="5"/>
    </row>
    <row r="103" spans="1:120" s="6" customFormat="1" ht="36" customHeight="1" thickBot="1" x14ac:dyDescent="0.35">
      <c r="A103" s="93">
        <v>98</v>
      </c>
      <c r="B103" s="47"/>
      <c r="C103" s="48"/>
      <c r="D103" s="85"/>
      <c r="E103" s="49"/>
      <c r="F103" s="50"/>
      <c r="G103" s="50"/>
      <c r="H103" s="49"/>
      <c r="I103" s="50"/>
      <c r="J103" s="50"/>
      <c r="K103" s="49"/>
      <c r="L103" s="49"/>
      <c r="M103" s="50"/>
      <c r="N103" s="49"/>
      <c r="O103" s="50"/>
      <c r="P103" s="50"/>
      <c r="Q103" s="50"/>
      <c r="R103" s="276"/>
      <c r="S103" s="280"/>
      <c r="T103" s="19">
        <f t="shared" si="6"/>
        <v>0</v>
      </c>
      <c r="U103" s="75">
        <f t="shared" si="5"/>
        <v>0</v>
      </c>
      <c r="V103" s="27"/>
      <c r="W103" s="5"/>
    </row>
    <row r="104" spans="1:120" s="6" customFormat="1" ht="36" customHeight="1" thickBot="1" x14ac:dyDescent="0.35">
      <c r="A104" s="93">
        <v>99</v>
      </c>
      <c r="B104" s="47"/>
      <c r="C104" s="48"/>
      <c r="D104" s="86"/>
      <c r="E104" s="49"/>
      <c r="F104" s="50"/>
      <c r="G104" s="50"/>
      <c r="H104" s="49"/>
      <c r="I104" s="50"/>
      <c r="J104" s="50"/>
      <c r="K104" s="49"/>
      <c r="L104" s="49"/>
      <c r="M104" s="50"/>
      <c r="N104" s="49"/>
      <c r="O104" s="50"/>
      <c r="P104" s="50"/>
      <c r="Q104" s="50"/>
      <c r="R104" s="276"/>
      <c r="S104" s="280"/>
      <c r="T104" s="19">
        <f t="shared" si="6"/>
        <v>0</v>
      </c>
      <c r="U104" s="75">
        <f t="shared" si="5"/>
        <v>0</v>
      </c>
      <c r="V104" s="27"/>
      <c r="W104" s="5"/>
    </row>
    <row r="105" spans="1:120" s="7" customFormat="1" ht="36" customHeight="1" thickBot="1" x14ac:dyDescent="0.35">
      <c r="A105" s="94">
        <v>100</v>
      </c>
      <c r="B105" s="52"/>
      <c r="C105" s="53"/>
      <c r="D105" s="87"/>
      <c r="E105" s="54"/>
      <c r="F105" s="55"/>
      <c r="G105" s="55"/>
      <c r="H105" s="54"/>
      <c r="I105" s="55"/>
      <c r="J105" s="55"/>
      <c r="K105" s="54"/>
      <c r="L105" s="54"/>
      <c r="M105" s="55"/>
      <c r="N105" s="54"/>
      <c r="O105" s="55"/>
      <c r="P105" s="55"/>
      <c r="Q105" s="55"/>
      <c r="R105" s="278"/>
      <c r="S105" s="282"/>
      <c r="T105" s="19">
        <f t="shared" si="6"/>
        <v>0</v>
      </c>
      <c r="U105" s="75">
        <f t="shared" si="5"/>
        <v>0</v>
      </c>
      <c r="V105" s="28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5" customFormat="1" ht="35.25" customHeight="1" thickTop="1" thickBot="1" x14ac:dyDescent="0.35">
      <c r="A106" s="324" t="s">
        <v>52</v>
      </c>
      <c r="B106" s="325"/>
      <c r="C106" s="325"/>
      <c r="D106" s="88">
        <f t="shared" ref="D106:V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10">
        <f t="shared" si="7"/>
        <v>0</v>
      </c>
      <c r="O106" s="9">
        <f t="shared" si="7"/>
        <v>0</v>
      </c>
      <c r="P106" s="9">
        <f t="shared" si="7"/>
        <v>0</v>
      </c>
      <c r="Q106" s="9">
        <f t="shared" si="7"/>
        <v>0</v>
      </c>
      <c r="R106" s="277">
        <f t="shared" si="7"/>
        <v>0</v>
      </c>
      <c r="S106" s="281">
        <f t="shared" si="7"/>
        <v>0</v>
      </c>
      <c r="T106" s="11">
        <f t="shared" si="7"/>
        <v>0</v>
      </c>
      <c r="U106" s="73">
        <f t="shared" si="7"/>
        <v>0</v>
      </c>
      <c r="V106" s="12">
        <f t="shared" si="7"/>
        <v>0</v>
      </c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CDtp41KztjKIqURsuKsJwubxxaXeHHKCnlLWtsYC47yZ4JmdT6/UG69U1W3ZjRxRwDN8Pe3KhMfgiWJqMkU1cg==" saltValue="jcsbWlTmo56AJpr0xuLTKA==" spinCount="100000" sheet="1" objects="1" scenarios="1"/>
  <mergeCells count="15">
    <mergeCell ref="A106:C106"/>
    <mergeCell ref="U3:U5"/>
    <mergeCell ref="B3:B5"/>
    <mergeCell ref="H2:J2"/>
    <mergeCell ref="V3:V5"/>
    <mergeCell ref="D3:D5"/>
    <mergeCell ref="A2:D2"/>
    <mergeCell ref="L2:M2"/>
    <mergeCell ref="A1:D1"/>
    <mergeCell ref="E2:G2"/>
    <mergeCell ref="T3:T5"/>
    <mergeCell ref="C3:C5"/>
    <mergeCell ref="A3:A5"/>
    <mergeCell ref="N2:R2"/>
    <mergeCell ref="E1:G1"/>
  </mergeCells>
  <printOptions horizontalCentered="1"/>
  <pageMargins left="0" right="0" top="0" bottom="0" header="0" footer="0"/>
  <pageSetup paperSize="9" scale="49" fitToHeight="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32</vt:i4>
      </vt:variant>
    </vt:vector>
  </HeadingPairs>
  <TitlesOfParts>
    <vt:vector size="51" baseType="lpstr">
      <vt:lpstr>CONSIGNES</vt:lpstr>
      <vt:lpstr>RECAP. GENERAL</vt:lpstr>
      <vt:lpstr>Sous Groupe 1</vt:lpstr>
      <vt:lpstr>Sous Groupe 2</vt:lpstr>
      <vt:lpstr>Sous Groupe 3</vt:lpstr>
      <vt:lpstr>Sous Groupe 4</vt:lpstr>
      <vt:lpstr>Sous Groupe 5</vt:lpstr>
      <vt:lpstr>Sous Groupe 6</vt:lpstr>
      <vt:lpstr>Sous Groupe 7</vt:lpstr>
      <vt:lpstr>Sous Groupe 8</vt:lpstr>
      <vt:lpstr>Sous Groupe 9</vt:lpstr>
      <vt:lpstr>Sous Groupe 10</vt:lpstr>
      <vt:lpstr>Sous Groupe 11</vt:lpstr>
      <vt:lpstr>Sous Groupe 12</vt:lpstr>
      <vt:lpstr>Sous Groupe 13</vt:lpstr>
      <vt:lpstr>Sous Groupe 14</vt:lpstr>
      <vt:lpstr>Sous Groupe 15</vt:lpstr>
      <vt:lpstr>FAC</vt:lpstr>
      <vt:lpstr>BON</vt:lpstr>
      <vt:lpstr>FAC!Print_Area</vt:lpstr>
      <vt:lpstr>'RECAP. GENERAL'!Print_Area</vt:lpstr>
      <vt:lpstr>'Sous Groupe 1'!Print_Area</vt:lpstr>
      <vt:lpstr>'Sous Groupe 10'!Print_Area</vt:lpstr>
      <vt:lpstr>'Sous Groupe 11'!Print_Area</vt:lpstr>
      <vt:lpstr>'Sous Groupe 12'!Print_Area</vt:lpstr>
      <vt:lpstr>'Sous Groupe 13'!Print_Area</vt:lpstr>
      <vt:lpstr>'Sous Groupe 14'!Print_Area</vt:lpstr>
      <vt:lpstr>'Sous Groupe 15'!Print_Area</vt:lpstr>
      <vt:lpstr>'Sous Groupe 2'!Print_Area</vt:lpstr>
      <vt:lpstr>'Sous Groupe 3'!Print_Area</vt:lpstr>
      <vt:lpstr>'Sous Groupe 4'!Print_Area</vt:lpstr>
      <vt:lpstr>'Sous Groupe 5'!Print_Area</vt:lpstr>
      <vt:lpstr>'Sous Groupe 6'!Print_Area</vt:lpstr>
      <vt:lpstr>'Sous Groupe 7'!Print_Area</vt:lpstr>
      <vt:lpstr>'Sous Groupe 8'!Print_Area</vt:lpstr>
      <vt:lpstr>'Sous Groupe 9'!Print_Area</vt:lpstr>
      <vt:lpstr>'Sous Groupe 1'!Print_Titles</vt:lpstr>
      <vt:lpstr>'Sous Groupe 10'!Print_Titles</vt:lpstr>
      <vt:lpstr>'Sous Groupe 11'!Print_Titles</vt:lpstr>
      <vt:lpstr>'Sous Groupe 12'!Print_Titles</vt:lpstr>
      <vt:lpstr>'Sous Groupe 13'!Print_Titles</vt:lpstr>
      <vt:lpstr>'Sous Groupe 14'!Print_Titles</vt:lpstr>
      <vt:lpstr>'Sous Groupe 15'!Print_Titles</vt:lpstr>
      <vt:lpstr>'Sous Groupe 2'!Print_Titles</vt:lpstr>
      <vt:lpstr>'Sous Groupe 3'!Print_Titles</vt:lpstr>
      <vt:lpstr>'Sous Groupe 4'!Print_Titles</vt:lpstr>
      <vt:lpstr>'Sous Groupe 5'!Print_Titles</vt:lpstr>
      <vt:lpstr>'Sous Groupe 6'!Print_Titles</vt:lpstr>
      <vt:lpstr>'Sous Groupe 7'!Print_Titles</vt:lpstr>
      <vt:lpstr>'Sous Groupe 8'!Print_Titles</vt:lpstr>
      <vt:lpstr>'Sous Groupe 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</dc:creator>
  <cp:lastModifiedBy>rlawl</cp:lastModifiedBy>
  <cp:lastPrinted>2022-09-26T14:06:18Z</cp:lastPrinted>
  <dcterms:created xsi:type="dcterms:W3CDTF">2020-03-18T17:24:08Z</dcterms:created>
  <dcterms:modified xsi:type="dcterms:W3CDTF">2023-08-01T13:43:36Z</dcterms:modified>
</cp:coreProperties>
</file>