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spital Project\"/>
    </mc:Choice>
  </mc:AlternateContent>
  <xr:revisionPtr revIDLastSave="0" documentId="13_ncr:1_{DD692B86-4573-459F-97B3-B3E2E356C348}" xr6:coauthVersionLast="47" xr6:coauthVersionMax="47" xr10:uidLastSave="{00000000-0000-0000-0000-000000000000}"/>
  <bookViews>
    <workbookView xWindow="-110" yWindow="-110" windowWidth="19420" windowHeight="11020" firstSheet="1" activeTab="1" xr2:uid="{ED883611-838D-0A48-9333-B8DB619A5AF7}"/>
  </bookViews>
  <sheets>
    <sheet name="Hospital" sheetId="1" r:id="rId1"/>
    <sheet name="HospitalInformation" sheetId="5" r:id="rId2"/>
    <sheet name="HospitalDesg" sheetId="6" r:id="rId3"/>
    <sheet name="Countries" sheetId="2" r:id="rId4"/>
    <sheet name="Patient" sheetId="3" r:id="rId5"/>
    <sheet name="Review" sheetId="10" r:id="rId6"/>
    <sheet name="Insurance" sheetId="9" r:id="rId7"/>
    <sheet name="Gender" sheetId="8" r:id="rId8"/>
    <sheet name="Medication" sheetId="7" r:id="rId9"/>
    <sheet name="Payment" sheetId="4" r:id="rId10"/>
  </sheets>
  <definedNames>
    <definedName name="_xlnm._FilterDatabase" localSheetId="0" hidden="1">Hospital!$A$1:$O$214</definedName>
    <definedName name="_xlcn.WorksheetConnection_IllinoisHospitalFinancialData.xlsxTable1" hidden="1">Table1[]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HospInfo" connection="WorksheetConnection_Illinois Hospital Financial Data.xlsx!Table1"/>
        </x15:modelTables>
      </x15:dataModel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2" i="5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2" i="5"/>
  <c r="E71" i="3"/>
  <c r="F71" i="3"/>
  <c r="G71" i="3"/>
  <c r="H71" i="3" s="1"/>
  <c r="E72" i="3"/>
  <c r="F72" i="3"/>
  <c r="G72" i="3"/>
  <c r="H72" i="3" s="1"/>
  <c r="E73" i="3"/>
  <c r="F73" i="3"/>
  <c r="G73" i="3"/>
  <c r="H73" i="3" s="1"/>
  <c r="E74" i="3"/>
  <c r="F74" i="3"/>
  <c r="G74" i="3"/>
  <c r="H74" i="3" s="1"/>
  <c r="E75" i="3"/>
  <c r="F75" i="3"/>
  <c r="G75" i="3"/>
  <c r="H75" i="3" s="1"/>
  <c r="E76" i="3"/>
  <c r="F76" i="3"/>
  <c r="G76" i="3"/>
  <c r="H76" i="3" s="1"/>
  <c r="E77" i="3"/>
  <c r="F77" i="3"/>
  <c r="G77" i="3"/>
  <c r="H77" i="3" s="1"/>
  <c r="E78" i="3"/>
  <c r="F78" i="3"/>
  <c r="G78" i="3"/>
  <c r="H78" i="3" s="1"/>
  <c r="E79" i="3"/>
  <c r="F79" i="3"/>
  <c r="G79" i="3"/>
  <c r="H79" i="3" s="1"/>
  <c r="E80" i="3"/>
  <c r="F80" i="3"/>
  <c r="G80" i="3"/>
  <c r="H80" i="3" s="1"/>
  <c r="E81" i="3"/>
  <c r="F81" i="3"/>
  <c r="G81" i="3"/>
  <c r="H81" i="3" s="1"/>
  <c r="E82" i="3"/>
  <c r="F82" i="3"/>
  <c r="G82" i="3"/>
  <c r="H82" i="3" s="1"/>
  <c r="E83" i="3"/>
  <c r="F83" i="3"/>
  <c r="G83" i="3"/>
  <c r="H83" i="3" s="1"/>
  <c r="E84" i="3"/>
  <c r="F84" i="3"/>
  <c r="G84" i="3"/>
  <c r="H84" i="3" s="1"/>
  <c r="E85" i="3"/>
  <c r="F85" i="3"/>
  <c r="G85" i="3"/>
  <c r="H85" i="3" s="1"/>
  <c r="E86" i="3"/>
  <c r="F86" i="3"/>
  <c r="G86" i="3"/>
  <c r="H86" i="3" s="1"/>
  <c r="E87" i="3"/>
  <c r="F87" i="3"/>
  <c r="G87" i="3"/>
  <c r="H87" i="3" s="1"/>
  <c r="E88" i="3"/>
  <c r="F88" i="3"/>
  <c r="G88" i="3"/>
  <c r="H88" i="3" s="1"/>
  <c r="E89" i="3"/>
  <c r="F89" i="3"/>
  <c r="G89" i="3"/>
  <c r="H89" i="3" s="1"/>
  <c r="E90" i="3"/>
  <c r="F90" i="3"/>
  <c r="G90" i="3"/>
  <c r="H90" i="3" s="1"/>
  <c r="E91" i="3"/>
  <c r="F91" i="3"/>
  <c r="G91" i="3"/>
  <c r="H91" i="3" s="1"/>
  <c r="E92" i="3"/>
  <c r="F92" i="3"/>
  <c r="G92" i="3"/>
  <c r="H92" i="3" s="1"/>
  <c r="E93" i="3"/>
  <c r="F93" i="3"/>
  <c r="G93" i="3"/>
  <c r="H93" i="3" s="1"/>
  <c r="E94" i="3"/>
  <c r="F94" i="3"/>
  <c r="G94" i="3"/>
  <c r="H94" i="3" s="1"/>
  <c r="E95" i="3"/>
  <c r="F95" i="3"/>
  <c r="G95" i="3"/>
  <c r="H95" i="3" s="1"/>
  <c r="E96" i="3"/>
  <c r="F96" i="3"/>
  <c r="G96" i="3"/>
  <c r="H96" i="3" s="1"/>
  <c r="E97" i="3"/>
  <c r="F97" i="3"/>
  <c r="G97" i="3"/>
  <c r="H97" i="3" s="1"/>
  <c r="E98" i="3"/>
  <c r="F98" i="3"/>
  <c r="G98" i="3"/>
  <c r="H98" i="3" s="1"/>
  <c r="E99" i="3"/>
  <c r="F99" i="3"/>
  <c r="G99" i="3"/>
  <c r="H99" i="3" s="1"/>
  <c r="E100" i="3"/>
  <c r="F100" i="3"/>
  <c r="G100" i="3"/>
  <c r="H100" i="3" s="1"/>
  <c r="E101" i="3"/>
  <c r="F101" i="3"/>
  <c r="G101" i="3"/>
  <c r="H101" i="3" s="1"/>
  <c r="E102" i="3"/>
  <c r="F102" i="3"/>
  <c r="G102" i="3"/>
  <c r="H102" i="3" s="1"/>
  <c r="E103" i="3"/>
  <c r="F103" i="3"/>
  <c r="G103" i="3"/>
  <c r="H103" i="3" s="1"/>
  <c r="E104" i="3"/>
  <c r="F104" i="3"/>
  <c r="G104" i="3"/>
  <c r="H104" i="3" s="1"/>
  <c r="E105" i="3"/>
  <c r="F105" i="3"/>
  <c r="G105" i="3"/>
  <c r="H105" i="3" s="1"/>
  <c r="E106" i="3"/>
  <c r="F106" i="3"/>
  <c r="G106" i="3"/>
  <c r="H106" i="3" s="1"/>
  <c r="E107" i="3"/>
  <c r="F107" i="3"/>
  <c r="G107" i="3"/>
  <c r="H107" i="3" s="1"/>
  <c r="E108" i="3"/>
  <c r="F108" i="3"/>
  <c r="G108" i="3"/>
  <c r="H108" i="3" s="1"/>
  <c r="E109" i="3"/>
  <c r="F109" i="3"/>
  <c r="G109" i="3"/>
  <c r="H109" i="3" s="1"/>
  <c r="E110" i="3"/>
  <c r="F110" i="3"/>
  <c r="G110" i="3"/>
  <c r="H110" i="3" s="1"/>
  <c r="E111" i="3"/>
  <c r="F111" i="3"/>
  <c r="G111" i="3"/>
  <c r="H111" i="3" s="1"/>
  <c r="E112" i="3"/>
  <c r="F112" i="3"/>
  <c r="G112" i="3"/>
  <c r="H112" i="3" s="1"/>
  <c r="E113" i="3"/>
  <c r="F113" i="3"/>
  <c r="G113" i="3"/>
  <c r="H113" i="3" s="1"/>
  <c r="E114" i="3"/>
  <c r="F114" i="3"/>
  <c r="G114" i="3"/>
  <c r="H114" i="3" s="1"/>
  <c r="E115" i="3"/>
  <c r="F115" i="3"/>
  <c r="G115" i="3"/>
  <c r="H115" i="3" s="1"/>
  <c r="E116" i="3"/>
  <c r="F116" i="3"/>
  <c r="G116" i="3"/>
  <c r="H116" i="3" s="1"/>
  <c r="E117" i="3"/>
  <c r="F117" i="3"/>
  <c r="G117" i="3"/>
  <c r="H117" i="3" s="1"/>
  <c r="E118" i="3"/>
  <c r="F118" i="3"/>
  <c r="G118" i="3"/>
  <c r="H118" i="3" s="1"/>
  <c r="E119" i="3"/>
  <c r="F119" i="3"/>
  <c r="G119" i="3"/>
  <c r="H119" i="3" s="1"/>
  <c r="E120" i="3"/>
  <c r="F120" i="3"/>
  <c r="G120" i="3"/>
  <c r="H120" i="3" s="1"/>
  <c r="E121" i="3"/>
  <c r="F121" i="3"/>
  <c r="G121" i="3"/>
  <c r="H121" i="3" s="1"/>
  <c r="E122" i="3"/>
  <c r="F122" i="3"/>
  <c r="G122" i="3"/>
  <c r="H122" i="3" s="1"/>
  <c r="E123" i="3"/>
  <c r="F123" i="3"/>
  <c r="G123" i="3"/>
  <c r="H123" i="3" s="1"/>
  <c r="E124" i="3"/>
  <c r="F124" i="3"/>
  <c r="G124" i="3"/>
  <c r="H124" i="3" s="1"/>
  <c r="E125" i="3"/>
  <c r="F125" i="3"/>
  <c r="G125" i="3"/>
  <c r="H125" i="3" s="1"/>
  <c r="E126" i="3"/>
  <c r="F126" i="3"/>
  <c r="G126" i="3"/>
  <c r="H126" i="3" s="1"/>
  <c r="E127" i="3"/>
  <c r="F127" i="3"/>
  <c r="G127" i="3"/>
  <c r="H127" i="3" s="1"/>
  <c r="E128" i="3"/>
  <c r="F128" i="3"/>
  <c r="G128" i="3"/>
  <c r="H128" i="3" s="1"/>
  <c r="E129" i="3"/>
  <c r="F129" i="3"/>
  <c r="G129" i="3"/>
  <c r="H129" i="3" s="1"/>
  <c r="E130" i="3"/>
  <c r="F130" i="3"/>
  <c r="G130" i="3"/>
  <c r="H130" i="3" s="1"/>
  <c r="E131" i="3"/>
  <c r="F131" i="3"/>
  <c r="G131" i="3"/>
  <c r="H131" i="3" s="1"/>
  <c r="E132" i="3"/>
  <c r="F132" i="3"/>
  <c r="G132" i="3"/>
  <c r="H132" i="3" s="1"/>
  <c r="E133" i="3"/>
  <c r="F133" i="3"/>
  <c r="G133" i="3"/>
  <c r="H133" i="3" s="1"/>
  <c r="E134" i="3"/>
  <c r="F134" i="3"/>
  <c r="G134" i="3"/>
  <c r="H134" i="3" s="1"/>
  <c r="E135" i="3"/>
  <c r="F135" i="3"/>
  <c r="G135" i="3"/>
  <c r="H135" i="3" s="1"/>
  <c r="E136" i="3"/>
  <c r="F136" i="3"/>
  <c r="G136" i="3"/>
  <c r="H136" i="3" s="1"/>
  <c r="E137" i="3"/>
  <c r="F137" i="3"/>
  <c r="G137" i="3"/>
  <c r="H137" i="3" s="1"/>
  <c r="E138" i="3"/>
  <c r="F138" i="3"/>
  <c r="G138" i="3"/>
  <c r="H138" i="3" s="1"/>
  <c r="E139" i="3"/>
  <c r="F139" i="3"/>
  <c r="G139" i="3"/>
  <c r="H139" i="3" s="1"/>
  <c r="E140" i="3"/>
  <c r="F140" i="3"/>
  <c r="G140" i="3"/>
  <c r="H140" i="3" s="1"/>
  <c r="E141" i="3"/>
  <c r="F141" i="3"/>
  <c r="G141" i="3"/>
  <c r="H141" i="3" s="1"/>
  <c r="E142" i="3"/>
  <c r="F142" i="3"/>
  <c r="G142" i="3"/>
  <c r="H142" i="3" s="1"/>
  <c r="E143" i="3"/>
  <c r="F143" i="3"/>
  <c r="G143" i="3"/>
  <c r="H143" i="3" s="1"/>
  <c r="E144" i="3"/>
  <c r="F144" i="3"/>
  <c r="G144" i="3"/>
  <c r="H144" i="3" s="1"/>
  <c r="E145" i="3"/>
  <c r="F145" i="3"/>
  <c r="G145" i="3"/>
  <c r="H145" i="3" s="1"/>
  <c r="E146" i="3"/>
  <c r="F146" i="3"/>
  <c r="G146" i="3"/>
  <c r="H146" i="3" s="1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2" i="5"/>
  <c r="E2" i="5" s="1"/>
  <c r="C125" i="3"/>
  <c r="C133" i="3"/>
  <c r="C140" i="3"/>
  <c r="C144" i="3"/>
  <c r="C117" i="3"/>
  <c r="C91" i="3"/>
  <c r="C42" i="3"/>
  <c r="C23" i="3"/>
  <c r="C14" i="3"/>
  <c r="C10" i="3"/>
  <c r="C5" i="3"/>
  <c r="C6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8" i="3"/>
  <c r="C119" i="3"/>
  <c r="C120" i="3"/>
  <c r="C121" i="3"/>
  <c r="C122" i="3"/>
  <c r="C123" i="3"/>
  <c r="C124" i="3"/>
  <c r="C126" i="3"/>
  <c r="C127" i="3"/>
  <c r="C128" i="3"/>
  <c r="C129" i="3"/>
  <c r="C130" i="3"/>
  <c r="C131" i="3"/>
  <c r="C132" i="3"/>
  <c r="C134" i="3"/>
  <c r="C135" i="3"/>
  <c r="C136" i="3"/>
  <c r="C137" i="3"/>
  <c r="C138" i="3"/>
  <c r="C139" i="3"/>
  <c r="C141" i="3"/>
  <c r="C142" i="3"/>
  <c r="C143" i="3"/>
  <c r="C145" i="3"/>
  <c r="C146" i="3"/>
  <c r="C71" i="3"/>
  <c r="C72" i="3"/>
  <c r="C7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2" i="3"/>
  <c r="H2" i="3" s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3" i="3"/>
  <c r="E4" i="3"/>
  <c r="E5" i="3"/>
  <c r="E6" i="3"/>
  <c r="E7" i="3"/>
  <c r="E8" i="3"/>
  <c r="E9" i="3"/>
  <c r="E10" i="3"/>
  <c r="E11" i="3"/>
  <c r="E12" i="3"/>
  <c r="E2" i="3"/>
  <c r="D61" i="3"/>
  <c r="D62" i="3"/>
  <c r="D63" i="3"/>
  <c r="D64" i="3"/>
  <c r="D65" i="3"/>
  <c r="D66" i="3"/>
  <c r="D67" i="3"/>
  <c r="D68" i="3"/>
  <c r="D69" i="3"/>
  <c r="D70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3" i="3"/>
  <c r="D24" i="3"/>
  <c r="D25" i="3"/>
  <c r="D26" i="3"/>
  <c r="D27" i="3"/>
  <c r="D28" i="3"/>
  <c r="D29" i="3"/>
  <c r="D30" i="3"/>
  <c r="D31" i="3"/>
  <c r="D32" i="3"/>
  <c r="D33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D4" i="3"/>
  <c r="D5" i="3"/>
  <c r="D6" i="3"/>
  <c r="D7" i="3"/>
  <c r="D8" i="3"/>
  <c r="D9" i="3"/>
  <c r="D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2" i="3"/>
  <c r="C3" i="3"/>
  <c r="C4" i="3"/>
  <c r="C7" i="3"/>
  <c r="C8" i="3"/>
  <c r="C9" i="3"/>
  <c r="C11" i="3"/>
  <c r="C12" i="3"/>
  <c r="C13" i="3"/>
  <c r="C15" i="3"/>
  <c r="C16" i="3"/>
  <c r="C17" i="3"/>
  <c r="C18" i="3"/>
  <c r="C19" i="3"/>
  <c r="C20" i="3"/>
  <c r="C21" i="3"/>
  <c r="C22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2" i="3"/>
  <c r="B105" i="1"/>
  <c r="J105" i="1"/>
  <c r="B106" i="1"/>
  <c r="J106" i="1"/>
  <c r="B157" i="1"/>
  <c r="J157" i="1"/>
  <c r="B185" i="1"/>
  <c r="J185" i="1"/>
  <c r="B189" i="1"/>
  <c r="J189" i="1"/>
  <c r="B190" i="1"/>
  <c r="J190" i="1"/>
  <c r="B4" i="1"/>
  <c r="J4" i="1"/>
  <c r="B5" i="1"/>
  <c r="J5" i="1"/>
  <c r="B6" i="1"/>
  <c r="J6" i="1"/>
  <c r="B7" i="1"/>
  <c r="J7" i="1"/>
  <c r="B8" i="1"/>
  <c r="J8" i="1"/>
  <c r="B9" i="1"/>
  <c r="J9" i="1"/>
  <c r="B10" i="1"/>
  <c r="J10" i="1"/>
  <c r="B11" i="1"/>
  <c r="J11" i="1"/>
  <c r="B12" i="1"/>
  <c r="J12" i="1"/>
  <c r="B13" i="1"/>
  <c r="J13" i="1"/>
  <c r="B14" i="1"/>
  <c r="J14" i="1"/>
  <c r="B15" i="1"/>
  <c r="J15" i="1"/>
  <c r="B16" i="1"/>
  <c r="J16" i="1"/>
  <c r="B17" i="1"/>
  <c r="J17" i="1"/>
  <c r="B18" i="1"/>
  <c r="J18" i="1"/>
  <c r="B19" i="1"/>
  <c r="J19" i="1"/>
  <c r="B21" i="1"/>
  <c r="J21" i="1"/>
  <c r="B22" i="1"/>
  <c r="J22" i="1"/>
  <c r="B24" i="1"/>
  <c r="J24" i="1"/>
  <c r="B25" i="1"/>
  <c r="J25" i="1"/>
  <c r="B26" i="1"/>
  <c r="J26" i="1"/>
  <c r="B27" i="1"/>
  <c r="J27" i="1"/>
  <c r="B28" i="1"/>
  <c r="J28" i="1"/>
  <c r="B29" i="1"/>
  <c r="J29" i="1"/>
  <c r="B30" i="1"/>
  <c r="J30" i="1"/>
  <c r="B31" i="1"/>
  <c r="J31" i="1"/>
  <c r="B33" i="1"/>
  <c r="J33" i="1"/>
  <c r="B35" i="1"/>
  <c r="J35" i="1"/>
  <c r="B36" i="1"/>
  <c r="J36" i="1"/>
  <c r="B38" i="1"/>
  <c r="J38" i="1"/>
  <c r="B39" i="1"/>
  <c r="J39" i="1"/>
  <c r="B40" i="1"/>
  <c r="J40" i="1"/>
  <c r="B41" i="1"/>
  <c r="J41" i="1"/>
  <c r="B42" i="1"/>
  <c r="J42" i="1"/>
  <c r="B43" i="1"/>
  <c r="J43" i="1"/>
  <c r="B44" i="1"/>
  <c r="J44" i="1"/>
  <c r="B45" i="1"/>
  <c r="J45" i="1"/>
  <c r="B46" i="1"/>
  <c r="J46" i="1"/>
  <c r="B47" i="1"/>
  <c r="J47" i="1"/>
  <c r="B48" i="1"/>
  <c r="J48" i="1"/>
  <c r="B49" i="1"/>
  <c r="J49" i="1"/>
  <c r="B50" i="1"/>
  <c r="J50" i="1"/>
  <c r="B51" i="1"/>
  <c r="J51" i="1"/>
  <c r="B52" i="1"/>
  <c r="J52" i="1"/>
  <c r="B53" i="1"/>
  <c r="J53" i="1"/>
  <c r="B54" i="1"/>
  <c r="J54" i="1"/>
  <c r="B55" i="1"/>
  <c r="J55" i="1"/>
  <c r="B56" i="1"/>
  <c r="J56" i="1"/>
  <c r="B57" i="1"/>
  <c r="J57" i="1"/>
  <c r="B58" i="1"/>
  <c r="J58" i="1"/>
  <c r="B59" i="1"/>
  <c r="J59" i="1"/>
  <c r="B60" i="1"/>
  <c r="J60" i="1"/>
  <c r="B61" i="1"/>
  <c r="J61" i="1"/>
  <c r="B62" i="1"/>
  <c r="J62" i="1"/>
  <c r="B63" i="1"/>
  <c r="J63" i="1"/>
  <c r="B64" i="1"/>
  <c r="J64" i="1"/>
  <c r="B65" i="1"/>
  <c r="J65" i="1"/>
  <c r="B66" i="1"/>
  <c r="J66" i="1"/>
  <c r="B67" i="1"/>
  <c r="J67" i="1"/>
  <c r="B68" i="1"/>
  <c r="J68" i="1"/>
  <c r="B69" i="1"/>
  <c r="J69" i="1"/>
  <c r="B70" i="1"/>
  <c r="J70" i="1"/>
  <c r="B71" i="1"/>
  <c r="J71" i="1"/>
  <c r="B72" i="1"/>
  <c r="J72" i="1"/>
  <c r="B73" i="1"/>
  <c r="J73" i="1"/>
  <c r="B74" i="1"/>
  <c r="J74" i="1"/>
  <c r="B75" i="1"/>
  <c r="J75" i="1"/>
  <c r="B76" i="1"/>
  <c r="J76" i="1"/>
  <c r="B77" i="1"/>
  <c r="J77" i="1"/>
  <c r="B78" i="1"/>
  <c r="J78" i="1"/>
  <c r="B79" i="1"/>
  <c r="J79" i="1"/>
  <c r="B80" i="1"/>
  <c r="J80" i="1"/>
  <c r="B81" i="1"/>
  <c r="J81" i="1"/>
  <c r="B82" i="1"/>
  <c r="J82" i="1"/>
  <c r="B83" i="1"/>
  <c r="J83" i="1"/>
  <c r="B84" i="1"/>
  <c r="J84" i="1"/>
  <c r="B85" i="1"/>
  <c r="J85" i="1"/>
  <c r="B86" i="1"/>
  <c r="J86" i="1"/>
  <c r="B87" i="1"/>
  <c r="J87" i="1"/>
  <c r="B88" i="1"/>
  <c r="J88" i="1"/>
  <c r="B89" i="1"/>
  <c r="J89" i="1"/>
  <c r="B90" i="1"/>
  <c r="J90" i="1"/>
  <c r="B91" i="1"/>
  <c r="J91" i="1"/>
  <c r="B92" i="1"/>
  <c r="J92" i="1"/>
  <c r="B93" i="1"/>
  <c r="J93" i="1"/>
  <c r="B94" i="1"/>
  <c r="J94" i="1"/>
  <c r="B95" i="1"/>
  <c r="J95" i="1"/>
  <c r="B96" i="1"/>
  <c r="J96" i="1"/>
  <c r="B97" i="1"/>
  <c r="J97" i="1"/>
  <c r="B98" i="1"/>
  <c r="J98" i="1"/>
  <c r="B99" i="1"/>
  <c r="J99" i="1"/>
  <c r="B100" i="1"/>
  <c r="J100" i="1"/>
  <c r="B101" i="1"/>
  <c r="J101" i="1"/>
  <c r="B102" i="1"/>
  <c r="J102" i="1"/>
  <c r="B103" i="1"/>
  <c r="J103" i="1"/>
  <c r="B104" i="1"/>
  <c r="J104" i="1"/>
  <c r="B107" i="1"/>
  <c r="J107" i="1"/>
  <c r="B108" i="1"/>
  <c r="J108" i="1"/>
  <c r="B109" i="1"/>
  <c r="J109" i="1"/>
  <c r="B110" i="1"/>
  <c r="J110" i="1"/>
  <c r="B111" i="1"/>
  <c r="J111" i="1"/>
  <c r="B112" i="1"/>
  <c r="J112" i="1"/>
  <c r="B113" i="1"/>
  <c r="J113" i="1"/>
  <c r="B115" i="1"/>
  <c r="J115" i="1"/>
  <c r="B116" i="1"/>
  <c r="J116" i="1"/>
  <c r="B117" i="1"/>
  <c r="J117" i="1"/>
  <c r="B118" i="1"/>
  <c r="J118" i="1"/>
  <c r="B119" i="1"/>
  <c r="J119" i="1"/>
  <c r="B120" i="1"/>
  <c r="J120" i="1"/>
  <c r="B121" i="1"/>
  <c r="J121" i="1"/>
  <c r="B122" i="1"/>
  <c r="J122" i="1"/>
  <c r="B123" i="1"/>
  <c r="J123" i="1"/>
  <c r="B124" i="1"/>
  <c r="J124" i="1"/>
  <c r="B125" i="1"/>
  <c r="J125" i="1"/>
  <c r="B126" i="1"/>
  <c r="J126" i="1"/>
  <c r="B127" i="1"/>
  <c r="J127" i="1"/>
  <c r="B128" i="1"/>
  <c r="J128" i="1"/>
  <c r="B129" i="1"/>
  <c r="J129" i="1"/>
  <c r="B130" i="1"/>
  <c r="J130" i="1"/>
  <c r="B131" i="1"/>
  <c r="J131" i="1"/>
  <c r="B132" i="1"/>
  <c r="J132" i="1"/>
  <c r="B133" i="1"/>
  <c r="J133" i="1"/>
  <c r="B134" i="1"/>
  <c r="J134" i="1"/>
  <c r="B135" i="1"/>
  <c r="J135" i="1"/>
  <c r="B136" i="1"/>
  <c r="J136" i="1"/>
  <c r="B137" i="1"/>
  <c r="J137" i="1"/>
  <c r="B138" i="1"/>
  <c r="J138" i="1"/>
  <c r="B139" i="1"/>
  <c r="J139" i="1"/>
  <c r="B140" i="1"/>
  <c r="J140" i="1"/>
  <c r="B141" i="1"/>
  <c r="J141" i="1"/>
  <c r="B142" i="1"/>
  <c r="J142" i="1"/>
  <c r="B143" i="1"/>
  <c r="J143" i="1"/>
  <c r="B144" i="1"/>
  <c r="J144" i="1"/>
  <c r="B145" i="1"/>
  <c r="J145" i="1"/>
  <c r="B146" i="1"/>
  <c r="J146" i="1"/>
  <c r="B147" i="1"/>
  <c r="J147" i="1"/>
  <c r="B148" i="1"/>
  <c r="J148" i="1"/>
  <c r="B149" i="1"/>
  <c r="J149" i="1"/>
  <c r="B150" i="1"/>
  <c r="J150" i="1"/>
  <c r="B151" i="1"/>
  <c r="J151" i="1"/>
  <c r="B152" i="1"/>
  <c r="J152" i="1"/>
  <c r="B153" i="1"/>
  <c r="J153" i="1"/>
  <c r="B154" i="1"/>
  <c r="J154" i="1"/>
  <c r="B155" i="1"/>
  <c r="J155" i="1"/>
  <c r="B156" i="1"/>
  <c r="J156" i="1"/>
  <c r="B158" i="1"/>
  <c r="J158" i="1"/>
  <c r="B159" i="1"/>
  <c r="J159" i="1"/>
  <c r="B160" i="1"/>
  <c r="J160" i="1"/>
  <c r="B161" i="1"/>
  <c r="J161" i="1"/>
  <c r="B162" i="1"/>
  <c r="J162" i="1"/>
  <c r="B163" i="1"/>
  <c r="J163" i="1"/>
  <c r="B164" i="1"/>
  <c r="J164" i="1"/>
  <c r="B165" i="1"/>
  <c r="J165" i="1"/>
  <c r="B166" i="1"/>
  <c r="J166" i="1"/>
  <c r="B168" i="1"/>
  <c r="J168" i="1"/>
  <c r="B169" i="1"/>
  <c r="J169" i="1"/>
  <c r="B170" i="1"/>
  <c r="J170" i="1"/>
  <c r="B171" i="1"/>
  <c r="J171" i="1"/>
  <c r="B172" i="1"/>
  <c r="J172" i="1"/>
  <c r="B173" i="1"/>
  <c r="J173" i="1"/>
  <c r="B174" i="1"/>
  <c r="J174" i="1"/>
  <c r="B175" i="1"/>
  <c r="J175" i="1"/>
  <c r="B176" i="1"/>
  <c r="J176" i="1"/>
  <c r="B177" i="1"/>
  <c r="J177" i="1"/>
  <c r="B178" i="1"/>
  <c r="J178" i="1"/>
  <c r="B179" i="1"/>
  <c r="J179" i="1"/>
  <c r="B180" i="1"/>
  <c r="J180" i="1"/>
  <c r="B181" i="1"/>
  <c r="J181" i="1"/>
  <c r="B182" i="1"/>
  <c r="J182" i="1"/>
  <c r="B183" i="1"/>
  <c r="J183" i="1"/>
  <c r="B184" i="1"/>
  <c r="J184" i="1"/>
  <c r="B186" i="1"/>
  <c r="J186" i="1"/>
  <c r="B187" i="1"/>
  <c r="J187" i="1"/>
  <c r="B188" i="1"/>
  <c r="J188" i="1"/>
  <c r="B191" i="1"/>
  <c r="J191" i="1"/>
  <c r="B192" i="1"/>
  <c r="J192" i="1"/>
  <c r="B193" i="1"/>
  <c r="J193" i="1"/>
  <c r="B194" i="1"/>
  <c r="J194" i="1"/>
  <c r="B195" i="1"/>
  <c r="J195" i="1"/>
  <c r="B196" i="1"/>
  <c r="J196" i="1"/>
  <c r="B197" i="1"/>
  <c r="J197" i="1"/>
  <c r="B198" i="1"/>
  <c r="J198" i="1"/>
  <c r="B199" i="1"/>
  <c r="J199" i="1"/>
  <c r="B200" i="1"/>
  <c r="J200" i="1"/>
  <c r="B201" i="1"/>
  <c r="J201" i="1"/>
  <c r="B202" i="1"/>
  <c r="J202" i="1"/>
  <c r="B203" i="1"/>
  <c r="J203" i="1"/>
  <c r="B204" i="1"/>
  <c r="J204" i="1"/>
  <c r="B205" i="1"/>
  <c r="J205" i="1"/>
  <c r="B206" i="1"/>
  <c r="J206" i="1"/>
  <c r="B207" i="1"/>
  <c r="J207" i="1"/>
  <c r="B208" i="1"/>
  <c r="J208" i="1"/>
  <c r="B209" i="1"/>
  <c r="J209" i="1"/>
  <c r="B210" i="1"/>
  <c r="J210" i="1"/>
  <c r="B211" i="1"/>
  <c r="J211" i="1"/>
  <c r="B212" i="1"/>
  <c r="J212" i="1"/>
  <c r="B213" i="1"/>
  <c r="J213" i="1"/>
  <c r="B3" i="1"/>
  <c r="B20" i="1"/>
  <c r="B23" i="1"/>
  <c r="B32" i="1"/>
  <c r="B34" i="1"/>
  <c r="B37" i="1"/>
  <c r="B114" i="1"/>
  <c r="B167" i="1"/>
  <c r="B214" i="1"/>
  <c r="B2" i="1"/>
  <c r="J214" i="1"/>
  <c r="J167" i="1"/>
  <c r="J114" i="1"/>
  <c r="J37" i="1"/>
  <c r="J34" i="1"/>
  <c r="J32" i="1"/>
  <c r="J23" i="1"/>
  <c r="J20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1C2973-F159-4BDF-8B4E-00B548CD19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F63A63-59EA-437F-83A6-F3C99023F3E7}" name="WorksheetConnection_Illinois Hospital Financial 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IllinoisHospitalFinancialData.xlsxTable1"/>
        </x15:connection>
      </ext>
    </extLst>
  </connection>
</connections>
</file>

<file path=xl/sharedStrings.xml><?xml version="1.0" encoding="utf-8"?>
<sst xmlns="http://schemas.openxmlformats.org/spreadsheetml/2006/main" count="1042" uniqueCount="500">
  <si>
    <t>Hospitals</t>
  </si>
  <si>
    <t>CID</t>
  </si>
  <si>
    <t>Ownership Type</t>
  </si>
  <si>
    <t>Medicare Patients</t>
  </si>
  <si>
    <t>Medicaid Patients</t>
  </si>
  <si>
    <t>Other Public Payment Patients</t>
  </si>
  <si>
    <t>Private Payment Patients</t>
  </si>
  <si>
    <t>Charity Care Patients</t>
  </si>
  <si>
    <t>Total Number of Inpatients</t>
  </si>
  <si>
    <t>Medicaid Revenue</t>
  </si>
  <si>
    <t>Medicare Revenue</t>
  </si>
  <si>
    <t>Other Public Payment</t>
  </si>
  <si>
    <t>Private Insurance</t>
  </si>
  <si>
    <t>Private Payment</t>
  </si>
  <si>
    <t>Total Inpatient Revenue</t>
  </si>
  <si>
    <t>Abraham Lincoln Hospital</t>
  </si>
  <si>
    <t>Other Not For Profit</t>
  </si>
  <si>
    <t>Adventist Bolingbrook Hospital</t>
  </si>
  <si>
    <t>Church-Related</t>
  </si>
  <si>
    <t>Adventist GlenOaks Hospital</t>
  </si>
  <si>
    <t>Adventist Hinsdale Hospital</t>
  </si>
  <si>
    <t>Adventist La Grange Memorial Hospital</t>
  </si>
  <si>
    <t>Advocate - Good Shepherd Hospital</t>
  </si>
  <si>
    <t>Advocate BroMenn Medical Center</t>
  </si>
  <si>
    <t>Advocate Christ Medical Center</t>
  </si>
  <si>
    <t>Advocate Condell Medical Center</t>
  </si>
  <si>
    <t>Advocate Eureka Hospital</t>
  </si>
  <si>
    <t>Advocate Good Samaritan Hospital</t>
  </si>
  <si>
    <t>Advocate Illinois Masonic Medical Center</t>
  </si>
  <si>
    <t>Advocate Lutheran General Hospital</t>
  </si>
  <si>
    <t>Advocate Sherman Hospital</t>
  </si>
  <si>
    <t>Advocate South Suburban Hospital</t>
  </si>
  <si>
    <t>Advocate Trinity Hospital</t>
  </si>
  <si>
    <t>Alexian Brothers Behavioral Health Hospital</t>
  </si>
  <si>
    <t>Alexian Brothers Medical Center</t>
  </si>
  <si>
    <t>Alton Memorial Hospital</t>
  </si>
  <si>
    <t>Not For Profit Corporation</t>
  </si>
  <si>
    <t>Anderson Hospital</t>
  </si>
  <si>
    <t>Ann &amp; Robert H. Lurie Children's Hospital of Chica</t>
  </si>
  <si>
    <t>Aurora Chicago Lakeshore Hospital</t>
  </si>
  <si>
    <t>For Profit Corporation</t>
  </si>
  <si>
    <t>Blessing Hospital at 11th Street</t>
  </si>
  <si>
    <t>Blessing Hospital at 14th Street</t>
  </si>
  <si>
    <t>Carle Foundation Hospital</t>
  </si>
  <si>
    <t>Carlinville Area Hospital Association</t>
  </si>
  <si>
    <t>Centegra Hospital - McHenry</t>
  </si>
  <si>
    <t>Centegra Hospital - Woodstock</t>
  </si>
  <si>
    <t>Centegra Specialty Hospital - Woodstock</t>
  </si>
  <si>
    <t>Central DuPage Hospital</t>
  </si>
  <si>
    <t>CGH Medical Center</t>
  </si>
  <si>
    <t>City</t>
  </si>
  <si>
    <t>Chicago Behavioral Hospital</t>
  </si>
  <si>
    <t>Clay County Hospital</t>
  </si>
  <si>
    <t>County</t>
  </si>
  <si>
    <t>Community First Medical Center</t>
  </si>
  <si>
    <t>Community Memorial Hospital</t>
  </si>
  <si>
    <t>Crawford Memorial Hospital</t>
  </si>
  <si>
    <t>Hospital District</t>
  </si>
  <si>
    <t>Crossroads Community Hospital</t>
  </si>
  <si>
    <t>Decatur Memorial Hospital</t>
  </si>
  <si>
    <t>Delnor Community Hospital</t>
  </si>
  <si>
    <t>Dr. John  Warner Hospital</t>
  </si>
  <si>
    <t>Edward Hospital</t>
  </si>
  <si>
    <t>Elmhurst Memorial Hospital</t>
  </si>
  <si>
    <t>Evanston Hospital</t>
  </si>
  <si>
    <t>Fairfield Memorial Hospital</t>
  </si>
  <si>
    <t>Fayette County Hospital</t>
  </si>
  <si>
    <t>Ferrell Hospital</t>
  </si>
  <si>
    <t>FHN Memorial Hospital</t>
  </si>
  <si>
    <t>Franciscan St. James Health - Chicago Heights</t>
  </si>
  <si>
    <t>Franciscan St. James Health - Olympia Fields</t>
  </si>
  <si>
    <t>Franklin Hospital</t>
  </si>
  <si>
    <t>Galesburg Cottage Hospital</t>
  </si>
  <si>
    <t>Garfield Park Hospital</t>
  </si>
  <si>
    <t>Gateway Regional Medical Center</t>
  </si>
  <si>
    <t>Genesis Medical Center - Silvis</t>
  </si>
  <si>
    <t>Genesis Medical Center Aledo</t>
  </si>
  <si>
    <t>Gibson Community Hospital</t>
  </si>
  <si>
    <t>Glenbrook Hospital</t>
  </si>
  <si>
    <t>Good Samaritan Regional  Health Center</t>
  </si>
  <si>
    <t>Gottlieb Memorial Hospital</t>
  </si>
  <si>
    <t>Graham Hospital</t>
  </si>
  <si>
    <t>Greenville Regional Hospital</t>
  </si>
  <si>
    <t>Hamilton Memorial Hospital</t>
  </si>
  <si>
    <t>Hammond Henry Hospital</t>
  </si>
  <si>
    <t>Hardin County General Hospital</t>
  </si>
  <si>
    <t>Harrisburg Medical Center</t>
  </si>
  <si>
    <t>Heartland Regional Medical Center</t>
  </si>
  <si>
    <t>Herrin Hospital</t>
  </si>
  <si>
    <t>Highland Park Hospital</t>
  </si>
  <si>
    <t>Hillsboro Area Hospital</t>
  </si>
  <si>
    <t>Holy Cross Hospital</t>
  </si>
  <si>
    <t>Hoopeston Community Memorial Hospital</t>
  </si>
  <si>
    <t>Hopedale Hospital</t>
  </si>
  <si>
    <t>HSHS St. John's Hospital</t>
  </si>
  <si>
    <t>Illini Community Hospital</t>
  </si>
  <si>
    <t>Illinois Valley Community Hospital</t>
  </si>
  <si>
    <t>Ingalls Memorial Hospital</t>
  </si>
  <si>
    <t>Iroquois Memorial Hospital</t>
  </si>
  <si>
    <t>Jackson Park Hospital</t>
  </si>
  <si>
    <t>Jersey Community Hospital</t>
  </si>
  <si>
    <t>John H. Stroger Hospital of Cook County</t>
  </si>
  <si>
    <t>Katherine Shaw Bethea Hospital</t>
  </si>
  <si>
    <t>Kindred Chicago Central Hospital</t>
  </si>
  <si>
    <t>Kindred Hospital - Chicago</t>
  </si>
  <si>
    <t>Kindred Hospital - Northlake</t>
  </si>
  <si>
    <t>Kindred Hospital - Sycamore</t>
  </si>
  <si>
    <t>Kindred Hospital Peoria</t>
  </si>
  <si>
    <t>Kirby Medical Center</t>
  </si>
  <si>
    <t>Kishwaukee Hospital</t>
  </si>
  <si>
    <t>LaRabida Children's Hospital</t>
  </si>
  <si>
    <t>Lawrence County Memorial Hospital</t>
  </si>
  <si>
    <t>Lincoln Prairie Behavioral Health Center</t>
  </si>
  <si>
    <t>Linden Oaks Hospital</t>
  </si>
  <si>
    <t>Little Company of Mary Hospital</t>
  </si>
  <si>
    <t>Loretto Hospital</t>
  </si>
  <si>
    <t>Louis A. Weiss Memorial Hospital</t>
  </si>
  <si>
    <t>Loyola University Medical Center</t>
  </si>
  <si>
    <t>MacNeal Hospital</t>
  </si>
  <si>
    <t>Marianjoy Rehabilitation Center</t>
  </si>
  <si>
    <t>Marshall Browning Hospital</t>
  </si>
  <si>
    <t>Mason District Hospital</t>
  </si>
  <si>
    <t>Massac Memorial Hospital</t>
  </si>
  <si>
    <t>McDonough District Hospital</t>
  </si>
  <si>
    <t>Memorial Hospital</t>
  </si>
  <si>
    <t>Memorial Hospital Of Carbondale</t>
  </si>
  <si>
    <t>Memorial Medical Center</t>
  </si>
  <si>
    <t>Mendota Community Hospital</t>
  </si>
  <si>
    <t>Mercy Harvard Memorial Hospital</t>
  </si>
  <si>
    <t>Mercy Hospital &amp; Medical Center</t>
  </si>
  <si>
    <t>Methodist Hospital of Chicago</t>
  </si>
  <si>
    <t>Methodist Medical Center</t>
  </si>
  <si>
    <t>MetroSouth Medical Center</t>
  </si>
  <si>
    <t>Limited Liability Company</t>
  </si>
  <si>
    <t>Midwest Medical Center</t>
  </si>
  <si>
    <t>Midwestern Regional Medical Center</t>
  </si>
  <si>
    <t>Morris Hospital &amp; Healthcare Centers</t>
  </si>
  <si>
    <t>Morrison Community Hospital</t>
  </si>
  <si>
    <t>Mount Sinai Hospital Medical Center</t>
  </si>
  <si>
    <t>Northwest Community Hospital</t>
  </si>
  <si>
    <t>Northwestern Lake Forest Hospital</t>
  </si>
  <si>
    <t>Northwestern Memorial Hospital</t>
  </si>
  <si>
    <t>Norwegian American Hospital</t>
  </si>
  <si>
    <t>OSF Holy Family Medical Center</t>
  </si>
  <si>
    <t>OSF Saint Anthony's Health Center</t>
  </si>
  <si>
    <t>OSF Saint Elizabeth Medical Center</t>
  </si>
  <si>
    <t>OSF Saint Francis Medical Center</t>
  </si>
  <si>
    <t>OSF Saint James John W. Albrecht Medical Center</t>
  </si>
  <si>
    <t>OSF Saint Luke Medical Center</t>
  </si>
  <si>
    <t>Palos Community Hospital</t>
  </si>
  <si>
    <t>Pana Community Hospital</t>
  </si>
  <si>
    <t>Paris Community Hospital</t>
  </si>
  <si>
    <t>Passavant Area Hospital</t>
  </si>
  <si>
    <t>Pekin Memorial Hospital</t>
  </si>
  <si>
    <t>Perry Memorial Hospital</t>
  </si>
  <si>
    <t>Pinckneyville Community Hospital</t>
  </si>
  <si>
    <t>Presence Covenant Medical Center</t>
  </si>
  <si>
    <t>Presence Holy Family Hospital</t>
  </si>
  <si>
    <t>Presence Mercy Medical Center</t>
  </si>
  <si>
    <t>Presence Resurrection Medical Center</t>
  </si>
  <si>
    <t>Presence Saint Francis Hospital</t>
  </si>
  <si>
    <t>Presence Saint Joseph Hospital</t>
  </si>
  <si>
    <t>Presence Saint Joseph Hospital Chicago</t>
  </si>
  <si>
    <t>Presence Saint Joseph Medical Center</t>
  </si>
  <si>
    <t>Presence Saint Mary Of Nazareth Hospital</t>
  </si>
  <si>
    <t>Presence St Mary's Hospital</t>
  </si>
  <si>
    <t>Presence St. Elizabeth Hospital</t>
  </si>
  <si>
    <t>Presence United Samaritans Medical Center</t>
  </si>
  <si>
    <t>Proctor Community Hospital</t>
  </si>
  <si>
    <t>Provident Hospital of Cook County</t>
  </si>
  <si>
    <t>Red Bud Regional Hospital</t>
  </si>
  <si>
    <t>Rehabilitation Institute of Chicago</t>
  </si>
  <si>
    <t>Richland Memorial Hospital</t>
  </si>
  <si>
    <t>Riveredge Hospital</t>
  </si>
  <si>
    <t>Riverside Medical Center</t>
  </si>
  <si>
    <t>RML Specialty Hospital</t>
  </si>
  <si>
    <t>Rochelle Community Hospital</t>
  </si>
  <si>
    <t>Rockford Memorial Hospital</t>
  </si>
  <si>
    <t>Roseland Community Hospital</t>
  </si>
  <si>
    <t>Rush Oak Park Hospital</t>
  </si>
  <si>
    <t>Rush University Medical Center</t>
  </si>
  <si>
    <t>Rush-Copley Medical Center</t>
  </si>
  <si>
    <t>Saint Anthony Hospital</t>
  </si>
  <si>
    <t>Saint Anthony Medical Center</t>
  </si>
  <si>
    <t>Saint Clare's Hospital</t>
  </si>
  <si>
    <t>Salem Township Hospital</t>
  </si>
  <si>
    <t>Township</t>
  </si>
  <si>
    <t>Sarah Bush Lincoln Health Center</t>
  </si>
  <si>
    <t>Sarah D. Culbertson Memorial Hospital</t>
  </si>
  <si>
    <t>Schwab Rehabilitation Center</t>
  </si>
  <si>
    <t>Shelby Memorial Hospital</t>
  </si>
  <si>
    <t>Shriners Hospitals for Children - Chicago</t>
  </si>
  <si>
    <t>Silver Cross Hospital</t>
  </si>
  <si>
    <t>Skokie Hospital</t>
  </si>
  <si>
    <t>South Shore Hospital, Corp.</t>
  </si>
  <si>
    <t>Sparta Community Hospital</t>
  </si>
  <si>
    <t>St. Alexius Medical Center</t>
  </si>
  <si>
    <t>St. Anthony's Memorial Hospital</t>
  </si>
  <si>
    <t>St. Bernard Hospital</t>
  </si>
  <si>
    <t>St. Elizabeth's Hospital</t>
  </si>
  <si>
    <t>St. Francis Hospital</t>
  </si>
  <si>
    <t>St. Joseph Medical Center</t>
  </si>
  <si>
    <t>St. Joseph Memorial Hospital</t>
  </si>
  <si>
    <t>St. Joseph's  Hospital</t>
  </si>
  <si>
    <t>St. Margaret's Hospital</t>
  </si>
  <si>
    <t>St. Mary Medical Center</t>
  </si>
  <si>
    <t>St. Mary's Hospital</t>
  </si>
  <si>
    <t>Streamwood Behavioral Healthcare System</t>
  </si>
  <si>
    <t>Swedish Covenant Hospital</t>
  </si>
  <si>
    <t>SwedishAmerican Hospital</t>
  </si>
  <si>
    <t>SwedishAmerican Medical Center - Belvidere</t>
  </si>
  <si>
    <t>Taylorville Memorial Hospital</t>
  </si>
  <si>
    <t>The Pavilion Foundation</t>
  </si>
  <si>
    <t>Thomas H. Boyd Memorial Hospital</t>
  </si>
  <si>
    <t>Thorek Memorial Hospital</t>
  </si>
  <si>
    <t>Touchette Regional Hospital</t>
  </si>
  <si>
    <t>UHS Hartgrove Hospital</t>
  </si>
  <si>
    <t>Union County Hospital</t>
  </si>
  <si>
    <t>UnityPoint Health - Trinity Moline</t>
  </si>
  <si>
    <t>UnityPoint Health - Trinity Rock Island</t>
  </si>
  <si>
    <t>University Of Chicago Medical Center</t>
  </si>
  <si>
    <t>University of Illinois Hospital at Chicago</t>
  </si>
  <si>
    <t>Valley West Hospital</t>
  </si>
  <si>
    <t>Van Matre Rehabilitation Hospital</t>
  </si>
  <si>
    <t>VHS West Suburban Medical Center</t>
  </si>
  <si>
    <t>VHS Westlake Hospital</t>
  </si>
  <si>
    <t>Vibra Hospital of Springfield, LLC</t>
  </si>
  <si>
    <t>Vista Medical Center East</t>
  </si>
  <si>
    <t>Vista Medical Center West</t>
  </si>
  <si>
    <t>Wabash General Hospital District</t>
  </si>
  <si>
    <t>Washington County Hospital</t>
  </si>
  <si>
    <t>ID</t>
  </si>
  <si>
    <t>Hospital_ID</t>
  </si>
  <si>
    <t>Patient_ID</t>
  </si>
  <si>
    <t xml:space="preserve">Admission </t>
  </si>
  <si>
    <t>Discharge</t>
  </si>
  <si>
    <t>Country_ID</t>
  </si>
  <si>
    <t>Hospital</t>
  </si>
  <si>
    <t>University Clinic Heidelberg Universittsklinikum Heidelberg</t>
  </si>
  <si>
    <t>Erasmus Medisch Centrum Universitait Medisch Centrum Rotterdam</t>
  </si>
  <si>
    <t>Asklepios Klinikum Bad Abbach</t>
  </si>
  <si>
    <t>Leiden University Medical Center / Leids Universitair Medisch Centrum</t>
  </si>
  <si>
    <t>Centre Hospitalier Universitaire Vaudois Lausanne</t>
  </si>
  <si>
    <t>Hôpitaux Universitaires de Geneve</t>
  </si>
  <si>
    <t>Universitätsklinikum Hamburg Eppendorf</t>
  </si>
  <si>
    <t>Universitätsklinikum und Medizinische Fakultät Tübingen</t>
  </si>
  <si>
    <t>Sahlgrenska University Hospital</t>
  </si>
  <si>
    <t>Universitätsklinikum Freiburg</t>
  </si>
  <si>
    <t>Universitätsklinikum Jena Klinikum der Friedrich Schiller Universität</t>
  </si>
  <si>
    <t>Klinik und Poliklinik für Hals Nasen Ohrenheilkunde Ludwig Maximilians Universität München</t>
  </si>
  <si>
    <t>Instytut Psychiatrii i Neurologii</t>
  </si>
  <si>
    <t>Universitair Ziekenhuis Leuven</t>
  </si>
  <si>
    <t>UniverstätsSpitals Zürich</t>
  </si>
  <si>
    <t>Hirslanden Privatklinikgruppe</t>
  </si>
  <si>
    <t>Royal Berkshire NHS Foundation Trust</t>
  </si>
  <si>
    <t>Inselspital Universitatsspital Bern</t>
  </si>
  <si>
    <t>Klinikum der Johannes Gutenberg Universität Mainz</t>
  </si>
  <si>
    <t>Vu Medical Center Amsterdam</t>
  </si>
  <si>
    <t>Universitätsklinikum Magdeburg</t>
  </si>
  <si>
    <t>Guy's and St Thomas' Hospital NHS</t>
  </si>
  <si>
    <t>Universitair Medisch Centrum Groningen</t>
  </si>
  <si>
    <t>L’Institut Curie</t>
  </si>
  <si>
    <t>Universitätsklinikum Dusseldorf</t>
  </si>
  <si>
    <t>Centre Hospitalier Universitaire de Lyon hôpitaux de Lyon</t>
  </si>
  <si>
    <t>Rigshospitalet</t>
  </si>
  <si>
    <t>Uniklinik Köln - Klinikum der Universitat Zu Köln</t>
  </si>
  <si>
    <t>Country</t>
  </si>
  <si>
    <t>Population</t>
  </si>
  <si>
    <t>Density</t>
  </si>
  <si>
    <t>Austria</t>
  </si>
  <si>
    <t>Belgium</t>
  </si>
  <si>
    <t>Bulgaria</t>
  </si>
  <si>
    <t>Croatia</t>
  </si>
  <si>
    <t>Cyprus*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</si>
  <si>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</si>
  <si>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</si>
  <si>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</si>
  <si>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</si>
  <si>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</si>
  <si>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</si>
  <si>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</si>
  <si>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</si>
  <si>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</si>
  <si>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</si>
  <si>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</si>
  <si>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</si>
  <si>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</si>
  <si>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</si>
  <si>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The Netherlands</t>
  </si>
  <si>
    <t>Poland</t>
  </si>
  <si>
    <t>Portugal</t>
  </si>
  <si>
    <t>Romania</t>
  </si>
  <si>
    <t>Slovakia</t>
  </si>
  <si>
    <t>Slovenia</t>
  </si>
  <si>
    <t>Spain</t>
  </si>
  <si>
    <t>Sweden</t>
  </si>
  <si>
    <t>Patient_Name</t>
  </si>
  <si>
    <t>DOB</t>
  </si>
  <si>
    <t>Gender_ID</t>
  </si>
  <si>
    <t>Insurance_ID</t>
  </si>
  <si>
    <t>Payment_ID</t>
  </si>
  <si>
    <t>Medication_ID</t>
  </si>
  <si>
    <t>Review_ID</t>
  </si>
  <si>
    <t>RAJENDRA BABU.B</t>
  </si>
  <si>
    <t>DEVA DHARSHINI</t>
  </si>
  <si>
    <t>KUPURAJ.M</t>
  </si>
  <si>
    <t>ESHWARI.P</t>
  </si>
  <si>
    <t>KRISHAN CHANDRA</t>
  </si>
  <si>
    <t>THAILNAYAKI</t>
  </si>
  <si>
    <t>MR.DINESH</t>
  </si>
  <si>
    <t>MR.SHANMUGARAJAN</t>
  </si>
  <si>
    <t>KAMALA KUMARI</t>
  </si>
  <si>
    <t>MR. CHANDRA.</t>
  </si>
  <si>
    <t>AZHAK</t>
  </si>
  <si>
    <t>VEERANAVEEN</t>
  </si>
  <si>
    <t>SUNDARAJAN.L.R</t>
  </si>
  <si>
    <t>KESAVAN.C</t>
  </si>
  <si>
    <t>MRS.MUNIAMMAL.M</t>
  </si>
  <si>
    <t>MR. SUBRAMANIAN .G</t>
  </si>
  <si>
    <t>PADMANABHAN.S</t>
  </si>
  <si>
    <t>BALAJI.S.A</t>
  </si>
  <si>
    <t>SUGANYA</t>
  </si>
  <si>
    <t>DURAI</t>
  </si>
  <si>
    <t>MR.SELVA MUTHU KUMAR</t>
  </si>
  <si>
    <t>JOTHI.R</t>
  </si>
  <si>
    <t>SHAKILA</t>
  </si>
  <si>
    <t>THRINAVUKARASU</t>
  </si>
  <si>
    <t xml:space="preserve">SIDDARTHA SANKAR SINHA </t>
  </si>
  <si>
    <t>NAVAMANI.S</t>
  </si>
  <si>
    <t>HARIHARAN</t>
  </si>
  <si>
    <t>MR. ELAYARASU.V</t>
  </si>
  <si>
    <t>MRS. VENILA</t>
  </si>
  <si>
    <t>PICHAMANI.D</t>
  </si>
  <si>
    <t>KOTAIAH.V</t>
  </si>
  <si>
    <t>MR.CHOKALINGAM.S</t>
  </si>
  <si>
    <t>MR.LOGANAHAN.P</t>
  </si>
  <si>
    <t>MR.PERUMAL.A</t>
  </si>
  <si>
    <t>CHITRA.P</t>
  </si>
  <si>
    <t>MR.SELLAMUTHU</t>
  </si>
  <si>
    <t>MR.PALANI.R</t>
  </si>
  <si>
    <t>SUSEELA VARADARAJAN</t>
  </si>
  <si>
    <t>MR.RANJITH.R</t>
  </si>
  <si>
    <t>SELVI</t>
  </si>
  <si>
    <t>MR.VINOD VARGHESE</t>
  </si>
  <si>
    <t xml:space="preserve">GNANAPRAKASAM </t>
  </si>
  <si>
    <t>MRS FLORA RANI</t>
  </si>
  <si>
    <t>MRS.TANGUDU JWALA</t>
  </si>
  <si>
    <t>MR.ANANDHAN.K</t>
  </si>
  <si>
    <t xml:space="preserve">MRS. LAKSHMI.R </t>
  </si>
  <si>
    <t>MR.UMANATHAN</t>
  </si>
  <si>
    <t>MRS.RUSHUMANI</t>
  </si>
  <si>
    <t>SARSAWATHY</t>
  </si>
  <si>
    <t>GANGAN</t>
  </si>
  <si>
    <t>GORANLLA KRISHNA</t>
  </si>
  <si>
    <t>CHANDRA SEKAR</t>
  </si>
  <si>
    <t>PRASANINA KUMARI</t>
  </si>
  <si>
    <t>MAHABOOB KHAN</t>
  </si>
  <si>
    <t>UMA MOHAN</t>
  </si>
  <si>
    <t>VASANTHA KUMARI</t>
  </si>
  <si>
    <t>MOHAMAD SAKHLA</t>
  </si>
  <si>
    <t>SRI RAM SAMPATHKUMAR</t>
  </si>
  <si>
    <t>MRS.BAMA RANGARA</t>
  </si>
  <si>
    <t>ANBU BALARAMAN</t>
  </si>
  <si>
    <t>BALAJI</t>
  </si>
  <si>
    <t>BALAJIM</t>
  </si>
  <si>
    <t>GADE REVATHI</t>
  </si>
  <si>
    <t>MAHALAKSHMI</t>
  </si>
  <si>
    <t>BAKIYAM.S</t>
  </si>
  <si>
    <t>Jonathan Dailey</t>
  </si>
  <si>
    <t>Anton</t>
  </si>
  <si>
    <t>Maria</t>
  </si>
  <si>
    <t>Nikolai</t>
  </si>
  <si>
    <t>Sophia</t>
  </si>
  <si>
    <t>Aleksandr</t>
  </si>
  <si>
    <t>Anna</t>
  </si>
  <si>
    <t>Viktor</t>
  </si>
  <si>
    <t>Olga</t>
  </si>
  <si>
    <t>Mikhail</t>
  </si>
  <si>
    <t>Tatiana</t>
  </si>
  <si>
    <t>Ivan</t>
  </si>
  <si>
    <t>Elena</t>
  </si>
  <si>
    <t>Pavel</t>
  </si>
  <si>
    <t>Anastasia</t>
  </si>
  <si>
    <t>Yaroslav</t>
  </si>
  <si>
    <t>Ekaterina</t>
  </si>
  <si>
    <t>Sergey</t>
  </si>
  <si>
    <t>Irina</t>
  </si>
  <si>
    <t>Andrei</t>
  </si>
  <si>
    <t>Svetlana</t>
  </si>
  <si>
    <t>Igor</t>
  </si>
  <si>
    <t>Polina</t>
  </si>
  <si>
    <t>Dmitri</t>
  </si>
  <si>
    <t>Daria</t>
  </si>
  <si>
    <t>Valentin</t>
  </si>
  <si>
    <t>Larisa</t>
  </si>
  <si>
    <t>Vladimir</t>
  </si>
  <si>
    <t>Natalia</t>
  </si>
  <si>
    <t>Georgi</t>
  </si>
  <si>
    <t>Ksenia</t>
  </si>
  <si>
    <t>Oleg</t>
  </si>
  <si>
    <t>Marina</t>
  </si>
  <si>
    <t>Boris</t>
  </si>
  <si>
    <t>Yulia</t>
  </si>
  <si>
    <t>Konstantin</t>
  </si>
  <si>
    <t>Tatyana</t>
  </si>
  <si>
    <t>Grigori</t>
  </si>
  <si>
    <t>Vera</t>
  </si>
  <si>
    <t>Leonid</t>
  </si>
  <si>
    <t>Alina</t>
  </si>
  <si>
    <t>Stanislav</t>
  </si>
  <si>
    <t>Larissa</t>
  </si>
  <si>
    <t>Yekaterina</t>
  </si>
  <si>
    <t>Alexei</t>
  </si>
  <si>
    <t>Tamara</t>
  </si>
  <si>
    <t>Lev</t>
  </si>
  <si>
    <t>Yelena</t>
  </si>
  <si>
    <t>Vadim</t>
  </si>
  <si>
    <t>Ludmila</t>
  </si>
  <si>
    <t>Denis</t>
  </si>
  <si>
    <t>Nadezhda</t>
  </si>
  <si>
    <t>Yuri</t>
  </si>
  <si>
    <t>Natalya</t>
  </si>
  <si>
    <t>Antonina</t>
  </si>
  <si>
    <t>Valentina</t>
  </si>
  <si>
    <t>Gennady</t>
  </si>
  <si>
    <t>Zinaida</t>
  </si>
  <si>
    <t>Alexey</t>
  </si>
  <si>
    <t>Galina</t>
  </si>
  <si>
    <t>Lilia</t>
  </si>
  <si>
    <t>Arseniy</t>
  </si>
  <si>
    <t>Raisa</t>
  </si>
  <si>
    <t>Eduard</t>
  </si>
  <si>
    <t>Oksana</t>
  </si>
  <si>
    <t>Valery</t>
  </si>
  <si>
    <t>Anatoli</t>
  </si>
  <si>
    <t>Lyudmila</t>
  </si>
  <si>
    <t>Vasily</t>
  </si>
  <si>
    <t>Rating (1-5)</t>
  </si>
  <si>
    <t>Comments</t>
  </si>
  <si>
    <t>The medication worked well for my pain.</t>
  </si>
  <si>
    <t>It helped with my allergies but made me drowsy.</t>
  </si>
  <si>
    <t>Excellent antidepressant. No side effects.</t>
  </si>
  <si>
    <t>Reduced my fever quickly.</t>
  </si>
  <si>
    <t>Helped with my cough, but the taste is bad.</t>
  </si>
  <si>
    <t>Great for heartburn.</t>
  </si>
  <si>
    <t>Cleared my infection but gave me a rash.</t>
  </si>
  <si>
    <t>Finally, a good night's sleep!</t>
  </si>
  <si>
    <t>Controlling my blood sugar effectively.</t>
  </si>
  <si>
    <t>My blood pressure is under control now.</t>
  </si>
  <si>
    <t>InsuranceName</t>
  </si>
  <si>
    <t>CoverageType</t>
  </si>
  <si>
    <t>CoverageAmount</t>
  </si>
  <si>
    <t>InsuranceCo</t>
  </si>
  <si>
    <t>Private</t>
  </si>
  <si>
    <t>InsureWell</t>
  </si>
  <si>
    <t>Public</t>
  </si>
  <si>
    <t>Gender</t>
  </si>
  <si>
    <t>Male</t>
  </si>
  <si>
    <t>Female</t>
  </si>
  <si>
    <t>Other</t>
  </si>
  <si>
    <t>Usage</t>
  </si>
  <si>
    <t>Criteria</t>
  </si>
  <si>
    <t>Scale</t>
  </si>
  <si>
    <t>Treatment</t>
  </si>
  <si>
    <t>Pain Relief</t>
  </si>
  <si>
    <t>Adults</t>
  </si>
  <si>
    <t>100 mg</t>
  </si>
  <si>
    <t>Take one tablet every 4-6 hours</t>
  </si>
  <si>
    <t>Allergies</t>
  </si>
  <si>
    <t>Children</t>
  </si>
  <si>
    <t>10 mg</t>
  </si>
  <si>
    <t>Once a day with food</t>
  </si>
  <si>
    <t>Antidepressant</t>
  </si>
  <si>
    <t>50 mg</t>
  </si>
  <si>
    <t>Take one tablet daily</t>
  </si>
  <si>
    <t>Fever</t>
  </si>
  <si>
    <t>500 mg</t>
  </si>
  <si>
    <t>Take two tablets every 6 hours</t>
  </si>
  <si>
    <t>Cough</t>
  </si>
  <si>
    <t>5 ml</t>
  </si>
  <si>
    <t>Three times a day</t>
  </si>
  <si>
    <t>Antacid</t>
  </si>
  <si>
    <t>20 ml</t>
  </si>
  <si>
    <t>After meals and at bedtime</t>
  </si>
  <si>
    <t>Antibiotic</t>
  </si>
  <si>
    <t>Every 12 hours for 10 days</t>
  </si>
  <si>
    <t>Insomnia</t>
  </si>
  <si>
    <t>Take one tablet at bedtime</t>
  </si>
  <si>
    <t>Diabetes</t>
  </si>
  <si>
    <t>2.5 mg</t>
  </si>
  <si>
    <t>Take one tablet with breakfast</t>
  </si>
  <si>
    <t>Hypertension</t>
  </si>
  <si>
    <t>25 mg</t>
  </si>
  <si>
    <t>Method</t>
  </si>
  <si>
    <t>Cash</t>
  </si>
  <si>
    <t>Debit</t>
  </si>
  <si>
    <t>Credit</t>
  </si>
  <si>
    <t>Online</t>
  </si>
  <si>
    <t>Cashless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</si>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</sst>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€-2]\ * #,##0.00_);_([$€-2]\ * \(#,##0.00\);_([$€-2]\ * &quot;-&quot;??_);_(@_)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22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3" fontId="2" fillId="0" borderId="1" xfId="1" applyNumberFormat="1" applyFont="1" applyBorder="1" applyAlignment="1">
      <alignment horizontal="right" wrapText="1"/>
    </xf>
    <xf numFmtId="3" fontId="2" fillId="0" borderId="2" xfId="1" applyNumberFormat="1" applyFont="1" applyBorder="1" applyAlignment="1">
      <alignment horizontal="right" wrapText="1"/>
    </xf>
    <xf numFmtId="3" fontId="2" fillId="0" borderId="3" xfId="1" applyNumberFormat="1" applyFont="1" applyBorder="1" applyAlignment="1">
      <alignment horizontal="right" wrapText="1"/>
    </xf>
    <xf numFmtId="3" fontId="2" fillId="0" borderId="4" xfId="1" applyNumberFormat="1" applyFont="1" applyBorder="1" applyAlignment="1">
      <alignment horizontal="right" wrapText="1"/>
    </xf>
    <xf numFmtId="3" fontId="2" fillId="0" borderId="5" xfId="1" applyNumberFormat="1" applyFont="1" applyBorder="1" applyAlignment="1">
      <alignment horizontal="right" wrapText="1"/>
    </xf>
    <xf numFmtId="3" fontId="2" fillId="0" borderId="6" xfId="1" applyNumberFormat="1" applyFont="1" applyBorder="1" applyAlignment="1">
      <alignment horizontal="right" wrapText="1"/>
    </xf>
    <xf numFmtId="3" fontId="2" fillId="0" borderId="7" xfId="1" applyNumberFormat="1" applyFont="1" applyBorder="1" applyAlignment="1">
      <alignment horizontal="right" wrapText="1"/>
    </xf>
    <xf numFmtId="3" fontId="2" fillId="0" borderId="8" xfId="1" applyNumberFormat="1" applyFont="1" applyBorder="1" applyAlignment="1">
      <alignment horizontal="right" wrapText="1"/>
    </xf>
    <xf numFmtId="3" fontId="0" fillId="0" borderId="0" xfId="0" applyNumberFormat="1"/>
    <xf numFmtId="0" fontId="3" fillId="0" borderId="0" xfId="0" applyFon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/>
    </xf>
  </cellXfs>
  <cellStyles count="2">
    <cellStyle name="Normal" xfId="0" builtinId="0"/>
    <cellStyle name="Normal_Sheet2" xfId="1" xr:uid="{AB6E9EA0-E547-F947-A232-D532BA04A839}"/>
  </cellStyles>
  <dxfs count="4">
    <dxf>
      <alignment horizontal="center" vertical="bottom" textRotation="0" wrapText="0" indent="0" justifyLastLine="0" shrinkToFit="0" readingOrder="0"/>
    </dxf>
    <dxf>
      <numFmt numFmtId="165" formatCode="dd/mm/yyyy"/>
    </dxf>
    <dxf>
      <numFmt numFmtId="165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DAC61702-9194-42EE-9EF1-AE778313BC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13B72-BAD7-44D2-8362-4DEB96084C41}" name="Table1" displayName="Table1" ref="A1:G301" totalsRowShown="0" headerRowDxfId="3">
  <autoFilter ref="A1:G301" xr:uid="{76813B72-BAD7-44D2-8362-4DEB96084C41}"/>
  <tableColumns count="7">
    <tableColumn id="1" xr3:uid="{887CA628-A30C-4C7B-9643-31C7CB930044}" name="ID"/>
    <tableColumn id="2" xr3:uid="{4504AD18-ADBA-4248-AC8E-7EB21194D481}" name="Hospital_ID">
      <calculatedColumnFormula>RANDBETWEEN(1,28)</calculatedColumnFormula>
    </tableColumn>
    <tableColumn id="3" xr3:uid="{38081241-0024-43EC-B4A4-87BA6C992F17}" name="Patient_ID">
      <calculatedColumnFormula>RANDBETWEEN(1, 145)</calculatedColumnFormula>
    </tableColumn>
    <tableColumn id="4" xr3:uid="{E43D834C-B7F9-4C4E-A25C-CBDC2DCACFC6}" name="Admission " dataDxfId="2">
      <calculatedColumnFormula>RANDBETWEEN(DATE(2017,3,1),DATE(2023,2,20))</calculatedColumnFormula>
    </tableColumn>
    <tableColumn id="5" xr3:uid="{08E88EFE-DB8B-439A-963C-8656F5E07BD8}" name="Discharge" dataDxfId="1">
      <calculatedColumnFormula>D2+30</calculatedColumnFormula>
    </tableColumn>
    <tableColumn id="6" xr3:uid="{510239B1-27C9-43E0-BBE6-E49BE644304A}" name="Ownership Type"/>
    <tableColumn id="7" xr3:uid="{8E5BF0A2-4763-446D-B213-0B4D67379A03}" name="Country_ID" dataDxfId="0">
      <calculatedColumnFormula>RANDBETWEEN(1,27)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1C61-CD0A-144D-A68F-E02306E97981}">
  <dimension ref="A1:O214"/>
  <sheetViews>
    <sheetView workbookViewId="0">
      <selection activeCell="N6" sqref="N6"/>
    </sheetView>
  </sheetViews>
  <sheetFormatPr defaultColWidth="10.75" defaultRowHeight="15.5" x14ac:dyDescent="0.35"/>
  <cols>
    <col min="1" max="2" width="43" customWidth="1"/>
    <col min="3" max="3" width="23.25" customWidth="1"/>
    <col min="4" max="4" width="17.25" customWidth="1"/>
    <col min="5" max="5" width="17.75" customWidth="1"/>
    <col min="6" max="6" width="30.58203125" customWidth="1"/>
    <col min="7" max="7" width="25.25" customWidth="1"/>
    <col min="8" max="8" width="20.75" customWidth="1"/>
    <col min="9" max="9" width="23.25" customWidth="1"/>
    <col min="10" max="10" width="27" customWidth="1"/>
    <col min="11" max="11" width="19.58203125" customWidth="1"/>
    <col min="12" max="12" width="22.33203125" customWidth="1"/>
    <col min="13" max="13" width="19.25" customWidth="1"/>
    <col min="14" max="14" width="20.25" customWidth="1"/>
    <col min="15" max="15" width="23.75" customWidth="1"/>
  </cols>
  <sheetData>
    <row r="1" spans="1:15" ht="16.899999999999999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</row>
    <row r="2" spans="1:15" x14ac:dyDescent="0.35">
      <c r="A2" t="s">
        <v>15</v>
      </c>
      <c r="B2">
        <f t="shared" ref="B2:B65" ca="1" si="0">RANDBETWEEN(1, 195)</f>
        <v>189</v>
      </c>
      <c r="C2" t="s">
        <v>16</v>
      </c>
      <c r="D2" s="1">
        <v>951</v>
      </c>
      <c r="E2" s="2">
        <v>88</v>
      </c>
      <c r="F2" s="2">
        <v>0</v>
      </c>
      <c r="G2" s="2">
        <v>140</v>
      </c>
      <c r="H2" s="2">
        <v>48</v>
      </c>
      <c r="I2" s="3">
        <v>112</v>
      </c>
      <c r="J2" s="4">
        <f t="shared" ref="J2:J65" si="1">SUM(D2:I2)</f>
        <v>1339</v>
      </c>
      <c r="K2">
        <v>4682092</v>
      </c>
      <c r="L2">
        <v>0</v>
      </c>
      <c r="M2">
        <v>2591761</v>
      </c>
      <c r="N2">
        <v>7849</v>
      </c>
      <c r="O2">
        <v>7562675</v>
      </c>
    </row>
    <row r="3" spans="1:15" x14ac:dyDescent="0.35">
      <c r="A3" t="s">
        <v>17</v>
      </c>
      <c r="B3">
        <f t="shared" ca="1" si="0"/>
        <v>112</v>
      </c>
      <c r="C3" t="s">
        <v>18</v>
      </c>
      <c r="D3" s="1">
        <v>2141</v>
      </c>
      <c r="E3" s="2">
        <v>1341</v>
      </c>
      <c r="F3" s="2">
        <v>44</v>
      </c>
      <c r="G3" s="2">
        <v>1635</v>
      </c>
      <c r="H3" s="2">
        <v>87</v>
      </c>
      <c r="I3" s="3">
        <v>98</v>
      </c>
      <c r="J3" s="4">
        <f t="shared" si="1"/>
        <v>5346</v>
      </c>
      <c r="K3">
        <v>20245030</v>
      </c>
      <c r="L3">
        <v>236118</v>
      </c>
      <c r="M3">
        <v>19312371</v>
      </c>
      <c r="N3">
        <v>4291013</v>
      </c>
      <c r="O3">
        <v>50800413</v>
      </c>
    </row>
    <row r="4" spans="1:15" x14ac:dyDescent="0.35">
      <c r="A4" t="s">
        <v>19</v>
      </c>
      <c r="B4">
        <f t="shared" ca="1" si="0"/>
        <v>38</v>
      </c>
      <c r="C4" t="s">
        <v>18</v>
      </c>
      <c r="D4" s="1">
        <v>2087</v>
      </c>
      <c r="E4" s="2">
        <v>1871</v>
      </c>
      <c r="F4" s="2">
        <v>13</v>
      </c>
      <c r="G4" s="2">
        <v>1067</v>
      </c>
      <c r="H4" s="2">
        <v>51</v>
      </c>
      <c r="I4" s="3">
        <v>97</v>
      </c>
      <c r="J4" s="4">
        <f t="shared" si="1"/>
        <v>5186</v>
      </c>
      <c r="K4">
        <v>20508726</v>
      </c>
      <c r="L4">
        <v>90596</v>
      </c>
      <c r="M4">
        <v>8515710</v>
      </c>
      <c r="N4">
        <v>3775805</v>
      </c>
      <c r="O4">
        <v>48645016</v>
      </c>
    </row>
    <row r="5" spans="1:15" x14ac:dyDescent="0.35">
      <c r="A5" t="s">
        <v>20</v>
      </c>
      <c r="B5">
        <f t="shared" ca="1" si="0"/>
        <v>41</v>
      </c>
      <c r="C5" t="s">
        <v>18</v>
      </c>
      <c r="D5" s="1">
        <v>4691</v>
      </c>
      <c r="E5" s="2">
        <v>1188</v>
      </c>
      <c r="F5" s="2">
        <v>45</v>
      </c>
      <c r="G5" s="2">
        <v>5819</v>
      </c>
      <c r="H5" s="2">
        <v>99</v>
      </c>
      <c r="I5" s="3">
        <v>72</v>
      </c>
      <c r="J5" s="4">
        <f t="shared" si="1"/>
        <v>11914</v>
      </c>
      <c r="K5">
        <v>48769314</v>
      </c>
      <c r="L5">
        <v>385614</v>
      </c>
      <c r="M5">
        <v>81448583</v>
      </c>
      <c r="N5">
        <v>3395729</v>
      </c>
      <c r="O5">
        <v>147461633</v>
      </c>
    </row>
    <row r="6" spans="1:15" x14ac:dyDescent="0.35">
      <c r="A6" t="s">
        <v>21</v>
      </c>
      <c r="B6">
        <f t="shared" ca="1" si="0"/>
        <v>116</v>
      </c>
      <c r="C6" t="s">
        <v>18</v>
      </c>
      <c r="D6" s="1">
        <v>4791</v>
      </c>
      <c r="E6" s="2">
        <v>704</v>
      </c>
      <c r="F6" s="2">
        <v>25</v>
      </c>
      <c r="G6" s="2">
        <v>2111</v>
      </c>
      <c r="H6" s="2">
        <v>39</v>
      </c>
      <c r="I6" s="3">
        <v>62</v>
      </c>
      <c r="J6" s="4">
        <f t="shared" si="1"/>
        <v>7732</v>
      </c>
      <c r="K6">
        <v>44194582</v>
      </c>
      <c r="L6">
        <v>175312</v>
      </c>
      <c r="M6">
        <v>26458143</v>
      </c>
      <c r="N6">
        <v>3306945</v>
      </c>
      <c r="O6">
        <v>83221422</v>
      </c>
    </row>
    <row r="7" spans="1:15" x14ac:dyDescent="0.35">
      <c r="A7" t="s">
        <v>22</v>
      </c>
      <c r="B7">
        <f t="shared" ca="1" si="0"/>
        <v>145</v>
      </c>
      <c r="C7" t="s">
        <v>18</v>
      </c>
      <c r="D7" s="1">
        <v>3847</v>
      </c>
      <c r="E7" s="2">
        <v>407</v>
      </c>
      <c r="F7" s="2">
        <v>0</v>
      </c>
      <c r="G7" s="2">
        <v>4620</v>
      </c>
      <c r="H7" s="2">
        <v>395</v>
      </c>
      <c r="I7" s="3">
        <v>99</v>
      </c>
      <c r="J7" s="4">
        <f t="shared" si="1"/>
        <v>9368</v>
      </c>
      <c r="K7">
        <v>56168402</v>
      </c>
      <c r="L7">
        <v>0</v>
      </c>
      <c r="M7">
        <v>111344022</v>
      </c>
      <c r="N7">
        <v>17973495</v>
      </c>
      <c r="O7">
        <v>189622511</v>
      </c>
    </row>
    <row r="8" spans="1:15" x14ac:dyDescent="0.35">
      <c r="A8" t="s">
        <v>23</v>
      </c>
      <c r="B8">
        <f t="shared" ca="1" si="0"/>
        <v>55</v>
      </c>
      <c r="C8" t="s">
        <v>18</v>
      </c>
      <c r="D8" s="1">
        <v>3734</v>
      </c>
      <c r="E8" s="2">
        <v>1515</v>
      </c>
      <c r="F8" s="2">
        <v>0</v>
      </c>
      <c r="G8" s="2">
        <v>3222</v>
      </c>
      <c r="H8" s="2">
        <v>0</v>
      </c>
      <c r="I8" s="3">
        <v>201</v>
      </c>
      <c r="J8" s="4">
        <f t="shared" si="1"/>
        <v>8672</v>
      </c>
      <c r="K8">
        <v>33573608</v>
      </c>
      <c r="L8">
        <v>0</v>
      </c>
      <c r="M8">
        <v>35498787</v>
      </c>
      <c r="N8">
        <v>362648</v>
      </c>
      <c r="O8">
        <v>83762300</v>
      </c>
    </row>
    <row r="9" spans="1:15" x14ac:dyDescent="0.35">
      <c r="A9" t="s">
        <v>24</v>
      </c>
      <c r="B9">
        <f t="shared" ca="1" si="0"/>
        <v>165</v>
      </c>
      <c r="C9" t="s">
        <v>18</v>
      </c>
      <c r="D9" s="1">
        <v>14021</v>
      </c>
      <c r="E9" s="2">
        <v>9404</v>
      </c>
      <c r="F9" s="2">
        <v>0</v>
      </c>
      <c r="G9" s="2">
        <v>14845</v>
      </c>
      <c r="H9" s="2">
        <v>972</v>
      </c>
      <c r="I9" s="3">
        <v>562</v>
      </c>
      <c r="J9" s="4">
        <f t="shared" si="1"/>
        <v>39804</v>
      </c>
      <c r="K9">
        <v>241041418</v>
      </c>
      <c r="L9">
        <v>0</v>
      </c>
      <c r="M9">
        <v>313050321</v>
      </c>
      <c r="N9">
        <v>13561020</v>
      </c>
      <c r="O9">
        <v>694475268</v>
      </c>
    </row>
    <row r="10" spans="1:15" x14ac:dyDescent="0.35">
      <c r="A10" t="s">
        <v>25</v>
      </c>
      <c r="B10">
        <f t="shared" ca="1" si="0"/>
        <v>168</v>
      </c>
      <c r="C10" t="s">
        <v>18</v>
      </c>
      <c r="D10" s="1">
        <v>7550</v>
      </c>
      <c r="E10" s="2">
        <v>2855</v>
      </c>
      <c r="F10" s="2">
        <v>149</v>
      </c>
      <c r="G10" s="2">
        <v>4549</v>
      </c>
      <c r="H10" s="2">
        <v>17</v>
      </c>
      <c r="I10" s="3">
        <v>618</v>
      </c>
      <c r="J10" s="4">
        <f t="shared" si="1"/>
        <v>15738</v>
      </c>
      <c r="K10">
        <v>79000514</v>
      </c>
      <c r="L10">
        <v>704283</v>
      </c>
      <c r="M10">
        <v>63611128</v>
      </c>
      <c r="N10">
        <v>199840</v>
      </c>
      <c r="O10">
        <v>173923876</v>
      </c>
    </row>
    <row r="11" spans="1:15" x14ac:dyDescent="0.35">
      <c r="A11" t="s">
        <v>26</v>
      </c>
      <c r="B11">
        <f t="shared" ca="1" si="0"/>
        <v>83</v>
      </c>
      <c r="C11" t="s">
        <v>18</v>
      </c>
      <c r="D11" s="1">
        <v>271</v>
      </c>
      <c r="E11" s="2">
        <v>10</v>
      </c>
      <c r="F11" s="2">
        <v>0</v>
      </c>
      <c r="G11" s="2">
        <v>28</v>
      </c>
      <c r="H11" s="2">
        <v>1</v>
      </c>
      <c r="I11" s="3">
        <v>7</v>
      </c>
      <c r="J11" s="4">
        <f t="shared" si="1"/>
        <v>317</v>
      </c>
      <c r="K11">
        <v>3215375</v>
      </c>
      <c r="L11">
        <v>0</v>
      </c>
      <c r="M11">
        <v>330632</v>
      </c>
      <c r="N11">
        <v>35606</v>
      </c>
      <c r="O11">
        <v>3959054</v>
      </c>
    </row>
    <row r="12" spans="1:15" x14ac:dyDescent="0.35">
      <c r="A12" t="s">
        <v>27</v>
      </c>
      <c r="B12">
        <f t="shared" ca="1" si="0"/>
        <v>137</v>
      </c>
      <c r="C12" t="s">
        <v>18</v>
      </c>
      <c r="D12" s="1">
        <v>5872</v>
      </c>
      <c r="E12" s="2">
        <v>1759</v>
      </c>
      <c r="F12" s="2">
        <v>0</v>
      </c>
      <c r="G12" s="2">
        <v>7142</v>
      </c>
      <c r="H12" s="2">
        <v>580</v>
      </c>
      <c r="I12" s="3">
        <v>271</v>
      </c>
      <c r="J12" s="4">
        <f t="shared" si="1"/>
        <v>15624</v>
      </c>
      <c r="K12">
        <v>56980400</v>
      </c>
      <c r="L12">
        <v>0</v>
      </c>
      <c r="M12">
        <v>133866500</v>
      </c>
      <c r="N12">
        <v>10360938</v>
      </c>
      <c r="O12">
        <v>214574845</v>
      </c>
    </row>
    <row r="13" spans="1:15" x14ac:dyDescent="0.35">
      <c r="A13" t="s">
        <v>28</v>
      </c>
      <c r="B13">
        <f t="shared" ca="1" si="0"/>
        <v>166</v>
      </c>
      <c r="C13" t="s">
        <v>18</v>
      </c>
      <c r="D13" s="1">
        <v>3548</v>
      </c>
      <c r="E13" s="2">
        <v>3288</v>
      </c>
      <c r="F13" s="2">
        <v>0</v>
      </c>
      <c r="G13" s="2">
        <v>6970</v>
      </c>
      <c r="H13" s="2">
        <v>0</v>
      </c>
      <c r="I13" s="3">
        <v>208</v>
      </c>
      <c r="J13" s="4">
        <f t="shared" si="1"/>
        <v>14014</v>
      </c>
      <c r="K13">
        <v>49682587</v>
      </c>
      <c r="L13">
        <v>31202844</v>
      </c>
      <c r="M13">
        <v>162602949</v>
      </c>
      <c r="N13">
        <v>3694774</v>
      </c>
      <c r="O13">
        <v>292462137</v>
      </c>
    </row>
    <row r="14" spans="1:15" x14ac:dyDescent="0.35">
      <c r="A14" t="s">
        <v>29</v>
      </c>
      <c r="B14">
        <f t="shared" ca="1" si="0"/>
        <v>65</v>
      </c>
      <c r="C14" t="s">
        <v>18</v>
      </c>
      <c r="D14" s="1">
        <v>10661</v>
      </c>
      <c r="E14" s="2">
        <v>5782</v>
      </c>
      <c r="F14" s="2">
        <v>54</v>
      </c>
      <c r="G14" s="2">
        <v>11491</v>
      </c>
      <c r="H14" s="2">
        <v>0</v>
      </c>
      <c r="I14" s="3">
        <v>351</v>
      </c>
      <c r="J14" s="4">
        <f t="shared" si="1"/>
        <v>28339</v>
      </c>
      <c r="K14">
        <v>143783416</v>
      </c>
      <c r="L14">
        <v>510285</v>
      </c>
      <c r="M14">
        <v>286054652</v>
      </c>
      <c r="N14">
        <v>353353</v>
      </c>
      <c r="O14">
        <v>490177593</v>
      </c>
    </row>
    <row r="15" spans="1:15" x14ac:dyDescent="0.35">
      <c r="A15" t="s">
        <v>30</v>
      </c>
      <c r="B15">
        <f t="shared" ca="1" si="0"/>
        <v>104</v>
      </c>
      <c r="C15" t="s">
        <v>18</v>
      </c>
      <c r="D15" s="1">
        <v>5546</v>
      </c>
      <c r="E15" s="2">
        <v>2302</v>
      </c>
      <c r="F15" s="2">
        <v>0</v>
      </c>
      <c r="G15" s="2">
        <v>5846</v>
      </c>
      <c r="H15" s="2">
        <v>0</v>
      </c>
      <c r="I15" s="3">
        <v>135</v>
      </c>
      <c r="J15" s="4">
        <f t="shared" si="1"/>
        <v>13829</v>
      </c>
      <c r="K15">
        <v>63049809</v>
      </c>
      <c r="L15">
        <v>0</v>
      </c>
      <c r="M15">
        <v>69252645</v>
      </c>
      <c r="N15">
        <v>1358683</v>
      </c>
      <c r="O15">
        <v>160511636</v>
      </c>
    </row>
    <row r="16" spans="1:15" x14ac:dyDescent="0.35">
      <c r="A16" t="s">
        <v>31</v>
      </c>
      <c r="B16">
        <f t="shared" ca="1" si="0"/>
        <v>163</v>
      </c>
      <c r="C16" t="s">
        <v>18</v>
      </c>
      <c r="D16" s="1">
        <v>5402</v>
      </c>
      <c r="E16" s="2">
        <v>1654</v>
      </c>
      <c r="F16" s="2">
        <v>0</v>
      </c>
      <c r="G16" s="2">
        <v>2296</v>
      </c>
      <c r="H16" s="2">
        <v>1211</v>
      </c>
      <c r="I16" s="3">
        <v>165</v>
      </c>
      <c r="J16" s="4">
        <f t="shared" si="1"/>
        <v>10728</v>
      </c>
      <c r="K16">
        <v>78006767</v>
      </c>
      <c r="L16">
        <v>0</v>
      </c>
      <c r="M16">
        <v>18660680</v>
      </c>
      <c r="N16">
        <v>3662284</v>
      </c>
      <c r="O16">
        <v>111388276</v>
      </c>
    </row>
    <row r="17" spans="1:15" x14ac:dyDescent="0.35">
      <c r="A17" t="s">
        <v>32</v>
      </c>
      <c r="B17">
        <f t="shared" ca="1" si="0"/>
        <v>180</v>
      </c>
      <c r="C17" t="s">
        <v>18</v>
      </c>
      <c r="D17" s="1">
        <v>3348</v>
      </c>
      <c r="E17" s="2">
        <v>3651</v>
      </c>
      <c r="F17" s="2">
        <v>0</v>
      </c>
      <c r="G17" s="2">
        <v>2492</v>
      </c>
      <c r="H17" s="2">
        <v>28</v>
      </c>
      <c r="I17" s="3">
        <v>175</v>
      </c>
      <c r="J17" s="4">
        <f t="shared" si="1"/>
        <v>9694</v>
      </c>
      <c r="K17">
        <v>39781463</v>
      </c>
      <c r="L17">
        <v>0</v>
      </c>
      <c r="M17">
        <v>34846220</v>
      </c>
      <c r="N17">
        <v>3079402</v>
      </c>
      <c r="O17">
        <v>95540844</v>
      </c>
    </row>
    <row r="18" spans="1:15" x14ac:dyDescent="0.35">
      <c r="A18" t="s">
        <v>33</v>
      </c>
      <c r="B18">
        <f t="shared" ca="1" si="0"/>
        <v>1</v>
      </c>
      <c r="C18" t="s">
        <v>18</v>
      </c>
      <c r="D18" s="1">
        <v>1310</v>
      </c>
      <c r="E18" s="2">
        <v>355</v>
      </c>
      <c r="F18" s="2">
        <v>49</v>
      </c>
      <c r="G18" s="2">
        <v>3479</v>
      </c>
      <c r="H18" s="2">
        <v>84</v>
      </c>
      <c r="I18" s="3">
        <v>715</v>
      </c>
      <c r="J18" s="4">
        <f t="shared" si="1"/>
        <v>5992</v>
      </c>
      <c r="K18">
        <v>15036986</v>
      </c>
      <c r="L18">
        <v>216994</v>
      </c>
      <c r="M18">
        <v>22186548</v>
      </c>
      <c r="N18">
        <v>70850</v>
      </c>
      <c r="O18">
        <v>38141385</v>
      </c>
    </row>
    <row r="19" spans="1:15" x14ac:dyDescent="0.35">
      <c r="A19" t="s">
        <v>34</v>
      </c>
      <c r="B19">
        <f t="shared" ca="1" si="0"/>
        <v>74</v>
      </c>
      <c r="C19" t="s">
        <v>18</v>
      </c>
      <c r="D19" s="1">
        <v>8484</v>
      </c>
      <c r="E19" s="2">
        <v>2333</v>
      </c>
      <c r="F19" s="2">
        <v>33</v>
      </c>
      <c r="G19" s="2">
        <v>6571</v>
      </c>
      <c r="H19" s="2">
        <v>126</v>
      </c>
      <c r="I19" s="3">
        <v>408</v>
      </c>
      <c r="J19" s="4">
        <f t="shared" si="1"/>
        <v>17955</v>
      </c>
      <c r="K19">
        <v>90917777</v>
      </c>
      <c r="L19">
        <v>333431</v>
      </c>
      <c r="M19">
        <v>88201315</v>
      </c>
      <c r="N19">
        <v>5322229</v>
      </c>
      <c r="O19">
        <v>198571594</v>
      </c>
    </row>
    <row r="20" spans="1:15" x14ac:dyDescent="0.35">
      <c r="A20" t="s">
        <v>35</v>
      </c>
      <c r="B20">
        <f t="shared" ca="1" si="0"/>
        <v>88</v>
      </c>
      <c r="C20" t="s">
        <v>36</v>
      </c>
      <c r="D20" s="1">
        <v>3839</v>
      </c>
      <c r="E20" s="2">
        <v>1392</v>
      </c>
      <c r="F20" s="2">
        <v>111</v>
      </c>
      <c r="G20" s="2">
        <v>1307</v>
      </c>
      <c r="H20" s="2">
        <v>213</v>
      </c>
      <c r="I20" s="3">
        <v>342</v>
      </c>
      <c r="J20" s="4">
        <f t="shared" si="1"/>
        <v>7204</v>
      </c>
      <c r="K20">
        <v>30024169</v>
      </c>
      <c r="L20">
        <v>328121</v>
      </c>
      <c r="M20">
        <v>14634760</v>
      </c>
      <c r="N20">
        <v>11996</v>
      </c>
      <c r="O20">
        <v>48576897</v>
      </c>
    </row>
    <row r="21" spans="1:15" x14ac:dyDescent="0.35">
      <c r="A21" t="s">
        <v>37</v>
      </c>
      <c r="B21">
        <f t="shared" ca="1" si="0"/>
        <v>33</v>
      </c>
      <c r="C21" t="s">
        <v>16</v>
      </c>
      <c r="D21" s="1">
        <v>1848</v>
      </c>
      <c r="E21" s="2">
        <v>856</v>
      </c>
      <c r="F21" s="2">
        <v>109</v>
      </c>
      <c r="G21" s="2">
        <v>3464</v>
      </c>
      <c r="H21" s="2">
        <v>160</v>
      </c>
      <c r="I21" s="3">
        <v>692</v>
      </c>
      <c r="J21" s="4">
        <f t="shared" si="1"/>
        <v>7129</v>
      </c>
      <c r="K21">
        <v>23895393</v>
      </c>
      <c r="L21">
        <v>438866</v>
      </c>
      <c r="M21">
        <v>27412505</v>
      </c>
      <c r="N21">
        <v>42631</v>
      </c>
      <c r="O21">
        <v>54367012</v>
      </c>
    </row>
    <row r="22" spans="1:15" x14ac:dyDescent="0.35">
      <c r="A22" t="s">
        <v>38</v>
      </c>
      <c r="B22">
        <f t="shared" ca="1" si="0"/>
        <v>137</v>
      </c>
      <c r="C22" t="s">
        <v>36</v>
      </c>
      <c r="D22" s="1">
        <v>80</v>
      </c>
      <c r="E22" s="2">
        <v>6352</v>
      </c>
      <c r="F22" s="2">
        <v>57</v>
      </c>
      <c r="G22" s="2">
        <v>5749</v>
      </c>
      <c r="H22" s="2">
        <v>113</v>
      </c>
      <c r="I22" s="3">
        <v>359</v>
      </c>
      <c r="J22" s="4">
        <f t="shared" si="1"/>
        <v>12710</v>
      </c>
      <c r="K22">
        <v>1907672</v>
      </c>
      <c r="L22">
        <v>9895238</v>
      </c>
      <c r="M22">
        <v>218472084</v>
      </c>
      <c r="N22">
        <v>3860548</v>
      </c>
      <c r="O22">
        <v>364739049</v>
      </c>
    </row>
    <row r="23" spans="1:15" x14ac:dyDescent="0.35">
      <c r="A23" t="s">
        <v>39</v>
      </c>
      <c r="B23">
        <f t="shared" ca="1" si="0"/>
        <v>41</v>
      </c>
      <c r="C23" t="s">
        <v>40</v>
      </c>
      <c r="D23" s="1">
        <v>576</v>
      </c>
      <c r="E23" s="2">
        <v>1031</v>
      </c>
      <c r="F23" s="2">
        <v>342</v>
      </c>
      <c r="G23" s="2">
        <v>2735</v>
      </c>
      <c r="H23" s="2">
        <v>74</v>
      </c>
      <c r="I23" s="3">
        <v>35</v>
      </c>
      <c r="J23" s="4">
        <f t="shared" si="1"/>
        <v>4793</v>
      </c>
      <c r="K23">
        <v>4756743.8899999997</v>
      </c>
      <c r="L23">
        <v>1702228.12</v>
      </c>
      <c r="M23">
        <v>7519486.7199999997</v>
      </c>
      <c r="N23">
        <v>119099.34</v>
      </c>
      <c r="O23">
        <v>25210253.550000001</v>
      </c>
    </row>
    <row r="24" spans="1:15" x14ac:dyDescent="0.35">
      <c r="A24" t="s">
        <v>41</v>
      </c>
      <c r="B24">
        <f t="shared" ca="1" si="0"/>
        <v>127</v>
      </c>
      <c r="C24" t="s">
        <v>36</v>
      </c>
      <c r="D24" s="1">
        <v>6154</v>
      </c>
      <c r="E24" s="2">
        <v>1734</v>
      </c>
      <c r="F24" s="2">
        <v>66</v>
      </c>
      <c r="G24" s="2">
        <v>92</v>
      </c>
      <c r="H24" s="2">
        <v>2537</v>
      </c>
      <c r="I24" s="3">
        <v>174</v>
      </c>
      <c r="J24" s="4">
        <f t="shared" si="1"/>
        <v>10757</v>
      </c>
      <c r="K24">
        <v>58086574</v>
      </c>
      <c r="L24">
        <v>697375</v>
      </c>
      <c r="M24">
        <v>60008139</v>
      </c>
      <c r="N24">
        <v>1391011</v>
      </c>
      <c r="O24">
        <v>131995558</v>
      </c>
    </row>
    <row r="25" spans="1:15" x14ac:dyDescent="0.35">
      <c r="A25" t="s">
        <v>42</v>
      </c>
      <c r="B25">
        <f t="shared" ca="1" si="0"/>
        <v>24</v>
      </c>
      <c r="C25" t="s">
        <v>36</v>
      </c>
      <c r="D25" s="1">
        <v>406</v>
      </c>
      <c r="E25" s="2">
        <v>1090</v>
      </c>
      <c r="F25" s="2">
        <v>19</v>
      </c>
      <c r="G25" s="2">
        <v>435</v>
      </c>
      <c r="H25" s="2">
        <v>89</v>
      </c>
      <c r="I25" s="3">
        <v>111</v>
      </c>
      <c r="J25" s="4">
        <f t="shared" si="1"/>
        <v>2150</v>
      </c>
      <c r="K25">
        <v>1988822</v>
      </c>
      <c r="L25">
        <v>57996</v>
      </c>
      <c r="M25">
        <v>3912561</v>
      </c>
      <c r="N25">
        <v>15098</v>
      </c>
      <c r="O25">
        <v>8345939</v>
      </c>
    </row>
    <row r="26" spans="1:15" x14ac:dyDescent="0.35">
      <c r="A26" t="s">
        <v>43</v>
      </c>
      <c r="B26">
        <f t="shared" ca="1" si="0"/>
        <v>29</v>
      </c>
      <c r="C26" t="s">
        <v>36</v>
      </c>
      <c r="D26" s="1">
        <v>6173</v>
      </c>
      <c r="E26" s="2">
        <v>3314</v>
      </c>
      <c r="F26" s="2">
        <v>89</v>
      </c>
      <c r="G26" s="2">
        <v>10037</v>
      </c>
      <c r="H26" s="2">
        <v>363</v>
      </c>
      <c r="I26" s="3">
        <v>3433</v>
      </c>
      <c r="J26" s="4">
        <f t="shared" si="1"/>
        <v>23409</v>
      </c>
      <c r="K26">
        <v>117796000</v>
      </c>
      <c r="L26">
        <v>634000</v>
      </c>
      <c r="M26">
        <v>137606000</v>
      </c>
      <c r="N26">
        <v>375000</v>
      </c>
      <c r="O26">
        <v>330061000</v>
      </c>
    </row>
    <row r="27" spans="1:15" x14ac:dyDescent="0.35">
      <c r="A27" t="s">
        <v>44</v>
      </c>
      <c r="B27">
        <f t="shared" ca="1" si="0"/>
        <v>87</v>
      </c>
      <c r="C27" t="s">
        <v>36</v>
      </c>
      <c r="D27" s="1">
        <v>344</v>
      </c>
      <c r="E27" s="2">
        <v>25</v>
      </c>
      <c r="F27" s="2">
        <v>0</v>
      </c>
      <c r="G27" s="2">
        <v>20</v>
      </c>
      <c r="H27" s="2">
        <v>6</v>
      </c>
      <c r="I27" s="3">
        <v>10</v>
      </c>
      <c r="J27" s="4">
        <f t="shared" si="1"/>
        <v>405</v>
      </c>
      <c r="K27">
        <v>3753317</v>
      </c>
      <c r="L27">
        <v>0</v>
      </c>
      <c r="M27">
        <v>209674</v>
      </c>
      <c r="N27">
        <v>15695</v>
      </c>
      <c r="O27">
        <v>4015284</v>
      </c>
    </row>
    <row r="28" spans="1:15" x14ac:dyDescent="0.35">
      <c r="A28" t="s">
        <v>45</v>
      </c>
      <c r="B28">
        <f t="shared" ca="1" si="0"/>
        <v>76</v>
      </c>
      <c r="C28" t="s">
        <v>36</v>
      </c>
      <c r="D28" s="1">
        <v>4437</v>
      </c>
      <c r="E28" s="2">
        <v>996</v>
      </c>
      <c r="F28" s="2">
        <v>402</v>
      </c>
      <c r="G28" s="2">
        <v>3254</v>
      </c>
      <c r="H28" s="2">
        <v>76</v>
      </c>
      <c r="I28" s="3">
        <v>307</v>
      </c>
      <c r="J28" s="4">
        <f t="shared" si="1"/>
        <v>9472</v>
      </c>
      <c r="K28">
        <v>35205484</v>
      </c>
      <c r="L28">
        <v>2428861</v>
      </c>
      <c r="M28">
        <v>44722290</v>
      </c>
      <c r="N28">
        <v>11115262</v>
      </c>
      <c r="O28">
        <v>106145710</v>
      </c>
    </row>
    <row r="29" spans="1:15" x14ac:dyDescent="0.35">
      <c r="A29" t="s">
        <v>46</v>
      </c>
      <c r="B29">
        <f t="shared" ca="1" si="0"/>
        <v>180</v>
      </c>
      <c r="C29" t="s">
        <v>36</v>
      </c>
      <c r="D29" s="1">
        <v>2190</v>
      </c>
      <c r="E29" s="2">
        <v>655</v>
      </c>
      <c r="F29" s="2">
        <v>200</v>
      </c>
      <c r="G29" s="2">
        <v>1606</v>
      </c>
      <c r="H29" s="2">
        <v>46</v>
      </c>
      <c r="I29" s="3">
        <v>155</v>
      </c>
      <c r="J29" s="4">
        <f t="shared" si="1"/>
        <v>4852</v>
      </c>
      <c r="K29">
        <v>14316447</v>
      </c>
      <c r="L29">
        <v>1300996</v>
      </c>
      <c r="M29">
        <v>22492450</v>
      </c>
      <c r="N29">
        <v>5568746</v>
      </c>
      <c r="O29">
        <v>49205890</v>
      </c>
    </row>
    <row r="30" spans="1:15" x14ac:dyDescent="0.35">
      <c r="A30" t="s">
        <v>47</v>
      </c>
      <c r="B30">
        <f t="shared" ca="1" si="0"/>
        <v>180</v>
      </c>
      <c r="C30" t="s">
        <v>36</v>
      </c>
      <c r="D30" s="1">
        <v>393</v>
      </c>
      <c r="E30" s="2">
        <v>269</v>
      </c>
      <c r="F30" s="2">
        <v>108</v>
      </c>
      <c r="G30" s="2">
        <v>325</v>
      </c>
      <c r="H30" s="2">
        <v>19</v>
      </c>
      <c r="I30" s="3">
        <v>63</v>
      </c>
      <c r="J30" s="4">
        <f t="shared" si="1"/>
        <v>1177</v>
      </c>
      <c r="K30">
        <v>4957451</v>
      </c>
      <c r="L30">
        <v>152905</v>
      </c>
      <c r="M30">
        <v>3618137</v>
      </c>
      <c r="N30">
        <v>1288732</v>
      </c>
      <c r="O30">
        <v>12073953</v>
      </c>
    </row>
    <row r="31" spans="1:15" x14ac:dyDescent="0.35">
      <c r="A31" t="s">
        <v>48</v>
      </c>
      <c r="B31">
        <f t="shared" ca="1" si="0"/>
        <v>192</v>
      </c>
      <c r="C31" t="s">
        <v>36</v>
      </c>
      <c r="D31" s="1">
        <v>7059</v>
      </c>
      <c r="E31" s="2">
        <v>2961</v>
      </c>
      <c r="F31" s="2">
        <v>23</v>
      </c>
      <c r="G31" s="2">
        <v>8576</v>
      </c>
      <c r="H31" s="2">
        <v>301</v>
      </c>
      <c r="I31" s="3">
        <v>3568</v>
      </c>
      <c r="J31" s="4">
        <f t="shared" si="1"/>
        <v>22488</v>
      </c>
      <c r="K31">
        <v>91891218</v>
      </c>
      <c r="L31">
        <v>252957</v>
      </c>
      <c r="M31">
        <v>238247288</v>
      </c>
      <c r="N31">
        <v>148203</v>
      </c>
      <c r="O31">
        <v>357668365</v>
      </c>
    </row>
    <row r="32" spans="1:15" x14ac:dyDescent="0.35">
      <c r="A32" t="s">
        <v>49</v>
      </c>
      <c r="B32">
        <f t="shared" ca="1" si="0"/>
        <v>76</v>
      </c>
      <c r="C32" t="s">
        <v>50</v>
      </c>
      <c r="D32" s="1">
        <v>2657</v>
      </c>
      <c r="E32" s="2">
        <v>758</v>
      </c>
      <c r="F32" s="2">
        <v>0</v>
      </c>
      <c r="G32" s="2">
        <v>871</v>
      </c>
      <c r="H32" s="2">
        <v>0</v>
      </c>
      <c r="I32" s="3">
        <v>285</v>
      </c>
      <c r="J32" s="4">
        <f t="shared" si="1"/>
        <v>4571</v>
      </c>
      <c r="K32">
        <v>24069796</v>
      </c>
      <c r="L32">
        <v>0</v>
      </c>
      <c r="M32">
        <v>30774843</v>
      </c>
      <c r="N32">
        <v>0</v>
      </c>
      <c r="O32">
        <v>56704618</v>
      </c>
    </row>
    <row r="33" spans="1:15" x14ac:dyDescent="0.35">
      <c r="A33" t="s">
        <v>51</v>
      </c>
      <c r="B33">
        <f t="shared" ca="1" si="0"/>
        <v>105</v>
      </c>
      <c r="C33" t="s">
        <v>40</v>
      </c>
      <c r="D33" s="1">
        <v>0</v>
      </c>
      <c r="E33" s="2">
        <v>276</v>
      </c>
      <c r="F33" s="2">
        <v>0</v>
      </c>
      <c r="G33" s="2">
        <v>33</v>
      </c>
      <c r="H33" s="2">
        <v>0</v>
      </c>
      <c r="I33" s="3">
        <v>0</v>
      </c>
      <c r="J33" s="4">
        <f t="shared" si="1"/>
        <v>309</v>
      </c>
      <c r="K33">
        <v>0</v>
      </c>
      <c r="L33">
        <v>18200</v>
      </c>
      <c r="M33">
        <v>706525</v>
      </c>
      <c r="N33">
        <v>0</v>
      </c>
      <c r="O33">
        <v>5733236</v>
      </c>
    </row>
    <row r="34" spans="1:15" x14ac:dyDescent="0.35">
      <c r="A34" t="s">
        <v>52</v>
      </c>
      <c r="B34">
        <f t="shared" ca="1" si="0"/>
        <v>18</v>
      </c>
      <c r="C34" t="s">
        <v>53</v>
      </c>
      <c r="D34" s="1">
        <v>626</v>
      </c>
      <c r="E34" s="2">
        <v>117</v>
      </c>
      <c r="F34" s="2">
        <v>0</v>
      </c>
      <c r="G34" s="2">
        <v>150</v>
      </c>
      <c r="H34" s="2">
        <v>20</v>
      </c>
      <c r="I34" s="3">
        <v>26</v>
      </c>
      <c r="J34" s="4">
        <f t="shared" si="1"/>
        <v>939</v>
      </c>
      <c r="K34">
        <v>2284456</v>
      </c>
      <c r="L34">
        <v>0</v>
      </c>
      <c r="M34">
        <v>1068747</v>
      </c>
      <c r="N34">
        <v>45558</v>
      </c>
      <c r="O34">
        <v>3679711</v>
      </c>
    </row>
    <row r="35" spans="1:15" x14ac:dyDescent="0.35">
      <c r="A35" t="s">
        <v>54</v>
      </c>
      <c r="B35">
        <f t="shared" ca="1" si="0"/>
        <v>25</v>
      </c>
      <c r="C35" t="s">
        <v>18</v>
      </c>
      <c r="D35" s="1">
        <v>4738</v>
      </c>
      <c r="E35" s="2">
        <v>1077</v>
      </c>
      <c r="F35" s="2">
        <v>0</v>
      </c>
      <c r="G35" s="2">
        <v>1375</v>
      </c>
      <c r="H35" s="2">
        <v>84</v>
      </c>
      <c r="I35" s="3">
        <v>285</v>
      </c>
      <c r="J35" s="4">
        <f t="shared" si="1"/>
        <v>7559</v>
      </c>
      <c r="K35">
        <v>44049923</v>
      </c>
      <c r="L35">
        <v>0</v>
      </c>
      <c r="M35">
        <v>10700616</v>
      </c>
      <c r="N35">
        <v>404319</v>
      </c>
      <c r="O35">
        <v>67730391</v>
      </c>
    </row>
    <row r="36" spans="1:15" x14ac:dyDescent="0.35">
      <c r="A36" t="s">
        <v>55</v>
      </c>
      <c r="B36">
        <f t="shared" ca="1" si="0"/>
        <v>79</v>
      </c>
      <c r="C36" t="s">
        <v>16</v>
      </c>
      <c r="D36" s="1">
        <v>197</v>
      </c>
      <c r="E36" s="2">
        <v>14</v>
      </c>
      <c r="F36" s="2">
        <v>0</v>
      </c>
      <c r="G36" s="2">
        <v>22</v>
      </c>
      <c r="H36" s="2">
        <v>1</v>
      </c>
      <c r="I36" s="3">
        <v>1</v>
      </c>
      <c r="J36" s="4">
        <f t="shared" si="1"/>
        <v>235</v>
      </c>
      <c r="K36">
        <v>1097769</v>
      </c>
      <c r="L36">
        <v>0</v>
      </c>
      <c r="M36">
        <v>91919</v>
      </c>
      <c r="N36">
        <v>8762</v>
      </c>
      <c r="O36">
        <v>1231210</v>
      </c>
    </row>
    <row r="37" spans="1:15" x14ac:dyDescent="0.35">
      <c r="A37" t="s">
        <v>56</v>
      </c>
      <c r="B37">
        <f t="shared" ca="1" si="0"/>
        <v>55</v>
      </c>
      <c r="C37" t="s">
        <v>57</v>
      </c>
      <c r="D37" s="1">
        <v>473</v>
      </c>
      <c r="E37" s="2">
        <v>313</v>
      </c>
      <c r="F37" s="2">
        <v>0</v>
      </c>
      <c r="G37" s="2">
        <v>272</v>
      </c>
      <c r="H37" s="2">
        <v>73</v>
      </c>
      <c r="I37" s="3">
        <v>32</v>
      </c>
      <c r="J37" s="4">
        <f t="shared" si="1"/>
        <v>1163</v>
      </c>
      <c r="K37">
        <v>4728573</v>
      </c>
      <c r="L37">
        <v>0</v>
      </c>
      <c r="M37">
        <v>1731810</v>
      </c>
      <c r="N37">
        <v>238293</v>
      </c>
      <c r="O37">
        <v>8257407</v>
      </c>
    </row>
    <row r="38" spans="1:15" x14ac:dyDescent="0.35">
      <c r="A38" t="s">
        <v>58</v>
      </c>
      <c r="B38">
        <f t="shared" ca="1" si="0"/>
        <v>128</v>
      </c>
      <c r="C38" t="s">
        <v>40</v>
      </c>
      <c r="D38" s="1">
        <v>715</v>
      </c>
      <c r="E38" s="2">
        <v>187</v>
      </c>
      <c r="F38" s="2">
        <v>9</v>
      </c>
      <c r="G38" s="2">
        <v>239</v>
      </c>
      <c r="H38" s="2">
        <v>21</v>
      </c>
      <c r="I38" s="3">
        <v>3</v>
      </c>
      <c r="J38" s="4">
        <f t="shared" si="1"/>
        <v>1174</v>
      </c>
      <c r="K38">
        <v>4324407</v>
      </c>
      <c r="L38">
        <v>156943</v>
      </c>
      <c r="M38">
        <v>3466268</v>
      </c>
      <c r="N38">
        <v>541839</v>
      </c>
      <c r="O38">
        <v>12322407</v>
      </c>
    </row>
    <row r="39" spans="1:15" x14ac:dyDescent="0.35">
      <c r="A39" t="s">
        <v>59</v>
      </c>
      <c r="B39">
        <f t="shared" ca="1" si="0"/>
        <v>65</v>
      </c>
      <c r="C39" t="s">
        <v>36</v>
      </c>
      <c r="D39" s="1">
        <v>4542</v>
      </c>
      <c r="E39" s="2">
        <v>2069</v>
      </c>
      <c r="F39" s="2">
        <v>0</v>
      </c>
      <c r="G39" s="2">
        <v>2660</v>
      </c>
      <c r="H39" s="2">
        <v>219</v>
      </c>
      <c r="I39" s="3">
        <v>596</v>
      </c>
      <c r="J39" s="4">
        <f t="shared" si="1"/>
        <v>10086</v>
      </c>
      <c r="K39">
        <v>38160163</v>
      </c>
      <c r="L39">
        <v>0</v>
      </c>
      <c r="M39">
        <v>25864935</v>
      </c>
      <c r="N39">
        <v>12679617</v>
      </c>
      <c r="O39">
        <v>78062569</v>
      </c>
    </row>
    <row r="40" spans="1:15" x14ac:dyDescent="0.35">
      <c r="A40" t="s">
        <v>60</v>
      </c>
      <c r="B40">
        <f t="shared" ca="1" si="0"/>
        <v>9</v>
      </c>
      <c r="C40" t="s">
        <v>36</v>
      </c>
      <c r="D40" s="1">
        <v>3226</v>
      </c>
      <c r="E40" s="2">
        <v>586</v>
      </c>
      <c r="F40" s="2">
        <v>14</v>
      </c>
      <c r="G40" s="2">
        <v>2804</v>
      </c>
      <c r="H40" s="2">
        <v>69</v>
      </c>
      <c r="I40" s="3">
        <v>850</v>
      </c>
      <c r="J40" s="4">
        <f t="shared" si="1"/>
        <v>7549</v>
      </c>
      <c r="K40">
        <v>31124581</v>
      </c>
      <c r="L40">
        <v>182054</v>
      </c>
      <c r="M40">
        <v>33260036</v>
      </c>
      <c r="N40">
        <v>1983290</v>
      </c>
      <c r="O40">
        <v>69827200</v>
      </c>
    </row>
    <row r="41" spans="1:15" x14ac:dyDescent="0.35">
      <c r="A41" t="s">
        <v>61</v>
      </c>
      <c r="B41">
        <f t="shared" ca="1" si="0"/>
        <v>137</v>
      </c>
      <c r="C41" t="s">
        <v>50</v>
      </c>
      <c r="D41" s="1">
        <v>197</v>
      </c>
      <c r="E41" s="2">
        <v>10</v>
      </c>
      <c r="F41" s="2">
        <v>0</v>
      </c>
      <c r="G41" s="2">
        <v>17</v>
      </c>
      <c r="H41" s="2">
        <v>2</v>
      </c>
      <c r="I41" s="3">
        <v>8</v>
      </c>
      <c r="J41" s="4">
        <f t="shared" si="1"/>
        <v>234</v>
      </c>
      <c r="K41">
        <v>1975250</v>
      </c>
      <c r="L41">
        <v>0</v>
      </c>
      <c r="M41">
        <v>348356</v>
      </c>
      <c r="N41">
        <v>104813</v>
      </c>
      <c r="O41">
        <v>2552958</v>
      </c>
    </row>
    <row r="42" spans="1:15" x14ac:dyDescent="0.35">
      <c r="A42" t="s">
        <v>62</v>
      </c>
      <c r="B42">
        <f t="shared" ca="1" si="0"/>
        <v>148</v>
      </c>
      <c r="C42" t="s">
        <v>36</v>
      </c>
      <c r="D42" s="1">
        <v>8845</v>
      </c>
      <c r="E42" s="2">
        <v>1755</v>
      </c>
      <c r="F42" s="2">
        <v>69</v>
      </c>
      <c r="G42" s="2">
        <v>11612</v>
      </c>
      <c r="H42" s="2">
        <v>10</v>
      </c>
      <c r="I42" s="3">
        <v>2194</v>
      </c>
      <c r="J42" s="4">
        <f t="shared" si="1"/>
        <v>24485</v>
      </c>
      <c r="K42">
        <v>83663786</v>
      </c>
      <c r="L42">
        <v>1875796</v>
      </c>
      <c r="M42">
        <v>117224392</v>
      </c>
      <c r="N42">
        <v>1959218</v>
      </c>
      <c r="O42">
        <v>212858419</v>
      </c>
    </row>
    <row r="43" spans="1:15" x14ac:dyDescent="0.35">
      <c r="A43" t="s">
        <v>63</v>
      </c>
      <c r="B43">
        <f t="shared" ca="1" si="0"/>
        <v>192</v>
      </c>
      <c r="C43" t="s">
        <v>36</v>
      </c>
      <c r="D43" s="1">
        <v>6596</v>
      </c>
      <c r="E43" s="2">
        <v>1429</v>
      </c>
      <c r="F43" s="2">
        <v>0</v>
      </c>
      <c r="G43" s="2">
        <v>5389</v>
      </c>
      <c r="H43" s="2">
        <v>241</v>
      </c>
      <c r="I43" s="3">
        <v>745</v>
      </c>
      <c r="J43" s="4">
        <f t="shared" si="1"/>
        <v>14400</v>
      </c>
      <c r="K43">
        <v>68799223</v>
      </c>
      <c r="L43">
        <v>0</v>
      </c>
      <c r="M43">
        <v>84887907</v>
      </c>
      <c r="N43">
        <v>219974</v>
      </c>
      <c r="O43">
        <v>164728283</v>
      </c>
    </row>
    <row r="44" spans="1:15" x14ac:dyDescent="0.35">
      <c r="A44" t="s">
        <v>64</v>
      </c>
      <c r="B44">
        <f t="shared" ca="1" si="0"/>
        <v>58</v>
      </c>
      <c r="C44" t="s">
        <v>36</v>
      </c>
      <c r="D44" s="1">
        <v>3477</v>
      </c>
      <c r="E44" s="2">
        <v>1929</v>
      </c>
      <c r="F44" s="2">
        <v>0</v>
      </c>
      <c r="G44" s="2">
        <v>7244</v>
      </c>
      <c r="H44" s="2">
        <v>279</v>
      </c>
      <c r="I44" s="3">
        <v>1487</v>
      </c>
      <c r="J44" s="4">
        <f t="shared" si="1"/>
        <v>14416</v>
      </c>
      <c r="K44">
        <v>66009979</v>
      </c>
      <c r="L44">
        <v>0</v>
      </c>
      <c r="M44">
        <v>142790818</v>
      </c>
      <c r="N44">
        <v>11715501</v>
      </c>
      <c r="O44">
        <v>243422151</v>
      </c>
    </row>
    <row r="45" spans="1:15" x14ac:dyDescent="0.35">
      <c r="A45" t="s">
        <v>65</v>
      </c>
      <c r="B45">
        <f t="shared" ca="1" si="0"/>
        <v>29</v>
      </c>
      <c r="C45" t="s">
        <v>36</v>
      </c>
      <c r="D45" s="1">
        <v>221</v>
      </c>
      <c r="E45" s="2">
        <v>614</v>
      </c>
      <c r="F45" s="2">
        <v>5</v>
      </c>
      <c r="G45" s="2">
        <v>28</v>
      </c>
      <c r="H45" s="2">
        <v>92</v>
      </c>
      <c r="I45" s="3">
        <v>25</v>
      </c>
      <c r="J45" s="4">
        <f t="shared" si="1"/>
        <v>985</v>
      </c>
      <c r="K45">
        <v>3113124</v>
      </c>
      <c r="L45">
        <v>0</v>
      </c>
      <c r="M45">
        <v>924471</v>
      </c>
      <c r="N45">
        <v>785370</v>
      </c>
      <c r="O45">
        <v>5482901</v>
      </c>
    </row>
    <row r="46" spans="1:15" x14ac:dyDescent="0.35">
      <c r="A46" t="s">
        <v>66</v>
      </c>
      <c r="B46">
        <f t="shared" ca="1" si="0"/>
        <v>52</v>
      </c>
      <c r="C46" t="s">
        <v>40</v>
      </c>
      <c r="D46" s="1">
        <v>464</v>
      </c>
      <c r="E46" s="2">
        <v>105</v>
      </c>
      <c r="F46" s="2">
        <v>0</v>
      </c>
      <c r="G46" s="2">
        <v>121</v>
      </c>
      <c r="H46" s="2">
        <v>46</v>
      </c>
      <c r="I46" s="3">
        <v>72</v>
      </c>
      <c r="J46" s="4">
        <f t="shared" si="1"/>
        <v>808</v>
      </c>
      <c r="K46">
        <v>3691263</v>
      </c>
      <c r="L46">
        <v>0</v>
      </c>
      <c r="M46">
        <v>833289</v>
      </c>
      <c r="N46">
        <v>316787</v>
      </c>
      <c r="O46">
        <v>5564441</v>
      </c>
    </row>
    <row r="47" spans="1:15" x14ac:dyDescent="0.35">
      <c r="A47" t="s">
        <v>67</v>
      </c>
      <c r="B47">
        <f t="shared" ca="1" si="0"/>
        <v>155</v>
      </c>
      <c r="C47" t="s">
        <v>36</v>
      </c>
      <c r="D47" s="1">
        <v>481</v>
      </c>
      <c r="E47" s="2">
        <v>126</v>
      </c>
      <c r="F47" s="2">
        <v>1</v>
      </c>
      <c r="G47" s="2">
        <v>104</v>
      </c>
      <c r="H47" s="2">
        <v>13</v>
      </c>
      <c r="I47" s="3">
        <v>6</v>
      </c>
      <c r="J47" s="4">
        <f t="shared" si="1"/>
        <v>731</v>
      </c>
      <c r="K47">
        <v>2066542.14</v>
      </c>
      <c r="L47">
        <v>9163.8700000000008</v>
      </c>
      <c r="M47">
        <v>504877.22</v>
      </c>
      <c r="N47">
        <v>13332.36</v>
      </c>
      <c r="O47">
        <v>2876199.2499999995</v>
      </c>
    </row>
    <row r="48" spans="1:15" x14ac:dyDescent="0.35">
      <c r="A48" t="s">
        <v>68</v>
      </c>
      <c r="B48">
        <f t="shared" ca="1" si="0"/>
        <v>21</v>
      </c>
      <c r="C48" t="s">
        <v>36</v>
      </c>
      <c r="D48" s="1">
        <v>2459</v>
      </c>
      <c r="E48" s="2">
        <v>793</v>
      </c>
      <c r="F48" s="2">
        <v>27</v>
      </c>
      <c r="G48" s="2">
        <v>742</v>
      </c>
      <c r="H48" s="2">
        <v>67</v>
      </c>
      <c r="I48" s="3">
        <v>5</v>
      </c>
      <c r="J48" s="4">
        <f t="shared" si="1"/>
        <v>4093</v>
      </c>
      <c r="K48">
        <v>22884159</v>
      </c>
      <c r="L48">
        <v>453744</v>
      </c>
      <c r="M48">
        <v>13254487</v>
      </c>
      <c r="N48">
        <v>1263424</v>
      </c>
      <c r="O48">
        <v>39835140</v>
      </c>
    </row>
    <row r="49" spans="1:15" x14ac:dyDescent="0.35">
      <c r="A49" t="s">
        <v>69</v>
      </c>
      <c r="B49">
        <f t="shared" ca="1" si="0"/>
        <v>72</v>
      </c>
      <c r="C49" t="s">
        <v>18</v>
      </c>
      <c r="D49" s="1">
        <v>2578</v>
      </c>
      <c r="E49" s="2">
        <v>1689</v>
      </c>
      <c r="F49" s="2">
        <v>41</v>
      </c>
      <c r="G49" s="2">
        <v>2550</v>
      </c>
      <c r="H49" s="2">
        <v>59</v>
      </c>
      <c r="I49" s="3">
        <v>832</v>
      </c>
      <c r="J49" s="4">
        <f t="shared" si="1"/>
        <v>7749</v>
      </c>
      <c r="K49">
        <v>35774414</v>
      </c>
      <c r="L49">
        <v>28895</v>
      </c>
      <c r="M49">
        <v>25461129</v>
      </c>
      <c r="N49">
        <v>730080</v>
      </c>
      <c r="O49">
        <v>67244923</v>
      </c>
    </row>
    <row r="50" spans="1:15" x14ac:dyDescent="0.35">
      <c r="A50" t="s">
        <v>70</v>
      </c>
      <c r="B50">
        <f t="shared" ca="1" si="0"/>
        <v>3</v>
      </c>
      <c r="C50" t="s">
        <v>18</v>
      </c>
      <c r="D50" s="1">
        <v>3138</v>
      </c>
      <c r="E50" s="2">
        <v>443</v>
      </c>
      <c r="F50" s="2">
        <v>22</v>
      </c>
      <c r="G50" s="2">
        <v>2220</v>
      </c>
      <c r="H50" s="2">
        <v>17</v>
      </c>
      <c r="I50" s="3">
        <v>750</v>
      </c>
      <c r="J50" s="4">
        <f t="shared" si="1"/>
        <v>6590</v>
      </c>
      <c r="K50">
        <v>35049045</v>
      </c>
      <c r="L50">
        <v>28309</v>
      </c>
      <c r="M50">
        <v>24944875</v>
      </c>
      <c r="N50">
        <v>715277</v>
      </c>
      <c r="O50">
        <v>65881453</v>
      </c>
    </row>
    <row r="51" spans="1:15" x14ac:dyDescent="0.35">
      <c r="A51" t="s">
        <v>71</v>
      </c>
      <c r="B51">
        <f t="shared" ca="1" si="0"/>
        <v>45</v>
      </c>
      <c r="C51" t="s">
        <v>57</v>
      </c>
      <c r="D51" s="1">
        <v>327</v>
      </c>
      <c r="E51" s="2">
        <v>87</v>
      </c>
      <c r="F51" s="2">
        <v>35</v>
      </c>
      <c r="G51" s="2">
        <v>49</v>
      </c>
      <c r="H51" s="2">
        <v>8</v>
      </c>
      <c r="I51" s="3">
        <v>0</v>
      </c>
      <c r="J51" s="4">
        <f t="shared" si="1"/>
        <v>506</v>
      </c>
      <c r="K51">
        <v>2085999</v>
      </c>
      <c r="L51">
        <v>89529.45</v>
      </c>
      <c r="M51">
        <v>270033</v>
      </c>
      <c r="N51">
        <v>58041.65</v>
      </c>
      <c r="O51">
        <v>2576558.1</v>
      </c>
    </row>
    <row r="52" spans="1:15" x14ac:dyDescent="0.35">
      <c r="A52" t="s">
        <v>72</v>
      </c>
      <c r="B52">
        <f t="shared" ca="1" si="0"/>
        <v>119</v>
      </c>
      <c r="C52" t="s">
        <v>40</v>
      </c>
      <c r="D52" s="1">
        <v>1772</v>
      </c>
      <c r="E52" s="2">
        <v>458</v>
      </c>
      <c r="F52" s="2">
        <v>26</v>
      </c>
      <c r="G52" s="2">
        <v>851</v>
      </c>
      <c r="H52" s="2">
        <v>0</v>
      </c>
      <c r="I52" s="3">
        <v>0</v>
      </c>
      <c r="J52" s="4">
        <f t="shared" si="1"/>
        <v>3107</v>
      </c>
      <c r="K52">
        <v>11046373</v>
      </c>
      <c r="L52">
        <v>901638</v>
      </c>
      <c r="M52">
        <v>15322687</v>
      </c>
      <c r="N52">
        <v>0</v>
      </c>
      <c r="O52">
        <v>37689988</v>
      </c>
    </row>
    <row r="53" spans="1:15" x14ac:dyDescent="0.35">
      <c r="A53" t="s">
        <v>73</v>
      </c>
      <c r="B53">
        <f t="shared" ca="1" si="0"/>
        <v>21</v>
      </c>
      <c r="C53" t="s">
        <v>40</v>
      </c>
      <c r="D53" s="1">
        <v>0</v>
      </c>
      <c r="E53" s="2">
        <v>534</v>
      </c>
      <c r="F53" s="2">
        <v>0</v>
      </c>
      <c r="G53" s="2">
        <v>139</v>
      </c>
      <c r="H53" s="2">
        <v>5</v>
      </c>
      <c r="I53" s="3">
        <v>1</v>
      </c>
      <c r="J53" s="4">
        <f t="shared" si="1"/>
        <v>679</v>
      </c>
      <c r="K53">
        <v>0</v>
      </c>
      <c r="L53">
        <v>0</v>
      </c>
      <c r="M53">
        <v>1266775</v>
      </c>
      <c r="N53">
        <v>57145</v>
      </c>
      <c r="O53">
        <v>5363041</v>
      </c>
    </row>
    <row r="54" spans="1:15" x14ac:dyDescent="0.35">
      <c r="A54" t="s">
        <v>74</v>
      </c>
      <c r="B54">
        <f t="shared" ca="1" si="0"/>
        <v>46</v>
      </c>
      <c r="C54" t="s">
        <v>40</v>
      </c>
      <c r="D54" s="1">
        <v>2092</v>
      </c>
      <c r="E54" s="2">
        <v>2403</v>
      </c>
      <c r="F54" s="2">
        <v>60</v>
      </c>
      <c r="G54" s="2">
        <v>1664</v>
      </c>
      <c r="H54" s="2">
        <v>446</v>
      </c>
      <c r="I54" s="3">
        <v>75</v>
      </c>
      <c r="J54" s="4">
        <f t="shared" si="1"/>
        <v>6740</v>
      </c>
      <c r="K54">
        <v>15757127</v>
      </c>
      <c r="L54">
        <v>101077</v>
      </c>
      <c r="M54">
        <v>13915666</v>
      </c>
      <c r="N54">
        <v>17876570</v>
      </c>
      <c r="O54">
        <v>69074588</v>
      </c>
    </row>
    <row r="55" spans="1:15" x14ac:dyDescent="0.35">
      <c r="A55" t="s">
        <v>75</v>
      </c>
      <c r="B55">
        <f t="shared" ca="1" si="0"/>
        <v>50</v>
      </c>
      <c r="C55" t="s">
        <v>36</v>
      </c>
      <c r="D55" s="1">
        <v>2031</v>
      </c>
      <c r="E55" s="2">
        <v>1095</v>
      </c>
      <c r="F55" s="2">
        <v>0</v>
      </c>
      <c r="G55" s="2">
        <v>1061</v>
      </c>
      <c r="H55" s="2">
        <v>209</v>
      </c>
      <c r="I55" s="3">
        <v>369</v>
      </c>
      <c r="J55" s="4">
        <f t="shared" si="1"/>
        <v>4765</v>
      </c>
      <c r="K55">
        <v>17869221</v>
      </c>
      <c r="L55">
        <v>0</v>
      </c>
      <c r="M55">
        <v>6782815</v>
      </c>
      <c r="N55">
        <v>3509415</v>
      </c>
      <c r="O55">
        <v>30796425</v>
      </c>
    </row>
    <row r="56" spans="1:15" x14ac:dyDescent="0.35">
      <c r="A56" t="s">
        <v>76</v>
      </c>
      <c r="B56">
        <f t="shared" ca="1" si="0"/>
        <v>101</v>
      </c>
      <c r="C56" t="s">
        <v>36</v>
      </c>
      <c r="D56" s="1">
        <v>199</v>
      </c>
      <c r="E56" s="2">
        <v>12</v>
      </c>
      <c r="F56" s="2">
        <v>0</v>
      </c>
      <c r="G56" s="2">
        <v>19</v>
      </c>
      <c r="H56" s="2">
        <v>1</v>
      </c>
      <c r="I56" s="3">
        <v>14</v>
      </c>
      <c r="J56" s="4">
        <f t="shared" si="1"/>
        <v>245</v>
      </c>
      <c r="K56">
        <v>2652676</v>
      </c>
      <c r="L56">
        <v>0</v>
      </c>
      <c r="M56">
        <v>96642</v>
      </c>
      <c r="N56">
        <v>98633</v>
      </c>
      <c r="O56">
        <v>2867846</v>
      </c>
    </row>
    <row r="57" spans="1:15" x14ac:dyDescent="0.35">
      <c r="A57" t="s">
        <v>77</v>
      </c>
      <c r="B57">
        <f t="shared" ca="1" si="0"/>
        <v>56</v>
      </c>
      <c r="C57" t="s">
        <v>36</v>
      </c>
      <c r="D57" s="1">
        <v>379</v>
      </c>
      <c r="E57" s="2">
        <v>148</v>
      </c>
      <c r="F57" s="2">
        <v>1</v>
      </c>
      <c r="G57" s="2">
        <v>311</v>
      </c>
      <c r="H57" s="2">
        <v>17</v>
      </c>
      <c r="I57" s="3">
        <v>55</v>
      </c>
      <c r="J57" s="4">
        <f t="shared" si="1"/>
        <v>911</v>
      </c>
      <c r="K57">
        <v>14289048</v>
      </c>
      <c r="L57">
        <v>5908</v>
      </c>
      <c r="M57">
        <v>14040902</v>
      </c>
      <c r="N57">
        <v>948270</v>
      </c>
      <c r="O57">
        <v>29541135</v>
      </c>
    </row>
    <row r="58" spans="1:15" x14ac:dyDescent="0.35">
      <c r="A58" t="s">
        <v>78</v>
      </c>
      <c r="B58">
        <f t="shared" ca="1" si="0"/>
        <v>133</v>
      </c>
      <c r="C58" t="s">
        <v>36</v>
      </c>
      <c r="D58" s="1">
        <v>5222</v>
      </c>
      <c r="E58" s="2">
        <v>493</v>
      </c>
      <c r="F58" s="2">
        <v>0</v>
      </c>
      <c r="G58" s="2">
        <v>2651</v>
      </c>
      <c r="H58" s="2">
        <v>311</v>
      </c>
      <c r="I58" s="3">
        <v>471</v>
      </c>
      <c r="J58" s="4">
        <f t="shared" si="1"/>
        <v>9148</v>
      </c>
      <c r="K58">
        <v>49891698</v>
      </c>
      <c r="L58">
        <v>0</v>
      </c>
      <c r="M58">
        <v>48432705</v>
      </c>
      <c r="N58">
        <v>4527700</v>
      </c>
      <c r="O58">
        <v>105922051</v>
      </c>
    </row>
    <row r="59" spans="1:15" x14ac:dyDescent="0.35">
      <c r="A59" t="s">
        <v>79</v>
      </c>
      <c r="B59">
        <f t="shared" ca="1" si="0"/>
        <v>151</v>
      </c>
      <c r="C59" t="s">
        <v>18</v>
      </c>
      <c r="D59" s="1">
        <v>3851</v>
      </c>
      <c r="E59" s="2">
        <v>1516</v>
      </c>
      <c r="F59" s="2">
        <v>183</v>
      </c>
      <c r="G59" s="2">
        <v>1560</v>
      </c>
      <c r="H59" s="2">
        <v>88</v>
      </c>
      <c r="I59" s="3">
        <v>83</v>
      </c>
      <c r="J59" s="4">
        <f t="shared" si="1"/>
        <v>7281</v>
      </c>
      <c r="K59">
        <v>40225780</v>
      </c>
      <c r="L59">
        <v>1966661</v>
      </c>
      <c r="M59">
        <v>31929657</v>
      </c>
      <c r="N59">
        <v>3085482</v>
      </c>
      <c r="O59">
        <v>90022185</v>
      </c>
    </row>
    <row r="60" spans="1:15" x14ac:dyDescent="0.35">
      <c r="A60" t="s">
        <v>80</v>
      </c>
      <c r="B60">
        <f t="shared" ca="1" si="0"/>
        <v>82</v>
      </c>
      <c r="C60" t="s">
        <v>36</v>
      </c>
      <c r="D60" s="1">
        <v>5165</v>
      </c>
      <c r="E60" s="2">
        <v>1814</v>
      </c>
      <c r="F60" s="2">
        <v>37</v>
      </c>
      <c r="G60" s="2">
        <v>2302</v>
      </c>
      <c r="H60" s="2">
        <v>242</v>
      </c>
      <c r="I60" s="3">
        <v>148</v>
      </c>
      <c r="J60" s="4">
        <f t="shared" si="1"/>
        <v>9708</v>
      </c>
      <c r="K60">
        <v>35420421</v>
      </c>
      <c r="L60">
        <v>604850</v>
      </c>
      <c r="M60">
        <v>13967779</v>
      </c>
      <c r="N60">
        <v>803016</v>
      </c>
      <c r="O60">
        <v>59735878</v>
      </c>
    </row>
    <row r="61" spans="1:15" x14ac:dyDescent="0.35">
      <c r="A61" t="s">
        <v>81</v>
      </c>
      <c r="B61">
        <f t="shared" ca="1" si="0"/>
        <v>189</v>
      </c>
      <c r="C61" t="s">
        <v>36</v>
      </c>
      <c r="D61" s="1">
        <v>1120</v>
      </c>
      <c r="E61" s="2">
        <v>685</v>
      </c>
      <c r="F61" s="2">
        <v>4</v>
      </c>
      <c r="G61" s="2">
        <v>815</v>
      </c>
      <c r="H61" s="2">
        <v>52</v>
      </c>
      <c r="I61" s="3">
        <v>13</v>
      </c>
      <c r="J61" s="4">
        <f t="shared" si="1"/>
        <v>2689</v>
      </c>
      <c r="K61">
        <v>7737000</v>
      </c>
      <c r="L61">
        <v>22000</v>
      </c>
      <c r="M61">
        <v>4230000</v>
      </c>
      <c r="N61">
        <v>1590000</v>
      </c>
      <c r="O61">
        <v>18250000</v>
      </c>
    </row>
    <row r="62" spans="1:15" x14ac:dyDescent="0.35">
      <c r="A62" t="s">
        <v>82</v>
      </c>
      <c r="B62">
        <f t="shared" ca="1" si="0"/>
        <v>77</v>
      </c>
      <c r="C62" t="s">
        <v>36</v>
      </c>
      <c r="D62" s="1">
        <v>662</v>
      </c>
      <c r="E62" s="2">
        <v>369</v>
      </c>
      <c r="F62" s="2">
        <v>0</v>
      </c>
      <c r="G62" s="2">
        <v>238</v>
      </c>
      <c r="H62" s="2">
        <v>0</v>
      </c>
      <c r="I62" s="3">
        <v>19</v>
      </c>
      <c r="J62" s="4">
        <f t="shared" si="1"/>
        <v>1288</v>
      </c>
      <c r="K62">
        <v>2648392</v>
      </c>
      <c r="L62">
        <v>0</v>
      </c>
      <c r="M62">
        <v>1055443</v>
      </c>
      <c r="N62">
        <v>-21364</v>
      </c>
      <c r="O62">
        <v>4444659</v>
      </c>
    </row>
    <row r="63" spans="1:15" x14ac:dyDescent="0.35">
      <c r="A63" t="s">
        <v>83</v>
      </c>
      <c r="B63">
        <f t="shared" ca="1" si="0"/>
        <v>98</v>
      </c>
      <c r="C63" t="s">
        <v>57</v>
      </c>
      <c r="D63" s="1">
        <v>631</v>
      </c>
      <c r="E63" s="2">
        <v>60</v>
      </c>
      <c r="F63" s="2">
        <v>4</v>
      </c>
      <c r="G63" s="2">
        <v>67</v>
      </c>
      <c r="H63" s="2">
        <v>9</v>
      </c>
      <c r="I63" s="3">
        <v>3</v>
      </c>
      <c r="J63" s="4">
        <f t="shared" si="1"/>
        <v>774</v>
      </c>
      <c r="K63">
        <v>3157002</v>
      </c>
      <c r="L63">
        <v>0</v>
      </c>
      <c r="M63">
        <v>247856</v>
      </c>
      <c r="N63">
        <v>114298</v>
      </c>
      <c r="O63">
        <v>3737364</v>
      </c>
    </row>
    <row r="64" spans="1:15" x14ac:dyDescent="0.35">
      <c r="A64" t="s">
        <v>84</v>
      </c>
      <c r="B64">
        <f t="shared" ca="1" si="0"/>
        <v>93</v>
      </c>
      <c r="C64" t="s">
        <v>57</v>
      </c>
      <c r="D64" s="1">
        <v>673</v>
      </c>
      <c r="E64" s="2">
        <v>244</v>
      </c>
      <c r="F64" s="2">
        <v>0</v>
      </c>
      <c r="G64" s="2">
        <v>436</v>
      </c>
      <c r="H64" s="2">
        <v>21</v>
      </c>
      <c r="I64" s="3">
        <v>38</v>
      </c>
      <c r="J64" s="4">
        <f t="shared" si="1"/>
        <v>1412</v>
      </c>
      <c r="K64">
        <v>4638341</v>
      </c>
      <c r="L64">
        <v>0</v>
      </c>
      <c r="M64">
        <v>3501176</v>
      </c>
      <c r="N64">
        <v>1278852</v>
      </c>
      <c r="O64">
        <v>9944230</v>
      </c>
    </row>
    <row r="65" spans="1:15" x14ac:dyDescent="0.35">
      <c r="A65" t="s">
        <v>85</v>
      </c>
      <c r="B65">
        <f t="shared" ca="1" si="0"/>
        <v>55</v>
      </c>
      <c r="C65" t="s">
        <v>16</v>
      </c>
      <c r="D65" s="1">
        <v>436</v>
      </c>
      <c r="E65" s="2">
        <v>188</v>
      </c>
      <c r="F65" s="2">
        <v>1</v>
      </c>
      <c r="G65" s="2">
        <v>127</v>
      </c>
      <c r="H65" s="2">
        <v>13</v>
      </c>
      <c r="I65" s="3">
        <v>3</v>
      </c>
      <c r="J65" s="4">
        <f t="shared" si="1"/>
        <v>768</v>
      </c>
      <c r="K65">
        <v>3618984</v>
      </c>
      <c r="L65">
        <v>2991</v>
      </c>
      <c r="M65">
        <v>227380</v>
      </c>
      <c r="N65">
        <v>56574</v>
      </c>
      <c r="O65">
        <v>4204371</v>
      </c>
    </row>
    <row r="66" spans="1:15" x14ac:dyDescent="0.35">
      <c r="A66" t="s">
        <v>86</v>
      </c>
      <c r="B66">
        <f t="shared" ref="B66:B129" ca="1" si="2">RANDBETWEEN(1, 195)</f>
        <v>186</v>
      </c>
      <c r="C66" t="s">
        <v>36</v>
      </c>
      <c r="D66" s="1">
        <v>1423</v>
      </c>
      <c r="E66" s="2">
        <v>937</v>
      </c>
      <c r="F66" s="2">
        <v>0</v>
      </c>
      <c r="G66" s="2">
        <v>554</v>
      </c>
      <c r="H66" s="2">
        <v>178</v>
      </c>
      <c r="I66" s="3">
        <v>14</v>
      </c>
      <c r="J66" s="4">
        <f t="shared" ref="J66:J129" si="3">SUM(D66:I66)</f>
        <v>3106</v>
      </c>
      <c r="K66">
        <v>9686280</v>
      </c>
      <c r="L66">
        <v>0</v>
      </c>
      <c r="M66">
        <v>5317940</v>
      </c>
      <c r="N66">
        <v>1969563</v>
      </c>
      <c r="O66">
        <v>19523305</v>
      </c>
    </row>
    <row r="67" spans="1:15" x14ac:dyDescent="0.35">
      <c r="A67" t="s">
        <v>87</v>
      </c>
      <c r="B67">
        <f t="shared" ca="1" si="2"/>
        <v>6</v>
      </c>
      <c r="C67" t="s">
        <v>40</v>
      </c>
      <c r="D67" s="1">
        <v>1796</v>
      </c>
      <c r="E67" s="2">
        <v>1570</v>
      </c>
      <c r="F67" s="2">
        <v>355</v>
      </c>
      <c r="G67" s="2">
        <v>1066</v>
      </c>
      <c r="H67" s="2">
        <v>70</v>
      </c>
      <c r="I67" s="3">
        <v>22</v>
      </c>
      <c r="J67" s="4">
        <f t="shared" si="3"/>
        <v>4879</v>
      </c>
      <c r="K67">
        <v>13934915</v>
      </c>
      <c r="L67">
        <v>7004140</v>
      </c>
      <c r="M67">
        <v>13376527</v>
      </c>
      <c r="N67">
        <v>4127691</v>
      </c>
      <c r="O67">
        <v>55803495</v>
      </c>
    </row>
    <row r="68" spans="1:15" x14ac:dyDescent="0.35">
      <c r="A68" t="s">
        <v>88</v>
      </c>
      <c r="B68">
        <f t="shared" ca="1" si="2"/>
        <v>40</v>
      </c>
      <c r="C68" t="s">
        <v>36</v>
      </c>
      <c r="D68" s="1">
        <v>3908</v>
      </c>
      <c r="E68" s="2">
        <v>919</v>
      </c>
      <c r="F68" s="2">
        <v>66</v>
      </c>
      <c r="G68" s="2">
        <v>982</v>
      </c>
      <c r="H68" s="2">
        <v>54</v>
      </c>
      <c r="I68" s="3">
        <v>36</v>
      </c>
      <c r="J68" s="4">
        <f t="shared" si="3"/>
        <v>5965</v>
      </c>
      <c r="K68">
        <v>33354796</v>
      </c>
      <c r="L68">
        <v>651126</v>
      </c>
      <c r="M68">
        <v>16763717</v>
      </c>
      <c r="N68">
        <v>11794</v>
      </c>
      <c r="O68">
        <v>54058041</v>
      </c>
    </row>
    <row r="69" spans="1:15" x14ac:dyDescent="0.35">
      <c r="A69" t="s">
        <v>89</v>
      </c>
      <c r="B69">
        <f t="shared" ca="1" si="2"/>
        <v>179</v>
      </c>
      <c r="C69" t="s">
        <v>36</v>
      </c>
      <c r="D69" s="1">
        <v>2720</v>
      </c>
      <c r="E69" s="2">
        <v>637</v>
      </c>
      <c r="F69" s="2">
        <v>0</v>
      </c>
      <c r="G69" s="2">
        <v>3778</v>
      </c>
      <c r="H69" s="2">
        <v>126</v>
      </c>
      <c r="I69" s="3">
        <v>608</v>
      </c>
      <c r="J69" s="4">
        <f t="shared" si="3"/>
        <v>7869</v>
      </c>
      <c r="K69">
        <v>32726547</v>
      </c>
      <c r="L69">
        <v>0</v>
      </c>
      <c r="M69">
        <v>46153878</v>
      </c>
      <c r="N69">
        <v>3093945</v>
      </c>
      <c r="O69">
        <v>85249538</v>
      </c>
    </row>
    <row r="70" spans="1:15" x14ac:dyDescent="0.35">
      <c r="A70" t="s">
        <v>90</v>
      </c>
      <c r="B70">
        <f t="shared" ca="1" si="2"/>
        <v>48</v>
      </c>
      <c r="C70" t="s">
        <v>36</v>
      </c>
      <c r="D70" s="1">
        <v>357</v>
      </c>
      <c r="E70" s="2">
        <v>40</v>
      </c>
      <c r="F70" s="2">
        <v>0</v>
      </c>
      <c r="G70" s="2">
        <v>74</v>
      </c>
      <c r="H70" s="2">
        <v>0</v>
      </c>
      <c r="I70" s="3">
        <v>8</v>
      </c>
      <c r="J70" s="4">
        <f t="shared" si="3"/>
        <v>479</v>
      </c>
      <c r="K70">
        <v>3113786</v>
      </c>
      <c r="L70">
        <v>0</v>
      </c>
      <c r="M70">
        <v>340654</v>
      </c>
      <c r="N70">
        <v>12815</v>
      </c>
      <c r="O70">
        <v>3589550</v>
      </c>
    </row>
    <row r="71" spans="1:15" x14ac:dyDescent="0.35">
      <c r="A71" t="s">
        <v>91</v>
      </c>
      <c r="B71">
        <f t="shared" ca="1" si="2"/>
        <v>114</v>
      </c>
      <c r="C71" t="s">
        <v>18</v>
      </c>
      <c r="D71" s="1">
        <v>3699</v>
      </c>
      <c r="E71" s="2">
        <v>2035</v>
      </c>
      <c r="F71" s="2">
        <v>0</v>
      </c>
      <c r="G71" s="2">
        <v>2798</v>
      </c>
      <c r="H71" s="2">
        <v>80</v>
      </c>
      <c r="I71" s="3">
        <v>260</v>
      </c>
      <c r="J71" s="4">
        <f t="shared" si="3"/>
        <v>8872</v>
      </c>
      <c r="K71">
        <v>34454147</v>
      </c>
      <c r="L71">
        <v>0</v>
      </c>
      <c r="M71">
        <v>18994047</v>
      </c>
      <c r="N71">
        <v>125595</v>
      </c>
      <c r="O71">
        <v>63683058</v>
      </c>
    </row>
    <row r="72" spans="1:15" x14ac:dyDescent="0.35">
      <c r="A72" t="s">
        <v>92</v>
      </c>
      <c r="B72">
        <f t="shared" ca="1" si="2"/>
        <v>92</v>
      </c>
      <c r="C72" t="s">
        <v>16</v>
      </c>
      <c r="D72" s="1">
        <v>258</v>
      </c>
      <c r="E72" s="2">
        <v>34</v>
      </c>
      <c r="F72" s="2">
        <v>1</v>
      </c>
      <c r="G72" s="2">
        <v>119</v>
      </c>
      <c r="H72" s="2">
        <v>8</v>
      </c>
      <c r="I72" s="3">
        <v>35</v>
      </c>
      <c r="J72" s="4">
        <f t="shared" si="3"/>
        <v>455</v>
      </c>
      <c r="K72">
        <v>2866000</v>
      </c>
      <c r="L72">
        <v>0</v>
      </c>
      <c r="M72">
        <v>929000</v>
      </c>
      <c r="N72">
        <v>0</v>
      </c>
      <c r="O72">
        <v>3913000</v>
      </c>
    </row>
    <row r="73" spans="1:15" x14ac:dyDescent="0.35">
      <c r="A73" t="s">
        <v>93</v>
      </c>
      <c r="B73">
        <f t="shared" ca="1" si="2"/>
        <v>71</v>
      </c>
      <c r="C73" t="s">
        <v>36</v>
      </c>
      <c r="D73" s="1">
        <v>337</v>
      </c>
      <c r="E73" s="2">
        <v>6</v>
      </c>
      <c r="F73" s="2">
        <v>42</v>
      </c>
      <c r="G73" s="2">
        <v>52</v>
      </c>
      <c r="H73" s="2">
        <v>8</v>
      </c>
      <c r="I73" s="3">
        <v>32</v>
      </c>
      <c r="J73" s="4">
        <f t="shared" si="3"/>
        <v>477</v>
      </c>
      <c r="K73">
        <v>3774411</v>
      </c>
      <c r="L73">
        <v>334026</v>
      </c>
      <c r="M73">
        <v>1169017</v>
      </c>
      <c r="N73">
        <v>49028</v>
      </c>
      <c r="O73">
        <v>5346177</v>
      </c>
    </row>
    <row r="74" spans="1:15" x14ac:dyDescent="0.35">
      <c r="A74" t="s">
        <v>94</v>
      </c>
      <c r="B74">
        <f t="shared" ca="1" si="2"/>
        <v>171</v>
      </c>
      <c r="C74" t="s">
        <v>36</v>
      </c>
      <c r="D74" s="1">
        <v>245</v>
      </c>
      <c r="E74" s="2">
        <v>25</v>
      </c>
      <c r="F74" s="2">
        <v>0</v>
      </c>
      <c r="G74" s="2">
        <v>17</v>
      </c>
      <c r="H74" s="2">
        <v>6</v>
      </c>
      <c r="I74" s="3">
        <v>1</v>
      </c>
      <c r="J74" s="4">
        <f t="shared" si="3"/>
        <v>294</v>
      </c>
      <c r="K74">
        <v>1617824</v>
      </c>
      <c r="L74">
        <v>0</v>
      </c>
      <c r="M74">
        <v>251996</v>
      </c>
      <c r="N74">
        <v>0</v>
      </c>
      <c r="O74">
        <v>1902652</v>
      </c>
    </row>
    <row r="75" spans="1:15" x14ac:dyDescent="0.35">
      <c r="A75" t="s">
        <v>95</v>
      </c>
      <c r="B75">
        <f t="shared" ca="1" si="2"/>
        <v>178</v>
      </c>
      <c r="C75" t="s">
        <v>16</v>
      </c>
      <c r="D75" s="1">
        <v>1481</v>
      </c>
      <c r="E75" s="2">
        <v>336</v>
      </c>
      <c r="F75" s="2">
        <v>6</v>
      </c>
      <c r="G75" s="2">
        <v>626</v>
      </c>
      <c r="H75" s="2">
        <v>28</v>
      </c>
      <c r="I75" s="3">
        <v>68</v>
      </c>
      <c r="J75" s="4">
        <f t="shared" si="3"/>
        <v>2545</v>
      </c>
      <c r="K75">
        <v>10718871</v>
      </c>
      <c r="L75">
        <v>57929</v>
      </c>
      <c r="M75">
        <v>4282295</v>
      </c>
      <c r="N75">
        <v>356629</v>
      </c>
      <c r="O75">
        <v>16890272</v>
      </c>
    </row>
    <row r="76" spans="1:15" x14ac:dyDescent="0.35">
      <c r="A76" t="s">
        <v>96</v>
      </c>
      <c r="B76">
        <f t="shared" ca="1" si="2"/>
        <v>88</v>
      </c>
      <c r="C76" t="s">
        <v>36</v>
      </c>
      <c r="D76" s="1">
        <v>5516</v>
      </c>
      <c r="E76" s="2">
        <v>4242</v>
      </c>
      <c r="F76" s="2">
        <v>0</v>
      </c>
      <c r="G76" s="2">
        <v>2739</v>
      </c>
      <c r="H76" s="2">
        <v>287</v>
      </c>
      <c r="I76" s="3">
        <v>1670</v>
      </c>
      <c r="J76" s="4">
        <f t="shared" si="3"/>
        <v>14454</v>
      </c>
      <c r="K76">
        <v>65376357</v>
      </c>
      <c r="L76">
        <v>0</v>
      </c>
      <c r="M76">
        <v>29294973</v>
      </c>
      <c r="N76">
        <v>346318</v>
      </c>
      <c r="O76">
        <v>119556848</v>
      </c>
    </row>
    <row r="77" spans="1:15" x14ac:dyDescent="0.35">
      <c r="A77" t="s">
        <v>97</v>
      </c>
      <c r="B77">
        <f t="shared" ca="1" si="2"/>
        <v>163</v>
      </c>
      <c r="C77" t="s">
        <v>36</v>
      </c>
      <c r="D77" s="1">
        <v>495</v>
      </c>
      <c r="E77" s="2">
        <v>191</v>
      </c>
      <c r="F77" s="2">
        <v>0</v>
      </c>
      <c r="G77" s="2">
        <v>50</v>
      </c>
      <c r="H77" s="2">
        <v>43</v>
      </c>
      <c r="I77" s="3">
        <v>92</v>
      </c>
      <c r="J77" s="4">
        <f t="shared" si="3"/>
        <v>871</v>
      </c>
      <c r="K77">
        <v>5451032</v>
      </c>
      <c r="L77">
        <v>0</v>
      </c>
      <c r="M77">
        <v>808960</v>
      </c>
      <c r="N77">
        <v>2065425</v>
      </c>
      <c r="O77">
        <v>9317104</v>
      </c>
    </row>
    <row r="78" spans="1:15" x14ac:dyDescent="0.35">
      <c r="A78" t="s">
        <v>98</v>
      </c>
      <c r="B78">
        <f t="shared" ca="1" si="2"/>
        <v>150</v>
      </c>
      <c r="C78" t="s">
        <v>36</v>
      </c>
      <c r="D78" s="1">
        <v>2879</v>
      </c>
      <c r="E78" s="2">
        <v>2560</v>
      </c>
      <c r="F78" s="2">
        <v>0</v>
      </c>
      <c r="G78" s="2">
        <v>1522</v>
      </c>
      <c r="H78" s="2">
        <v>78</v>
      </c>
      <c r="I78" s="3">
        <v>498</v>
      </c>
      <c r="J78" s="4">
        <f t="shared" si="3"/>
        <v>7537</v>
      </c>
      <c r="K78">
        <v>17248288</v>
      </c>
      <c r="L78">
        <v>0</v>
      </c>
      <c r="M78">
        <v>9110525</v>
      </c>
      <c r="N78">
        <v>393760</v>
      </c>
      <c r="O78">
        <v>51572031</v>
      </c>
    </row>
    <row r="79" spans="1:15" x14ac:dyDescent="0.35">
      <c r="A79" t="s">
        <v>99</v>
      </c>
      <c r="B79">
        <f t="shared" ca="1" si="2"/>
        <v>45</v>
      </c>
      <c r="C79" t="s">
        <v>36</v>
      </c>
      <c r="D79" s="1">
        <v>817</v>
      </c>
      <c r="E79" s="2">
        <v>89</v>
      </c>
      <c r="F79" s="2">
        <v>0</v>
      </c>
      <c r="G79" s="2">
        <v>92</v>
      </c>
      <c r="H79" s="2">
        <v>6</v>
      </c>
      <c r="I79" s="3">
        <v>2</v>
      </c>
      <c r="J79" s="4">
        <f t="shared" si="3"/>
        <v>1006</v>
      </c>
      <c r="K79">
        <v>9112943.7599999998</v>
      </c>
      <c r="L79">
        <v>0</v>
      </c>
      <c r="M79">
        <v>1484299.71</v>
      </c>
      <c r="N79">
        <v>152476</v>
      </c>
      <c r="O79">
        <v>11830763.5</v>
      </c>
    </row>
    <row r="80" spans="1:15" x14ac:dyDescent="0.35">
      <c r="A80" t="s">
        <v>100</v>
      </c>
      <c r="B80">
        <f t="shared" ca="1" si="2"/>
        <v>184</v>
      </c>
      <c r="C80" t="s">
        <v>57</v>
      </c>
      <c r="D80" s="1">
        <v>2761</v>
      </c>
      <c r="E80" s="2">
        <v>11286</v>
      </c>
      <c r="F80" s="2">
        <v>309</v>
      </c>
      <c r="G80" s="2">
        <v>679</v>
      </c>
      <c r="H80" s="2">
        <v>2537</v>
      </c>
      <c r="I80" s="3">
        <v>2978</v>
      </c>
      <c r="J80" s="4">
        <f t="shared" si="3"/>
        <v>20550</v>
      </c>
      <c r="K80">
        <v>47356671</v>
      </c>
      <c r="L80">
        <v>0</v>
      </c>
      <c r="M80">
        <v>16151467</v>
      </c>
      <c r="N80">
        <v>1193024</v>
      </c>
      <c r="O80">
        <v>485921123</v>
      </c>
    </row>
    <row r="81" spans="1:15" x14ac:dyDescent="0.35">
      <c r="A81" t="s">
        <v>101</v>
      </c>
      <c r="B81">
        <f t="shared" ca="1" si="2"/>
        <v>16</v>
      </c>
      <c r="C81" t="s">
        <v>53</v>
      </c>
      <c r="D81" s="1">
        <v>1623</v>
      </c>
      <c r="E81" s="2">
        <v>753</v>
      </c>
      <c r="F81" s="2">
        <v>0</v>
      </c>
      <c r="G81" s="2">
        <v>833</v>
      </c>
      <c r="H81" s="2">
        <v>53</v>
      </c>
      <c r="I81" s="3">
        <v>0</v>
      </c>
      <c r="J81" s="4">
        <f t="shared" si="3"/>
        <v>3262</v>
      </c>
      <c r="K81">
        <v>13793020</v>
      </c>
      <c r="L81">
        <v>0</v>
      </c>
      <c r="M81">
        <v>14718523</v>
      </c>
      <c r="N81">
        <v>674707</v>
      </c>
      <c r="O81">
        <v>34768275</v>
      </c>
    </row>
    <row r="82" spans="1:15" x14ac:dyDescent="0.35">
      <c r="A82" t="s">
        <v>102</v>
      </c>
      <c r="B82">
        <f t="shared" ca="1" si="2"/>
        <v>155</v>
      </c>
      <c r="C82" t="s">
        <v>36</v>
      </c>
      <c r="D82" s="1">
        <v>299</v>
      </c>
      <c r="E82" s="2">
        <v>216</v>
      </c>
      <c r="F82" s="2">
        <v>0</v>
      </c>
      <c r="G82" s="2">
        <v>110</v>
      </c>
      <c r="H82" s="2">
        <v>0</v>
      </c>
      <c r="I82" s="3">
        <v>0</v>
      </c>
      <c r="J82" s="4">
        <f t="shared" si="3"/>
        <v>625</v>
      </c>
      <c r="K82">
        <v>11799600</v>
      </c>
      <c r="L82">
        <v>0</v>
      </c>
      <c r="M82">
        <v>5392560</v>
      </c>
      <c r="N82">
        <v>50691</v>
      </c>
      <c r="O82">
        <v>26014177</v>
      </c>
    </row>
    <row r="83" spans="1:15" x14ac:dyDescent="0.35">
      <c r="A83" t="s">
        <v>103</v>
      </c>
      <c r="B83">
        <f t="shared" ca="1" si="2"/>
        <v>117</v>
      </c>
      <c r="C83" t="s">
        <v>40</v>
      </c>
      <c r="D83" s="1">
        <v>356</v>
      </c>
      <c r="E83" s="2">
        <v>1054</v>
      </c>
      <c r="F83" s="2">
        <v>0</v>
      </c>
      <c r="G83" s="2">
        <v>565</v>
      </c>
      <c r="H83" s="2">
        <v>0</v>
      </c>
      <c r="I83" s="3">
        <v>11</v>
      </c>
      <c r="J83" s="4">
        <f t="shared" si="3"/>
        <v>1986</v>
      </c>
      <c r="K83">
        <v>15852232</v>
      </c>
      <c r="L83">
        <v>7212186</v>
      </c>
      <c r="M83">
        <v>4412919</v>
      </c>
      <c r="N83">
        <v>12589</v>
      </c>
      <c r="O83">
        <v>58343810</v>
      </c>
    </row>
    <row r="84" spans="1:15" x14ac:dyDescent="0.35">
      <c r="A84" t="s">
        <v>104</v>
      </c>
      <c r="B84">
        <f t="shared" ca="1" si="2"/>
        <v>57</v>
      </c>
      <c r="C84" t="s">
        <v>40</v>
      </c>
      <c r="D84" s="1">
        <v>310</v>
      </c>
      <c r="E84" s="2">
        <v>168</v>
      </c>
      <c r="F84" s="2">
        <v>0</v>
      </c>
      <c r="G84" s="2">
        <v>148</v>
      </c>
      <c r="H84" s="2">
        <v>0</v>
      </c>
      <c r="I84" s="3">
        <v>0</v>
      </c>
      <c r="J84" s="4">
        <f t="shared" si="3"/>
        <v>626</v>
      </c>
      <c r="K84">
        <v>14255808</v>
      </c>
      <c r="L84">
        <v>0</v>
      </c>
      <c r="M84">
        <v>7729906</v>
      </c>
      <c r="N84">
        <v>0</v>
      </c>
      <c r="O84">
        <v>32507060</v>
      </c>
    </row>
    <row r="85" spans="1:15" x14ac:dyDescent="0.35">
      <c r="A85" t="s">
        <v>105</v>
      </c>
      <c r="B85">
        <f t="shared" ca="1" si="2"/>
        <v>96</v>
      </c>
      <c r="C85" t="s">
        <v>40</v>
      </c>
      <c r="D85" s="1">
        <v>245</v>
      </c>
      <c r="E85" s="2">
        <v>149</v>
      </c>
      <c r="F85" s="2">
        <v>0</v>
      </c>
      <c r="G85" s="2">
        <v>126</v>
      </c>
      <c r="H85" s="2">
        <v>0</v>
      </c>
      <c r="I85" s="3">
        <v>0</v>
      </c>
      <c r="J85" s="4">
        <f t="shared" si="3"/>
        <v>520</v>
      </c>
      <c r="K85">
        <v>12036536</v>
      </c>
      <c r="L85">
        <v>0</v>
      </c>
      <c r="M85">
        <v>6720751</v>
      </c>
      <c r="N85">
        <v>0</v>
      </c>
      <c r="O85">
        <v>25424419</v>
      </c>
    </row>
    <row r="86" spans="1:15" x14ac:dyDescent="0.35">
      <c r="A86" t="s">
        <v>106</v>
      </c>
      <c r="B86">
        <f t="shared" ca="1" si="2"/>
        <v>125</v>
      </c>
      <c r="C86" t="s">
        <v>40</v>
      </c>
      <c r="D86" s="1">
        <v>253</v>
      </c>
      <c r="E86" s="2">
        <v>1</v>
      </c>
      <c r="F86" s="2">
        <v>0</v>
      </c>
      <c r="G86" s="2">
        <v>85</v>
      </c>
      <c r="H86" s="2">
        <v>0</v>
      </c>
      <c r="I86" s="3">
        <v>0</v>
      </c>
      <c r="J86" s="4">
        <f t="shared" si="3"/>
        <v>339</v>
      </c>
      <c r="K86">
        <v>10801677</v>
      </c>
      <c r="L86">
        <v>0</v>
      </c>
      <c r="M86">
        <v>3682736</v>
      </c>
      <c r="N86">
        <v>0</v>
      </c>
      <c r="O86">
        <v>14472682</v>
      </c>
    </row>
    <row r="87" spans="1:15" x14ac:dyDescent="0.35">
      <c r="A87" t="s">
        <v>107</v>
      </c>
      <c r="B87">
        <f t="shared" ca="1" si="2"/>
        <v>146</v>
      </c>
      <c r="C87" t="s">
        <v>40</v>
      </c>
      <c r="D87" s="1">
        <v>469</v>
      </c>
      <c r="E87" s="2">
        <v>24</v>
      </c>
      <c r="F87" s="2">
        <v>0</v>
      </c>
      <c r="G87" s="2">
        <v>105</v>
      </c>
      <c r="H87" s="2">
        <v>29</v>
      </c>
      <c r="I87" s="3">
        <v>0</v>
      </c>
      <c r="J87" s="4">
        <f t="shared" si="3"/>
        <v>627</v>
      </c>
      <c r="K87">
        <v>4095494</v>
      </c>
      <c r="L87">
        <v>0</v>
      </c>
      <c r="M87">
        <v>422938</v>
      </c>
      <c r="N87">
        <v>175235</v>
      </c>
      <c r="O87">
        <v>5210235</v>
      </c>
    </row>
    <row r="88" spans="1:15" x14ac:dyDescent="0.35">
      <c r="A88" t="s">
        <v>108</v>
      </c>
      <c r="B88">
        <f t="shared" ca="1" si="2"/>
        <v>7</v>
      </c>
      <c r="C88" t="s">
        <v>36</v>
      </c>
      <c r="D88" s="1">
        <v>2287</v>
      </c>
      <c r="E88" s="2">
        <v>378</v>
      </c>
      <c r="F88" s="2">
        <v>5</v>
      </c>
      <c r="G88" s="2">
        <v>1463</v>
      </c>
      <c r="H88" s="2">
        <v>368</v>
      </c>
      <c r="I88" s="3">
        <v>424</v>
      </c>
      <c r="J88" s="4">
        <f t="shared" si="3"/>
        <v>4925</v>
      </c>
      <c r="K88">
        <v>19368696</v>
      </c>
      <c r="L88">
        <v>45548</v>
      </c>
      <c r="M88">
        <v>19039568</v>
      </c>
      <c r="N88">
        <v>2657761</v>
      </c>
      <c r="O88">
        <v>42819979</v>
      </c>
    </row>
    <row r="89" spans="1:15" x14ac:dyDescent="0.35">
      <c r="A89" t="s">
        <v>109</v>
      </c>
      <c r="B89">
        <f t="shared" ca="1" si="2"/>
        <v>111</v>
      </c>
      <c r="C89" t="s">
        <v>36</v>
      </c>
      <c r="D89" s="1">
        <v>0</v>
      </c>
      <c r="E89" s="2">
        <v>422</v>
      </c>
      <c r="F89" s="2">
        <v>2</v>
      </c>
      <c r="G89" s="2">
        <v>62</v>
      </c>
      <c r="H89" s="2">
        <v>19</v>
      </c>
      <c r="I89" s="3">
        <v>0</v>
      </c>
      <c r="J89" s="4">
        <f t="shared" si="3"/>
        <v>505</v>
      </c>
      <c r="K89">
        <v>0</v>
      </c>
      <c r="L89">
        <v>171241</v>
      </c>
      <c r="M89">
        <v>3005103</v>
      </c>
      <c r="N89">
        <v>294919</v>
      </c>
      <c r="O89">
        <v>29230061</v>
      </c>
    </row>
    <row r="90" spans="1:15" x14ac:dyDescent="0.35">
      <c r="A90" t="s">
        <v>110</v>
      </c>
      <c r="B90">
        <f t="shared" ca="1" si="2"/>
        <v>193</v>
      </c>
      <c r="C90" t="s">
        <v>36</v>
      </c>
      <c r="D90" s="1">
        <v>483</v>
      </c>
      <c r="E90" s="2">
        <v>111</v>
      </c>
      <c r="F90" s="2">
        <v>1</v>
      </c>
      <c r="G90" s="2">
        <v>48</v>
      </c>
      <c r="H90" s="2">
        <v>11</v>
      </c>
      <c r="I90" s="3">
        <v>60</v>
      </c>
      <c r="J90" s="4">
        <f t="shared" si="3"/>
        <v>714</v>
      </c>
      <c r="K90">
        <v>2260432</v>
      </c>
      <c r="L90">
        <v>0</v>
      </c>
      <c r="M90">
        <v>516840</v>
      </c>
      <c r="N90">
        <v>15995</v>
      </c>
      <c r="O90">
        <v>3021540</v>
      </c>
    </row>
    <row r="91" spans="1:15" x14ac:dyDescent="0.35">
      <c r="A91" t="s">
        <v>111</v>
      </c>
      <c r="B91">
        <f t="shared" ca="1" si="2"/>
        <v>132</v>
      </c>
      <c r="C91" t="s">
        <v>16</v>
      </c>
      <c r="D91" s="1">
        <v>0</v>
      </c>
      <c r="E91" s="2">
        <v>1248</v>
      </c>
      <c r="F91" s="2">
        <v>75</v>
      </c>
      <c r="G91" s="2">
        <v>423</v>
      </c>
      <c r="H91" s="2">
        <v>0</v>
      </c>
      <c r="I91" s="3">
        <v>0</v>
      </c>
      <c r="J91" s="4">
        <f t="shared" si="3"/>
        <v>1746</v>
      </c>
      <c r="K91">
        <v>0</v>
      </c>
      <c r="L91">
        <v>1020272</v>
      </c>
      <c r="M91">
        <v>4502466</v>
      </c>
      <c r="N91">
        <v>0</v>
      </c>
      <c r="O91">
        <v>29709830</v>
      </c>
    </row>
    <row r="92" spans="1:15" x14ac:dyDescent="0.35">
      <c r="A92" t="s">
        <v>112</v>
      </c>
      <c r="B92">
        <f t="shared" ca="1" si="2"/>
        <v>144</v>
      </c>
      <c r="C92" t="s">
        <v>40</v>
      </c>
      <c r="D92" s="1">
        <v>588</v>
      </c>
      <c r="E92" s="2">
        <v>306</v>
      </c>
      <c r="F92" s="2">
        <v>0</v>
      </c>
      <c r="G92" s="2">
        <v>2624</v>
      </c>
      <c r="H92" s="2">
        <v>6</v>
      </c>
      <c r="I92" s="3">
        <v>1060</v>
      </c>
      <c r="J92" s="4">
        <f t="shared" si="3"/>
        <v>4584</v>
      </c>
      <c r="K92">
        <v>4253854</v>
      </c>
      <c r="L92">
        <v>186543</v>
      </c>
      <c r="M92">
        <v>19610580</v>
      </c>
      <c r="N92">
        <v>643717</v>
      </c>
      <c r="O92">
        <v>26407872</v>
      </c>
    </row>
    <row r="93" spans="1:15" x14ac:dyDescent="0.35">
      <c r="A93" t="s">
        <v>113</v>
      </c>
      <c r="B93">
        <f t="shared" ca="1" si="2"/>
        <v>88</v>
      </c>
      <c r="C93" t="s">
        <v>16</v>
      </c>
      <c r="D93" s="1">
        <v>6971</v>
      </c>
      <c r="E93" s="2">
        <v>2222</v>
      </c>
      <c r="F93" s="2">
        <v>0</v>
      </c>
      <c r="G93" s="2">
        <v>3371</v>
      </c>
      <c r="H93" s="2">
        <v>293</v>
      </c>
      <c r="I93" s="3">
        <v>122</v>
      </c>
      <c r="J93" s="4">
        <f t="shared" si="3"/>
        <v>12979</v>
      </c>
      <c r="K93">
        <v>51309224</v>
      </c>
      <c r="L93">
        <v>0</v>
      </c>
      <c r="M93">
        <v>29506895</v>
      </c>
      <c r="N93">
        <v>1088523</v>
      </c>
      <c r="O93">
        <v>102694186</v>
      </c>
    </row>
    <row r="94" spans="1:15" x14ac:dyDescent="0.35">
      <c r="A94" t="s">
        <v>114</v>
      </c>
      <c r="B94">
        <f t="shared" ca="1" si="2"/>
        <v>169</v>
      </c>
      <c r="C94" t="s">
        <v>18</v>
      </c>
      <c r="D94" s="1">
        <v>1350</v>
      </c>
      <c r="E94" s="2">
        <v>1819</v>
      </c>
      <c r="F94" s="2">
        <v>7</v>
      </c>
      <c r="G94" s="2">
        <v>1415</v>
      </c>
      <c r="H94" s="2">
        <v>242</v>
      </c>
      <c r="I94" s="3">
        <v>237</v>
      </c>
      <c r="J94" s="4">
        <f t="shared" si="3"/>
        <v>5070</v>
      </c>
      <c r="K94">
        <v>17559917</v>
      </c>
      <c r="L94">
        <v>7602450</v>
      </c>
      <c r="M94">
        <v>723036</v>
      </c>
      <c r="N94">
        <v>140988</v>
      </c>
      <c r="O94">
        <v>43762603</v>
      </c>
    </row>
    <row r="95" spans="1:15" x14ac:dyDescent="0.35">
      <c r="A95" t="s">
        <v>115</v>
      </c>
      <c r="B95">
        <f t="shared" ca="1" si="2"/>
        <v>87</v>
      </c>
      <c r="C95" t="s">
        <v>36</v>
      </c>
      <c r="D95" s="1">
        <v>2803</v>
      </c>
      <c r="E95" s="2">
        <v>1288</v>
      </c>
      <c r="F95" s="2">
        <v>0</v>
      </c>
      <c r="G95" s="2">
        <v>1610</v>
      </c>
      <c r="H95" s="2">
        <v>98</v>
      </c>
      <c r="I95" s="3">
        <v>75</v>
      </c>
      <c r="J95" s="4">
        <f t="shared" si="3"/>
        <v>5874</v>
      </c>
      <c r="K95">
        <v>41274248</v>
      </c>
      <c r="L95">
        <v>0</v>
      </c>
      <c r="M95">
        <v>20492550</v>
      </c>
      <c r="N95">
        <v>1673121</v>
      </c>
      <c r="O95">
        <v>73236398</v>
      </c>
    </row>
    <row r="96" spans="1:15" x14ac:dyDescent="0.35">
      <c r="A96" t="s">
        <v>116</v>
      </c>
      <c r="B96">
        <f t="shared" ca="1" si="2"/>
        <v>110</v>
      </c>
      <c r="C96" t="s">
        <v>40</v>
      </c>
      <c r="D96" s="1">
        <v>10816</v>
      </c>
      <c r="E96" s="2">
        <v>7355</v>
      </c>
      <c r="F96" s="2">
        <v>268</v>
      </c>
      <c r="G96" s="2">
        <v>9499</v>
      </c>
      <c r="H96" s="2">
        <v>787</v>
      </c>
      <c r="I96" s="3">
        <v>440</v>
      </c>
      <c r="J96" s="4">
        <f t="shared" si="3"/>
        <v>29165</v>
      </c>
      <c r="K96">
        <v>207186516</v>
      </c>
      <c r="L96">
        <v>18895544</v>
      </c>
      <c r="M96">
        <v>123068268</v>
      </c>
      <c r="N96">
        <v>912501</v>
      </c>
      <c r="O96">
        <v>432902886</v>
      </c>
    </row>
    <row r="97" spans="1:15" x14ac:dyDescent="0.35">
      <c r="A97" t="s">
        <v>117</v>
      </c>
      <c r="B97">
        <f t="shared" ca="1" si="2"/>
        <v>69</v>
      </c>
      <c r="C97" t="s">
        <v>36</v>
      </c>
      <c r="D97" s="1">
        <v>4943</v>
      </c>
      <c r="E97" s="2">
        <v>3774</v>
      </c>
      <c r="F97" s="2">
        <v>0</v>
      </c>
      <c r="G97" s="2">
        <v>7289</v>
      </c>
      <c r="H97" s="2">
        <v>261</v>
      </c>
      <c r="I97" s="3">
        <v>269</v>
      </c>
      <c r="J97" s="4">
        <f t="shared" si="3"/>
        <v>16536</v>
      </c>
      <c r="K97">
        <v>59690192</v>
      </c>
      <c r="L97">
        <v>0</v>
      </c>
      <c r="M97">
        <v>64000435</v>
      </c>
      <c r="N97">
        <v>4453569</v>
      </c>
      <c r="O97">
        <v>146449138</v>
      </c>
    </row>
    <row r="98" spans="1:15" x14ac:dyDescent="0.35">
      <c r="A98" t="s">
        <v>118</v>
      </c>
      <c r="B98">
        <f t="shared" ca="1" si="2"/>
        <v>125</v>
      </c>
      <c r="C98" t="s">
        <v>40</v>
      </c>
      <c r="D98" s="1">
        <v>1857</v>
      </c>
      <c r="E98" s="2">
        <v>102</v>
      </c>
      <c r="F98" s="2">
        <v>0</v>
      </c>
      <c r="G98" s="2">
        <v>699</v>
      </c>
      <c r="H98" s="2">
        <v>2</v>
      </c>
      <c r="I98" s="3">
        <v>291</v>
      </c>
      <c r="J98" s="4">
        <f t="shared" si="3"/>
        <v>2951</v>
      </c>
      <c r="K98">
        <v>33745062</v>
      </c>
      <c r="L98">
        <v>0</v>
      </c>
      <c r="M98">
        <v>21798811</v>
      </c>
      <c r="N98">
        <v>22732</v>
      </c>
      <c r="O98">
        <v>55886928</v>
      </c>
    </row>
    <row r="99" spans="1:15" x14ac:dyDescent="0.35">
      <c r="A99" t="s">
        <v>119</v>
      </c>
      <c r="B99">
        <f t="shared" ca="1" si="2"/>
        <v>16</v>
      </c>
      <c r="C99" t="s">
        <v>36</v>
      </c>
      <c r="D99" s="1">
        <v>329</v>
      </c>
      <c r="E99" s="2">
        <v>51</v>
      </c>
      <c r="F99" s="2">
        <v>0</v>
      </c>
      <c r="G99" s="2">
        <v>117</v>
      </c>
      <c r="H99" s="2">
        <v>0</v>
      </c>
      <c r="I99" s="3">
        <v>16</v>
      </c>
      <c r="J99" s="4">
        <f t="shared" si="3"/>
        <v>513</v>
      </c>
      <c r="K99">
        <v>2418785</v>
      </c>
      <c r="L99">
        <v>0</v>
      </c>
      <c r="M99">
        <v>944838</v>
      </c>
      <c r="N99">
        <v>37794</v>
      </c>
      <c r="O99">
        <v>3779352</v>
      </c>
    </row>
    <row r="100" spans="1:15" x14ac:dyDescent="0.35">
      <c r="A100" t="s">
        <v>120</v>
      </c>
      <c r="B100">
        <f t="shared" ca="1" si="2"/>
        <v>28</v>
      </c>
      <c r="C100" t="s">
        <v>36</v>
      </c>
      <c r="D100" s="1">
        <v>245</v>
      </c>
      <c r="E100" s="2">
        <v>26</v>
      </c>
      <c r="F100" s="2">
        <v>0</v>
      </c>
      <c r="G100" s="2">
        <v>46</v>
      </c>
      <c r="H100" s="2">
        <v>5</v>
      </c>
      <c r="I100" s="3">
        <v>1</v>
      </c>
      <c r="J100" s="4">
        <f t="shared" si="3"/>
        <v>323</v>
      </c>
      <c r="K100">
        <v>1837795</v>
      </c>
      <c r="L100">
        <v>0</v>
      </c>
      <c r="M100">
        <v>411309</v>
      </c>
      <c r="N100">
        <v>43450</v>
      </c>
      <c r="O100">
        <v>2376685</v>
      </c>
    </row>
    <row r="101" spans="1:15" x14ac:dyDescent="0.35">
      <c r="A101" t="s">
        <v>121</v>
      </c>
      <c r="B101">
        <f t="shared" ca="1" si="2"/>
        <v>166</v>
      </c>
      <c r="C101" t="s">
        <v>57</v>
      </c>
      <c r="D101" s="1">
        <v>661</v>
      </c>
      <c r="E101" s="2">
        <v>134</v>
      </c>
      <c r="F101" s="2">
        <v>9</v>
      </c>
      <c r="G101" s="2">
        <v>97</v>
      </c>
      <c r="H101" s="2">
        <v>34</v>
      </c>
      <c r="I101" s="3">
        <v>4</v>
      </c>
      <c r="J101" s="4">
        <f t="shared" si="3"/>
        <v>939</v>
      </c>
      <c r="K101">
        <v>4812523</v>
      </c>
      <c r="L101">
        <v>0</v>
      </c>
      <c r="M101">
        <v>458019</v>
      </c>
      <c r="N101">
        <v>76876</v>
      </c>
      <c r="O101">
        <v>5175895</v>
      </c>
    </row>
    <row r="102" spans="1:15" x14ac:dyDescent="0.35">
      <c r="A102" t="s">
        <v>122</v>
      </c>
      <c r="B102">
        <f t="shared" ca="1" si="2"/>
        <v>183</v>
      </c>
      <c r="C102" t="s">
        <v>57</v>
      </c>
      <c r="D102" s="1">
        <v>913</v>
      </c>
      <c r="E102" s="2">
        <v>300</v>
      </c>
      <c r="F102" s="2">
        <v>5</v>
      </c>
      <c r="G102" s="2">
        <v>530</v>
      </c>
      <c r="H102" s="2">
        <v>0</v>
      </c>
      <c r="I102" s="3">
        <v>267</v>
      </c>
      <c r="J102" s="4">
        <f t="shared" si="3"/>
        <v>2015</v>
      </c>
      <c r="K102">
        <v>7145063</v>
      </c>
      <c r="L102">
        <v>85520</v>
      </c>
      <c r="M102">
        <v>7046631</v>
      </c>
      <c r="N102">
        <v>0</v>
      </c>
      <c r="O102">
        <v>15685848</v>
      </c>
    </row>
    <row r="103" spans="1:15" x14ac:dyDescent="0.35">
      <c r="A103" t="s">
        <v>123</v>
      </c>
      <c r="B103">
        <f t="shared" ca="1" si="2"/>
        <v>43</v>
      </c>
      <c r="C103" t="s">
        <v>57</v>
      </c>
      <c r="D103" s="1">
        <v>6397</v>
      </c>
      <c r="E103" s="2">
        <v>1717</v>
      </c>
      <c r="F103" s="2">
        <v>324</v>
      </c>
      <c r="G103" s="2">
        <v>5722</v>
      </c>
      <c r="H103" s="2">
        <v>98</v>
      </c>
      <c r="I103" s="3">
        <v>969</v>
      </c>
      <c r="J103" s="4">
        <f t="shared" si="3"/>
        <v>15227</v>
      </c>
      <c r="K103">
        <v>56137885</v>
      </c>
      <c r="L103">
        <v>5765426</v>
      </c>
      <c r="M103">
        <v>38097927</v>
      </c>
      <c r="N103">
        <v>5721</v>
      </c>
      <c r="O103">
        <v>110416872</v>
      </c>
    </row>
    <row r="104" spans="1:15" x14ac:dyDescent="0.35">
      <c r="A104" t="s">
        <v>124</v>
      </c>
      <c r="B104">
        <f t="shared" ca="1" si="2"/>
        <v>92</v>
      </c>
      <c r="C104" t="s">
        <v>16</v>
      </c>
      <c r="D104" s="1">
        <v>319</v>
      </c>
      <c r="E104" s="2">
        <v>197</v>
      </c>
      <c r="F104" s="2">
        <v>0</v>
      </c>
      <c r="G104" s="2">
        <v>206</v>
      </c>
      <c r="H104" s="2">
        <v>16</v>
      </c>
      <c r="I104" s="3">
        <v>1</v>
      </c>
      <c r="J104" s="4">
        <f t="shared" si="3"/>
        <v>739</v>
      </c>
      <c r="K104">
        <v>2712990</v>
      </c>
      <c r="L104">
        <v>0</v>
      </c>
      <c r="M104">
        <v>1272842</v>
      </c>
      <c r="N104">
        <v>34128</v>
      </c>
      <c r="O104">
        <v>4267198</v>
      </c>
    </row>
    <row r="105" spans="1:15" x14ac:dyDescent="0.35">
      <c r="A105" t="s">
        <v>124</v>
      </c>
      <c r="B105">
        <f t="shared" ca="1" si="2"/>
        <v>69</v>
      </c>
      <c r="C105" t="s">
        <v>36</v>
      </c>
      <c r="D105" s="1">
        <v>316</v>
      </c>
      <c r="E105" s="2">
        <v>32</v>
      </c>
      <c r="F105" s="2">
        <v>15</v>
      </c>
      <c r="G105" s="2">
        <v>171</v>
      </c>
      <c r="H105" s="2">
        <v>0</v>
      </c>
      <c r="I105" s="3">
        <v>12</v>
      </c>
      <c r="J105" s="4">
        <f t="shared" si="3"/>
        <v>546</v>
      </c>
      <c r="K105">
        <v>3521755</v>
      </c>
      <c r="L105">
        <v>226128</v>
      </c>
      <c r="M105">
        <v>613397</v>
      </c>
      <c r="N105">
        <v>22498</v>
      </c>
      <c r="O105">
        <v>4336122</v>
      </c>
    </row>
    <row r="106" spans="1:15" x14ac:dyDescent="0.35">
      <c r="A106" t="s">
        <v>124</v>
      </c>
      <c r="B106">
        <f t="shared" ca="1" si="2"/>
        <v>182</v>
      </c>
      <c r="C106" t="s">
        <v>57</v>
      </c>
      <c r="D106" s="1">
        <v>4547</v>
      </c>
      <c r="E106" s="2">
        <v>2385</v>
      </c>
      <c r="F106" s="2">
        <v>247</v>
      </c>
      <c r="G106" s="2">
        <v>2727</v>
      </c>
      <c r="H106" s="2">
        <v>118</v>
      </c>
      <c r="I106" s="3">
        <v>63</v>
      </c>
      <c r="J106" s="4">
        <f t="shared" si="3"/>
        <v>10087</v>
      </c>
      <c r="K106">
        <v>43863897</v>
      </c>
      <c r="L106">
        <v>3130010</v>
      </c>
      <c r="M106">
        <v>41812684</v>
      </c>
      <c r="N106">
        <v>140716</v>
      </c>
      <c r="O106">
        <v>107769349</v>
      </c>
    </row>
    <row r="107" spans="1:15" x14ac:dyDescent="0.35">
      <c r="A107" t="s">
        <v>125</v>
      </c>
      <c r="B107">
        <f t="shared" ca="1" si="2"/>
        <v>88</v>
      </c>
      <c r="C107" t="s">
        <v>36</v>
      </c>
      <c r="D107" s="1">
        <v>12620</v>
      </c>
      <c r="E107" s="2">
        <v>3629</v>
      </c>
      <c r="F107" s="2">
        <v>109</v>
      </c>
      <c r="G107" s="2">
        <v>6730</v>
      </c>
      <c r="H107" s="2">
        <v>271</v>
      </c>
      <c r="I107" s="3">
        <v>532</v>
      </c>
      <c r="J107" s="4">
        <f t="shared" si="3"/>
        <v>23891</v>
      </c>
      <c r="K107">
        <v>150585488</v>
      </c>
      <c r="L107">
        <v>1313147</v>
      </c>
      <c r="M107">
        <v>112807389</v>
      </c>
      <c r="N107">
        <v>366006</v>
      </c>
      <c r="O107">
        <v>296424687</v>
      </c>
    </row>
    <row r="108" spans="1:15" x14ac:dyDescent="0.35">
      <c r="A108" t="s">
        <v>126</v>
      </c>
      <c r="B108">
        <f t="shared" ca="1" si="2"/>
        <v>163</v>
      </c>
      <c r="C108" t="s">
        <v>36</v>
      </c>
      <c r="D108" s="1">
        <v>538</v>
      </c>
      <c r="E108" s="2">
        <v>39</v>
      </c>
      <c r="F108" s="2">
        <v>2</v>
      </c>
      <c r="G108" s="2">
        <v>72</v>
      </c>
      <c r="H108" s="2">
        <v>7</v>
      </c>
      <c r="I108" s="3">
        <v>15</v>
      </c>
      <c r="J108" s="4">
        <f t="shared" si="3"/>
        <v>673</v>
      </c>
      <c r="K108">
        <v>3904052</v>
      </c>
      <c r="L108">
        <v>86592</v>
      </c>
      <c r="M108">
        <v>3117316</v>
      </c>
      <c r="N108">
        <v>165519</v>
      </c>
      <c r="O108">
        <v>7685211</v>
      </c>
    </row>
    <row r="109" spans="1:15" x14ac:dyDescent="0.35">
      <c r="A109" t="s">
        <v>127</v>
      </c>
      <c r="B109">
        <f t="shared" ca="1" si="2"/>
        <v>119</v>
      </c>
      <c r="C109" t="s">
        <v>36</v>
      </c>
      <c r="D109" s="1">
        <v>228</v>
      </c>
      <c r="E109" s="2">
        <v>29</v>
      </c>
      <c r="F109" s="2">
        <v>0</v>
      </c>
      <c r="G109" s="2">
        <v>99</v>
      </c>
      <c r="H109" s="2">
        <v>187</v>
      </c>
      <c r="I109" s="3">
        <v>7</v>
      </c>
      <c r="J109" s="4">
        <f t="shared" si="3"/>
        <v>550</v>
      </c>
      <c r="K109">
        <v>3059264</v>
      </c>
      <c r="L109">
        <v>312</v>
      </c>
      <c r="M109">
        <v>1590090</v>
      </c>
      <c r="N109">
        <v>1394848</v>
      </c>
      <c r="O109">
        <v>6320467</v>
      </c>
    </row>
    <row r="110" spans="1:15" x14ac:dyDescent="0.35">
      <c r="A110" t="s">
        <v>128</v>
      </c>
      <c r="B110">
        <f t="shared" ca="1" si="2"/>
        <v>116</v>
      </c>
      <c r="C110" t="s">
        <v>36</v>
      </c>
      <c r="D110" s="1">
        <v>5804</v>
      </c>
      <c r="E110" s="2">
        <v>6080</v>
      </c>
      <c r="F110" s="2">
        <v>20</v>
      </c>
      <c r="G110" s="2">
        <v>2217</v>
      </c>
      <c r="H110" s="2">
        <v>254</v>
      </c>
      <c r="I110" s="3">
        <v>24</v>
      </c>
      <c r="J110" s="4">
        <f t="shared" si="3"/>
        <v>14399</v>
      </c>
      <c r="K110">
        <v>60200698</v>
      </c>
      <c r="L110">
        <v>87021</v>
      </c>
      <c r="M110">
        <v>34412516</v>
      </c>
      <c r="N110">
        <v>616660</v>
      </c>
      <c r="O110">
        <v>157234443</v>
      </c>
    </row>
    <row r="111" spans="1:15" x14ac:dyDescent="0.35">
      <c r="A111" t="s">
        <v>129</v>
      </c>
      <c r="B111">
        <f t="shared" ca="1" si="2"/>
        <v>76</v>
      </c>
      <c r="C111" t="s">
        <v>36</v>
      </c>
      <c r="D111" s="1">
        <v>1391</v>
      </c>
      <c r="E111" s="2">
        <v>2489</v>
      </c>
      <c r="F111" s="2">
        <v>0</v>
      </c>
      <c r="G111" s="2">
        <v>184</v>
      </c>
      <c r="H111" s="2">
        <v>6</v>
      </c>
      <c r="I111" s="3">
        <v>156</v>
      </c>
      <c r="J111" s="4">
        <f t="shared" si="3"/>
        <v>4226</v>
      </c>
      <c r="K111">
        <v>13455095</v>
      </c>
      <c r="L111">
        <v>0</v>
      </c>
      <c r="M111">
        <v>714677</v>
      </c>
      <c r="N111">
        <v>265023</v>
      </c>
      <c r="O111">
        <v>30813583</v>
      </c>
    </row>
    <row r="112" spans="1:15" x14ac:dyDescent="0.35">
      <c r="A112" t="s">
        <v>130</v>
      </c>
      <c r="B112">
        <f t="shared" ca="1" si="2"/>
        <v>116</v>
      </c>
      <c r="C112" t="s">
        <v>36</v>
      </c>
      <c r="D112" s="1">
        <v>5948</v>
      </c>
      <c r="E112" s="2">
        <v>3584</v>
      </c>
      <c r="F112" s="2">
        <v>62</v>
      </c>
      <c r="G112" s="2">
        <v>3521</v>
      </c>
      <c r="H112" s="2">
        <v>151</v>
      </c>
      <c r="I112" s="3">
        <v>483</v>
      </c>
      <c r="J112" s="4">
        <f t="shared" si="3"/>
        <v>13749</v>
      </c>
      <c r="K112">
        <v>73890546</v>
      </c>
      <c r="L112">
        <v>333987</v>
      </c>
      <c r="M112">
        <v>51026818</v>
      </c>
      <c r="N112">
        <v>2238109</v>
      </c>
      <c r="O112">
        <v>158367591</v>
      </c>
    </row>
    <row r="113" spans="1:15" x14ac:dyDescent="0.35">
      <c r="A113" t="s">
        <v>131</v>
      </c>
      <c r="B113">
        <f t="shared" ca="1" si="2"/>
        <v>7</v>
      </c>
      <c r="C113" t="s">
        <v>36</v>
      </c>
      <c r="D113" s="1">
        <v>3232</v>
      </c>
      <c r="E113" s="2">
        <v>2908</v>
      </c>
      <c r="F113" s="2">
        <v>545</v>
      </c>
      <c r="G113" s="2">
        <v>1316</v>
      </c>
      <c r="H113" s="2">
        <v>433</v>
      </c>
      <c r="I113" s="3">
        <v>31</v>
      </c>
      <c r="J113" s="4">
        <f t="shared" si="3"/>
        <v>8465</v>
      </c>
      <c r="K113">
        <v>29788131</v>
      </c>
      <c r="L113">
        <v>2299474</v>
      </c>
      <c r="M113">
        <v>23882947</v>
      </c>
      <c r="N113">
        <v>7805226</v>
      </c>
      <c r="O113">
        <v>94403589</v>
      </c>
    </row>
    <row r="114" spans="1:15" x14ac:dyDescent="0.35">
      <c r="A114" t="s">
        <v>132</v>
      </c>
      <c r="B114">
        <f t="shared" ca="1" si="2"/>
        <v>175</v>
      </c>
      <c r="C114" t="s">
        <v>133</v>
      </c>
      <c r="D114" s="1">
        <v>319</v>
      </c>
      <c r="E114" s="2">
        <v>4</v>
      </c>
      <c r="F114" s="2">
        <v>0</v>
      </c>
      <c r="G114" s="2">
        <v>20</v>
      </c>
      <c r="H114" s="2">
        <v>1</v>
      </c>
      <c r="I114" s="3">
        <v>5</v>
      </c>
      <c r="J114" s="4">
        <f t="shared" si="3"/>
        <v>349</v>
      </c>
      <c r="K114">
        <v>3569260</v>
      </c>
      <c r="L114">
        <v>0</v>
      </c>
      <c r="M114">
        <v>679796</v>
      </c>
      <c r="N114">
        <v>30170</v>
      </c>
      <c r="O114">
        <v>4357664</v>
      </c>
    </row>
    <row r="115" spans="1:15" x14ac:dyDescent="0.35">
      <c r="A115" t="s">
        <v>134</v>
      </c>
      <c r="B115">
        <f t="shared" ca="1" si="2"/>
        <v>52</v>
      </c>
      <c r="C115" t="s">
        <v>36</v>
      </c>
      <c r="D115" s="1">
        <v>178</v>
      </c>
      <c r="E115" s="2">
        <v>6</v>
      </c>
      <c r="F115" s="2">
        <v>0</v>
      </c>
      <c r="G115" s="2">
        <v>1844</v>
      </c>
      <c r="H115" s="2">
        <v>2</v>
      </c>
      <c r="I115" s="3">
        <v>163</v>
      </c>
      <c r="J115" s="4">
        <f t="shared" si="3"/>
        <v>2193</v>
      </c>
      <c r="K115">
        <v>3221772</v>
      </c>
      <c r="L115">
        <v>0</v>
      </c>
      <c r="M115">
        <v>107556994</v>
      </c>
      <c r="N115">
        <v>62846</v>
      </c>
      <c r="O115">
        <v>110851528</v>
      </c>
    </row>
    <row r="116" spans="1:15" x14ac:dyDescent="0.35">
      <c r="A116" t="s">
        <v>135</v>
      </c>
      <c r="B116">
        <f t="shared" ca="1" si="2"/>
        <v>74</v>
      </c>
      <c r="C116" t="s">
        <v>40</v>
      </c>
      <c r="D116" s="1">
        <v>2005</v>
      </c>
      <c r="E116" s="2">
        <v>517</v>
      </c>
      <c r="F116" s="2">
        <v>3</v>
      </c>
      <c r="G116" s="2">
        <v>1160</v>
      </c>
      <c r="H116" s="2">
        <v>84</v>
      </c>
      <c r="I116" s="3">
        <v>203</v>
      </c>
      <c r="J116" s="4">
        <f t="shared" si="3"/>
        <v>3972</v>
      </c>
      <c r="K116">
        <v>17646597</v>
      </c>
      <c r="L116">
        <v>34165</v>
      </c>
      <c r="M116">
        <v>13210407</v>
      </c>
      <c r="N116">
        <v>956616</v>
      </c>
      <c r="O116">
        <v>34550777</v>
      </c>
    </row>
    <row r="117" spans="1:15" x14ac:dyDescent="0.35">
      <c r="A117" t="s">
        <v>136</v>
      </c>
      <c r="B117">
        <f t="shared" ca="1" si="2"/>
        <v>20</v>
      </c>
      <c r="C117" t="s">
        <v>36</v>
      </c>
      <c r="D117" s="1">
        <v>131</v>
      </c>
      <c r="E117" s="2">
        <v>20</v>
      </c>
      <c r="F117" s="2">
        <v>0</v>
      </c>
      <c r="G117" s="2">
        <v>40</v>
      </c>
      <c r="H117" s="2">
        <v>44</v>
      </c>
      <c r="I117" s="3">
        <v>3</v>
      </c>
      <c r="J117" s="4">
        <f t="shared" si="3"/>
        <v>238</v>
      </c>
      <c r="K117">
        <v>2762072</v>
      </c>
      <c r="L117">
        <v>0</v>
      </c>
      <c r="M117">
        <v>436035</v>
      </c>
      <c r="N117">
        <v>931574</v>
      </c>
      <c r="O117">
        <v>4613825</v>
      </c>
    </row>
    <row r="118" spans="1:15" x14ac:dyDescent="0.35">
      <c r="A118" t="s">
        <v>137</v>
      </c>
      <c r="B118">
        <f t="shared" ca="1" si="2"/>
        <v>148</v>
      </c>
      <c r="C118" t="s">
        <v>57</v>
      </c>
      <c r="D118" s="1">
        <v>2414</v>
      </c>
      <c r="E118" s="2">
        <v>4618</v>
      </c>
      <c r="F118" s="2">
        <v>111</v>
      </c>
      <c r="G118" s="2">
        <v>5406</v>
      </c>
      <c r="H118" s="2">
        <v>1221</v>
      </c>
      <c r="I118" s="3">
        <v>1275</v>
      </c>
      <c r="J118" s="4">
        <f t="shared" si="3"/>
        <v>15045</v>
      </c>
      <c r="K118">
        <v>40707207</v>
      </c>
      <c r="L118">
        <v>2539226</v>
      </c>
      <c r="M118">
        <v>50016628</v>
      </c>
      <c r="N118">
        <v>10848924</v>
      </c>
      <c r="O118">
        <v>233167228</v>
      </c>
    </row>
    <row r="119" spans="1:15" x14ac:dyDescent="0.35">
      <c r="A119" t="s">
        <v>138</v>
      </c>
      <c r="B119">
        <f t="shared" ca="1" si="2"/>
        <v>66</v>
      </c>
      <c r="C119" t="s">
        <v>36</v>
      </c>
      <c r="D119" s="1">
        <v>9168</v>
      </c>
      <c r="E119" s="2">
        <v>2149</v>
      </c>
      <c r="F119" s="2">
        <v>0</v>
      </c>
      <c r="G119" s="2">
        <v>7030</v>
      </c>
      <c r="H119" s="2">
        <v>81</v>
      </c>
      <c r="I119" s="3">
        <v>561</v>
      </c>
      <c r="J119" s="4">
        <f t="shared" si="3"/>
        <v>18989</v>
      </c>
      <c r="K119">
        <v>82478967</v>
      </c>
      <c r="L119">
        <v>0</v>
      </c>
      <c r="M119">
        <v>75755862</v>
      </c>
      <c r="N119">
        <v>982192</v>
      </c>
      <c r="O119">
        <v>181481977</v>
      </c>
    </row>
    <row r="120" spans="1:15" x14ac:dyDescent="0.35">
      <c r="A120" t="s">
        <v>139</v>
      </c>
      <c r="B120">
        <f t="shared" ca="1" si="2"/>
        <v>26</v>
      </c>
      <c r="C120" t="s">
        <v>16</v>
      </c>
      <c r="D120" s="1">
        <v>2835</v>
      </c>
      <c r="E120" s="2">
        <v>444</v>
      </c>
      <c r="F120" s="2">
        <v>251</v>
      </c>
      <c r="G120" s="2">
        <v>3602</v>
      </c>
      <c r="H120" s="2">
        <v>187</v>
      </c>
      <c r="I120" s="3">
        <v>130</v>
      </c>
      <c r="J120" s="4">
        <f t="shared" si="3"/>
        <v>7449</v>
      </c>
      <c r="K120">
        <v>27931640</v>
      </c>
      <c r="L120">
        <v>1248286</v>
      </c>
      <c r="M120">
        <v>42800789</v>
      </c>
      <c r="N120">
        <v>0</v>
      </c>
      <c r="O120">
        <v>78508325</v>
      </c>
    </row>
    <row r="121" spans="1:15" x14ac:dyDescent="0.35">
      <c r="A121" t="s">
        <v>140</v>
      </c>
      <c r="B121">
        <f t="shared" ca="1" si="2"/>
        <v>139</v>
      </c>
      <c r="C121" t="s">
        <v>36</v>
      </c>
      <c r="D121" s="1">
        <v>12455</v>
      </c>
      <c r="E121" s="2">
        <v>5390</v>
      </c>
      <c r="F121" s="2">
        <v>64</v>
      </c>
      <c r="G121" s="2">
        <v>25762</v>
      </c>
      <c r="H121" s="2">
        <v>94</v>
      </c>
      <c r="I121" s="3">
        <v>898</v>
      </c>
      <c r="J121" s="4">
        <f t="shared" si="3"/>
        <v>44663</v>
      </c>
      <c r="K121">
        <v>209399471</v>
      </c>
      <c r="L121">
        <v>1161149</v>
      </c>
      <c r="M121">
        <v>506073796</v>
      </c>
      <c r="N121">
        <v>1314917</v>
      </c>
      <c r="O121">
        <v>870399380</v>
      </c>
    </row>
    <row r="122" spans="1:15" x14ac:dyDescent="0.35">
      <c r="A122" t="s">
        <v>141</v>
      </c>
      <c r="B122">
        <f t="shared" ca="1" si="2"/>
        <v>166</v>
      </c>
      <c r="C122" t="s">
        <v>36</v>
      </c>
      <c r="D122" s="1">
        <v>2469</v>
      </c>
      <c r="E122" s="2">
        <v>5199</v>
      </c>
      <c r="F122" s="2">
        <v>0</v>
      </c>
      <c r="G122" s="2">
        <v>385</v>
      </c>
      <c r="H122" s="2">
        <v>29</v>
      </c>
      <c r="I122" s="3">
        <v>295</v>
      </c>
      <c r="J122" s="4">
        <f t="shared" si="3"/>
        <v>8377</v>
      </c>
      <c r="K122">
        <v>25698300</v>
      </c>
      <c r="L122">
        <v>0</v>
      </c>
      <c r="M122">
        <v>3178013</v>
      </c>
      <c r="N122">
        <v>351929</v>
      </c>
      <c r="O122">
        <v>79710887</v>
      </c>
    </row>
    <row r="123" spans="1:15" x14ac:dyDescent="0.35">
      <c r="A123" t="s">
        <v>142</v>
      </c>
      <c r="B123">
        <f t="shared" ca="1" si="2"/>
        <v>158</v>
      </c>
      <c r="C123" t="s">
        <v>36</v>
      </c>
      <c r="D123" s="1">
        <v>228</v>
      </c>
      <c r="E123" s="2">
        <v>13</v>
      </c>
      <c r="F123" s="2">
        <v>0</v>
      </c>
      <c r="G123" s="2">
        <v>74</v>
      </c>
      <c r="H123" s="2">
        <v>4</v>
      </c>
      <c r="I123" s="3">
        <v>3</v>
      </c>
      <c r="J123" s="4">
        <f t="shared" si="3"/>
        <v>322</v>
      </c>
      <c r="K123">
        <v>2777260</v>
      </c>
      <c r="L123">
        <v>0</v>
      </c>
      <c r="M123">
        <v>232703</v>
      </c>
      <c r="N123">
        <v>416888</v>
      </c>
      <c r="O123">
        <v>3451703</v>
      </c>
    </row>
    <row r="124" spans="1:15" x14ac:dyDescent="0.35">
      <c r="A124" t="s">
        <v>143</v>
      </c>
      <c r="B124">
        <f t="shared" ca="1" si="2"/>
        <v>16</v>
      </c>
      <c r="C124" t="s">
        <v>18</v>
      </c>
      <c r="D124" s="1">
        <v>1424</v>
      </c>
      <c r="E124" s="2">
        <v>695</v>
      </c>
      <c r="F124" s="2">
        <v>28</v>
      </c>
      <c r="G124" s="2">
        <v>1229</v>
      </c>
      <c r="H124" s="2">
        <v>53</v>
      </c>
      <c r="I124" s="3">
        <v>34</v>
      </c>
      <c r="J124" s="4">
        <f t="shared" si="3"/>
        <v>3463</v>
      </c>
      <c r="K124">
        <v>16172419</v>
      </c>
      <c r="L124">
        <v>62440</v>
      </c>
      <c r="M124">
        <v>3458908</v>
      </c>
      <c r="N124">
        <v>2160</v>
      </c>
      <c r="O124">
        <v>29069943</v>
      </c>
    </row>
    <row r="125" spans="1:15" x14ac:dyDescent="0.35">
      <c r="A125" t="s">
        <v>144</v>
      </c>
      <c r="B125">
        <f t="shared" ca="1" si="2"/>
        <v>156</v>
      </c>
      <c r="C125" t="s">
        <v>18</v>
      </c>
      <c r="D125" s="1">
        <v>1381</v>
      </c>
      <c r="E125" s="2">
        <v>1052</v>
      </c>
      <c r="F125" s="2">
        <v>59</v>
      </c>
      <c r="G125" s="2">
        <v>631</v>
      </c>
      <c r="H125" s="2">
        <v>162</v>
      </c>
      <c r="I125" s="3">
        <v>57</v>
      </c>
      <c r="J125" s="4">
        <f t="shared" si="3"/>
        <v>3342</v>
      </c>
      <c r="K125">
        <v>7638471</v>
      </c>
      <c r="L125">
        <v>730946</v>
      </c>
      <c r="M125">
        <v>9899777</v>
      </c>
      <c r="N125">
        <v>1598857</v>
      </c>
      <c r="O125">
        <v>23278738</v>
      </c>
    </row>
    <row r="126" spans="1:15" x14ac:dyDescent="0.35">
      <c r="A126" t="s">
        <v>145</v>
      </c>
      <c r="B126">
        <f t="shared" ca="1" si="2"/>
        <v>98</v>
      </c>
      <c r="C126" t="s">
        <v>18</v>
      </c>
      <c r="D126" s="1">
        <v>10331</v>
      </c>
      <c r="E126" s="2">
        <v>4399</v>
      </c>
      <c r="F126" s="2">
        <v>274</v>
      </c>
      <c r="G126" s="2">
        <v>14158</v>
      </c>
      <c r="H126" s="2">
        <v>236</v>
      </c>
      <c r="I126" s="3">
        <v>1034</v>
      </c>
      <c r="J126" s="4">
        <f t="shared" si="3"/>
        <v>30432</v>
      </c>
      <c r="K126">
        <v>169620569</v>
      </c>
      <c r="L126">
        <v>19699580</v>
      </c>
      <c r="M126">
        <v>317822244</v>
      </c>
      <c r="N126">
        <v>524465</v>
      </c>
      <c r="O126">
        <v>642807589</v>
      </c>
    </row>
    <row r="127" spans="1:15" x14ac:dyDescent="0.35">
      <c r="A127" t="s">
        <v>146</v>
      </c>
      <c r="B127">
        <f t="shared" ca="1" si="2"/>
        <v>167</v>
      </c>
      <c r="C127" t="s">
        <v>18</v>
      </c>
      <c r="D127" s="1">
        <v>699</v>
      </c>
      <c r="E127" s="2">
        <v>299</v>
      </c>
      <c r="F127" s="2">
        <v>2</v>
      </c>
      <c r="G127" s="2">
        <v>192</v>
      </c>
      <c r="H127" s="2">
        <v>17</v>
      </c>
      <c r="I127" s="3">
        <v>31</v>
      </c>
      <c r="J127" s="4">
        <f t="shared" si="3"/>
        <v>1240</v>
      </c>
      <c r="K127">
        <v>8137284</v>
      </c>
      <c r="L127">
        <v>123761</v>
      </c>
      <c r="M127">
        <v>1864900</v>
      </c>
      <c r="N127">
        <v>111015</v>
      </c>
      <c r="O127">
        <v>12704602</v>
      </c>
    </row>
    <row r="128" spans="1:15" x14ac:dyDescent="0.35">
      <c r="A128" t="s">
        <v>147</v>
      </c>
      <c r="B128">
        <f t="shared" ca="1" si="2"/>
        <v>37</v>
      </c>
      <c r="C128" t="s">
        <v>18</v>
      </c>
      <c r="D128" s="1">
        <v>420</v>
      </c>
      <c r="E128" s="2">
        <v>63</v>
      </c>
      <c r="F128" s="2">
        <v>0</v>
      </c>
      <c r="G128" s="2">
        <v>44</v>
      </c>
      <c r="H128" s="2">
        <v>2</v>
      </c>
      <c r="I128" s="3">
        <v>31</v>
      </c>
      <c r="J128" s="4">
        <f t="shared" si="3"/>
        <v>560</v>
      </c>
      <c r="K128">
        <v>2705461</v>
      </c>
      <c r="L128">
        <v>0</v>
      </c>
      <c r="M128">
        <v>1046110</v>
      </c>
      <c r="N128">
        <v>131605</v>
      </c>
      <c r="O128">
        <v>4040360</v>
      </c>
    </row>
    <row r="129" spans="1:15" x14ac:dyDescent="0.35">
      <c r="A129" t="s">
        <v>148</v>
      </c>
      <c r="B129">
        <f t="shared" ca="1" si="2"/>
        <v>174</v>
      </c>
      <c r="C129" t="s">
        <v>36</v>
      </c>
      <c r="D129" s="1">
        <v>11789</v>
      </c>
      <c r="E129" s="2">
        <v>1228</v>
      </c>
      <c r="F129" s="2">
        <v>0</v>
      </c>
      <c r="G129" s="2">
        <v>5542</v>
      </c>
      <c r="H129" s="2">
        <v>47</v>
      </c>
      <c r="I129" s="3">
        <v>748</v>
      </c>
      <c r="J129" s="4">
        <f t="shared" si="3"/>
        <v>19354</v>
      </c>
      <c r="K129">
        <v>85408840</v>
      </c>
      <c r="L129">
        <v>0</v>
      </c>
      <c r="M129">
        <v>55756081</v>
      </c>
      <c r="N129">
        <v>57758</v>
      </c>
      <c r="O129">
        <v>155424953</v>
      </c>
    </row>
    <row r="130" spans="1:15" x14ac:dyDescent="0.35">
      <c r="A130" t="s">
        <v>149</v>
      </c>
      <c r="B130">
        <f t="shared" ref="B130:B193" ca="1" si="4">RANDBETWEEN(1, 195)</f>
        <v>9</v>
      </c>
      <c r="C130" t="s">
        <v>36</v>
      </c>
      <c r="D130" s="1">
        <v>278</v>
      </c>
      <c r="E130" s="2">
        <v>17</v>
      </c>
      <c r="F130" s="2">
        <v>0</v>
      </c>
      <c r="G130" s="2">
        <v>16</v>
      </c>
      <c r="H130" s="2">
        <v>0</v>
      </c>
      <c r="I130" s="3">
        <v>10</v>
      </c>
      <c r="J130" s="4">
        <f t="shared" ref="J130:J193" si="5">SUM(D130:I130)</f>
        <v>321</v>
      </c>
      <c r="K130">
        <v>1855714</v>
      </c>
      <c r="L130">
        <v>0</v>
      </c>
      <c r="M130">
        <v>203764</v>
      </c>
      <c r="N130">
        <v>1199</v>
      </c>
      <c r="O130">
        <v>2107284</v>
      </c>
    </row>
    <row r="131" spans="1:15" x14ac:dyDescent="0.35">
      <c r="A131" t="s">
        <v>150</v>
      </c>
      <c r="B131">
        <f t="shared" ca="1" si="4"/>
        <v>169</v>
      </c>
      <c r="C131" t="s">
        <v>36</v>
      </c>
      <c r="D131" s="1">
        <v>331</v>
      </c>
      <c r="E131" s="2">
        <v>56</v>
      </c>
      <c r="F131" s="2">
        <v>0</v>
      </c>
      <c r="G131" s="2">
        <v>177</v>
      </c>
      <c r="H131" s="2">
        <v>18</v>
      </c>
      <c r="I131" s="3">
        <v>0</v>
      </c>
      <c r="J131" s="4">
        <f t="shared" si="5"/>
        <v>582</v>
      </c>
      <c r="K131">
        <v>3814866</v>
      </c>
      <c r="L131">
        <v>0</v>
      </c>
      <c r="M131">
        <v>1928990</v>
      </c>
      <c r="N131">
        <v>47609</v>
      </c>
      <c r="O131">
        <v>6170655</v>
      </c>
    </row>
    <row r="132" spans="1:15" x14ac:dyDescent="0.35">
      <c r="A132" t="s">
        <v>151</v>
      </c>
      <c r="B132">
        <f t="shared" ca="1" si="4"/>
        <v>21</v>
      </c>
      <c r="C132" t="s">
        <v>36</v>
      </c>
      <c r="D132" s="1">
        <v>1758</v>
      </c>
      <c r="E132" s="2">
        <v>517</v>
      </c>
      <c r="F132" s="2">
        <v>0</v>
      </c>
      <c r="G132" s="2">
        <v>639</v>
      </c>
      <c r="H132" s="2">
        <v>78</v>
      </c>
      <c r="I132" s="3">
        <v>15</v>
      </c>
      <c r="J132" s="4">
        <f t="shared" si="5"/>
        <v>3007</v>
      </c>
      <c r="K132">
        <v>16235005.66</v>
      </c>
      <c r="L132">
        <v>0</v>
      </c>
      <c r="M132">
        <v>5287975.68</v>
      </c>
      <c r="N132">
        <v>278169.65999999997</v>
      </c>
      <c r="O132">
        <v>25595887.719999999</v>
      </c>
    </row>
    <row r="133" spans="1:15" x14ac:dyDescent="0.35">
      <c r="A133" t="s">
        <v>152</v>
      </c>
      <c r="B133">
        <f t="shared" ca="1" si="4"/>
        <v>165</v>
      </c>
      <c r="C133" t="s">
        <v>36</v>
      </c>
      <c r="D133" s="1">
        <v>2070</v>
      </c>
      <c r="E133" s="2">
        <v>456</v>
      </c>
      <c r="F133" s="2">
        <v>0</v>
      </c>
      <c r="G133" s="2">
        <v>935</v>
      </c>
      <c r="H133" s="2">
        <v>37</v>
      </c>
      <c r="I133" s="3">
        <v>26</v>
      </c>
      <c r="J133" s="4">
        <f t="shared" si="5"/>
        <v>3524</v>
      </c>
      <c r="K133">
        <v>14203269</v>
      </c>
      <c r="L133">
        <v>0</v>
      </c>
      <c r="M133">
        <v>8272564</v>
      </c>
      <c r="N133">
        <v>249755</v>
      </c>
      <c r="O133">
        <v>24155755</v>
      </c>
    </row>
    <row r="134" spans="1:15" x14ac:dyDescent="0.35">
      <c r="A134" t="s">
        <v>153</v>
      </c>
      <c r="B134">
        <f t="shared" ca="1" si="4"/>
        <v>38</v>
      </c>
      <c r="C134" t="s">
        <v>36</v>
      </c>
      <c r="D134" s="1">
        <v>0</v>
      </c>
      <c r="E134" s="2">
        <v>0</v>
      </c>
      <c r="F134" s="2">
        <v>0</v>
      </c>
      <c r="G134" s="2">
        <v>0</v>
      </c>
      <c r="H134" s="2">
        <v>0</v>
      </c>
      <c r="I134" s="3">
        <v>0</v>
      </c>
      <c r="J134" s="4">
        <f t="shared" si="5"/>
        <v>0</v>
      </c>
      <c r="K134">
        <v>2969872</v>
      </c>
      <c r="L134">
        <v>0</v>
      </c>
      <c r="M134">
        <v>7013873</v>
      </c>
      <c r="N134">
        <v>155621</v>
      </c>
      <c r="O134">
        <v>10784381</v>
      </c>
    </row>
    <row r="135" spans="1:15" x14ac:dyDescent="0.35">
      <c r="A135" t="s">
        <v>154</v>
      </c>
      <c r="B135">
        <f t="shared" ca="1" si="4"/>
        <v>149</v>
      </c>
      <c r="C135" t="s">
        <v>50</v>
      </c>
      <c r="D135" s="1">
        <v>296</v>
      </c>
      <c r="E135" s="2">
        <v>31</v>
      </c>
      <c r="F135" s="2">
        <v>0</v>
      </c>
      <c r="G135" s="2">
        <v>160</v>
      </c>
      <c r="H135" s="2">
        <v>8</v>
      </c>
      <c r="I135" s="3">
        <v>23</v>
      </c>
      <c r="J135" s="4">
        <f t="shared" si="5"/>
        <v>518</v>
      </c>
      <c r="K135">
        <v>1682437</v>
      </c>
      <c r="L135">
        <v>0</v>
      </c>
      <c r="M135">
        <v>668962</v>
      </c>
      <c r="N135">
        <v>-8315</v>
      </c>
      <c r="O135">
        <v>2498466</v>
      </c>
    </row>
    <row r="136" spans="1:15" x14ac:dyDescent="0.35">
      <c r="A136" t="s">
        <v>155</v>
      </c>
      <c r="B136">
        <f t="shared" ca="1" si="4"/>
        <v>155</v>
      </c>
      <c r="C136" t="s">
        <v>57</v>
      </c>
      <c r="D136" s="1">
        <v>3688</v>
      </c>
      <c r="E136" s="2">
        <v>100</v>
      </c>
      <c r="F136" s="2">
        <v>156</v>
      </c>
      <c r="G136" s="2">
        <v>1831</v>
      </c>
      <c r="H136" s="2">
        <v>129</v>
      </c>
      <c r="I136" s="3">
        <v>1457</v>
      </c>
      <c r="J136" s="4">
        <f t="shared" si="5"/>
        <v>7361</v>
      </c>
      <c r="K136">
        <v>39274211</v>
      </c>
      <c r="L136">
        <v>0</v>
      </c>
      <c r="M136">
        <v>27369959</v>
      </c>
      <c r="N136">
        <v>93316</v>
      </c>
      <c r="O136">
        <v>75687996</v>
      </c>
    </row>
    <row r="137" spans="1:15" x14ac:dyDescent="0.35">
      <c r="A137" t="s">
        <v>156</v>
      </c>
      <c r="B137">
        <f t="shared" ca="1" si="4"/>
        <v>134</v>
      </c>
      <c r="C137" t="s">
        <v>18</v>
      </c>
      <c r="D137" s="1">
        <v>683</v>
      </c>
      <c r="E137" s="2">
        <v>43</v>
      </c>
      <c r="F137" s="2">
        <v>0</v>
      </c>
      <c r="G137" s="2">
        <v>725</v>
      </c>
      <c r="H137" s="2">
        <v>10</v>
      </c>
      <c r="I137" s="3">
        <v>20</v>
      </c>
      <c r="J137" s="4">
        <f t="shared" si="5"/>
        <v>1481</v>
      </c>
      <c r="K137">
        <v>40257533</v>
      </c>
      <c r="L137">
        <v>0</v>
      </c>
      <c r="M137">
        <v>15623746</v>
      </c>
      <c r="N137">
        <v>83818</v>
      </c>
      <c r="O137">
        <v>63980248</v>
      </c>
    </row>
    <row r="138" spans="1:15" x14ac:dyDescent="0.35">
      <c r="A138" t="s">
        <v>157</v>
      </c>
      <c r="B138">
        <f t="shared" ca="1" si="4"/>
        <v>86</v>
      </c>
      <c r="C138" t="s">
        <v>18</v>
      </c>
      <c r="D138" s="1">
        <v>3144</v>
      </c>
      <c r="E138" s="2">
        <v>2232</v>
      </c>
      <c r="F138" s="2">
        <v>0</v>
      </c>
      <c r="G138" s="2">
        <v>2025</v>
      </c>
      <c r="H138" s="2">
        <v>195</v>
      </c>
      <c r="I138" s="3">
        <v>2018</v>
      </c>
      <c r="J138" s="4">
        <f t="shared" si="5"/>
        <v>9614</v>
      </c>
      <c r="K138">
        <v>42908316</v>
      </c>
      <c r="L138">
        <v>0</v>
      </c>
      <c r="M138">
        <v>25452756</v>
      </c>
      <c r="N138">
        <v>20080</v>
      </c>
      <c r="O138">
        <v>97845882</v>
      </c>
    </row>
    <row r="139" spans="1:15" x14ac:dyDescent="0.35">
      <c r="A139" t="s">
        <v>158</v>
      </c>
      <c r="B139">
        <f t="shared" ca="1" si="4"/>
        <v>3</v>
      </c>
      <c r="C139" t="s">
        <v>18</v>
      </c>
      <c r="D139" s="1">
        <v>7929</v>
      </c>
      <c r="E139" s="2">
        <v>1200</v>
      </c>
      <c r="F139" s="2">
        <v>0</v>
      </c>
      <c r="G139" s="2">
        <v>3234</v>
      </c>
      <c r="H139" s="2">
        <v>115</v>
      </c>
      <c r="I139" s="3">
        <v>172</v>
      </c>
      <c r="J139" s="4">
        <f t="shared" si="5"/>
        <v>12650</v>
      </c>
      <c r="K139">
        <v>98696272</v>
      </c>
      <c r="L139">
        <v>0</v>
      </c>
      <c r="M139">
        <v>47086470</v>
      </c>
      <c r="N139">
        <v>466473</v>
      </c>
      <c r="O139">
        <v>159275775</v>
      </c>
    </row>
    <row r="140" spans="1:15" x14ac:dyDescent="0.35">
      <c r="A140" t="s">
        <v>159</v>
      </c>
      <c r="B140">
        <f t="shared" ca="1" si="4"/>
        <v>143</v>
      </c>
      <c r="C140" t="s">
        <v>18</v>
      </c>
      <c r="D140" s="1">
        <v>4198</v>
      </c>
      <c r="E140" s="2">
        <v>1617</v>
      </c>
      <c r="F140" s="2">
        <v>0</v>
      </c>
      <c r="G140" s="2">
        <v>1964</v>
      </c>
      <c r="H140" s="2">
        <v>50</v>
      </c>
      <c r="I140" s="3">
        <v>134</v>
      </c>
      <c r="J140" s="4">
        <f t="shared" si="5"/>
        <v>7963</v>
      </c>
      <c r="K140">
        <v>59872646</v>
      </c>
      <c r="L140">
        <v>0</v>
      </c>
      <c r="M140">
        <v>16511017</v>
      </c>
      <c r="N140">
        <v>145811</v>
      </c>
      <c r="O140">
        <v>101435312</v>
      </c>
    </row>
    <row r="141" spans="1:15" x14ac:dyDescent="0.35">
      <c r="A141" t="s">
        <v>160</v>
      </c>
      <c r="B141">
        <f t="shared" ca="1" si="4"/>
        <v>176</v>
      </c>
      <c r="C141" t="s">
        <v>18</v>
      </c>
      <c r="D141" s="1">
        <v>3043</v>
      </c>
      <c r="E141" s="2">
        <v>693</v>
      </c>
      <c r="F141" s="2">
        <v>0</v>
      </c>
      <c r="G141" s="2">
        <v>2567</v>
      </c>
      <c r="H141" s="2">
        <v>121</v>
      </c>
      <c r="I141" s="3">
        <v>724</v>
      </c>
      <c r="J141" s="4">
        <f t="shared" si="5"/>
        <v>7148</v>
      </c>
      <c r="K141">
        <v>51449289</v>
      </c>
      <c r="L141">
        <v>0</v>
      </c>
      <c r="M141">
        <v>20564517</v>
      </c>
      <c r="N141">
        <v>27150</v>
      </c>
      <c r="O141">
        <v>83475626</v>
      </c>
    </row>
    <row r="142" spans="1:15" x14ac:dyDescent="0.35">
      <c r="A142" t="s">
        <v>161</v>
      </c>
      <c r="B142">
        <f t="shared" ca="1" si="4"/>
        <v>84</v>
      </c>
      <c r="C142" t="s">
        <v>18</v>
      </c>
      <c r="D142" s="1">
        <v>5064</v>
      </c>
      <c r="E142" s="2">
        <v>1671</v>
      </c>
      <c r="F142" s="2">
        <v>0</v>
      </c>
      <c r="G142" s="2">
        <v>4954</v>
      </c>
      <c r="H142" s="2">
        <v>123</v>
      </c>
      <c r="I142" s="3">
        <v>148</v>
      </c>
      <c r="J142" s="4">
        <f t="shared" si="5"/>
        <v>11960</v>
      </c>
      <c r="K142">
        <v>53679708</v>
      </c>
      <c r="L142">
        <v>0</v>
      </c>
      <c r="M142">
        <v>59222114</v>
      </c>
      <c r="N142">
        <v>822160</v>
      </c>
      <c r="O142">
        <v>129876231</v>
      </c>
    </row>
    <row r="143" spans="1:15" x14ac:dyDescent="0.35">
      <c r="A143" t="s">
        <v>162</v>
      </c>
      <c r="B143">
        <f t="shared" ca="1" si="4"/>
        <v>137</v>
      </c>
      <c r="C143" t="s">
        <v>18</v>
      </c>
      <c r="D143" s="1">
        <v>12438</v>
      </c>
      <c r="E143" s="2">
        <v>4110</v>
      </c>
      <c r="F143" s="2">
        <v>0</v>
      </c>
      <c r="G143" s="2">
        <v>5849</v>
      </c>
      <c r="H143" s="2">
        <v>236</v>
      </c>
      <c r="I143" s="3">
        <v>95</v>
      </c>
      <c r="J143" s="4">
        <f t="shared" si="5"/>
        <v>22728</v>
      </c>
      <c r="K143">
        <v>124991467</v>
      </c>
      <c r="L143">
        <v>0</v>
      </c>
      <c r="M143">
        <v>67589245</v>
      </c>
      <c r="N143">
        <v>370364</v>
      </c>
      <c r="O143">
        <v>227450596</v>
      </c>
    </row>
    <row r="144" spans="1:15" x14ac:dyDescent="0.35">
      <c r="A144" t="s">
        <v>163</v>
      </c>
      <c r="B144">
        <f t="shared" ca="1" si="4"/>
        <v>14</v>
      </c>
      <c r="C144" t="s">
        <v>18</v>
      </c>
      <c r="D144" s="1">
        <v>6249</v>
      </c>
      <c r="E144" s="2">
        <v>5674</v>
      </c>
      <c r="F144" s="2">
        <v>0</v>
      </c>
      <c r="G144" s="2">
        <v>4550</v>
      </c>
      <c r="H144" s="2">
        <v>82</v>
      </c>
      <c r="I144" s="3">
        <v>360</v>
      </c>
      <c r="J144" s="4">
        <f t="shared" si="5"/>
        <v>16915</v>
      </c>
      <c r="K144">
        <v>75352574</v>
      </c>
      <c r="L144">
        <v>0</v>
      </c>
      <c r="M144">
        <v>19730674</v>
      </c>
      <c r="N144">
        <v>317400</v>
      </c>
      <c r="O144">
        <v>206871604</v>
      </c>
    </row>
    <row r="145" spans="1:15" x14ac:dyDescent="0.35">
      <c r="A145" t="s">
        <v>164</v>
      </c>
      <c r="B145">
        <f t="shared" ca="1" si="4"/>
        <v>47</v>
      </c>
      <c r="C145" t="s">
        <v>18</v>
      </c>
      <c r="D145" s="1">
        <v>2737</v>
      </c>
      <c r="E145" s="2">
        <v>1338</v>
      </c>
      <c r="F145" s="2">
        <v>0</v>
      </c>
      <c r="G145" s="2">
        <v>1364</v>
      </c>
      <c r="H145" s="2">
        <v>43</v>
      </c>
      <c r="I145" s="3">
        <v>11</v>
      </c>
      <c r="J145" s="4">
        <f t="shared" si="5"/>
        <v>5493</v>
      </c>
      <c r="K145">
        <v>26404574</v>
      </c>
      <c r="L145">
        <v>0</v>
      </c>
      <c r="M145">
        <v>13165387</v>
      </c>
      <c r="N145">
        <v>81229</v>
      </c>
      <c r="O145">
        <v>53644806</v>
      </c>
    </row>
    <row r="146" spans="1:15" x14ac:dyDescent="0.35">
      <c r="A146" t="s">
        <v>165</v>
      </c>
      <c r="B146">
        <f t="shared" ca="1" si="4"/>
        <v>18</v>
      </c>
      <c r="C146" t="s">
        <v>18</v>
      </c>
      <c r="D146" s="1">
        <v>660</v>
      </c>
      <c r="E146" s="2">
        <v>1621</v>
      </c>
      <c r="F146" s="2">
        <v>0</v>
      </c>
      <c r="G146" s="2">
        <v>1057</v>
      </c>
      <c r="H146" s="2">
        <v>14</v>
      </c>
      <c r="I146" s="3">
        <v>27</v>
      </c>
      <c r="J146" s="4">
        <f t="shared" si="5"/>
        <v>3379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5">
      <c r="A147" t="s">
        <v>166</v>
      </c>
      <c r="B147">
        <f t="shared" ca="1" si="4"/>
        <v>126</v>
      </c>
      <c r="C147" t="s">
        <v>18</v>
      </c>
      <c r="D147" s="1">
        <v>3432</v>
      </c>
      <c r="E147" s="2">
        <v>239</v>
      </c>
      <c r="F147" s="2">
        <v>191</v>
      </c>
      <c r="G147" s="2">
        <v>774</v>
      </c>
      <c r="H147" s="2">
        <v>119</v>
      </c>
      <c r="I147" s="3">
        <v>1315</v>
      </c>
      <c r="J147" s="4">
        <f t="shared" si="5"/>
        <v>6070</v>
      </c>
      <c r="K147">
        <v>27290058</v>
      </c>
      <c r="L147">
        <v>0</v>
      </c>
      <c r="M147">
        <v>7915222</v>
      </c>
      <c r="N147">
        <v>72828</v>
      </c>
      <c r="O147">
        <v>46017195</v>
      </c>
    </row>
    <row r="148" spans="1:15" x14ac:dyDescent="0.35">
      <c r="A148" t="s">
        <v>167</v>
      </c>
      <c r="B148">
        <f t="shared" ca="1" si="4"/>
        <v>113</v>
      </c>
      <c r="C148" t="s">
        <v>18</v>
      </c>
      <c r="D148" s="1">
        <v>3312</v>
      </c>
      <c r="E148" s="2">
        <v>267</v>
      </c>
      <c r="F148" s="2">
        <v>8</v>
      </c>
      <c r="G148" s="2">
        <v>1302</v>
      </c>
      <c r="H148" s="2">
        <v>87</v>
      </c>
      <c r="I148" s="3">
        <v>146</v>
      </c>
      <c r="J148" s="4">
        <f t="shared" si="5"/>
        <v>5122</v>
      </c>
      <c r="K148">
        <v>27512828</v>
      </c>
      <c r="L148">
        <v>57288</v>
      </c>
      <c r="M148">
        <v>12566710</v>
      </c>
      <c r="N148">
        <v>237790</v>
      </c>
      <c r="O148">
        <v>42766778</v>
      </c>
    </row>
    <row r="149" spans="1:15" x14ac:dyDescent="0.35">
      <c r="A149" t="s">
        <v>168</v>
      </c>
      <c r="B149">
        <f t="shared" ca="1" si="4"/>
        <v>28</v>
      </c>
      <c r="C149" t="s">
        <v>36</v>
      </c>
      <c r="D149" s="1">
        <v>239</v>
      </c>
      <c r="E149" s="2">
        <v>750</v>
      </c>
      <c r="F149" s="2">
        <v>5</v>
      </c>
      <c r="G149" s="2">
        <v>58</v>
      </c>
      <c r="H149" s="2">
        <v>126</v>
      </c>
      <c r="I149" s="3">
        <v>56</v>
      </c>
      <c r="J149" s="4">
        <f t="shared" si="5"/>
        <v>1234</v>
      </c>
      <c r="K149">
        <v>2906700</v>
      </c>
      <c r="L149">
        <v>0</v>
      </c>
      <c r="M149">
        <v>410949</v>
      </c>
      <c r="N149">
        <v>12422219</v>
      </c>
      <c r="O149">
        <v>19566440</v>
      </c>
    </row>
    <row r="150" spans="1:15" x14ac:dyDescent="0.35">
      <c r="A150" t="s">
        <v>169</v>
      </c>
      <c r="B150">
        <f t="shared" ca="1" si="4"/>
        <v>42</v>
      </c>
      <c r="C150" t="s">
        <v>53</v>
      </c>
      <c r="D150" s="1">
        <v>441</v>
      </c>
      <c r="E150" s="2">
        <v>28</v>
      </c>
      <c r="F150" s="2">
        <v>3</v>
      </c>
      <c r="G150" s="2">
        <v>170</v>
      </c>
      <c r="H150" s="2">
        <v>2</v>
      </c>
      <c r="I150" s="3">
        <v>4</v>
      </c>
      <c r="J150" s="4">
        <f t="shared" si="5"/>
        <v>648</v>
      </c>
      <c r="K150">
        <v>4810850</v>
      </c>
      <c r="L150">
        <v>121213</v>
      </c>
      <c r="M150">
        <v>1084011</v>
      </c>
      <c r="N150">
        <v>20576</v>
      </c>
      <c r="O150">
        <v>6766482</v>
      </c>
    </row>
    <row r="151" spans="1:15" x14ac:dyDescent="0.35">
      <c r="A151" t="s">
        <v>170</v>
      </c>
      <c r="B151">
        <f t="shared" ca="1" si="4"/>
        <v>79</v>
      </c>
      <c r="C151" t="s">
        <v>133</v>
      </c>
      <c r="D151" s="1">
        <v>1148</v>
      </c>
      <c r="E151" s="2">
        <v>399</v>
      </c>
      <c r="F151" s="2">
        <v>0</v>
      </c>
      <c r="G151" s="2">
        <v>1066</v>
      </c>
      <c r="H151" s="2">
        <v>6</v>
      </c>
      <c r="I151" s="3">
        <v>2</v>
      </c>
      <c r="J151" s="4">
        <f t="shared" si="5"/>
        <v>2621</v>
      </c>
      <c r="K151">
        <v>32738354</v>
      </c>
      <c r="L151">
        <v>0</v>
      </c>
      <c r="M151">
        <v>56948953</v>
      </c>
      <c r="N151">
        <v>0</v>
      </c>
      <c r="O151">
        <v>110507668</v>
      </c>
    </row>
    <row r="152" spans="1:15" x14ac:dyDescent="0.35">
      <c r="A152" t="s">
        <v>171</v>
      </c>
      <c r="B152">
        <f t="shared" ca="1" si="4"/>
        <v>179</v>
      </c>
      <c r="C152" t="s">
        <v>36</v>
      </c>
      <c r="D152" s="1">
        <v>1245</v>
      </c>
      <c r="E152" s="2">
        <v>679</v>
      </c>
      <c r="F152" s="2">
        <v>0</v>
      </c>
      <c r="G152" s="2">
        <v>368</v>
      </c>
      <c r="H152" s="2">
        <v>54</v>
      </c>
      <c r="I152" s="3">
        <v>84</v>
      </c>
      <c r="J152" s="4">
        <f t="shared" si="5"/>
        <v>2430</v>
      </c>
      <c r="K152">
        <v>5553214</v>
      </c>
      <c r="L152">
        <v>0</v>
      </c>
      <c r="M152">
        <v>6130138</v>
      </c>
      <c r="N152">
        <v>113586</v>
      </c>
      <c r="O152">
        <v>13762522</v>
      </c>
    </row>
    <row r="153" spans="1:15" x14ac:dyDescent="0.35">
      <c r="A153" t="s">
        <v>172</v>
      </c>
      <c r="B153">
        <f t="shared" ca="1" si="4"/>
        <v>86</v>
      </c>
      <c r="C153" t="s">
        <v>36</v>
      </c>
      <c r="D153" s="1">
        <v>789</v>
      </c>
      <c r="E153" s="2">
        <v>1317</v>
      </c>
      <c r="F153" s="2">
        <v>0</v>
      </c>
      <c r="G153" s="2">
        <v>1307</v>
      </c>
      <c r="H153" s="2">
        <v>2</v>
      </c>
      <c r="I153" s="3">
        <v>0</v>
      </c>
      <c r="J153" s="4">
        <f t="shared" si="5"/>
        <v>3415</v>
      </c>
      <c r="K153">
        <v>7440784</v>
      </c>
      <c r="L153">
        <v>0</v>
      </c>
      <c r="M153">
        <v>8326492</v>
      </c>
      <c r="N153">
        <v>0</v>
      </c>
      <c r="O153">
        <v>30771427</v>
      </c>
    </row>
    <row r="154" spans="1:15" x14ac:dyDescent="0.35">
      <c r="A154" t="s">
        <v>173</v>
      </c>
      <c r="B154">
        <f t="shared" ca="1" si="4"/>
        <v>40</v>
      </c>
      <c r="C154" t="s">
        <v>40</v>
      </c>
      <c r="D154" s="1">
        <v>4689</v>
      </c>
      <c r="E154" s="2">
        <v>2281</v>
      </c>
      <c r="F154" s="2">
        <v>193</v>
      </c>
      <c r="G154" s="2">
        <v>2384</v>
      </c>
      <c r="H154" s="2">
        <v>45</v>
      </c>
      <c r="I154" s="3">
        <v>353</v>
      </c>
      <c r="J154" s="4">
        <f t="shared" si="5"/>
        <v>9945</v>
      </c>
      <c r="K154">
        <v>60891699</v>
      </c>
      <c r="L154">
        <v>1235888</v>
      </c>
      <c r="M154">
        <v>24592689</v>
      </c>
      <c r="N154">
        <v>902742</v>
      </c>
      <c r="O154">
        <v>112591968</v>
      </c>
    </row>
    <row r="155" spans="1:15" x14ac:dyDescent="0.35">
      <c r="A155" t="s">
        <v>174</v>
      </c>
      <c r="B155">
        <f t="shared" ca="1" si="4"/>
        <v>18</v>
      </c>
      <c r="C155" t="s">
        <v>36</v>
      </c>
      <c r="D155" s="1">
        <v>292</v>
      </c>
      <c r="E155" s="2">
        <v>244</v>
      </c>
      <c r="F155" s="2">
        <v>0</v>
      </c>
      <c r="G155" s="2">
        <v>60</v>
      </c>
      <c r="H155" s="2">
        <v>0</v>
      </c>
      <c r="I155" s="3">
        <v>1</v>
      </c>
      <c r="J155" s="4">
        <f t="shared" si="5"/>
        <v>597</v>
      </c>
      <c r="K155">
        <v>13222343</v>
      </c>
      <c r="L155">
        <v>0</v>
      </c>
      <c r="M155">
        <v>3155185</v>
      </c>
      <c r="N155">
        <v>0</v>
      </c>
      <c r="O155">
        <v>30441366</v>
      </c>
    </row>
    <row r="156" spans="1:15" x14ac:dyDescent="0.35">
      <c r="A156" t="s">
        <v>175</v>
      </c>
      <c r="B156">
        <f t="shared" ca="1" si="4"/>
        <v>168</v>
      </c>
      <c r="C156" t="s">
        <v>16</v>
      </c>
      <c r="D156" s="1">
        <v>564</v>
      </c>
      <c r="E156" s="2">
        <v>163</v>
      </c>
      <c r="F156" s="2">
        <v>0</v>
      </c>
      <c r="G156" s="2">
        <v>254</v>
      </c>
      <c r="H156" s="2">
        <v>0</v>
      </c>
      <c r="I156" s="3">
        <v>5</v>
      </c>
      <c r="J156" s="4">
        <f t="shared" si="5"/>
        <v>986</v>
      </c>
      <c r="K156">
        <v>25850250</v>
      </c>
      <c r="L156">
        <v>0</v>
      </c>
      <c r="M156">
        <v>15283090</v>
      </c>
      <c r="N156">
        <v>0</v>
      </c>
      <c r="O156">
        <v>51444653</v>
      </c>
    </row>
    <row r="157" spans="1:15" x14ac:dyDescent="0.35">
      <c r="A157" t="s">
        <v>175</v>
      </c>
      <c r="B157">
        <f t="shared" ca="1" si="4"/>
        <v>22</v>
      </c>
      <c r="C157" t="s">
        <v>16</v>
      </c>
      <c r="D157" s="1">
        <v>413</v>
      </c>
      <c r="E157" s="2">
        <v>68</v>
      </c>
      <c r="F157" s="2">
        <v>0</v>
      </c>
      <c r="G157" s="2">
        <v>118</v>
      </c>
      <c r="H157" s="2">
        <v>12</v>
      </c>
      <c r="I157" s="3">
        <v>21</v>
      </c>
      <c r="J157" s="4">
        <f t="shared" si="5"/>
        <v>632</v>
      </c>
      <c r="K157">
        <v>3121452</v>
      </c>
      <c r="L157">
        <v>0</v>
      </c>
      <c r="M157">
        <v>1445312</v>
      </c>
      <c r="N157">
        <v>78826</v>
      </c>
      <c r="O157">
        <v>4965209</v>
      </c>
    </row>
    <row r="158" spans="1:15" x14ac:dyDescent="0.35">
      <c r="A158" t="s">
        <v>176</v>
      </c>
      <c r="B158">
        <f t="shared" ca="1" si="4"/>
        <v>31</v>
      </c>
      <c r="C158" t="s">
        <v>36</v>
      </c>
      <c r="D158" s="1">
        <v>4402</v>
      </c>
      <c r="E158" s="2">
        <v>3986</v>
      </c>
      <c r="F158" s="2">
        <v>1102</v>
      </c>
      <c r="G158" s="2">
        <v>3013</v>
      </c>
      <c r="H158" s="2">
        <v>-96</v>
      </c>
      <c r="I158" s="3">
        <v>955</v>
      </c>
      <c r="J158" s="4">
        <f t="shared" si="5"/>
        <v>13362</v>
      </c>
      <c r="K158">
        <v>51381965</v>
      </c>
      <c r="L158">
        <v>15259189</v>
      </c>
      <c r="M158">
        <v>81924470</v>
      </c>
      <c r="N158">
        <v>-2775539</v>
      </c>
      <c r="O158">
        <v>208874078</v>
      </c>
    </row>
    <row r="159" spans="1:15" x14ac:dyDescent="0.35">
      <c r="A159" t="s">
        <v>177</v>
      </c>
      <c r="B159">
        <f t="shared" ca="1" si="4"/>
        <v>140</v>
      </c>
      <c r="C159" t="s">
        <v>36</v>
      </c>
      <c r="D159" s="1">
        <v>1012</v>
      </c>
      <c r="E159" s="2">
        <v>1113</v>
      </c>
      <c r="F159" s="2">
        <v>289</v>
      </c>
      <c r="G159" s="2">
        <v>1465</v>
      </c>
      <c r="H159" s="2">
        <v>156</v>
      </c>
      <c r="I159" s="3">
        <v>0</v>
      </c>
      <c r="J159" s="4">
        <f t="shared" si="5"/>
        <v>4035</v>
      </c>
      <c r="K159">
        <v>9412687</v>
      </c>
      <c r="L159">
        <v>0</v>
      </c>
      <c r="M159">
        <v>1141806</v>
      </c>
      <c r="N159">
        <v>136372</v>
      </c>
      <c r="O159">
        <v>39220126</v>
      </c>
    </row>
    <row r="160" spans="1:15" x14ac:dyDescent="0.35">
      <c r="A160" t="s">
        <v>178</v>
      </c>
      <c r="B160">
        <f t="shared" ca="1" si="4"/>
        <v>118</v>
      </c>
      <c r="C160" t="s">
        <v>16</v>
      </c>
      <c r="D160" s="1">
        <v>2513</v>
      </c>
      <c r="E160" s="2">
        <v>388</v>
      </c>
      <c r="F160" s="2">
        <v>4</v>
      </c>
      <c r="G160" s="2">
        <v>1649</v>
      </c>
      <c r="H160" s="2">
        <v>34</v>
      </c>
      <c r="I160" s="3">
        <v>71</v>
      </c>
      <c r="J160" s="4">
        <f t="shared" si="5"/>
        <v>4659</v>
      </c>
      <c r="K160">
        <v>22876649</v>
      </c>
      <c r="L160">
        <v>5983</v>
      </c>
      <c r="M160">
        <v>14860917</v>
      </c>
      <c r="N160">
        <v>-780974</v>
      </c>
      <c r="O160">
        <v>41368315</v>
      </c>
    </row>
    <row r="161" spans="1:15" x14ac:dyDescent="0.35">
      <c r="A161" t="s">
        <v>179</v>
      </c>
      <c r="B161">
        <f t="shared" ca="1" si="4"/>
        <v>110</v>
      </c>
      <c r="C161" t="s">
        <v>36</v>
      </c>
      <c r="D161" s="1">
        <v>13158</v>
      </c>
      <c r="E161" s="2">
        <v>8842</v>
      </c>
      <c r="F161" s="2">
        <v>22</v>
      </c>
      <c r="G161" s="2">
        <v>8195</v>
      </c>
      <c r="H161" s="2">
        <v>189</v>
      </c>
      <c r="I161" s="3">
        <v>1720</v>
      </c>
      <c r="J161" s="4">
        <f t="shared" si="5"/>
        <v>32126</v>
      </c>
      <c r="K161">
        <v>234813000</v>
      </c>
      <c r="L161">
        <v>408000</v>
      </c>
      <c r="M161">
        <v>291030000</v>
      </c>
      <c r="N161">
        <v>3334000</v>
      </c>
      <c r="O161">
        <v>628067000</v>
      </c>
    </row>
    <row r="162" spans="1:15" x14ac:dyDescent="0.35">
      <c r="A162" t="s">
        <v>180</v>
      </c>
      <c r="B162">
        <f t="shared" ca="1" si="4"/>
        <v>119</v>
      </c>
      <c r="C162" t="s">
        <v>36</v>
      </c>
      <c r="D162" s="1">
        <v>3988</v>
      </c>
      <c r="E162" s="2">
        <v>2401</v>
      </c>
      <c r="F162" s="2">
        <v>21</v>
      </c>
      <c r="G162" s="2">
        <v>5425</v>
      </c>
      <c r="H162" s="2">
        <v>239</v>
      </c>
      <c r="I162" s="3">
        <v>235</v>
      </c>
      <c r="J162" s="4">
        <f t="shared" si="5"/>
        <v>12309</v>
      </c>
      <c r="K162">
        <v>46788239</v>
      </c>
      <c r="L162">
        <v>860106</v>
      </c>
      <c r="M162">
        <v>74739459</v>
      </c>
      <c r="N162">
        <v>52573</v>
      </c>
      <c r="O162">
        <v>167495763</v>
      </c>
    </row>
    <row r="163" spans="1:15" x14ac:dyDescent="0.35">
      <c r="A163" t="s">
        <v>181</v>
      </c>
      <c r="B163">
        <f t="shared" ca="1" si="4"/>
        <v>193</v>
      </c>
      <c r="C163" t="s">
        <v>36</v>
      </c>
      <c r="D163" s="1">
        <v>1238</v>
      </c>
      <c r="E163" s="2">
        <v>2649</v>
      </c>
      <c r="F163" s="2">
        <v>0</v>
      </c>
      <c r="G163" s="2">
        <v>1576</v>
      </c>
      <c r="H163" s="2">
        <v>176</v>
      </c>
      <c r="I163" s="3">
        <v>217</v>
      </c>
      <c r="J163" s="4">
        <f t="shared" si="5"/>
        <v>5856</v>
      </c>
      <c r="K163">
        <v>22425967</v>
      </c>
      <c r="L163">
        <v>0</v>
      </c>
      <c r="M163">
        <v>3704683</v>
      </c>
      <c r="N163">
        <v>2044014</v>
      </c>
      <c r="O163">
        <v>62794988</v>
      </c>
    </row>
    <row r="164" spans="1:15" x14ac:dyDescent="0.35">
      <c r="A164" t="s">
        <v>182</v>
      </c>
      <c r="B164">
        <f t="shared" ca="1" si="4"/>
        <v>117</v>
      </c>
      <c r="C164" t="s">
        <v>18</v>
      </c>
      <c r="D164" s="1">
        <v>4889</v>
      </c>
      <c r="E164" s="2">
        <v>1155</v>
      </c>
      <c r="F164" s="2">
        <v>78</v>
      </c>
      <c r="G164" s="2">
        <v>4137</v>
      </c>
      <c r="H164" s="2">
        <v>74</v>
      </c>
      <c r="I164" s="3">
        <v>374</v>
      </c>
      <c r="J164" s="4">
        <f t="shared" si="5"/>
        <v>10707</v>
      </c>
      <c r="K164">
        <v>57262577</v>
      </c>
      <c r="L164">
        <v>658814</v>
      </c>
      <c r="M164">
        <v>95941947</v>
      </c>
      <c r="N164">
        <v>988360</v>
      </c>
      <c r="O164">
        <v>175619995</v>
      </c>
    </row>
    <row r="165" spans="1:15" x14ac:dyDescent="0.35">
      <c r="A165" t="s">
        <v>183</v>
      </c>
      <c r="B165">
        <f t="shared" ca="1" si="4"/>
        <v>193</v>
      </c>
      <c r="C165" t="s">
        <v>18</v>
      </c>
      <c r="D165" s="1">
        <v>383</v>
      </c>
      <c r="E165" s="2">
        <v>19</v>
      </c>
      <c r="F165" s="2">
        <v>0</v>
      </c>
      <c r="G165" s="2">
        <v>151</v>
      </c>
      <c r="H165" s="2">
        <v>11</v>
      </c>
      <c r="I165" s="3">
        <v>0</v>
      </c>
      <c r="J165" s="4">
        <f t="shared" si="5"/>
        <v>564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5">
      <c r="A166" t="s">
        <v>184</v>
      </c>
      <c r="B166">
        <f t="shared" ca="1" si="4"/>
        <v>57</v>
      </c>
      <c r="C166" t="s">
        <v>18</v>
      </c>
      <c r="D166" s="1">
        <v>510</v>
      </c>
      <c r="E166" s="2">
        <v>53</v>
      </c>
      <c r="F166" s="2">
        <v>4</v>
      </c>
      <c r="G166" s="2">
        <v>107</v>
      </c>
      <c r="H166" s="2">
        <v>20</v>
      </c>
      <c r="I166" s="3">
        <v>1</v>
      </c>
      <c r="J166" s="4">
        <f t="shared" si="5"/>
        <v>695</v>
      </c>
      <c r="K166">
        <v>2877691</v>
      </c>
      <c r="L166">
        <v>22498</v>
      </c>
      <c r="M166">
        <v>1373337</v>
      </c>
      <c r="N166">
        <v>32306</v>
      </c>
      <c r="O166">
        <v>4476335</v>
      </c>
    </row>
    <row r="167" spans="1:15" x14ac:dyDescent="0.35">
      <c r="A167" t="s">
        <v>185</v>
      </c>
      <c r="B167">
        <f t="shared" ca="1" si="4"/>
        <v>21</v>
      </c>
      <c r="C167" t="s">
        <v>186</v>
      </c>
      <c r="D167" s="1">
        <v>3595</v>
      </c>
      <c r="E167" s="2">
        <v>1617</v>
      </c>
      <c r="F167" s="2">
        <v>71</v>
      </c>
      <c r="G167" s="2">
        <v>1401</v>
      </c>
      <c r="H167" s="2">
        <v>119</v>
      </c>
      <c r="I167" s="3">
        <v>232</v>
      </c>
      <c r="J167" s="4">
        <f t="shared" si="5"/>
        <v>7035</v>
      </c>
      <c r="K167">
        <v>32806583</v>
      </c>
      <c r="L167">
        <v>556044</v>
      </c>
      <c r="M167">
        <v>11732524</v>
      </c>
      <c r="N167">
        <v>667253</v>
      </c>
      <c r="O167">
        <v>55604378</v>
      </c>
    </row>
    <row r="168" spans="1:15" x14ac:dyDescent="0.35">
      <c r="A168" t="s">
        <v>187</v>
      </c>
      <c r="B168">
        <f t="shared" ca="1" si="4"/>
        <v>46</v>
      </c>
      <c r="C168" t="s">
        <v>36</v>
      </c>
      <c r="D168" s="1">
        <v>137</v>
      </c>
      <c r="E168" s="2">
        <v>11</v>
      </c>
      <c r="F168" s="2">
        <v>3</v>
      </c>
      <c r="G168" s="2">
        <v>18</v>
      </c>
      <c r="H168" s="2">
        <v>4</v>
      </c>
      <c r="I168" s="3">
        <v>2</v>
      </c>
      <c r="J168" s="4">
        <f t="shared" si="5"/>
        <v>175</v>
      </c>
      <c r="K168">
        <v>677719</v>
      </c>
      <c r="L168">
        <v>0</v>
      </c>
      <c r="M168">
        <v>278396</v>
      </c>
      <c r="N168">
        <v>95315</v>
      </c>
      <c r="O168">
        <v>1116109</v>
      </c>
    </row>
    <row r="169" spans="1:15" x14ac:dyDescent="0.35">
      <c r="A169" t="s">
        <v>188</v>
      </c>
      <c r="B169">
        <f t="shared" ca="1" si="4"/>
        <v>83</v>
      </c>
      <c r="C169" t="s">
        <v>57</v>
      </c>
      <c r="D169" s="1">
        <v>472</v>
      </c>
      <c r="E169" s="2">
        <v>430</v>
      </c>
      <c r="F169" s="2">
        <v>49</v>
      </c>
      <c r="G169" s="2">
        <v>538</v>
      </c>
      <c r="H169" s="2">
        <v>7</v>
      </c>
      <c r="I169" s="3">
        <v>34</v>
      </c>
      <c r="J169" s="4">
        <f t="shared" si="5"/>
        <v>1530</v>
      </c>
      <c r="K169">
        <v>5011635</v>
      </c>
      <c r="L169">
        <v>14586139</v>
      </c>
      <c r="M169">
        <v>2444396</v>
      </c>
      <c r="N169">
        <v>1107811</v>
      </c>
      <c r="O169">
        <v>35396329</v>
      </c>
    </row>
    <row r="170" spans="1:15" x14ac:dyDescent="0.35">
      <c r="A170" t="s">
        <v>189</v>
      </c>
      <c r="B170">
        <f t="shared" ca="1" si="4"/>
        <v>94</v>
      </c>
      <c r="C170" t="s">
        <v>36</v>
      </c>
      <c r="D170" s="1">
        <v>344</v>
      </c>
      <c r="E170" s="2">
        <v>156</v>
      </c>
      <c r="F170" s="2">
        <v>2</v>
      </c>
      <c r="G170" s="2">
        <v>98</v>
      </c>
      <c r="H170" s="2">
        <v>4</v>
      </c>
      <c r="I170" s="3">
        <v>22</v>
      </c>
      <c r="J170" s="4">
        <f t="shared" si="5"/>
        <v>626</v>
      </c>
      <c r="K170">
        <v>1896940</v>
      </c>
      <c r="L170">
        <v>0</v>
      </c>
      <c r="M170">
        <v>293989</v>
      </c>
      <c r="N170">
        <v>31550</v>
      </c>
      <c r="O170">
        <v>2498141</v>
      </c>
    </row>
    <row r="171" spans="1:15" x14ac:dyDescent="0.35">
      <c r="A171" t="s">
        <v>190</v>
      </c>
      <c r="B171">
        <f t="shared" ca="1" si="4"/>
        <v>170</v>
      </c>
      <c r="C171" t="s">
        <v>36</v>
      </c>
      <c r="D171" s="1">
        <v>3</v>
      </c>
      <c r="E171" s="2">
        <v>277</v>
      </c>
      <c r="F171" s="2">
        <v>0</v>
      </c>
      <c r="G171" s="2">
        <v>343</v>
      </c>
      <c r="H171" s="2">
        <v>0</v>
      </c>
      <c r="I171" s="3">
        <v>3</v>
      </c>
      <c r="J171" s="4">
        <f t="shared" si="5"/>
        <v>626</v>
      </c>
      <c r="K171">
        <v>0</v>
      </c>
      <c r="L171">
        <v>0</v>
      </c>
      <c r="M171">
        <v>3430539</v>
      </c>
      <c r="N171">
        <v>0</v>
      </c>
      <c r="O171">
        <v>4531130</v>
      </c>
    </row>
    <row r="172" spans="1:15" x14ac:dyDescent="0.35">
      <c r="A172" t="s">
        <v>191</v>
      </c>
      <c r="B172">
        <f t="shared" ca="1" si="4"/>
        <v>23</v>
      </c>
      <c r="C172" t="s">
        <v>36</v>
      </c>
      <c r="D172" s="1">
        <v>8729</v>
      </c>
      <c r="E172" s="2">
        <v>2611</v>
      </c>
      <c r="F172" s="2">
        <v>199</v>
      </c>
      <c r="G172" s="2">
        <v>7147</v>
      </c>
      <c r="H172" s="2">
        <v>413</v>
      </c>
      <c r="I172" s="3">
        <v>1038</v>
      </c>
      <c r="J172" s="4">
        <f t="shared" si="5"/>
        <v>20137</v>
      </c>
      <c r="K172">
        <v>68583000</v>
      </c>
      <c r="L172">
        <v>0</v>
      </c>
      <c r="M172">
        <v>81539000</v>
      </c>
      <c r="N172">
        <v>614000</v>
      </c>
      <c r="O172">
        <v>164827000</v>
      </c>
    </row>
    <row r="173" spans="1:15" x14ac:dyDescent="0.35">
      <c r="A173" t="s">
        <v>192</v>
      </c>
      <c r="B173">
        <f t="shared" ca="1" si="4"/>
        <v>8</v>
      </c>
      <c r="C173" t="s">
        <v>36</v>
      </c>
      <c r="D173" s="1">
        <v>3768</v>
      </c>
      <c r="E173" s="2">
        <v>498</v>
      </c>
      <c r="F173" s="2">
        <v>0</v>
      </c>
      <c r="G173" s="2">
        <v>1834</v>
      </c>
      <c r="H173" s="2">
        <v>186</v>
      </c>
      <c r="I173" s="3">
        <v>388</v>
      </c>
      <c r="J173" s="4">
        <f t="shared" si="5"/>
        <v>6674</v>
      </c>
      <c r="K173">
        <v>39774406</v>
      </c>
      <c r="L173">
        <v>0</v>
      </c>
      <c r="M173">
        <v>41939795</v>
      </c>
      <c r="N173">
        <v>4941661</v>
      </c>
      <c r="O173">
        <v>91343597</v>
      </c>
    </row>
    <row r="174" spans="1:15" x14ac:dyDescent="0.35">
      <c r="A174" t="s">
        <v>193</v>
      </c>
      <c r="B174">
        <f t="shared" ca="1" si="4"/>
        <v>113</v>
      </c>
      <c r="C174" t="s">
        <v>36</v>
      </c>
      <c r="D174" s="1">
        <v>2171</v>
      </c>
      <c r="E174" s="2">
        <v>869</v>
      </c>
      <c r="F174" s="2">
        <v>0</v>
      </c>
      <c r="G174" s="2">
        <v>238</v>
      </c>
      <c r="H174" s="2">
        <v>612</v>
      </c>
      <c r="I174" s="3">
        <v>25</v>
      </c>
      <c r="J174" s="4">
        <f t="shared" si="5"/>
        <v>3915</v>
      </c>
      <c r="K174">
        <v>25910614</v>
      </c>
      <c r="L174">
        <v>0</v>
      </c>
      <c r="M174">
        <v>6364008</v>
      </c>
      <c r="N174">
        <v>-3783336</v>
      </c>
      <c r="O174">
        <v>32963464</v>
      </c>
    </row>
    <row r="175" spans="1:15" x14ac:dyDescent="0.35">
      <c r="A175" t="s">
        <v>194</v>
      </c>
      <c r="B175">
        <f t="shared" ca="1" si="4"/>
        <v>84</v>
      </c>
      <c r="C175" t="s">
        <v>36</v>
      </c>
      <c r="D175" s="1">
        <v>428</v>
      </c>
      <c r="E175" s="2">
        <v>63</v>
      </c>
      <c r="F175" s="2">
        <v>0</v>
      </c>
      <c r="G175" s="2">
        <v>154</v>
      </c>
      <c r="H175" s="2">
        <v>35</v>
      </c>
      <c r="I175" s="3">
        <v>1</v>
      </c>
      <c r="J175" s="4">
        <f t="shared" si="5"/>
        <v>681</v>
      </c>
      <c r="K175">
        <v>2911872</v>
      </c>
      <c r="L175">
        <v>0</v>
      </c>
      <c r="M175">
        <v>334442</v>
      </c>
      <c r="N175">
        <v>101109</v>
      </c>
      <c r="O175">
        <v>4075205</v>
      </c>
    </row>
    <row r="176" spans="1:15" x14ac:dyDescent="0.35">
      <c r="A176" t="s">
        <v>195</v>
      </c>
      <c r="B176">
        <f t="shared" ca="1" si="4"/>
        <v>51</v>
      </c>
      <c r="C176" t="s">
        <v>16</v>
      </c>
      <c r="D176" s="1">
        <v>5237</v>
      </c>
      <c r="E176" s="2">
        <v>3265</v>
      </c>
      <c r="F176" s="2">
        <v>74</v>
      </c>
      <c r="G176" s="2">
        <v>7472</v>
      </c>
      <c r="H176" s="2">
        <v>158</v>
      </c>
      <c r="I176" s="3">
        <v>715</v>
      </c>
      <c r="J176" s="4">
        <f t="shared" si="5"/>
        <v>16921</v>
      </c>
      <c r="K176">
        <v>46633797</v>
      </c>
      <c r="L176">
        <v>990698</v>
      </c>
      <c r="M176">
        <v>77956544</v>
      </c>
      <c r="N176">
        <v>4540541</v>
      </c>
      <c r="O176">
        <v>156436089</v>
      </c>
    </row>
    <row r="177" spans="1:15" x14ac:dyDescent="0.35">
      <c r="A177" t="s">
        <v>196</v>
      </c>
      <c r="B177">
        <f t="shared" ca="1" si="4"/>
        <v>38</v>
      </c>
      <c r="C177" t="s">
        <v>18</v>
      </c>
      <c r="D177" s="1">
        <v>2980</v>
      </c>
      <c r="E177" s="2">
        <v>666</v>
      </c>
      <c r="F177" s="2">
        <v>49</v>
      </c>
      <c r="G177" s="2">
        <v>1272</v>
      </c>
      <c r="H177" s="2">
        <v>104</v>
      </c>
      <c r="I177" s="3">
        <v>368</v>
      </c>
      <c r="J177" s="4">
        <f t="shared" si="5"/>
        <v>5439</v>
      </c>
      <c r="K177">
        <v>22744549</v>
      </c>
      <c r="L177">
        <v>1470202</v>
      </c>
      <c r="M177">
        <v>12024156</v>
      </c>
      <c r="N177">
        <v>2935581</v>
      </c>
      <c r="O177">
        <v>43528397</v>
      </c>
    </row>
    <row r="178" spans="1:15" x14ac:dyDescent="0.35">
      <c r="A178" t="s">
        <v>197</v>
      </c>
      <c r="B178">
        <f t="shared" ca="1" si="4"/>
        <v>127</v>
      </c>
      <c r="C178" t="s">
        <v>18</v>
      </c>
      <c r="D178" s="1">
        <v>2041</v>
      </c>
      <c r="E178" s="2">
        <v>4517</v>
      </c>
      <c r="F178" s="2">
        <v>0</v>
      </c>
      <c r="G178" s="2">
        <v>212</v>
      </c>
      <c r="H178" s="2">
        <v>1</v>
      </c>
      <c r="I178" s="3">
        <v>727</v>
      </c>
      <c r="J178" s="4">
        <f t="shared" si="5"/>
        <v>7498</v>
      </c>
      <c r="K178">
        <v>21029376</v>
      </c>
      <c r="L178">
        <v>0</v>
      </c>
      <c r="M178">
        <v>1960838</v>
      </c>
      <c r="N178">
        <v>0</v>
      </c>
      <c r="O178">
        <v>67745527</v>
      </c>
    </row>
    <row r="179" spans="1:15" x14ac:dyDescent="0.35">
      <c r="A179" t="s">
        <v>198</v>
      </c>
      <c r="B179">
        <f t="shared" ca="1" si="4"/>
        <v>131</v>
      </c>
      <c r="C179" t="s">
        <v>18</v>
      </c>
      <c r="D179" s="1">
        <v>3544</v>
      </c>
      <c r="E179" s="2">
        <v>2401</v>
      </c>
      <c r="F179" s="2">
        <v>745</v>
      </c>
      <c r="G179" s="2">
        <v>2866</v>
      </c>
      <c r="H179" s="2">
        <v>216</v>
      </c>
      <c r="I179" s="3">
        <v>404</v>
      </c>
      <c r="J179" s="4">
        <f t="shared" si="5"/>
        <v>10176</v>
      </c>
      <c r="K179">
        <v>36724196</v>
      </c>
      <c r="L179">
        <v>5463583</v>
      </c>
      <c r="M179">
        <v>31217313</v>
      </c>
      <c r="N179">
        <v>2920484</v>
      </c>
      <c r="O179">
        <v>91316506</v>
      </c>
    </row>
    <row r="180" spans="1:15" x14ac:dyDescent="0.35">
      <c r="A180" t="s">
        <v>199</v>
      </c>
      <c r="B180">
        <f t="shared" ca="1" si="4"/>
        <v>145</v>
      </c>
      <c r="C180" t="s">
        <v>18</v>
      </c>
      <c r="D180" s="1">
        <v>775</v>
      </c>
      <c r="E180" s="2">
        <v>269</v>
      </c>
      <c r="F180" s="2">
        <v>3</v>
      </c>
      <c r="G180" s="2">
        <v>193</v>
      </c>
      <c r="H180" s="2">
        <v>11</v>
      </c>
      <c r="I180" s="3">
        <v>53</v>
      </c>
      <c r="J180" s="4">
        <f t="shared" si="5"/>
        <v>1304</v>
      </c>
      <c r="K180">
        <v>1844232</v>
      </c>
      <c r="L180">
        <v>3789</v>
      </c>
      <c r="M180">
        <v>1733871</v>
      </c>
      <c r="N180">
        <v>232853</v>
      </c>
      <c r="O180">
        <v>5383442</v>
      </c>
    </row>
    <row r="181" spans="1:15" x14ac:dyDescent="0.35">
      <c r="A181" t="s">
        <v>200</v>
      </c>
      <c r="B181">
        <f t="shared" ca="1" si="4"/>
        <v>81</v>
      </c>
      <c r="C181" t="s">
        <v>18</v>
      </c>
      <c r="D181" s="1">
        <v>8818</v>
      </c>
      <c r="E181" s="2">
        <v>4775</v>
      </c>
      <c r="F181" s="2">
        <v>394</v>
      </c>
      <c r="G181" s="2">
        <v>4349</v>
      </c>
      <c r="H181" s="2">
        <v>361</v>
      </c>
      <c r="I181" s="3">
        <v>201</v>
      </c>
      <c r="J181" s="4">
        <f t="shared" si="5"/>
        <v>18898</v>
      </c>
      <c r="K181">
        <v>108332400</v>
      </c>
      <c r="L181">
        <v>4700155</v>
      </c>
      <c r="M181">
        <v>78449205</v>
      </c>
      <c r="N181">
        <v>1800836</v>
      </c>
      <c r="O181">
        <v>254880239</v>
      </c>
    </row>
    <row r="182" spans="1:15" x14ac:dyDescent="0.35">
      <c r="A182" t="s">
        <v>201</v>
      </c>
      <c r="B182">
        <f t="shared" ca="1" si="4"/>
        <v>169</v>
      </c>
      <c r="C182" t="s">
        <v>18</v>
      </c>
      <c r="D182" s="1">
        <v>2742</v>
      </c>
      <c r="E182" s="2">
        <v>775</v>
      </c>
      <c r="F182" s="2">
        <v>22</v>
      </c>
      <c r="G182" s="2">
        <v>2917</v>
      </c>
      <c r="H182" s="2">
        <v>34</v>
      </c>
      <c r="I182" s="3">
        <v>120</v>
      </c>
      <c r="J182" s="4">
        <f t="shared" si="5"/>
        <v>6610</v>
      </c>
      <c r="K182">
        <v>26736572</v>
      </c>
      <c r="L182">
        <v>306309</v>
      </c>
      <c r="M182">
        <v>25738440</v>
      </c>
      <c r="N182">
        <v>518993</v>
      </c>
      <c r="O182">
        <v>60308570</v>
      </c>
    </row>
    <row r="183" spans="1:15" x14ac:dyDescent="0.35">
      <c r="A183" t="s">
        <v>202</v>
      </c>
      <c r="B183">
        <f t="shared" ca="1" si="4"/>
        <v>15</v>
      </c>
      <c r="C183" t="s">
        <v>36</v>
      </c>
      <c r="D183" s="1">
        <v>675</v>
      </c>
      <c r="E183" s="2">
        <v>112</v>
      </c>
      <c r="F183" s="2">
        <v>2</v>
      </c>
      <c r="G183" s="2">
        <v>134</v>
      </c>
      <c r="H183" s="2">
        <v>9</v>
      </c>
      <c r="I183" s="3">
        <v>5</v>
      </c>
      <c r="J183" s="4">
        <f t="shared" si="5"/>
        <v>937</v>
      </c>
      <c r="K183">
        <v>5430652</v>
      </c>
      <c r="L183">
        <v>12204</v>
      </c>
      <c r="M183">
        <v>872554</v>
      </c>
      <c r="N183">
        <v>2525</v>
      </c>
      <c r="O183">
        <v>6680568</v>
      </c>
    </row>
    <row r="184" spans="1:15" x14ac:dyDescent="0.35">
      <c r="A184" t="s">
        <v>203</v>
      </c>
      <c r="B184">
        <f t="shared" ca="1" si="4"/>
        <v>66</v>
      </c>
      <c r="C184" t="s">
        <v>18</v>
      </c>
      <c r="D184" s="1">
        <v>434</v>
      </c>
      <c r="E184" s="2">
        <v>211</v>
      </c>
      <c r="F184" s="2">
        <v>15</v>
      </c>
      <c r="G184" s="2">
        <v>636</v>
      </c>
      <c r="H184" s="2">
        <v>6</v>
      </c>
      <c r="I184" s="3">
        <v>9</v>
      </c>
      <c r="J184" s="4">
        <f t="shared" si="5"/>
        <v>1311</v>
      </c>
      <c r="K184">
        <v>4413232</v>
      </c>
      <c r="L184">
        <v>88686</v>
      </c>
      <c r="M184">
        <v>7086846</v>
      </c>
      <c r="N184">
        <v>708938</v>
      </c>
      <c r="O184">
        <v>13224007</v>
      </c>
    </row>
    <row r="185" spans="1:15" x14ac:dyDescent="0.35">
      <c r="A185" t="s">
        <v>203</v>
      </c>
      <c r="B185">
        <f t="shared" ca="1" si="4"/>
        <v>24</v>
      </c>
      <c r="C185" t="s">
        <v>18</v>
      </c>
      <c r="D185" s="1">
        <v>723</v>
      </c>
      <c r="E185" s="2">
        <v>58</v>
      </c>
      <c r="F185" s="2">
        <v>13</v>
      </c>
      <c r="G185" s="2">
        <v>305</v>
      </c>
      <c r="H185" s="2">
        <v>3</v>
      </c>
      <c r="I185" s="3">
        <v>8</v>
      </c>
      <c r="J185" s="4">
        <f t="shared" si="5"/>
        <v>1110</v>
      </c>
      <c r="K185">
        <v>7095490</v>
      </c>
      <c r="L185">
        <v>66451</v>
      </c>
      <c r="M185">
        <v>2458074</v>
      </c>
      <c r="N185">
        <v>164788</v>
      </c>
      <c r="O185">
        <v>10087171</v>
      </c>
    </row>
    <row r="186" spans="1:15" x14ac:dyDescent="0.35">
      <c r="A186" t="s">
        <v>204</v>
      </c>
      <c r="B186">
        <f t="shared" ca="1" si="4"/>
        <v>60</v>
      </c>
      <c r="C186" t="s">
        <v>18</v>
      </c>
      <c r="D186" s="1">
        <v>1220</v>
      </c>
      <c r="E186" s="2">
        <v>225</v>
      </c>
      <c r="F186" s="2">
        <v>4</v>
      </c>
      <c r="G186" s="2">
        <v>440</v>
      </c>
      <c r="H186" s="2">
        <v>30</v>
      </c>
      <c r="I186" s="3">
        <v>26</v>
      </c>
      <c r="J186" s="4">
        <f t="shared" si="5"/>
        <v>1945</v>
      </c>
      <c r="K186">
        <v>8903307</v>
      </c>
      <c r="L186">
        <v>24539</v>
      </c>
      <c r="M186">
        <v>6873881</v>
      </c>
      <c r="N186">
        <v>565684</v>
      </c>
      <c r="O186">
        <v>17412505</v>
      </c>
    </row>
    <row r="187" spans="1:15" x14ac:dyDescent="0.35">
      <c r="A187" t="s">
        <v>205</v>
      </c>
      <c r="B187">
        <f t="shared" ca="1" si="4"/>
        <v>57</v>
      </c>
      <c r="C187" t="s">
        <v>18</v>
      </c>
      <c r="D187" s="1">
        <v>1749</v>
      </c>
      <c r="E187" s="2">
        <v>737</v>
      </c>
      <c r="F187" s="2">
        <v>20</v>
      </c>
      <c r="G187" s="2">
        <v>210</v>
      </c>
      <c r="H187" s="2">
        <v>114</v>
      </c>
      <c r="I187" s="3">
        <v>165</v>
      </c>
      <c r="J187" s="4">
        <f t="shared" si="5"/>
        <v>2995</v>
      </c>
      <c r="K187">
        <v>17887085</v>
      </c>
      <c r="L187">
        <v>507197</v>
      </c>
      <c r="M187">
        <v>9056240</v>
      </c>
      <c r="N187">
        <v>1812350</v>
      </c>
      <c r="O187">
        <v>33746738</v>
      </c>
    </row>
    <row r="188" spans="1:15" x14ac:dyDescent="0.35">
      <c r="A188" t="s">
        <v>206</v>
      </c>
      <c r="B188">
        <f t="shared" ca="1" si="4"/>
        <v>103</v>
      </c>
      <c r="C188" t="s">
        <v>18</v>
      </c>
      <c r="D188" s="1">
        <v>2887</v>
      </c>
      <c r="E188" s="2">
        <v>1461</v>
      </c>
      <c r="F188" s="2">
        <v>41</v>
      </c>
      <c r="G188" s="2">
        <v>647</v>
      </c>
      <c r="H188" s="2">
        <v>34</v>
      </c>
      <c r="I188" s="3">
        <v>32</v>
      </c>
      <c r="J188" s="4">
        <f t="shared" si="5"/>
        <v>5102</v>
      </c>
      <c r="K188">
        <v>19975609</v>
      </c>
      <c r="L188">
        <v>345622</v>
      </c>
      <c r="M188">
        <v>9063924</v>
      </c>
      <c r="N188">
        <v>817258</v>
      </c>
      <c r="O188">
        <v>43505390</v>
      </c>
    </row>
    <row r="189" spans="1:15" x14ac:dyDescent="0.35">
      <c r="A189" t="s">
        <v>206</v>
      </c>
      <c r="B189">
        <f t="shared" ca="1" si="4"/>
        <v>42</v>
      </c>
      <c r="C189" t="s">
        <v>18</v>
      </c>
      <c r="D189" s="1">
        <v>3935</v>
      </c>
      <c r="E189" s="2">
        <v>2112</v>
      </c>
      <c r="F189" s="2">
        <v>0</v>
      </c>
      <c r="G189" s="2">
        <v>1572</v>
      </c>
      <c r="H189" s="2">
        <v>52</v>
      </c>
      <c r="I189" s="3">
        <v>487</v>
      </c>
      <c r="J189" s="4">
        <f t="shared" si="5"/>
        <v>8158</v>
      </c>
      <c r="K189">
        <v>35798213</v>
      </c>
      <c r="L189">
        <v>0</v>
      </c>
      <c r="M189">
        <v>10543118</v>
      </c>
      <c r="N189">
        <v>1722975</v>
      </c>
      <c r="O189">
        <v>56503357</v>
      </c>
    </row>
    <row r="190" spans="1:15" x14ac:dyDescent="0.35">
      <c r="A190" t="s">
        <v>206</v>
      </c>
      <c r="B190">
        <f t="shared" ca="1" si="4"/>
        <v>49</v>
      </c>
      <c r="C190" t="s">
        <v>18</v>
      </c>
      <c r="D190" s="1">
        <v>838</v>
      </c>
      <c r="E190" s="2">
        <v>216</v>
      </c>
      <c r="F190" s="2">
        <v>3</v>
      </c>
      <c r="G190" s="2">
        <v>191</v>
      </c>
      <c r="H190" s="2">
        <v>13</v>
      </c>
      <c r="I190" s="3">
        <v>221</v>
      </c>
      <c r="J190" s="4">
        <f t="shared" si="5"/>
        <v>1482</v>
      </c>
      <c r="K190">
        <v>9198638</v>
      </c>
      <c r="L190">
        <v>135833</v>
      </c>
      <c r="M190">
        <v>3242059</v>
      </c>
      <c r="N190">
        <v>1483751</v>
      </c>
      <c r="O190">
        <v>15002582</v>
      </c>
    </row>
    <row r="191" spans="1:15" x14ac:dyDescent="0.35">
      <c r="A191" t="s">
        <v>207</v>
      </c>
      <c r="B191">
        <f t="shared" ca="1" si="4"/>
        <v>118</v>
      </c>
      <c r="C191" t="s">
        <v>40</v>
      </c>
      <c r="D191" s="1">
        <v>3</v>
      </c>
      <c r="E191" s="2">
        <v>2162</v>
      </c>
      <c r="F191" s="2">
        <v>0</v>
      </c>
      <c r="G191" s="2">
        <v>728</v>
      </c>
      <c r="H191" s="2">
        <v>12</v>
      </c>
      <c r="I191" s="3">
        <v>0</v>
      </c>
      <c r="J191" s="4">
        <f t="shared" si="5"/>
        <v>2905</v>
      </c>
      <c r="K191">
        <v>32705</v>
      </c>
      <c r="L191">
        <v>0</v>
      </c>
      <c r="M191">
        <v>7382554</v>
      </c>
      <c r="N191">
        <v>225170</v>
      </c>
      <c r="O191">
        <v>32566085</v>
      </c>
    </row>
    <row r="192" spans="1:15" x14ac:dyDescent="0.35">
      <c r="A192" t="s">
        <v>208</v>
      </c>
      <c r="B192">
        <f t="shared" ca="1" si="4"/>
        <v>109</v>
      </c>
      <c r="C192" t="s">
        <v>18</v>
      </c>
      <c r="D192" s="1">
        <v>5926</v>
      </c>
      <c r="E192" s="2">
        <v>3585</v>
      </c>
      <c r="F192" s="2">
        <v>0</v>
      </c>
      <c r="G192" s="2">
        <v>3604</v>
      </c>
      <c r="H192" s="2">
        <v>16</v>
      </c>
      <c r="I192" s="3">
        <v>572</v>
      </c>
      <c r="J192" s="4">
        <f t="shared" si="5"/>
        <v>13703</v>
      </c>
      <c r="K192">
        <v>61898302</v>
      </c>
      <c r="L192">
        <v>0</v>
      </c>
      <c r="M192">
        <v>46812107</v>
      </c>
      <c r="N192">
        <v>196165</v>
      </c>
      <c r="O192">
        <v>135619574</v>
      </c>
    </row>
    <row r="193" spans="1:15" x14ac:dyDescent="0.35">
      <c r="A193" t="s">
        <v>209</v>
      </c>
      <c r="B193">
        <f t="shared" ca="1" si="4"/>
        <v>81</v>
      </c>
      <c r="C193" t="s">
        <v>36</v>
      </c>
      <c r="D193" s="1">
        <v>6016</v>
      </c>
      <c r="E193" s="2">
        <v>4344</v>
      </c>
      <c r="F193" s="2">
        <v>210</v>
      </c>
      <c r="G193" s="2">
        <v>3970</v>
      </c>
      <c r="H193" s="2">
        <v>50</v>
      </c>
      <c r="I193" s="3">
        <v>202</v>
      </c>
      <c r="J193" s="4">
        <f t="shared" si="5"/>
        <v>14792</v>
      </c>
      <c r="K193">
        <v>64070909</v>
      </c>
      <c r="L193">
        <v>1672341</v>
      </c>
      <c r="M193">
        <v>68262636</v>
      </c>
      <c r="N193">
        <v>19699377</v>
      </c>
      <c r="O193">
        <v>188107672</v>
      </c>
    </row>
    <row r="194" spans="1:15" x14ac:dyDescent="0.35">
      <c r="A194" t="s">
        <v>210</v>
      </c>
      <c r="B194">
        <f t="shared" ref="B194:B213" ca="1" si="6">RANDBETWEEN(1, 195)</f>
        <v>80</v>
      </c>
      <c r="C194" t="s">
        <v>36</v>
      </c>
      <c r="D194" s="1">
        <v>1</v>
      </c>
      <c r="E194" s="2">
        <v>0</v>
      </c>
      <c r="F194" s="2">
        <v>1</v>
      </c>
      <c r="G194" s="2">
        <v>4</v>
      </c>
      <c r="H194" s="2">
        <v>0</v>
      </c>
      <c r="I194" s="3">
        <v>0</v>
      </c>
      <c r="J194" s="4">
        <f t="shared" ref="J194:J213" si="7">SUM(D194:I194)</f>
        <v>6</v>
      </c>
      <c r="K194">
        <v>56680</v>
      </c>
      <c r="L194">
        <v>6731</v>
      </c>
      <c r="M194">
        <v>20835</v>
      </c>
      <c r="N194">
        <v>0</v>
      </c>
      <c r="O194">
        <v>84246</v>
      </c>
    </row>
    <row r="195" spans="1:15" x14ac:dyDescent="0.35">
      <c r="A195" t="s">
        <v>211</v>
      </c>
      <c r="B195">
        <f t="shared" ca="1" si="6"/>
        <v>189</v>
      </c>
      <c r="C195" t="s">
        <v>36</v>
      </c>
      <c r="D195" s="1">
        <v>1305</v>
      </c>
      <c r="E195" s="2">
        <v>73</v>
      </c>
      <c r="F195" s="2">
        <v>0</v>
      </c>
      <c r="G195" s="2">
        <v>277</v>
      </c>
      <c r="H195" s="2">
        <v>26</v>
      </c>
      <c r="I195" s="3">
        <v>23</v>
      </c>
      <c r="J195" s="4">
        <f t="shared" si="7"/>
        <v>1704</v>
      </c>
      <c r="K195">
        <v>6031803</v>
      </c>
      <c r="L195">
        <v>0</v>
      </c>
      <c r="M195">
        <v>1609071</v>
      </c>
      <c r="N195">
        <v>18408</v>
      </c>
      <c r="O195">
        <v>7777161</v>
      </c>
    </row>
    <row r="196" spans="1:15" x14ac:dyDescent="0.35">
      <c r="A196" t="s">
        <v>212</v>
      </c>
      <c r="B196">
        <f t="shared" ca="1" si="6"/>
        <v>50</v>
      </c>
      <c r="C196" t="s">
        <v>36</v>
      </c>
      <c r="D196" s="1">
        <v>214</v>
      </c>
      <c r="E196" s="2">
        <v>1073</v>
      </c>
      <c r="F196" s="2">
        <v>0</v>
      </c>
      <c r="G196" s="2">
        <v>868</v>
      </c>
      <c r="H196" s="2">
        <v>3</v>
      </c>
      <c r="I196" s="3">
        <v>32</v>
      </c>
      <c r="J196" s="4">
        <f t="shared" si="7"/>
        <v>2190</v>
      </c>
      <c r="K196">
        <v>1770718</v>
      </c>
      <c r="L196">
        <v>0</v>
      </c>
      <c r="M196">
        <v>5910217</v>
      </c>
      <c r="N196">
        <v>6000</v>
      </c>
      <c r="O196">
        <v>17642139</v>
      </c>
    </row>
    <row r="197" spans="1:15" x14ac:dyDescent="0.35">
      <c r="A197" t="s">
        <v>213</v>
      </c>
      <c r="B197">
        <f t="shared" ca="1" si="6"/>
        <v>125</v>
      </c>
      <c r="C197" t="s">
        <v>36</v>
      </c>
      <c r="D197" s="1">
        <v>227</v>
      </c>
      <c r="E197" s="2">
        <v>18</v>
      </c>
      <c r="F197" s="2">
        <v>1</v>
      </c>
      <c r="G197" s="2">
        <v>31</v>
      </c>
      <c r="H197" s="2">
        <v>3</v>
      </c>
      <c r="I197" s="3">
        <v>6</v>
      </c>
      <c r="J197" s="4">
        <f t="shared" si="7"/>
        <v>286</v>
      </c>
      <c r="K197">
        <v>2155309</v>
      </c>
      <c r="L197">
        <v>0</v>
      </c>
      <c r="M197">
        <v>123708</v>
      </c>
      <c r="N197">
        <v>63584</v>
      </c>
      <c r="O197">
        <v>2365706</v>
      </c>
    </row>
    <row r="198" spans="1:15" x14ac:dyDescent="0.35">
      <c r="A198" t="s">
        <v>214</v>
      </c>
      <c r="B198">
        <f t="shared" ca="1" si="6"/>
        <v>138</v>
      </c>
      <c r="C198" t="s">
        <v>36</v>
      </c>
      <c r="D198" s="1">
        <v>1786</v>
      </c>
      <c r="E198" s="2">
        <v>1278</v>
      </c>
      <c r="F198" s="2">
        <v>0</v>
      </c>
      <c r="G198" s="2">
        <v>960</v>
      </c>
      <c r="H198" s="2">
        <v>337</v>
      </c>
      <c r="I198" s="3">
        <v>52</v>
      </c>
      <c r="J198" s="4">
        <f t="shared" si="7"/>
        <v>4413</v>
      </c>
      <c r="K198">
        <v>13926106</v>
      </c>
      <c r="L198">
        <v>0</v>
      </c>
      <c r="M198">
        <v>6202788</v>
      </c>
      <c r="N198">
        <v>204677</v>
      </c>
      <c r="O198">
        <v>28350590</v>
      </c>
    </row>
    <row r="199" spans="1:15" x14ac:dyDescent="0.35">
      <c r="A199" t="s">
        <v>215</v>
      </c>
      <c r="B199">
        <f t="shared" ca="1" si="6"/>
        <v>156</v>
      </c>
      <c r="C199" t="s">
        <v>36</v>
      </c>
      <c r="D199" s="1">
        <v>551</v>
      </c>
      <c r="E199" s="2">
        <v>1604</v>
      </c>
      <c r="F199" s="2">
        <v>10</v>
      </c>
      <c r="G199" s="2">
        <v>246</v>
      </c>
      <c r="H199" s="2">
        <v>53</v>
      </c>
      <c r="I199" s="3">
        <v>46</v>
      </c>
      <c r="J199" s="4">
        <f t="shared" si="7"/>
        <v>2510</v>
      </c>
      <c r="K199">
        <v>5141645</v>
      </c>
      <c r="L199">
        <v>924</v>
      </c>
      <c r="M199">
        <v>1348357</v>
      </c>
      <c r="N199">
        <v>1645873</v>
      </c>
      <c r="O199">
        <v>20982081</v>
      </c>
    </row>
    <row r="200" spans="1:15" x14ac:dyDescent="0.35">
      <c r="A200" t="s">
        <v>216</v>
      </c>
      <c r="B200">
        <f t="shared" ca="1" si="6"/>
        <v>2</v>
      </c>
      <c r="C200" t="s">
        <v>40</v>
      </c>
      <c r="D200" s="1">
        <v>171</v>
      </c>
      <c r="E200" s="2">
        <v>1470</v>
      </c>
      <c r="F200" s="2">
        <v>0</v>
      </c>
      <c r="G200" s="2">
        <v>1633</v>
      </c>
      <c r="H200" s="2">
        <v>14</v>
      </c>
      <c r="I200" s="3">
        <v>35</v>
      </c>
      <c r="J200" s="4">
        <f t="shared" si="7"/>
        <v>3323</v>
      </c>
      <c r="K200">
        <v>1967392</v>
      </c>
      <c r="L200">
        <v>0</v>
      </c>
      <c r="M200">
        <v>9675288</v>
      </c>
      <c r="N200">
        <v>0</v>
      </c>
      <c r="O200">
        <v>36314666</v>
      </c>
    </row>
    <row r="201" spans="1:15" x14ac:dyDescent="0.35">
      <c r="A201" t="s">
        <v>217</v>
      </c>
      <c r="B201">
        <f t="shared" ca="1" si="6"/>
        <v>8</v>
      </c>
      <c r="C201" t="s">
        <v>40</v>
      </c>
      <c r="D201" s="1">
        <v>401</v>
      </c>
      <c r="E201" s="2">
        <v>32</v>
      </c>
      <c r="F201" s="2">
        <v>37</v>
      </c>
      <c r="G201" s="2">
        <v>127</v>
      </c>
      <c r="H201" s="2">
        <v>13</v>
      </c>
      <c r="I201" s="3">
        <v>0</v>
      </c>
      <c r="J201" s="4">
        <f t="shared" si="7"/>
        <v>610</v>
      </c>
      <c r="K201">
        <v>2945349</v>
      </c>
      <c r="L201">
        <v>214076</v>
      </c>
      <c r="M201">
        <v>1235667</v>
      </c>
      <c r="N201">
        <v>629241</v>
      </c>
      <c r="O201">
        <v>8838270</v>
      </c>
    </row>
    <row r="202" spans="1:15" x14ac:dyDescent="0.35">
      <c r="A202" t="s">
        <v>218</v>
      </c>
      <c r="B202">
        <f t="shared" ca="1" si="6"/>
        <v>162</v>
      </c>
      <c r="C202" t="s">
        <v>36</v>
      </c>
      <c r="D202" s="1">
        <v>50</v>
      </c>
      <c r="E202" s="2">
        <v>547</v>
      </c>
      <c r="F202" s="2">
        <v>0</v>
      </c>
      <c r="G202" s="2">
        <v>893</v>
      </c>
      <c r="H202" s="2">
        <v>10</v>
      </c>
      <c r="I202" s="3">
        <v>120</v>
      </c>
      <c r="J202" s="4">
        <f t="shared" si="7"/>
        <v>1620</v>
      </c>
      <c r="K202">
        <v>1262000</v>
      </c>
      <c r="L202">
        <v>0</v>
      </c>
      <c r="M202">
        <v>6539000</v>
      </c>
      <c r="N202">
        <v>239000</v>
      </c>
      <c r="O202">
        <v>9508000</v>
      </c>
    </row>
    <row r="203" spans="1:15" x14ac:dyDescent="0.35">
      <c r="A203" t="s">
        <v>219</v>
      </c>
      <c r="B203">
        <f t="shared" ca="1" si="6"/>
        <v>69</v>
      </c>
      <c r="C203" t="s">
        <v>36</v>
      </c>
      <c r="D203" s="1">
        <v>6328</v>
      </c>
      <c r="E203" s="2">
        <v>2196</v>
      </c>
      <c r="F203" s="2">
        <v>0</v>
      </c>
      <c r="G203" s="2">
        <v>2468</v>
      </c>
      <c r="H203" s="2">
        <v>240</v>
      </c>
      <c r="I203" s="3">
        <v>997</v>
      </c>
      <c r="J203" s="4">
        <f t="shared" si="7"/>
        <v>12229</v>
      </c>
      <c r="K203">
        <v>91687000</v>
      </c>
      <c r="L203">
        <v>0</v>
      </c>
      <c r="M203">
        <v>10962000</v>
      </c>
      <c r="N203">
        <v>948000</v>
      </c>
      <c r="O203">
        <v>112846000</v>
      </c>
    </row>
    <row r="204" spans="1:15" x14ac:dyDescent="0.35">
      <c r="A204" t="s">
        <v>220</v>
      </c>
      <c r="B204">
        <f t="shared" ca="1" si="6"/>
        <v>79</v>
      </c>
      <c r="C204" t="s">
        <v>36</v>
      </c>
      <c r="D204" s="1">
        <v>8948</v>
      </c>
      <c r="E204" s="2">
        <v>7701</v>
      </c>
      <c r="F204" s="2">
        <v>0</v>
      </c>
      <c r="G204" s="2">
        <v>9306</v>
      </c>
      <c r="H204" s="2">
        <v>2</v>
      </c>
      <c r="I204" s="3">
        <v>648</v>
      </c>
      <c r="J204" s="4">
        <f t="shared" si="7"/>
        <v>26605</v>
      </c>
      <c r="K204">
        <v>202186000</v>
      </c>
      <c r="L204">
        <v>0</v>
      </c>
      <c r="M204">
        <v>402984000</v>
      </c>
      <c r="N204">
        <v>1478000</v>
      </c>
      <c r="O204">
        <v>782788000</v>
      </c>
    </row>
    <row r="205" spans="1:15" x14ac:dyDescent="0.35">
      <c r="A205" t="s">
        <v>221</v>
      </c>
      <c r="B205">
        <f t="shared" ca="1" si="6"/>
        <v>123</v>
      </c>
      <c r="C205" t="s">
        <v>16</v>
      </c>
      <c r="D205" s="1">
        <v>4519</v>
      </c>
      <c r="E205" s="2">
        <v>8063</v>
      </c>
      <c r="F205" s="2">
        <v>0</v>
      </c>
      <c r="G205" s="2">
        <v>5821</v>
      </c>
      <c r="H205" s="2">
        <v>550</v>
      </c>
      <c r="I205" s="3">
        <v>285</v>
      </c>
      <c r="J205" s="4">
        <f t="shared" si="7"/>
        <v>19238</v>
      </c>
      <c r="K205">
        <v>96643855</v>
      </c>
      <c r="L205">
        <v>0</v>
      </c>
      <c r="M205">
        <v>82393637</v>
      </c>
      <c r="N205">
        <v>9356174</v>
      </c>
      <c r="O205">
        <v>388977515</v>
      </c>
    </row>
    <row r="206" spans="1:15" x14ac:dyDescent="0.35">
      <c r="A206" t="s">
        <v>222</v>
      </c>
      <c r="B206">
        <f t="shared" ca="1" si="6"/>
        <v>117</v>
      </c>
      <c r="C206" t="s">
        <v>36</v>
      </c>
      <c r="D206" s="1">
        <v>474</v>
      </c>
      <c r="E206" s="2">
        <v>90</v>
      </c>
      <c r="F206" s="2">
        <v>6</v>
      </c>
      <c r="G206" s="2">
        <v>247</v>
      </c>
      <c r="H206" s="2">
        <v>76</v>
      </c>
      <c r="I206" s="3">
        <v>82</v>
      </c>
      <c r="J206" s="4">
        <f t="shared" si="7"/>
        <v>975</v>
      </c>
      <c r="K206">
        <v>4977617</v>
      </c>
      <c r="L206">
        <v>50273</v>
      </c>
      <c r="M206">
        <v>2316089</v>
      </c>
      <c r="N206">
        <v>608209</v>
      </c>
      <c r="O206">
        <v>8843166</v>
      </c>
    </row>
    <row r="207" spans="1:15" x14ac:dyDescent="0.35">
      <c r="A207" t="s">
        <v>223</v>
      </c>
      <c r="B207">
        <f t="shared" ca="1" si="6"/>
        <v>60</v>
      </c>
      <c r="C207" t="s">
        <v>40</v>
      </c>
      <c r="D207" s="1">
        <v>1081</v>
      </c>
      <c r="E207" s="2">
        <v>88</v>
      </c>
      <c r="F207" s="2">
        <v>0</v>
      </c>
      <c r="G207" s="2">
        <v>198</v>
      </c>
      <c r="H207" s="2">
        <v>0</v>
      </c>
      <c r="I207" s="3">
        <v>0</v>
      </c>
      <c r="J207" s="4">
        <f t="shared" si="7"/>
        <v>1367</v>
      </c>
      <c r="K207">
        <v>16571559</v>
      </c>
      <c r="L207">
        <v>0</v>
      </c>
      <c r="M207">
        <v>4629992</v>
      </c>
      <c r="N207">
        <v>0</v>
      </c>
      <c r="O207">
        <v>22048838</v>
      </c>
    </row>
    <row r="208" spans="1:15" x14ac:dyDescent="0.35">
      <c r="A208" t="s">
        <v>224</v>
      </c>
      <c r="B208">
        <f t="shared" ca="1" si="6"/>
        <v>40</v>
      </c>
      <c r="C208" t="s">
        <v>40</v>
      </c>
      <c r="D208" s="1">
        <v>2519</v>
      </c>
      <c r="E208" s="2">
        <v>2135</v>
      </c>
      <c r="F208" s="2">
        <v>0</v>
      </c>
      <c r="G208" s="2">
        <v>3757</v>
      </c>
      <c r="H208" s="2">
        <v>99</v>
      </c>
      <c r="I208" s="3">
        <v>132</v>
      </c>
      <c r="J208" s="4">
        <f t="shared" si="7"/>
        <v>8642</v>
      </c>
      <c r="K208">
        <v>32154085</v>
      </c>
      <c r="L208">
        <v>0</v>
      </c>
      <c r="M208">
        <v>32940425</v>
      </c>
      <c r="N208">
        <v>3935335</v>
      </c>
      <c r="O208">
        <v>79174001</v>
      </c>
    </row>
    <row r="209" spans="1:15" x14ac:dyDescent="0.35">
      <c r="A209" t="s">
        <v>225</v>
      </c>
      <c r="B209">
        <f t="shared" ca="1" si="6"/>
        <v>41</v>
      </c>
      <c r="C209" t="s">
        <v>40</v>
      </c>
      <c r="D209" s="1">
        <v>1618</v>
      </c>
      <c r="E209" s="2">
        <v>1914</v>
      </c>
      <c r="F209" s="2">
        <v>0</v>
      </c>
      <c r="G209" s="2">
        <v>1779</v>
      </c>
      <c r="H209" s="2">
        <v>91</v>
      </c>
      <c r="I209" s="3">
        <v>71</v>
      </c>
      <c r="J209" s="4">
        <f t="shared" si="7"/>
        <v>5473</v>
      </c>
      <c r="K209">
        <v>18733687</v>
      </c>
      <c r="L209">
        <v>0</v>
      </c>
      <c r="M209">
        <v>16114186</v>
      </c>
      <c r="N209">
        <v>659568</v>
      </c>
      <c r="O209">
        <v>47871231</v>
      </c>
    </row>
    <row r="210" spans="1:15" x14ac:dyDescent="0.35">
      <c r="A210" t="s">
        <v>226</v>
      </c>
      <c r="B210">
        <f t="shared" ca="1" si="6"/>
        <v>170</v>
      </c>
      <c r="C210" t="s">
        <v>133</v>
      </c>
      <c r="D210" s="1">
        <v>189</v>
      </c>
      <c r="E210" s="2">
        <v>46</v>
      </c>
      <c r="F210" s="2">
        <v>4</v>
      </c>
      <c r="G210" s="2">
        <v>33</v>
      </c>
      <c r="H210" s="2">
        <v>0</v>
      </c>
      <c r="I210" s="3">
        <v>0</v>
      </c>
      <c r="J210" s="4">
        <f t="shared" si="7"/>
        <v>272</v>
      </c>
      <c r="K210">
        <v>21086211</v>
      </c>
      <c r="L210">
        <v>3481971</v>
      </c>
      <c r="M210">
        <v>0</v>
      </c>
      <c r="N210">
        <v>0</v>
      </c>
      <c r="O210">
        <v>29181346</v>
      </c>
    </row>
    <row r="211" spans="1:15" x14ac:dyDescent="0.35">
      <c r="A211" t="s">
        <v>227</v>
      </c>
      <c r="B211">
        <f t="shared" ca="1" si="6"/>
        <v>17</v>
      </c>
      <c r="C211" t="s">
        <v>40</v>
      </c>
      <c r="D211" s="1">
        <v>4205</v>
      </c>
      <c r="E211" s="2">
        <v>3690</v>
      </c>
      <c r="F211" s="2">
        <v>185</v>
      </c>
      <c r="G211" s="2">
        <v>2577</v>
      </c>
      <c r="H211" s="2">
        <v>498</v>
      </c>
      <c r="I211" s="3">
        <v>114</v>
      </c>
      <c r="J211" s="4">
        <f t="shared" si="7"/>
        <v>11269</v>
      </c>
      <c r="K211">
        <v>39451212</v>
      </c>
      <c r="L211">
        <v>1735665</v>
      </c>
      <c r="M211">
        <v>37025294</v>
      </c>
      <c r="N211">
        <v>17586045</v>
      </c>
      <c r="O211">
        <v>134244803</v>
      </c>
    </row>
    <row r="212" spans="1:15" x14ac:dyDescent="0.35">
      <c r="A212" t="s">
        <v>228</v>
      </c>
      <c r="B212">
        <f t="shared" ca="1" si="6"/>
        <v>83</v>
      </c>
      <c r="C212" t="s">
        <v>40</v>
      </c>
      <c r="D212" s="1">
        <v>739</v>
      </c>
      <c r="E212" s="2">
        <v>530</v>
      </c>
      <c r="F212" s="2">
        <v>26</v>
      </c>
      <c r="G212" s="2">
        <v>336</v>
      </c>
      <c r="H212" s="2">
        <v>52</v>
      </c>
      <c r="I212" s="3">
        <v>21</v>
      </c>
      <c r="J212" s="4">
        <f t="shared" si="7"/>
        <v>1704</v>
      </c>
      <c r="K212">
        <v>4688375</v>
      </c>
      <c r="L212">
        <v>164949</v>
      </c>
      <c r="M212">
        <v>3147871</v>
      </c>
      <c r="N212">
        <v>1493380</v>
      </c>
      <c r="O212">
        <v>16176784</v>
      </c>
    </row>
    <row r="213" spans="1:15" x14ac:dyDescent="0.35">
      <c r="A213" t="s">
        <v>229</v>
      </c>
      <c r="B213">
        <f t="shared" ca="1" si="6"/>
        <v>148</v>
      </c>
      <c r="C213" t="s">
        <v>57</v>
      </c>
      <c r="D213" s="1">
        <v>450</v>
      </c>
      <c r="E213" s="2">
        <v>44</v>
      </c>
      <c r="F213" s="2">
        <v>2</v>
      </c>
      <c r="G213" s="2">
        <v>147</v>
      </c>
      <c r="H213" s="2">
        <v>12</v>
      </c>
      <c r="I213" s="3">
        <v>2</v>
      </c>
      <c r="J213" s="4">
        <f t="shared" si="7"/>
        <v>657</v>
      </c>
      <c r="K213">
        <v>6188063</v>
      </c>
      <c r="L213">
        <v>132721</v>
      </c>
      <c r="M213">
        <v>2405082</v>
      </c>
      <c r="N213">
        <v>134932</v>
      </c>
      <c r="O213">
        <v>9066678</v>
      </c>
    </row>
    <row r="214" spans="1:15" x14ac:dyDescent="0.35">
      <c r="A214" t="s">
        <v>230</v>
      </c>
      <c r="B214">
        <f t="shared" ref="B214" ca="1" si="8">RANDBETWEEN(1, 195)</f>
        <v>146</v>
      </c>
      <c r="C214" t="s">
        <v>57</v>
      </c>
      <c r="D214" s="5">
        <v>190</v>
      </c>
      <c r="E214" s="6">
        <v>7</v>
      </c>
      <c r="F214" s="6">
        <v>0</v>
      </c>
      <c r="G214" s="6">
        <v>15</v>
      </c>
      <c r="H214" s="6">
        <v>21</v>
      </c>
      <c r="I214" s="7">
        <v>1</v>
      </c>
      <c r="J214" s="8">
        <f t="shared" ref="J214" si="9">SUM(D214:I214)</f>
        <v>234</v>
      </c>
      <c r="K214">
        <v>1405803</v>
      </c>
      <c r="L214">
        <v>0</v>
      </c>
      <c r="M214">
        <v>31290</v>
      </c>
      <c r="N214">
        <v>1237990</v>
      </c>
      <c r="O214">
        <v>2680843</v>
      </c>
    </row>
  </sheetData>
  <autoFilter ref="A1:O214" xr:uid="{680F1C61-CD0A-144D-A68F-E02306E9798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83A6-13E3-4ECD-B377-5DA44BF05F72}">
  <dimension ref="A1:B7"/>
  <sheetViews>
    <sheetView workbookViewId="0">
      <selection activeCell="E12" sqref="E12"/>
    </sheetView>
  </sheetViews>
  <sheetFormatPr defaultRowHeight="15.5" x14ac:dyDescent="0.35"/>
  <sheetData>
    <row r="1" spans="1:2" x14ac:dyDescent="0.35">
      <c r="A1" s="18" t="s">
        <v>231</v>
      </c>
      <c r="B1" s="18" t="s">
        <v>493</v>
      </c>
    </row>
    <row r="2" spans="1:2" x14ac:dyDescent="0.35">
      <c r="A2">
        <v>1</v>
      </c>
      <c r="B2" t="s">
        <v>494</v>
      </c>
    </row>
    <row r="3" spans="1:2" x14ac:dyDescent="0.35">
      <c r="A3">
        <v>2</v>
      </c>
      <c r="B3" t="s">
        <v>495</v>
      </c>
    </row>
    <row r="4" spans="1:2" x14ac:dyDescent="0.35">
      <c r="A4">
        <v>3</v>
      </c>
      <c r="B4" t="s">
        <v>496</v>
      </c>
    </row>
    <row r="5" spans="1:2" x14ac:dyDescent="0.35">
      <c r="A5">
        <v>4</v>
      </c>
      <c r="B5" t="s">
        <v>497</v>
      </c>
    </row>
    <row r="6" spans="1:2" x14ac:dyDescent="0.35">
      <c r="A6">
        <v>5</v>
      </c>
      <c r="B6" t="s">
        <v>498</v>
      </c>
    </row>
    <row r="7" spans="1:2" x14ac:dyDescent="0.35">
      <c r="A7">
        <v>6</v>
      </c>
      <c r="B7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B57E-8693-4AC6-A344-5260BE64748B}">
  <dimension ref="A1:G301"/>
  <sheetViews>
    <sheetView tabSelected="1" workbookViewId="0">
      <selection activeCell="C6" sqref="C6"/>
    </sheetView>
  </sheetViews>
  <sheetFormatPr defaultRowHeight="15.5" x14ac:dyDescent="0.35"/>
  <cols>
    <col min="2" max="2" width="12.33203125" customWidth="1"/>
    <col min="3" max="5" width="14.25" customWidth="1"/>
    <col min="6" max="6" width="26.75" customWidth="1"/>
    <col min="7" max="7" width="24.08203125" customWidth="1"/>
    <col min="8" max="8" width="14.25" customWidth="1"/>
    <col min="9" max="9" width="20.33203125" customWidth="1"/>
    <col min="10" max="10" width="23.58203125" customWidth="1"/>
    <col min="13" max="13" width="21.25" customWidth="1"/>
    <col min="14" max="15" width="18.33203125" customWidth="1"/>
    <col min="16" max="16" width="20.75" customWidth="1"/>
  </cols>
  <sheetData>
    <row r="1" spans="1:7" x14ac:dyDescent="0.35">
      <c r="A1" s="10" t="s">
        <v>231</v>
      </c>
      <c r="B1" s="10" t="s">
        <v>232</v>
      </c>
      <c r="C1" s="10" t="s">
        <v>233</v>
      </c>
      <c r="D1" s="10" t="s">
        <v>234</v>
      </c>
      <c r="E1" s="10" t="s">
        <v>235</v>
      </c>
      <c r="F1" s="10" t="s">
        <v>2</v>
      </c>
      <c r="G1" s="18" t="s">
        <v>236</v>
      </c>
    </row>
    <row r="2" spans="1:7" x14ac:dyDescent="0.35">
      <c r="A2">
        <v>1</v>
      </c>
      <c r="B2">
        <f ca="1">RANDBETWEEN(1,28)</f>
        <v>24</v>
      </c>
      <c r="C2">
        <f ca="1">RANDBETWEEN(1, 145)</f>
        <v>117</v>
      </c>
      <c r="D2" s="11">
        <f ca="1">RANDBETWEEN(DATE(2017,3,1),DATE(2023,2,20))</f>
        <v>43181</v>
      </c>
      <c r="E2" s="11">
        <f ca="1">D2+25</f>
        <v>43206</v>
      </c>
      <c r="F2" t="s">
        <v>36</v>
      </c>
      <c r="G2" s="15">
        <f ca="1">RANDBETWEEN(1,27)</f>
        <v>18</v>
      </c>
    </row>
    <row r="3" spans="1:7" x14ac:dyDescent="0.35">
      <c r="A3">
        <v>2</v>
      </c>
      <c r="B3">
        <f t="shared" ref="B3:B66" ca="1" si="0">RANDBETWEEN(1,28)</f>
        <v>26</v>
      </c>
      <c r="C3">
        <f t="shared" ref="C3:C66" ca="1" si="1">RANDBETWEEN(1, 145)</f>
        <v>124</v>
      </c>
      <c r="D3" s="11">
        <f t="shared" ref="D3:D66" ca="1" si="2">RANDBETWEEN(DATE(2017,3,1),DATE(2023,2,20))</f>
        <v>43618</v>
      </c>
      <c r="E3" s="11">
        <f ca="1">D3+25</f>
        <v>43643</v>
      </c>
      <c r="F3" t="s">
        <v>36</v>
      </c>
      <c r="G3" s="15">
        <f t="shared" ref="G3:G66" ca="1" si="3">RANDBETWEEN(1,27)</f>
        <v>14</v>
      </c>
    </row>
    <row r="4" spans="1:7" x14ac:dyDescent="0.35">
      <c r="A4">
        <v>3</v>
      </c>
      <c r="B4">
        <f t="shared" ca="1" si="0"/>
        <v>19</v>
      </c>
      <c r="C4">
        <f t="shared" ca="1" si="1"/>
        <v>28</v>
      </c>
      <c r="D4" s="11">
        <f t="shared" ca="1" si="2"/>
        <v>43874</v>
      </c>
      <c r="E4" s="11">
        <f t="shared" ref="E4:E8" ca="1" si="4">D4+25</f>
        <v>43899</v>
      </c>
      <c r="F4" t="s">
        <v>36</v>
      </c>
      <c r="G4" s="15">
        <f t="shared" ca="1" si="3"/>
        <v>7</v>
      </c>
    </row>
    <row r="5" spans="1:7" x14ac:dyDescent="0.35">
      <c r="A5">
        <v>4</v>
      </c>
      <c r="B5">
        <f t="shared" ca="1" si="0"/>
        <v>21</v>
      </c>
      <c r="C5">
        <f t="shared" ca="1" si="1"/>
        <v>120</v>
      </c>
      <c r="D5" s="11">
        <f t="shared" ca="1" si="2"/>
        <v>43216</v>
      </c>
      <c r="E5" s="11">
        <f t="shared" ca="1" si="4"/>
        <v>43241</v>
      </c>
      <c r="F5" t="s">
        <v>36</v>
      </c>
      <c r="G5" s="15">
        <f t="shared" ca="1" si="3"/>
        <v>22</v>
      </c>
    </row>
    <row r="6" spans="1:7" x14ac:dyDescent="0.35">
      <c r="A6">
        <v>5</v>
      </c>
      <c r="B6">
        <f t="shared" ca="1" si="0"/>
        <v>12</v>
      </c>
      <c r="C6">
        <f t="shared" ca="1" si="1"/>
        <v>65</v>
      </c>
      <c r="D6" s="11">
        <f t="shared" ca="1" si="2"/>
        <v>42901</v>
      </c>
      <c r="E6" s="11">
        <f t="shared" ca="1" si="4"/>
        <v>42926</v>
      </c>
      <c r="F6" t="s">
        <v>36</v>
      </c>
      <c r="G6" s="15">
        <f t="shared" ca="1" si="3"/>
        <v>4</v>
      </c>
    </row>
    <row r="7" spans="1:7" x14ac:dyDescent="0.35">
      <c r="A7">
        <v>6</v>
      </c>
      <c r="B7">
        <f t="shared" ca="1" si="0"/>
        <v>17</v>
      </c>
      <c r="C7">
        <f t="shared" ca="1" si="1"/>
        <v>137</v>
      </c>
      <c r="D7" s="11">
        <f t="shared" ca="1" si="2"/>
        <v>44091</v>
      </c>
      <c r="E7" s="11">
        <f t="shared" ca="1" si="4"/>
        <v>44116</v>
      </c>
      <c r="F7" t="s">
        <v>40</v>
      </c>
      <c r="G7" s="15">
        <f t="shared" ca="1" si="3"/>
        <v>13</v>
      </c>
    </row>
    <row r="8" spans="1:7" x14ac:dyDescent="0.35">
      <c r="A8">
        <v>7</v>
      </c>
      <c r="B8">
        <f t="shared" ca="1" si="0"/>
        <v>24</v>
      </c>
      <c r="C8">
        <f t="shared" ca="1" si="1"/>
        <v>62</v>
      </c>
      <c r="D8" s="11">
        <f t="shared" ca="1" si="2"/>
        <v>43295</v>
      </c>
      <c r="E8" s="11">
        <f t="shared" ca="1" si="4"/>
        <v>43320</v>
      </c>
      <c r="F8" t="s">
        <v>40</v>
      </c>
      <c r="G8" s="15">
        <f t="shared" ca="1" si="3"/>
        <v>16</v>
      </c>
    </row>
    <row r="9" spans="1:7" x14ac:dyDescent="0.35">
      <c r="A9">
        <v>8</v>
      </c>
      <c r="B9">
        <f t="shared" ca="1" si="0"/>
        <v>22</v>
      </c>
      <c r="C9">
        <f t="shared" ca="1" si="1"/>
        <v>121</v>
      </c>
      <c r="D9" s="11">
        <f t="shared" ca="1" si="2"/>
        <v>44185</v>
      </c>
      <c r="E9" s="11">
        <f ca="1">D9+15</f>
        <v>44200</v>
      </c>
      <c r="F9" t="s">
        <v>40</v>
      </c>
      <c r="G9" s="15">
        <f t="shared" ca="1" si="3"/>
        <v>23</v>
      </c>
    </row>
    <row r="10" spans="1:7" x14ac:dyDescent="0.35">
      <c r="A10">
        <v>9</v>
      </c>
      <c r="B10">
        <f t="shared" ca="1" si="0"/>
        <v>16</v>
      </c>
      <c r="C10">
        <f t="shared" ca="1" si="1"/>
        <v>61</v>
      </c>
      <c r="D10" s="11">
        <f t="shared" ca="1" si="2"/>
        <v>44016</v>
      </c>
      <c r="E10" s="11">
        <f t="shared" ref="E10:E18" ca="1" si="5">D10+15</f>
        <v>44031</v>
      </c>
      <c r="F10" t="s">
        <v>40</v>
      </c>
      <c r="G10" s="15">
        <f t="shared" ca="1" si="3"/>
        <v>27</v>
      </c>
    </row>
    <row r="11" spans="1:7" x14ac:dyDescent="0.35">
      <c r="A11">
        <v>10</v>
      </c>
      <c r="B11">
        <f t="shared" ca="1" si="0"/>
        <v>21</v>
      </c>
      <c r="C11">
        <f t="shared" ca="1" si="1"/>
        <v>28</v>
      </c>
      <c r="D11" s="11">
        <f t="shared" ca="1" si="2"/>
        <v>43081</v>
      </c>
      <c r="E11" s="11">
        <f t="shared" ca="1" si="5"/>
        <v>43096</v>
      </c>
      <c r="F11" t="s">
        <v>40</v>
      </c>
      <c r="G11" s="15">
        <f t="shared" ca="1" si="3"/>
        <v>22</v>
      </c>
    </row>
    <row r="12" spans="1:7" x14ac:dyDescent="0.35">
      <c r="A12">
        <v>11</v>
      </c>
      <c r="B12">
        <f t="shared" ca="1" si="0"/>
        <v>11</v>
      </c>
      <c r="C12">
        <f t="shared" ca="1" si="1"/>
        <v>59</v>
      </c>
      <c r="D12" s="11">
        <f t="shared" ca="1" si="2"/>
        <v>43798</v>
      </c>
      <c r="E12" s="11">
        <f t="shared" ca="1" si="5"/>
        <v>43813</v>
      </c>
      <c r="F12" t="s">
        <v>57</v>
      </c>
      <c r="G12" s="15">
        <f t="shared" ca="1" si="3"/>
        <v>23</v>
      </c>
    </row>
    <row r="13" spans="1:7" x14ac:dyDescent="0.35">
      <c r="A13">
        <v>12</v>
      </c>
      <c r="B13">
        <f t="shared" ca="1" si="0"/>
        <v>8</v>
      </c>
      <c r="C13">
        <f t="shared" ca="1" si="1"/>
        <v>4</v>
      </c>
      <c r="D13" s="11">
        <f t="shared" ca="1" si="2"/>
        <v>43619</v>
      </c>
      <c r="E13" s="11">
        <f t="shared" ca="1" si="5"/>
        <v>43634</v>
      </c>
      <c r="F13" t="s">
        <v>57</v>
      </c>
      <c r="G13" s="15">
        <f t="shared" ca="1" si="3"/>
        <v>23</v>
      </c>
    </row>
    <row r="14" spans="1:7" x14ac:dyDescent="0.35">
      <c r="A14">
        <v>13</v>
      </c>
      <c r="B14">
        <f t="shared" ca="1" si="0"/>
        <v>11</v>
      </c>
      <c r="C14">
        <f t="shared" ca="1" si="1"/>
        <v>60</v>
      </c>
      <c r="D14" s="11">
        <f t="shared" ca="1" si="2"/>
        <v>43324</v>
      </c>
      <c r="E14" s="11">
        <f t="shared" ca="1" si="5"/>
        <v>43339</v>
      </c>
      <c r="F14" t="s">
        <v>57</v>
      </c>
      <c r="G14" s="15">
        <f t="shared" ca="1" si="3"/>
        <v>15</v>
      </c>
    </row>
    <row r="15" spans="1:7" x14ac:dyDescent="0.35">
      <c r="A15">
        <v>14</v>
      </c>
      <c r="B15">
        <f t="shared" ca="1" si="0"/>
        <v>21</v>
      </c>
      <c r="C15">
        <f t="shared" ca="1" si="1"/>
        <v>70</v>
      </c>
      <c r="D15" s="11">
        <f t="shared" ca="1" si="2"/>
        <v>43120</v>
      </c>
      <c r="E15" s="11">
        <f t="shared" ca="1" si="5"/>
        <v>43135</v>
      </c>
      <c r="F15" t="s">
        <v>57</v>
      </c>
      <c r="G15" s="15">
        <f t="shared" ca="1" si="3"/>
        <v>14</v>
      </c>
    </row>
    <row r="16" spans="1:7" x14ac:dyDescent="0.35">
      <c r="A16">
        <v>15</v>
      </c>
      <c r="B16">
        <f t="shared" ca="1" si="0"/>
        <v>14</v>
      </c>
      <c r="C16">
        <f t="shared" ca="1" si="1"/>
        <v>90</v>
      </c>
      <c r="D16" s="11">
        <f t="shared" ca="1" si="2"/>
        <v>43305</v>
      </c>
      <c r="E16" s="11">
        <f t="shared" ca="1" si="5"/>
        <v>43320</v>
      </c>
      <c r="F16" t="s">
        <v>57</v>
      </c>
      <c r="G16" s="15">
        <f t="shared" ca="1" si="3"/>
        <v>23</v>
      </c>
    </row>
    <row r="17" spans="1:7" x14ac:dyDescent="0.35">
      <c r="A17">
        <v>16</v>
      </c>
      <c r="B17">
        <f t="shared" ca="1" si="0"/>
        <v>12</v>
      </c>
      <c r="C17">
        <f t="shared" ca="1" si="1"/>
        <v>42</v>
      </c>
      <c r="D17" s="11">
        <f t="shared" ca="1" si="2"/>
        <v>42984</v>
      </c>
      <c r="E17" s="11">
        <f t="shared" ca="1" si="5"/>
        <v>42999</v>
      </c>
      <c r="F17" t="s">
        <v>16</v>
      </c>
      <c r="G17" s="15">
        <f t="shared" ca="1" si="3"/>
        <v>3</v>
      </c>
    </row>
    <row r="18" spans="1:7" x14ac:dyDescent="0.35">
      <c r="A18">
        <v>17</v>
      </c>
      <c r="B18">
        <f t="shared" ca="1" si="0"/>
        <v>17</v>
      </c>
      <c r="C18">
        <f t="shared" ca="1" si="1"/>
        <v>122</v>
      </c>
      <c r="D18" s="11">
        <f t="shared" ca="1" si="2"/>
        <v>43729</v>
      </c>
      <c r="E18" s="11">
        <f t="shared" ca="1" si="5"/>
        <v>43744</v>
      </c>
      <c r="F18" t="s">
        <v>16</v>
      </c>
      <c r="G18" s="15">
        <f t="shared" ca="1" si="3"/>
        <v>4</v>
      </c>
    </row>
    <row r="19" spans="1:7" x14ac:dyDescent="0.35">
      <c r="A19">
        <v>18</v>
      </c>
      <c r="B19">
        <f t="shared" ca="1" si="0"/>
        <v>17</v>
      </c>
      <c r="C19">
        <f t="shared" ca="1" si="1"/>
        <v>104</v>
      </c>
      <c r="D19" s="11">
        <f t="shared" ca="1" si="2"/>
        <v>43823</v>
      </c>
      <c r="E19" s="11">
        <f ca="1">D19+8</f>
        <v>43831</v>
      </c>
      <c r="F19" t="s">
        <v>16</v>
      </c>
      <c r="G19" s="15">
        <f t="shared" ca="1" si="3"/>
        <v>11</v>
      </c>
    </row>
    <row r="20" spans="1:7" x14ac:dyDescent="0.35">
      <c r="A20">
        <v>19</v>
      </c>
      <c r="B20">
        <f t="shared" ca="1" si="0"/>
        <v>9</v>
      </c>
      <c r="C20">
        <f t="shared" ca="1" si="1"/>
        <v>94</v>
      </c>
      <c r="D20" s="11">
        <f t="shared" ca="1" si="2"/>
        <v>43073</v>
      </c>
      <c r="E20" s="11">
        <f t="shared" ref="E20:E36" ca="1" si="6">D20+8</f>
        <v>43081</v>
      </c>
      <c r="F20" t="s">
        <v>16</v>
      </c>
      <c r="G20" s="15">
        <f t="shared" ca="1" si="3"/>
        <v>27</v>
      </c>
    </row>
    <row r="21" spans="1:7" x14ac:dyDescent="0.35">
      <c r="A21">
        <v>20</v>
      </c>
      <c r="B21">
        <f t="shared" ca="1" si="0"/>
        <v>28</v>
      </c>
      <c r="C21">
        <f t="shared" ca="1" si="1"/>
        <v>6</v>
      </c>
      <c r="D21" s="11">
        <f t="shared" ca="1" si="2"/>
        <v>44505</v>
      </c>
      <c r="E21" s="11">
        <f t="shared" ca="1" si="6"/>
        <v>44513</v>
      </c>
      <c r="F21" t="s">
        <v>16</v>
      </c>
      <c r="G21" s="15">
        <f t="shared" ca="1" si="3"/>
        <v>1</v>
      </c>
    </row>
    <row r="22" spans="1:7" x14ac:dyDescent="0.35">
      <c r="A22">
        <v>21</v>
      </c>
      <c r="B22">
        <f t="shared" ca="1" si="0"/>
        <v>12</v>
      </c>
      <c r="C22">
        <f t="shared" ca="1" si="1"/>
        <v>66</v>
      </c>
      <c r="D22" s="11">
        <f t="shared" ca="1" si="2"/>
        <v>43176</v>
      </c>
      <c r="E22" s="11">
        <f t="shared" ca="1" si="6"/>
        <v>43184</v>
      </c>
      <c r="F22" t="s">
        <v>16</v>
      </c>
      <c r="G22" s="15">
        <f t="shared" ca="1" si="3"/>
        <v>23</v>
      </c>
    </row>
    <row r="23" spans="1:7" x14ac:dyDescent="0.35">
      <c r="A23">
        <v>22</v>
      </c>
      <c r="B23">
        <f t="shared" ca="1" si="0"/>
        <v>15</v>
      </c>
      <c r="C23">
        <f t="shared" ca="1" si="1"/>
        <v>79</v>
      </c>
      <c r="D23" s="11">
        <f t="shared" ca="1" si="2"/>
        <v>43961</v>
      </c>
      <c r="E23" s="11">
        <f t="shared" ca="1" si="6"/>
        <v>43969</v>
      </c>
      <c r="F23" t="s">
        <v>16</v>
      </c>
      <c r="G23" s="15">
        <f t="shared" ca="1" si="3"/>
        <v>1</v>
      </c>
    </row>
    <row r="24" spans="1:7" x14ac:dyDescent="0.35">
      <c r="A24">
        <v>23</v>
      </c>
      <c r="B24">
        <f t="shared" ca="1" si="0"/>
        <v>20</v>
      </c>
      <c r="C24">
        <f t="shared" ca="1" si="1"/>
        <v>68</v>
      </c>
      <c r="D24" s="11">
        <f t="shared" ca="1" si="2"/>
        <v>44776</v>
      </c>
      <c r="E24" s="11">
        <f t="shared" ca="1" si="6"/>
        <v>44784</v>
      </c>
      <c r="F24" t="s">
        <v>16</v>
      </c>
      <c r="G24" s="15">
        <f t="shared" ca="1" si="3"/>
        <v>21</v>
      </c>
    </row>
    <row r="25" spans="1:7" x14ac:dyDescent="0.35">
      <c r="A25">
        <v>24</v>
      </c>
      <c r="B25">
        <f t="shared" ca="1" si="0"/>
        <v>20</v>
      </c>
      <c r="C25">
        <f t="shared" ca="1" si="1"/>
        <v>17</v>
      </c>
      <c r="D25" s="11">
        <f t="shared" ca="1" si="2"/>
        <v>43320</v>
      </c>
      <c r="E25" s="11">
        <f t="shared" ca="1" si="6"/>
        <v>43328</v>
      </c>
      <c r="F25" t="s">
        <v>18</v>
      </c>
      <c r="G25" s="15">
        <f t="shared" ca="1" si="3"/>
        <v>18</v>
      </c>
    </row>
    <row r="26" spans="1:7" x14ac:dyDescent="0.35">
      <c r="A26">
        <v>25</v>
      </c>
      <c r="B26">
        <f t="shared" ca="1" si="0"/>
        <v>10</v>
      </c>
      <c r="C26">
        <f t="shared" ca="1" si="1"/>
        <v>90</v>
      </c>
      <c r="D26" s="11">
        <f t="shared" ca="1" si="2"/>
        <v>43514</v>
      </c>
      <c r="E26" s="11">
        <f t="shared" ca="1" si="6"/>
        <v>43522</v>
      </c>
      <c r="F26" t="s">
        <v>18</v>
      </c>
      <c r="G26" s="15">
        <f t="shared" ca="1" si="3"/>
        <v>7</v>
      </c>
    </row>
    <row r="27" spans="1:7" x14ac:dyDescent="0.35">
      <c r="A27">
        <v>26</v>
      </c>
      <c r="B27">
        <f t="shared" ca="1" si="0"/>
        <v>27</v>
      </c>
      <c r="C27">
        <f t="shared" ca="1" si="1"/>
        <v>46</v>
      </c>
      <c r="D27" s="11">
        <f t="shared" ca="1" si="2"/>
        <v>44635</v>
      </c>
      <c r="E27" s="11">
        <f t="shared" ca="1" si="6"/>
        <v>44643</v>
      </c>
      <c r="F27" t="s">
        <v>18</v>
      </c>
      <c r="G27" s="15">
        <f t="shared" ca="1" si="3"/>
        <v>4</v>
      </c>
    </row>
    <row r="28" spans="1:7" x14ac:dyDescent="0.35">
      <c r="A28">
        <v>27</v>
      </c>
      <c r="B28">
        <f t="shared" ca="1" si="0"/>
        <v>18</v>
      </c>
      <c r="C28">
        <f t="shared" ca="1" si="1"/>
        <v>49</v>
      </c>
      <c r="D28" s="11">
        <f t="shared" ca="1" si="2"/>
        <v>43201</v>
      </c>
      <c r="E28" s="11">
        <f t="shared" ca="1" si="6"/>
        <v>43209</v>
      </c>
      <c r="F28" t="s">
        <v>18</v>
      </c>
      <c r="G28" s="15">
        <f t="shared" ca="1" si="3"/>
        <v>18</v>
      </c>
    </row>
    <row r="29" spans="1:7" x14ac:dyDescent="0.35">
      <c r="A29">
        <v>28</v>
      </c>
      <c r="B29">
        <f t="shared" ca="1" si="0"/>
        <v>10</v>
      </c>
      <c r="C29">
        <f t="shared" ca="1" si="1"/>
        <v>25</v>
      </c>
      <c r="D29" s="11">
        <f t="shared" ca="1" si="2"/>
        <v>43752</v>
      </c>
      <c r="E29" s="11">
        <f t="shared" ca="1" si="6"/>
        <v>43760</v>
      </c>
      <c r="F29" t="s">
        <v>18</v>
      </c>
      <c r="G29" s="15">
        <f t="shared" ca="1" si="3"/>
        <v>24</v>
      </c>
    </row>
    <row r="30" spans="1:7" x14ac:dyDescent="0.35">
      <c r="A30">
        <v>29</v>
      </c>
      <c r="B30">
        <f t="shared" ca="1" si="0"/>
        <v>1</v>
      </c>
      <c r="C30">
        <f t="shared" ca="1" si="1"/>
        <v>138</v>
      </c>
      <c r="D30" s="11">
        <f t="shared" ca="1" si="2"/>
        <v>43102</v>
      </c>
      <c r="E30" s="11">
        <f t="shared" ca="1" si="6"/>
        <v>43110</v>
      </c>
      <c r="F30" t="s">
        <v>18</v>
      </c>
      <c r="G30" s="15">
        <f t="shared" ca="1" si="3"/>
        <v>25</v>
      </c>
    </row>
    <row r="31" spans="1:7" x14ac:dyDescent="0.35">
      <c r="A31">
        <v>30</v>
      </c>
      <c r="B31">
        <f t="shared" ca="1" si="0"/>
        <v>28</v>
      </c>
      <c r="C31">
        <f t="shared" ca="1" si="1"/>
        <v>48</v>
      </c>
      <c r="D31" s="11">
        <f t="shared" ca="1" si="2"/>
        <v>43924</v>
      </c>
      <c r="E31" s="11">
        <f t="shared" ca="1" si="6"/>
        <v>43932</v>
      </c>
      <c r="F31" t="s">
        <v>18</v>
      </c>
      <c r="G31" s="15">
        <f t="shared" ca="1" si="3"/>
        <v>16</v>
      </c>
    </row>
    <row r="32" spans="1:7" x14ac:dyDescent="0.35">
      <c r="A32">
        <v>31</v>
      </c>
      <c r="B32">
        <f t="shared" ca="1" si="0"/>
        <v>20</v>
      </c>
      <c r="C32">
        <f t="shared" ca="1" si="1"/>
        <v>133</v>
      </c>
      <c r="D32" s="11">
        <f t="shared" ca="1" si="2"/>
        <v>43831</v>
      </c>
      <c r="E32" s="11">
        <f t="shared" ca="1" si="6"/>
        <v>43839</v>
      </c>
      <c r="F32" t="s">
        <v>18</v>
      </c>
      <c r="G32" s="15">
        <f t="shared" ca="1" si="3"/>
        <v>9</v>
      </c>
    </row>
    <row r="33" spans="1:7" x14ac:dyDescent="0.35">
      <c r="A33">
        <v>32</v>
      </c>
      <c r="B33">
        <f t="shared" ca="1" si="0"/>
        <v>3</v>
      </c>
      <c r="C33">
        <f t="shared" ca="1" si="1"/>
        <v>138</v>
      </c>
      <c r="D33" s="11">
        <f t="shared" ca="1" si="2"/>
        <v>44885</v>
      </c>
      <c r="E33" s="11">
        <f t="shared" ca="1" si="6"/>
        <v>44893</v>
      </c>
      <c r="F33" t="s">
        <v>18</v>
      </c>
      <c r="G33" s="15">
        <f t="shared" ca="1" si="3"/>
        <v>10</v>
      </c>
    </row>
    <row r="34" spans="1:7" x14ac:dyDescent="0.35">
      <c r="A34">
        <v>33</v>
      </c>
      <c r="B34">
        <f t="shared" ca="1" si="0"/>
        <v>28</v>
      </c>
      <c r="C34">
        <f t="shared" ca="1" si="1"/>
        <v>9</v>
      </c>
      <c r="D34" s="11">
        <f t="shared" ca="1" si="2"/>
        <v>44251</v>
      </c>
      <c r="E34" s="11">
        <f t="shared" ca="1" si="6"/>
        <v>44259</v>
      </c>
      <c r="F34" t="s">
        <v>18</v>
      </c>
      <c r="G34" s="15">
        <f t="shared" ca="1" si="3"/>
        <v>18</v>
      </c>
    </row>
    <row r="35" spans="1:7" x14ac:dyDescent="0.35">
      <c r="A35">
        <v>34</v>
      </c>
      <c r="B35">
        <f t="shared" ca="1" si="0"/>
        <v>4</v>
      </c>
      <c r="C35">
        <f t="shared" ca="1" si="1"/>
        <v>13</v>
      </c>
      <c r="D35" s="11">
        <f t="shared" ca="1" si="2"/>
        <v>43367</v>
      </c>
      <c r="E35" s="11">
        <f t="shared" ca="1" si="6"/>
        <v>43375</v>
      </c>
      <c r="F35" t="s">
        <v>18</v>
      </c>
      <c r="G35" s="15">
        <f t="shared" ca="1" si="3"/>
        <v>5</v>
      </c>
    </row>
    <row r="36" spans="1:7" x14ac:dyDescent="0.35">
      <c r="A36">
        <v>35</v>
      </c>
      <c r="B36">
        <f t="shared" ca="1" si="0"/>
        <v>28</v>
      </c>
      <c r="C36">
        <f t="shared" ca="1" si="1"/>
        <v>31</v>
      </c>
      <c r="D36" s="11">
        <f t="shared" ca="1" si="2"/>
        <v>43055</v>
      </c>
      <c r="E36" s="11">
        <f t="shared" ca="1" si="6"/>
        <v>43063</v>
      </c>
      <c r="F36" t="s">
        <v>18</v>
      </c>
      <c r="G36" s="15">
        <f t="shared" ca="1" si="3"/>
        <v>13</v>
      </c>
    </row>
    <row r="37" spans="1:7" x14ac:dyDescent="0.35">
      <c r="A37">
        <v>36</v>
      </c>
      <c r="B37">
        <f t="shared" ca="1" si="0"/>
        <v>24</v>
      </c>
      <c r="C37">
        <f t="shared" ca="1" si="1"/>
        <v>122</v>
      </c>
      <c r="D37" s="11">
        <f t="shared" ca="1" si="2"/>
        <v>43167</v>
      </c>
      <c r="E37" s="11">
        <f ca="1">D37+12</f>
        <v>43179</v>
      </c>
      <c r="F37" t="s">
        <v>18</v>
      </c>
      <c r="G37" s="15">
        <f t="shared" ca="1" si="3"/>
        <v>13</v>
      </c>
    </row>
    <row r="38" spans="1:7" x14ac:dyDescent="0.35">
      <c r="A38">
        <v>37</v>
      </c>
      <c r="B38">
        <f t="shared" ca="1" si="0"/>
        <v>5</v>
      </c>
      <c r="C38">
        <f t="shared" ca="1" si="1"/>
        <v>2</v>
      </c>
      <c r="D38" s="11">
        <f t="shared" ca="1" si="2"/>
        <v>43048</v>
      </c>
      <c r="E38" s="11">
        <f t="shared" ref="E38:E48" ca="1" si="7">D38+12</f>
        <v>43060</v>
      </c>
      <c r="F38" t="s">
        <v>18</v>
      </c>
      <c r="G38" s="15">
        <f t="shared" ca="1" si="3"/>
        <v>6</v>
      </c>
    </row>
    <row r="39" spans="1:7" x14ac:dyDescent="0.35">
      <c r="A39">
        <v>38</v>
      </c>
      <c r="B39">
        <f t="shared" ca="1" si="0"/>
        <v>3</v>
      </c>
      <c r="C39">
        <f t="shared" ca="1" si="1"/>
        <v>12</v>
      </c>
      <c r="D39" s="11">
        <f t="shared" ca="1" si="2"/>
        <v>42812</v>
      </c>
      <c r="E39" s="11">
        <f t="shared" ca="1" si="7"/>
        <v>42824</v>
      </c>
      <c r="F39" t="s">
        <v>18</v>
      </c>
      <c r="G39" s="15">
        <f t="shared" ca="1" si="3"/>
        <v>19</v>
      </c>
    </row>
    <row r="40" spans="1:7" x14ac:dyDescent="0.35">
      <c r="A40">
        <v>39</v>
      </c>
      <c r="B40">
        <f t="shared" ca="1" si="0"/>
        <v>7</v>
      </c>
      <c r="C40">
        <f t="shared" ca="1" si="1"/>
        <v>120</v>
      </c>
      <c r="D40" s="11">
        <f t="shared" ca="1" si="2"/>
        <v>43421</v>
      </c>
      <c r="E40" s="11">
        <f t="shared" ca="1" si="7"/>
        <v>43433</v>
      </c>
      <c r="F40" t="s">
        <v>18</v>
      </c>
      <c r="G40" s="15">
        <f t="shared" ca="1" si="3"/>
        <v>26</v>
      </c>
    </row>
    <row r="41" spans="1:7" x14ac:dyDescent="0.35">
      <c r="A41">
        <v>40</v>
      </c>
      <c r="B41">
        <f t="shared" ca="1" si="0"/>
        <v>4</v>
      </c>
      <c r="C41">
        <f t="shared" ca="1" si="1"/>
        <v>88</v>
      </c>
      <c r="D41" s="11">
        <f t="shared" ca="1" si="2"/>
        <v>43297</v>
      </c>
      <c r="E41" s="11">
        <f t="shared" ca="1" si="7"/>
        <v>43309</v>
      </c>
      <c r="F41" t="s">
        <v>18</v>
      </c>
      <c r="G41" s="15">
        <f t="shared" ca="1" si="3"/>
        <v>19</v>
      </c>
    </row>
    <row r="42" spans="1:7" x14ac:dyDescent="0.35">
      <c r="A42">
        <v>41</v>
      </c>
      <c r="B42">
        <f t="shared" ca="1" si="0"/>
        <v>16</v>
      </c>
      <c r="C42">
        <f t="shared" ca="1" si="1"/>
        <v>79</v>
      </c>
      <c r="D42" s="11">
        <f t="shared" ca="1" si="2"/>
        <v>43857</v>
      </c>
      <c r="E42" s="11">
        <f t="shared" ca="1" si="7"/>
        <v>43869</v>
      </c>
      <c r="F42" t="s">
        <v>18</v>
      </c>
      <c r="G42" s="15">
        <f t="shared" ca="1" si="3"/>
        <v>26</v>
      </c>
    </row>
    <row r="43" spans="1:7" x14ac:dyDescent="0.35">
      <c r="A43">
        <v>42</v>
      </c>
      <c r="B43">
        <f t="shared" ca="1" si="0"/>
        <v>16</v>
      </c>
      <c r="C43">
        <f t="shared" ca="1" si="1"/>
        <v>16</v>
      </c>
      <c r="D43" s="11">
        <f t="shared" ca="1" si="2"/>
        <v>44677</v>
      </c>
      <c r="E43" s="11">
        <f t="shared" ca="1" si="7"/>
        <v>44689</v>
      </c>
      <c r="F43" t="s">
        <v>18</v>
      </c>
      <c r="G43" s="15">
        <f t="shared" ca="1" si="3"/>
        <v>15</v>
      </c>
    </row>
    <row r="44" spans="1:7" x14ac:dyDescent="0.35">
      <c r="A44">
        <v>43</v>
      </c>
      <c r="B44">
        <f t="shared" ca="1" si="0"/>
        <v>22</v>
      </c>
      <c r="C44">
        <f t="shared" ca="1" si="1"/>
        <v>55</v>
      </c>
      <c r="D44" s="11">
        <f t="shared" ca="1" si="2"/>
        <v>43236</v>
      </c>
      <c r="E44" s="11">
        <f t="shared" ca="1" si="7"/>
        <v>43248</v>
      </c>
      <c r="F44" t="s">
        <v>18</v>
      </c>
      <c r="G44" s="15">
        <f t="shared" ca="1" si="3"/>
        <v>27</v>
      </c>
    </row>
    <row r="45" spans="1:7" x14ac:dyDescent="0.35">
      <c r="A45">
        <v>44</v>
      </c>
      <c r="B45">
        <f t="shared" ca="1" si="0"/>
        <v>11</v>
      </c>
      <c r="C45">
        <f t="shared" ca="1" si="1"/>
        <v>74</v>
      </c>
      <c r="D45" s="11">
        <f t="shared" ca="1" si="2"/>
        <v>43166</v>
      </c>
      <c r="E45" s="11">
        <f t="shared" ca="1" si="7"/>
        <v>43178</v>
      </c>
      <c r="F45" t="s">
        <v>18</v>
      </c>
      <c r="G45" s="15">
        <f t="shared" ca="1" si="3"/>
        <v>6</v>
      </c>
    </row>
    <row r="46" spans="1:7" x14ac:dyDescent="0.35">
      <c r="A46">
        <v>45</v>
      </c>
      <c r="B46">
        <f t="shared" ca="1" si="0"/>
        <v>20</v>
      </c>
      <c r="C46">
        <f t="shared" ca="1" si="1"/>
        <v>89</v>
      </c>
      <c r="D46" s="11">
        <f t="shared" ca="1" si="2"/>
        <v>43322</v>
      </c>
      <c r="E46" s="11">
        <f t="shared" ca="1" si="7"/>
        <v>43334</v>
      </c>
      <c r="F46" t="s">
        <v>18</v>
      </c>
      <c r="G46" s="15">
        <f t="shared" ca="1" si="3"/>
        <v>11</v>
      </c>
    </row>
    <row r="47" spans="1:7" x14ac:dyDescent="0.35">
      <c r="A47">
        <v>46</v>
      </c>
      <c r="B47">
        <f t="shared" ca="1" si="0"/>
        <v>28</v>
      </c>
      <c r="C47">
        <f t="shared" ca="1" si="1"/>
        <v>34</v>
      </c>
      <c r="D47" s="11">
        <f t="shared" ca="1" si="2"/>
        <v>44933</v>
      </c>
      <c r="E47" s="11">
        <f t="shared" ca="1" si="7"/>
        <v>44945</v>
      </c>
      <c r="F47" t="s">
        <v>18</v>
      </c>
      <c r="G47" s="15">
        <f t="shared" ca="1" si="3"/>
        <v>12</v>
      </c>
    </row>
    <row r="48" spans="1:7" x14ac:dyDescent="0.35">
      <c r="A48">
        <v>47</v>
      </c>
      <c r="B48">
        <f t="shared" ca="1" si="0"/>
        <v>13</v>
      </c>
      <c r="C48">
        <f t="shared" ca="1" si="1"/>
        <v>26</v>
      </c>
      <c r="D48" s="11">
        <f t="shared" ca="1" si="2"/>
        <v>43615</v>
      </c>
      <c r="E48" s="11">
        <f t="shared" ca="1" si="7"/>
        <v>43627</v>
      </c>
      <c r="F48" t="s">
        <v>18</v>
      </c>
      <c r="G48" s="15">
        <f t="shared" ca="1" si="3"/>
        <v>6</v>
      </c>
    </row>
    <row r="49" spans="1:7" x14ac:dyDescent="0.35">
      <c r="A49">
        <v>48</v>
      </c>
      <c r="B49">
        <f t="shared" ca="1" si="0"/>
        <v>21</v>
      </c>
      <c r="C49">
        <f t="shared" ca="1" si="1"/>
        <v>43</v>
      </c>
      <c r="D49" s="11">
        <f t="shared" ca="1" si="2"/>
        <v>43040</v>
      </c>
      <c r="E49" s="11">
        <f ca="1">D49+19</f>
        <v>43059</v>
      </c>
      <c r="F49" t="s">
        <v>18</v>
      </c>
      <c r="G49" s="15">
        <f t="shared" ca="1" si="3"/>
        <v>23</v>
      </c>
    </row>
    <row r="50" spans="1:7" x14ac:dyDescent="0.35">
      <c r="A50">
        <v>49</v>
      </c>
      <c r="B50">
        <f t="shared" ca="1" si="0"/>
        <v>9</v>
      </c>
      <c r="C50">
        <f t="shared" ca="1" si="1"/>
        <v>105</v>
      </c>
      <c r="D50" s="11">
        <f t="shared" ca="1" si="2"/>
        <v>43736</v>
      </c>
      <c r="E50" s="11">
        <f t="shared" ref="E50:E61" ca="1" si="8">D50+19</f>
        <v>43755</v>
      </c>
      <c r="F50" t="s">
        <v>18</v>
      </c>
      <c r="G50" s="15">
        <f t="shared" ca="1" si="3"/>
        <v>27</v>
      </c>
    </row>
    <row r="51" spans="1:7" x14ac:dyDescent="0.35">
      <c r="A51">
        <v>50</v>
      </c>
      <c r="B51">
        <f t="shared" ca="1" si="0"/>
        <v>26</v>
      </c>
      <c r="C51">
        <f t="shared" ca="1" si="1"/>
        <v>5</v>
      </c>
      <c r="D51" s="11">
        <f t="shared" ca="1" si="2"/>
        <v>43300</v>
      </c>
      <c r="E51" s="11">
        <f t="shared" ca="1" si="8"/>
        <v>43319</v>
      </c>
      <c r="F51" t="s">
        <v>18</v>
      </c>
      <c r="G51" s="15">
        <f t="shared" ca="1" si="3"/>
        <v>16</v>
      </c>
    </row>
    <row r="52" spans="1:7" x14ac:dyDescent="0.35">
      <c r="A52">
        <v>51</v>
      </c>
      <c r="B52">
        <f t="shared" ca="1" si="0"/>
        <v>12</v>
      </c>
      <c r="C52">
        <f t="shared" ca="1" si="1"/>
        <v>127</v>
      </c>
      <c r="D52" s="11">
        <f t="shared" ca="1" si="2"/>
        <v>44574</v>
      </c>
      <c r="E52" s="11">
        <f t="shared" ca="1" si="8"/>
        <v>44593</v>
      </c>
      <c r="F52" t="s">
        <v>18</v>
      </c>
      <c r="G52" s="15">
        <f t="shared" ca="1" si="3"/>
        <v>6</v>
      </c>
    </row>
    <row r="53" spans="1:7" x14ac:dyDescent="0.35">
      <c r="A53">
        <v>52</v>
      </c>
      <c r="B53">
        <f t="shared" ca="1" si="0"/>
        <v>2</v>
      </c>
      <c r="C53">
        <f t="shared" ca="1" si="1"/>
        <v>125</v>
      </c>
      <c r="D53" s="11">
        <f t="shared" ca="1" si="2"/>
        <v>43919</v>
      </c>
      <c r="E53" s="11">
        <f t="shared" ca="1" si="8"/>
        <v>43938</v>
      </c>
      <c r="F53" t="s">
        <v>18</v>
      </c>
      <c r="G53" s="15">
        <f t="shared" ca="1" si="3"/>
        <v>16</v>
      </c>
    </row>
    <row r="54" spans="1:7" x14ac:dyDescent="0.35">
      <c r="A54">
        <v>53</v>
      </c>
      <c r="B54">
        <f t="shared" ca="1" si="0"/>
        <v>2</v>
      </c>
      <c r="C54">
        <f t="shared" ca="1" si="1"/>
        <v>66</v>
      </c>
      <c r="D54" s="11">
        <f t="shared" ca="1" si="2"/>
        <v>42870</v>
      </c>
      <c r="E54" s="11">
        <f t="shared" ca="1" si="8"/>
        <v>42889</v>
      </c>
      <c r="F54" t="s">
        <v>18</v>
      </c>
      <c r="G54" s="15">
        <f t="shared" ca="1" si="3"/>
        <v>8</v>
      </c>
    </row>
    <row r="55" spans="1:7" x14ac:dyDescent="0.35">
      <c r="A55">
        <v>54</v>
      </c>
      <c r="B55">
        <f t="shared" ca="1" si="0"/>
        <v>23</v>
      </c>
      <c r="C55">
        <f t="shared" ca="1" si="1"/>
        <v>2</v>
      </c>
      <c r="D55" s="11">
        <f t="shared" ca="1" si="2"/>
        <v>42900</v>
      </c>
      <c r="E55" s="11">
        <f t="shared" ca="1" si="8"/>
        <v>42919</v>
      </c>
      <c r="F55" t="s">
        <v>18</v>
      </c>
      <c r="G55" s="15">
        <f t="shared" ca="1" si="3"/>
        <v>21</v>
      </c>
    </row>
    <row r="56" spans="1:7" x14ac:dyDescent="0.35">
      <c r="A56">
        <v>55</v>
      </c>
      <c r="B56">
        <f t="shared" ca="1" si="0"/>
        <v>12</v>
      </c>
      <c r="C56">
        <f t="shared" ca="1" si="1"/>
        <v>79</v>
      </c>
      <c r="D56" s="11">
        <f t="shared" ca="1" si="2"/>
        <v>44350</v>
      </c>
      <c r="E56" s="11">
        <f t="shared" ca="1" si="8"/>
        <v>44369</v>
      </c>
      <c r="F56" t="s">
        <v>18</v>
      </c>
      <c r="G56" s="15">
        <f t="shared" ca="1" si="3"/>
        <v>7</v>
      </c>
    </row>
    <row r="57" spans="1:7" x14ac:dyDescent="0.35">
      <c r="A57">
        <v>56</v>
      </c>
      <c r="B57">
        <f t="shared" ca="1" si="0"/>
        <v>28</v>
      </c>
      <c r="C57">
        <f t="shared" ca="1" si="1"/>
        <v>95</v>
      </c>
      <c r="D57" s="11">
        <f t="shared" ca="1" si="2"/>
        <v>43032</v>
      </c>
      <c r="E57" s="11">
        <f t="shared" ca="1" si="8"/>
        <v>43051</v>
      </c>
      <c r="F57" t="s">
        <v>18</v>
      </c>
      <c r="G57" s="15">
        <f t="shared" ca="1" si="3"/>
        <v>3</v>
      </c>
    </row>
    <row r="58" spans="1:7" x14ac:dyDescent="0.35">
      <c r="A58">
        <v>57</v>
      </c>
      <c r="B58">
        <f t="shared" ca="1" si="0"/>
        <v>21</v>
      </c>
      <c r="C58">
        <f t="shared" ca="1" si="1"/>
        <v>60</v>
      </c>
      <c r="D58" s="11">
        <f t="shared" ca="1" si="2"/>
        <v>44711</v>
      </c>
      <c r="E58" s="11">
        <f t="shared" ca="1" si="8"/>
        <v>44730</v>
      </c>
      <c r="F58" t="s">
        <v>18</v>
      </c>
      <c r="G58" s="15">
        <f t="shared" ca="1" si="3"/>
        <v>21</v>
      </c>
    </row>
    <row r="59" spans="1:7" x14ac:dyDescent="0.35">
      <c r="A59">
        <v>58</v>
      </c>
      <c r="B59">
        <f t="shared" ca="1" si="0"/>
        <v>8</v>
      </c>
      <c r="C59">
        <f t="shared" ca="1" si="1"/>
        <v>54</v>
      </c>
      <c r="D59" s="11">
        <f t="shared" ca="1" si="2"/>
        <v>43453</v>
      </c>
      <c r="E59" s="11">
        <f t="shared" ca="1" si="8"/>
        <v>43472</v>
      </c>
      <c r="F59" t="s">
        <v>18</v>
      </c>
      <c r="G59" s="15">
        <f t="shared" ca="1" si="3"/>
        <v>13</v>
      </c>
    </row>
    <row r="60" spans="1:7" x14ac:dyDescent="0.35">
      <c r="A60">
        <v>59</v>
      </c>
      <c r="B60">
        <f t="shared" ca="1" si="0"/>
        <v>17</v>
      </c>
      <c r="C60">
        <f t="shared" ca="1" si="1"/>
        <v>15</v>
      </c>
      <c r="D60" s="11">
        <f t="shared" ca="1" si="2"/>
        <v>44587</v>
      </c>
      <c r="E60" s="11">
        <f t="shared" ca="1" si="8"/>
        <v>44606</v>
      </c>
      <c r="F60" t="s">
        <v>18</v>
      </c>
      <c r="G60" s="15">
        <f t="shared" ca="1" si="3"/>
        <v>2</v>
      </c>
    </row>
    <row r="61" spans="1:7" x14ac:dyDescent="0.35">
      <c r="A61">
        <v>60</v>
      </c>
      <c r="B61">
        <f t="shared" ca="1" si="0"/>
        <v>16</v>
      </c>
      <c r="C61">
        <f t="shared" ca="1" si="1"/>
        <v>125</v>
      </c>
      <c r="D61" s="11">
        <f t="shared" ca="1" si="2"/>
        <v>44578</v>
      </c>
      <c r="E61" s="11">
        <f t="shared" ca="1" si="8"/>
        <v>44597</v>
      </c>
      <c r="F61" t="s">
        <v>18</v>
      </c>
      <c r="G61" s="15">
        <f t="shared" ca="1" si="3"/>
        <v>5</v>
      </c>
    </row>
    <row r="62" spans="1:7" x14ac:dyDescent="0.35">
      <c r="A62">
        <v>61</v>
      </c>
      <c r="B62">
        <f t="shared" ca="1" si="0"/>
        <v>17</v>
      </c>
      <c r="C62">
        <f t="shared" ca="1" si="1"/>
        <v>21</v>
      </c>
      <c r="D62" s="11">
        <f t="shared" ca="1" si="2"/>
        <v>43251</v>
      </c>
      <c r="E62" s="11">
        <f ca="1">D62+33</f>
        <v>43284</v>
      </c>
      <c r="F62" t="s">
        <v>18</v>
      </c>
      <c r="G62" s="15">
        <f t="shared" ca="1" si="3"/>
        <v>9</v>
      </c>
    </row>
    <row r="63" spans="1:7" x14ac:dyDescent="0.35">
      <c r="A63">
        <v>62</v>
      </c>
      <c r="B63">
        <f t="shared" ca="1" si="0"/>
        <v>15</v>
      </c>
      <c r="C63">
        <f t="shared" ca="1" si="1"/>
        <v>99</v>
      </c>
      <c r="D63" s="11">
        <f t="shared" ca="1" si="2"/>
        <v>43800</v>
      </c>
      <c r="E63" s="11">
        <f t="shared" ref="E63:E68" ca="1" si="9">D63+33</f>
        <v>43833</v>
      </c>
      <c r="F63" t="s">
        <v>18</v>
      </c>
      <c r="G63" s="15">
        <f t="shared" ca="1" si="3"/>
        <v>15</v>
      </c>
    </row>
    <row r="64" spans="1:7" x14ac:dyDescent="0.35">
      <c r="A64">
        <v>63</v>
      </c>
      <c r="B64">
        <f t="shared" ca="1" si="0"/>
        <v>21</v>
      </c>
      <c r="C64">
        <f t="shared" ca="1" si="1"/>
        <v>120</v>
      </c>
      <c r="D64" s="11">
        <f t="shared" ca="1" si="2"/>
        <v>42920</v>
      </c>
      <c r="E64" s="11">
        <f t="shared" ca="1" si="9"/>
        <v>42953</v>
      </c>
      <c r="F64" t="s">
        <v>18</v>
      </c>
      <c r="G64" s="15">
        <f t="shared" ca="1" si="3"/>
        <v>1</v>
      </c>
    </row>
    <row r="65" spans="1:7" x14ac:dyDescent="0.35">
      <c r="A65">
        <v>64</v>
      </c>
      <c r="B65">
        <f t="shared" ca="1" si="0"/>
        <v>5</v>
      </c>
      <c r="C65">
        <f t="shared" ca="1" si="1"/>
        <v>20</v>
      </c>
      <c r="D65" s="11">
        <f t="shared" ca="1" si="2"/>
        <v>43077</v>
      </c>
      <c r="E65" s="11">
        <f t="shared" ca="1" si="9"/>
        <v>43110</v>
      </c>
      <c r="F65" t="s">
        <v>18</v>
      </c>
      <c r="G65" s="15">
        <f t="shared" ca="1" si="3"/>
        <v>25</v>
      </c>
    </row>
    <row r="66" spans="1:7" x14ac:dyDescent="0.35">
      <c r="A66">
        <v>65</v>
      </c>
      <c r="B66">
        <f t="shared" ca="1" si="0"/>
        <v>3</v>
      </c>
      <c r="C66">
        <f t="shared" ca="1" si="1"/>
        <v>130</v>
      </c>
      <c r="D66" s="11">
        <f t="shared" ca="1" si="2"/>
        <v>44642</v>
      </c>
      <c r="E66" s="11">
        <f t="shared" ca="1" si="9"/>
        <v>44675</v>
      </c>
      <c r="F66" t="s">
        <v>18</v>
      </c>
      <c r="G66" s="15">
        <f t="shared" ca="1" si="3"/>
        <v>14</v>
      </c>
    </row>
    <row r="67" spans="1:7" x14ac:dyDescent="0.35">
      <c r="A67">
        <v>66</v>
      </c>
      <c r="B67">
        <f t="shared" ref="B67:B130" ca="1" si="10">RANDBETWEEN(1,28)</f>
        <v>17</v>
      </c>
      <c r="C67">
        <f t="shared" ref="C67:C130" ca="1" si="11">RANDBETWEEN(1, 145)</f>
        <v>54</v>
      </c>
      <c r="D67" s="11">
        <f t="shared" ref="D67:D130" ca="1" si="12">RANDBETWEEN(DATE(2017,3,1),DATE(2023,2,20))</f>
        <v>44031</v>
      </c>
      <c r="E67" s="11">
        <f t="shared" ca="1" si="9"/>
        <v>44064</v>
      </c>
      <c r="F67" t="s">
        <v>18</v>
      </c>
      <c r="G67" s="15">
        <f t="shared" ref="G67:G130" ca="1" si="13">RANDBETWEEN(1,27)</f>
        <v>11</v>
      </c>
    </row>
    <row r="68" spans="1:7" x14ac:dyDescent="0.35">
      <c r="A68">
        <v>67</v>
      </c>
      <c r="B68">
        <f t="shared" ca="1" si="10"/>
        <v>24</v>
      </c>
      <c r="C68">
        <f t="shared" ca="1" si="11"/>
        <v>38</v>
      </c>
      <c r="D68" s="11">
        <f t="shared" ca="1" si="12"/>
        <v>44464</v>
      </c>
      <c r="E68" s="11">
        <f t="shared" ca="1" si="9"/>
        <v>44497</v>
      </c>
      <c r="F68" t="s">
        <v>18</v>
      </c>
      <c r="G68" s="15">
        <f t="shared" ca="1" si="13"/>
        <v>24</v>
      </c>
    </row>
    <row r="69" spans="1:7" x14ac:dyDescent="0.35">
      <c r="A69">
        <v>68</v>
      </c>
      <c r="B69">
        <f t="shared" ca="1" si="10"/>
        <v>21</v>
      </c>
      <c r="C69">
        <f t="shared" ca="1" si="11"/>
        <v>110</v>
      </c>
      <c r="D69" s="11">
        <f t="shared" ca="1" si="12"/>
        <v>43515</v>
      </c>
      <c r="E69" s="11">
        <f ca="1">D69+4</f>
        <v>43519</v>
      </c>
      <c r="F69" t="s">
        <v>18</v>
      </c>
      <c r="G69" s="15">
        <f t="shared" ca="1" si="13"/>
        <v>17</v>
      </c>
    </row>
    <row r="70" spans="1:7" x14ac:dyDescent="0.35">
      <c r="A70">
        <v>69</v>
      </c>
      <c r="B70">
        <f t="shared" ca="1" si="10"/>
        <v>5</v>
      </c>
      <c r="C70">
        <f t="shared" ca="1" si="11"/>
        <v>137</v>
      </c>
      <c r="D70" s="11">
        <f t="shared" ca="1" si="12"/>
        <v>43162</v>
      </c>
      <c r="E70" s="11">
        <f t="shared" ref="E70:E80" ca="1" si="14">D70+4</f>
        <v>43166</v>
      </c>
      <c r="F70" t="s">
        <v>18</v>
      </c>
      <c r="G70" s="15">
        <f t="shared" ca="1" si="13"/>
        <v>5</v>
      </c>
    </row>
    <row r="71" spans="1:7" x14ac:dyDescent="0.35">
      <c r="A71">
        <v>70</v>
      </c>
      <c r="B71">
        <f t="shared" ca="1" si="10"/>
        <v>5</v>
      </c>
      <c r="C71">
        <f t="shared" ca="1" si="11"/>
        <v>83</v>
      </c>
      <c r="D71" s="11">
        <f t="shared" ca="1" si="12"/>
        <v>43366</v>
      </c>
      <c r="E71" s="11">
        <f t="shared" ca="1" si="14"/>
        <v>43370</v>
      </c>
      <c r="F71" t="s">
        <v>18</v>
      </c>
      <c r="G71" s="15">
        <f t="shared" ca="1" si="13"/>
        <v>20</v>
      </c>
    </row>
    <row r="72" spans="1:7" x14ac:dyDescent="0.35">
      <c r="A72">
        <v>71</v>
      </c>
      <c r="B72">
        <f t="shared" ca="1" si="10"/>
        <v>3</v>
      </c>
      <c r="C72">
        <f t="shared" ca="1" si="11"/>
        <v>47</v>
      </c>
      <c r="D72" s="11">
        <f t="shared" ca="1" si="12"/>
        <v>43595</v>
      </c>
      <c r="E72" s="11">
        <f t="shared" ca="1" si="14"/>
        <v>43599</v>
      </c>
      <c r="F72" t="s">
        <v>18</v>
      </c>
      <c r="G72" s="15">
        <f t="shared" ca="1" si="13"/>
        <v>2</v>
      </c>
    </row>
    <row r="73" spans="1:7" x14ac:dyDescent="0.35">
      <c r="A73">
        <v>72</v>
      </c>
      <c r="B73">
        <f t="shared" ca="1" si="10"/>
        <v>7</v>
      </c>
      <c r="C73">
        <f t="shared" ca="1" si="11"/>
        <v>53</v>
      </c>
      <c r="D73" s="11">
        <f t="shared" ca="1" si="12"/>
        <v>43476</v>
      </c>
      <c r="E73" s="11">
        <f t="shared" ca="1" si="14"/>
        <v>43480</v>
      </c>
      <c r="F73" t="s">
        <v>18</v>
      </c>
      <c r="G73" s="15">
        <f t="shared" ca="1" si="13"/>
        <v>25</v>
      </c>
    </row>
    <row r="74" spans="1:7" x14ac:dyDescent="0.35">
      <c r="A74">
        <v>73</v>
      </c>
      <c r="B74">
        <f t="shared" ca="1" si="10"/>
        <v>23</v>
      </c>
      <c r="C74">
        <f t="shared" ca="1" si="11"/>
        <v>5</v>
      </c>
      <c r="D74" s="11">
        <f t="shared" ca="1" si="12"/>
        <v>44153</v>
      </c>
      <c r="E74" s="11">
        <f t="shared" ca="1" si="14"/>
        <v>44157</v>
      </c>
      <c r="F74" t="s">
        <v>18</v>
      </c>
      <c r="G74" s="15">
        <f t="shared" ca="1" si="13"/>
        <v>11</v>
      </c>
    </row>
    <row r="75" spans="1:7" x14ac:dyDescent="0.35">
      <c r="A75">
        <v>74</v>
      </c>
      <c r="B75">
        <f t="shared" ca="1" si="10"/>
        <v>10</v>
      </c>
      <c r="C75">
        <f t="shared" ca="1" si="11"/>
        <v>27</v>
      </c>
      <c r="D75" s="11">
        <f t="shared" ca="1" si="12"/>
        <v>43901</v>
      </c>
      <c r="E75" s="11">
        <f t="shared" ca="1" si="14"/>
        <v>43905</v>
      </c>
      <c r="F75" t="s">
        <v>18</v>
      </c>
      <c r="G75" s="15">
        <f t="shared" ca="1" si="13"/>
        <v>1</v>
      </c>
    </row>
    <row r="76" spans="1:7" x14ac:dyDescent="0.35">
      <c r="A76">
        <v>75</v>
      </c>
      <c r="B76">
        <f t="shared" ca="1" si="10"/>
        <v>22</v>
      </c>
      <c r="C76">
        <f t="shared" ca="1" si="11"/>
        <v>98</v>
      </c>
      <c r="D76" s="11">
        <f t="shared" ca="1" si="12"/>
        <v>43061</v>
      </c>
      <c r="E76" s="11">
        <f t="shared" ca="1" si="14"/>
        <v>43065</v>
      </c>
      <c r="F76" t="s">
        <v>18</v>
      </c>
      <c r="G76" s="15">
        <f t="shared" ca="1" si="13"/>
        <v>21</v>
      </c>
    </row>
    <row r="77" spans="1:7" x14ac:dyDescent="0.35">
      <c r="A77">
        <v>76</v>
      </c>
      <c r="B77">
        <f t="shared" ca="1" si="10"/>
        <v>26</v>
      </c>
      <c r="C77">
        <f t="shared" ca="1" si="11"/>
        <v>128</v>
      </c>
      <c r="D77" s="11">
        <f t="shared" ca="1" si="12"/>
        <v>44450</v>
      </c>
      <c r="E77" s="11">
        <f t="shared" ca="1" si="14"/>
        <v>44454</v>
      </c>
      <c r="F77" t="s">
        <v>18</v>
      </c>
      <c r="G77" s="15">
        <f t="shared" ca="1" si="13"/>
        <v>27</v>
      </c>
    </row>
    <row r="78" spans="1:7" x14ac:dyDescent="0.35">
      <c r="A78">
        <v>77</v>
      </c>
      <c r="B78">
        <f t="shared" ca="1" si="10"/>
        <v>26</v>
      </c>
      <c r="C78">
        <f t="shared" ca="1" si="11"/>
        <v>124</v>
      </c>
      <c r="D78" s="11">
        <f t="shared" ca="1" si="12"/>
        <v>44703</v>
      </c>
      <c r="E78" s="11">
        <f t="shared" ca="1" si="14"/>
        <v>44707</v>
      </c>
      <c r="F78" t="s">
        <v>18</v>
      </c>
      <c r="G78" s="15">
        <f t="shared" ca="1" si="13"/>
        <v>9</v>
      </c>
    </row>
    <row r="79" spans="1:7" x14ac:dyDescent="0.35">
      <c r="A79">
        <v>78</v>
      </c>
      <c r="B79">
        <f t="shared" ca="1" si="10"/>
        <v>27</v>
      </c>
      <c r="C79">
        <f t="shared" ca="1" si="11"/>
        <v>17</v>
      </c>
      <c r="D79" s="11">
        <f t="shared" ca="1" si="12"/>
        <v>43059</v>
      </c>
      <c r="E79" s="11">
        <f t="shared" ca="1" si="14"/>
        <v>43063</v>
      </c>
      <c r="F79" t="s">
        <v>18</v>
      </c>
      <c r="G79" s="15">
        <f t="shared" ca="1" si="13"/>
        <v>11</v>
      </c>
    </row>
    <row r="80" spans="1:7" x14ac:dyDescent="0.35">
      <c r="A80">
        <v>79</v>
      </c>
      <c r="B80">
        <f t="shared" ca="1" si="10"/>
        <v>19</v>
      </c>
      <c r="C80">
        <f t="shared" ca="1" si="11"/>
        <v>6</v>
      </c>
      <c r="D80" s="11">
        <f t="shared" ca="1" si="12"/>
        <v>42994</v>
      </c>
      <c r="E80" s="11">
        <f t="shared" ca="1" si="14"/>
        <v>42998</v>
      </c>
      <c r="F80" t="s">
        <v>18</v>
      </c>
      <c r="G80" s="15">
        <f t="shared" ca="1" si="13"/>
        <v>3</v>
      </c>
    </row>
    <row r="81" spans="1:7" x14ac:dyDescent="0.35">
      <c r="A81">
        <v>80</v>
      </c>
      <c r="B81">
        <f t="shared" ca="1" si="10"/>
        <v>2</v>
      </c>
      <c r="C81">
        <f t="shared" ca="1" si="11"/>
        <v>13</v>
      </c>
      <c r="D81" s="11">
        <f t="shared" ca="1" si="12"/>
        <v>42869</v>
      </c>
      <c r="E81" s="11">
        <f ca="1">D81+5</f>
        <v>42874</v>
      </c>
      <c r="F81" t="s">
        <v>18</v>
      </c>
      <c r="G81" s="15">
        <f t="shared" ca="1" si="13"/>
        <v>17</v>
      </c>
    </row>
    <row r="82" spans="1:7" x14ac:dyDescent="0.35">
      <c r="A82">
        <v>81</v>
      </c>
      <c r="B82">
        <f t="shared" ca="1" si="10"/>
        <v>15</v>
      </c>
      <c r="C82">
        <f t="shared" ca="1" si="11"/>
        <v>71</v>
      </c>
      <c r="D82" s="11">
        <f t="shared" ca="1" si="12"/>
        <v>43496</v>
      </c>
      <c r="E82" s="11">
        <f t="shared" ref="E82:E93" ca="1" si="15">D82+5</f>
        <v>43501</v>
      </c>
      <c r="F82" t="s">
        <v>18</v>
      </c>
      <c r="G82" s="15">
        <f t="shared" ca="1" si="13"/>
        <v>3</v>
      </c>
    </row>
    <row r="83" spans="1:7" x14ac:dyDescent="0.35">
      <c r="A83">
        <v>82</v>
      </c>
      <c r="B83">
        <f t="shared" ca="1" si="10"/>
        <v>8</v>
      </c>
      <c r="C83">
        <f t="shared" ca="1" si="11"/>
        <v>58</v>
      </c>
      <c r="D83" s="11">
        <f t="shared" ca="1" si="12"/>
        <v>44571</v>
      </c>
      <c r="E83" s="11">
        <f t="shared" ca="1" si="15"/>
        <v>44576</v>
      </c>
      <c r="F83" t="s">
        <v>18</v>
      </c>
      <c r="G83" s="15">
        <f t="shared" ca="1" si="13"/>
        <v>25</v>
      </c>
    </row>
    <row r="84" spans="1:7" x14ac:dyDescent="0.35">
      <c r="A84">
        <v>83</v>
      </c>
      <c r="B84">
        <f t="shared" ca="1" si="10"/>
        <v>23</v>
      </c>
      <c r="C84">
        <f t="shared" ca="1" si="11"/>
        <v>123</v>
      </c>
      <c r="D84" s="11">
        <f t="shared" ca="1" si="12"/>
        <v>43080</v>
      </c>
      <c r="E84" s="11">
        <f t="shared" ca="1" si="15"/>
        <v>43085</v>
      </c>
      <c r="F84" t="s">
        <v>18</v>
      </c>
      <c r="G84" s="15">
        <f t="shared" ca="1" si="13"/>
        <v>24</v>
      </c>
    </row>
    <row r="85" spans="1:7" x14ac:dyDescent="0.35">
      <c r="A85">
        <v>84</v>
      </c>
      <c r="B85">
        <f t="shared" ca="1" si="10"/>
        <v>24</v>
      </c>
      <c r="C85">
        <f t="shared" ca="1" si="11"/>
        <v>66</v>
      </c>
      <c r="D85" s="11">
        <f t="shared" ca="1" si="12"/>
        <v>43013</v>
      </c>
      <c r="E85" s="11">
        <f t="shared" ca="1" si="15"/>
        <v>43018</v>
      </c>
      <c r="F85" t="s">
        <v>18</v>
      </c>
      <c r="G85" s="15">
        <f t="shared" ca="1" si="13"/>
        <v>2</v>
      </c>
    </row>
    <row r="86" spans="1:7" x14ac:dyDescent="0.35">
      <c r="A86">
        <v>85</v>
      </c>
      <c r="B86">
        <f t="shared" ca="1" si="10"/>
        <v>3</v>
      </c>
      <c r="C86">
        <f t="shared" ca="1" si="11"/>
        <v>28</v>
      </c>
      <c r="D86" s="11">
        <f t="shared" ca="1" si="12"/>
        <v>43997</v>
      </c>
      <c r="E86" s="11">
        <f t="shared" ca="1" si="15"/>
        <v>44002</v>
      </c>
      <c r="F86" t="s">
        <v>18</v>
      </c>
      <c r="G86" s="15">
        <f t="shared" ca="1" si="13"/>
        <v>5</v>
      </c>
    </row>
    <row r="87" spans="1:7" x14ac:dyDescent="0.35">
      <c r="A87">
        <v>86</v>
      </c>
      <c r="B87">
        <f t="shared" ca="1" si="10"/>
        <v>18</v>
      </c>
      <c r="C87">
        <f t="shared" ca="1" si="11"/>
        <v>16</v>
      </c>
      <c r="D87" s="11">
        <f t="shared" ca="1" si="12"/>
        <v>44951</v>
      </c>
      <c r="E87" s="11">
        <f t="shared" ca="1" si="15"/>
        <v>44956</v>
      </c>
      <c r="F87" t="s">
        <v>18</v>
      </c>
      <c r="G87" s="15">
        <f t="shared" ca="1" si="13"/>
        <v>25</v>
      </c>
    </row>
    <row r="88" spans="1:7" x14ac:dyDescent="0.35">
      <c r="A88">
        <v>87</v>
      </c>
      <c r="B88">
        <f t="shared" ca="1" si="10"/>
        <v>22</v>
      </c>
      <c r="C88">
        <f t="shared" ca="1" si="11"/>
        <v>100</v>
      </c>
      <c r="D88" s="11">
        <f t="shared" ca="1" si="12"/>
        <v>44378</v>
      </c>
      <c r="E88" s="11">
        <f t="shared" ca="1" si="15"/>
        <v>44383</v>
      </c>
      <c r="F88" t="s">
        <v>18</v>
      </c>
      <c r="G88" s="15">
        <f t="shared" ca="1" si="13"/>
        <v>12</v>
      </c>
    </row>
    <row r="89" spans="1:7" x14ac:dyDescent="0.35">
      <c r="A89">
        <v>88</v>
      </c>
      <c r="B89">
        <f t="shared" ca="1" si="10"/>
        <v>26</v>
      </c>
      <c r="C89">
        <f t="shared" ca="1" si="11"/>
        <v>35</v>
      </c>
      <c r="D89" s="11">
        <f t="shared" ca="1" si="12"/>
        <v>44651</v>
      </c>
      <c r="E89" s="11">
        <f t="shared" ca="1" si="15"/>
        <v>44656</v>
      </c>
      <c r="F89" t="s">
        <v>18</v>
      </c>
      <c r="G89" s="15">
        <f t="shared" ca="1" si="13"/>
        <v>20</v>
      </c>
    </row>
    <row r="90" spans="1:7" x14ac:dyDescent="0.35">
      <c r="A90">
        <v>89</v>
      </c>
      <c r="B90">
        <f t="shared" ca="1" si="10"/>
        <v>17</v>
      </c>
      <c r="C90">
        <f t="shared" ca="1" si="11"/>
        <v>41</v>
      </c>
      <c r="D90" s="11">
        <f t="shared" ca="1" si="12"/>
        <v>43624</v>
      </c>
      <c r="E90" s="11">
        <f t="shared" ca="1" si="15"/>
        <v>43629</v>
      </c>
      <c r="F90" t="s">
        <v>18</v>
      </c>
      <c r="G90" s="15">
        <f t="shared" ca="1" si="13"/>
        <v>23</v>
      </c>
    </row>
    <row r="91" spans="1:7" x14ac:dyDescent="0.35">
      <c r="A91">
        <v>90</v>
      </c>
      <c r="B91">
        <f t="shared" ca="1" si="10"/>
        <v>13</v>
      </c>
      <c r="C91">
        <f t="shared" ca="1" si="11"/>
        <v>42</v>
      </c>
      <c r="D91" s="11">
        <f t="shared" ca="1" si="12"/>
        <v>44206</v>
      </c>
      <c r="E91" s="11">
        <f t="shared" ca="1" si="15"/>
        <v>44211</v>
      </c>
      <c r="F91" t="s">
        <v>18</v>
      </c>
      <c r="G91" s="15">
        <f t="shared" ca="1" si="13"/>
        <v>4</v>
      </c>
    </row>
    <row r="92" spans="1:7" x14ac:dyDescent="0.35">
      <c r="A92">
        <v>91</v>
      </c>
      <c r="B92">
        <f t="shared" ca="1" si="10"/>
        <v>9</v>
      </c>
      <c r="C92">
        <f t="shared" ca="1" si="11"/>
        <v>51</v>
      </c>
      <c r="D92" s="11">
        <f t="shared" ca="1" si="12"/>
        <v>43307</v>
      </c>
      <c r="E92" s="11">
        <f t="shared" ca="1" si="15"/>
        <v>43312</v>
      </c>
      <c r="F92" t="s">
        <v>18</v>
      </c>
      <c r="G92" s="15">
        <f t="shared" ca="1" si="13"/>
        <v>23</v>
      </c>
    </row>
    <row r="93" spans="1:7" x14ac:dyDescent="0.35">
      <c r="A93">
        <v>92</v>
      </c>
      <c r="B93">
        <f t="shared" ca="1" si="10"/>
        <v>17</v>
      </c>
      <c r="C93">
        <f t="shared" ca="1" si="11"/>
        <v>118</v>
      </c>
      <c r="D93" s="11">
        <f t="shared" ca="1" si="12"/>
        <v>44554</v>
      </c>
      <c r="E93" s="11">
        <f t="shared" ca="1" si="15"/>
        <v>44559</v>
      </c>
      <c r="F93" t="s">
        <v>18</v>
      </c>
      <c r="G93" s="15">
        <f t="shared" ca="1" si="13"/>
        <v>23</v>
      </c>
    </row>
    <row r="94" spans="1:7" x14ac:dyDescent="0.35">
      <c r="A94">
        <v>93</v>
      </c>
      <c r="B94">
        <f t="shared" ca="1" si="10"/>
        <v>2</v>
      </c>
      <c r="C94">
        <f t="shared" ca="1" si="11"/>
        <v>66</v>
      </c>
      <c r="D94" s="11">
        <f t="shared" ca="1" si="12"/>
        <v>44330</v>
      </c>
      <c r="E94" s="11">
        <f ca="1">D94+2</f>
        <v>44332</v>
      </c>
      <c r="F94" t="s">
        <v>18</v>
      </c>
      <c r="G94" s="15">
        <f t="shared" ca="1" si="13"/>
        <v>25</v>
      </c>
    </row>
    <row r="95" spans="1:7" x14ac:dyDescent="0.35">
      <c r="A95">
        <v>94</v>
      </c>
      <c r="B95">
        <f t="shared" ca="1" si="10"/>
        <v>8</v>
      </c>
      <c r="C95">
        <f t="shared" ca="1" si="11"/>
        <v>110</v>
      </c>
      <c r="D95" s="11">
        <f t="shared" ca="1" si="12"/>
        <v>44329</v>
      </c>
      <c r="E95" s="11">
        <f t="shared" ref="E95:E104" ca="1" si="16">D95+2</f>
        <v>44331</v>
      </c>
      <c r="F95" t="s">
        <v>18</v>
      </c>
      <c r="G95" s="15">
        <f t="shared" ca="1" si="13"/>
        <v>14</v>
      </c>
    </row>
    <row r="96" spans="1:7" x14ac:dyDescent="0.35">
      <c r="A96">
        <v>95</v>
      </c>
      <c r="B96">
        <f t="shared" ca="1" si="10"/>
        <v>22</v>
      </c>
      <c r="C96">
        <f t="shared" ca="1" si="11"/>
        <v>127</v>
      </c>
      <c r="D96" s="11">
        <f t="shared" ca="1" si="12"/>
        <v>44956</v>
      </c>
      <c r="E96" s="11">
        <f t="shared" ca="1" si="16"/>
        <v>44958</v>
      </c>
      <c r="F96" t="s">
        <v>18</v>
      </c>
      <c r="G96" s="15">
        <f t="shared" ca="1" si="13"/>
        <v>9</v>
      </c>
    </row>
    <row r="97" spans="1:7" x14ac:dyDescent="0.35">
      <c r="A97">
        <v>96</v>
      </c>
      <c r="B97">
        <f t="shared" ca="1" si="10"/>
        <v>21</v>
      </c>
      <c r="C97">
        <f t="shared" ca="1" si="11"/>
        <v>68</v>
      </c>
      <c r="D97" s="11">
        <f t="shared" ca="1" si="12"/>
        <v>43026</v>
      </c>
      <c r="E97" s="11">
        <f t="shared" ca="1" si="16"/>
        <v>43028</v>
      </c>
      <c r="F97" t="s">
        <v>18</v>
      </c>
      <c r="G97" s="15">
        <f t="shared" ca="1" si="13"/>
        <v>19</v>
      </c>
    </row>
    <row r="98" spans="1:7" x14ac:dyDescent="0.35">
      <c r="A98">
        <v>97</v>
      </c>
      <c r="B98">
        <f t="shared" ca="1" si="10"/>
        <v>13</v>
      </c>
      <c r="C98">
        <f t="shared" ca="1" si="11"/>
        <v>49</v>
      </c>
      <c r="D98" s="11">
        <f t="shared" ca="1" si="12"/>
        <v>43815</v>
      </c>
      <c r="E98" s="11">
        <f t="shared" ca="1" si="16"/>
        <v>43817</v>
      </c>
      <c r="F98" t="s">
        <v>18</v>
      </c>
      <c r="G98" s="15">
        <f t="shared" ca="1" si="13"/>
        <v>2</v>
      </c>
    </row>
    <row r="99" spans="1:7" x14ac:dyDescent="0.35">
      <c r="A99">
        <v>98</v>
      </c>
      <c r="B99">
        <f t="shared" ca="1" si="10"/>
        <v>25</v>
      </c>
      <c r="C99">
        <f t="shared" ca="1" si="11"/>
        <v>37</v>
      </c>
      <c r="D99" s="11">
        <f t="shared" ca="1" si="12"/>
        <v>43957</v>
      </c>
      <c r="E99" s="11">
        <f t="shared" ca="1" si="16"/>
        <v>43959</v>
      </c>
      <c r="F99" t="s">
        <v>18</v>
      </c>
      <c r="G99" s="15">
        <f t="shared" ca="1" si="13"/>
        <v>22</v>
      </c>
    </row>
    <row r="100" spans="1:7" x14ac:dyDescent="0.35">
      <c r="A100">
        <v>99</v>
      </c>
      <c r="B100">
        <f t="shared" ca="1" si="10"/>
        <v>3</v>
      </c>
      <c r="C100">
        <f t="shared" ca="1" si="11"/>
        <v>133</v>
      </c>
      <c r="D100" s="11">
        <f t="shared" ca="1" si="12"/>
        <v>43141</v>
      </c>
      <c r="E100" s="11">
        <f t="shared" ca="1" si="16"/>
        <v>43143</v>
      </c>
      <c r="F100" t="s">
        <v>18</v>
      </c>
      <c r="G100" s="15">
        <f t="shared" ca="1" si="13"/>
        <v>27</v>
      </c>
    </row>
    <row r="101" spans="1:7" x14ac:dyDescent="0.35">
      <c r="A101">
        <v>100</v>
      </c>
      <c r="B101">
        <f t="shared" ca="1" si="10"/>
        <v>7</v>
      </c>
      <c r="C101">
        <f t="shared" ca="1" si="11"/>
        <v>36</v>
      </c>
      <c r="D101" s="11">
        <f t="shared" ca="1" si="12"/>
        <v>43324</v>
      </c>
      <c r="E101" s="11">
        <f t="shared" ca="1" si="16"/>
        <v>43326</v>
      </c>
      <c r="F101" t="s">
        <v>18</v>
      </c>
      <c r="G101" s="15">
        <f t="shared" ca="1" si="13"/>
        <v>2</v>
      </c>
    </row>
    <row r="102" spans="1:7" x14ac:dyDescent="0.35">
      <c r="A102">
        <v>101</v>
      </c>
      <c r="B102">
        <f t="shared" ca="1" si="10"/>
        <v>21</v>
      </c>
      <c r="C102">
        <f t="shared" ca="1" si="11"/>
        <v>29</v>
      </c>
      <c r="D102" s="11">
        <f t="shared" ca="1" si="12"/>
        <v>44287</v>
      </c>
      <c r="E102" s="11">
        <f t="shared" ca="1" si="16"/>
        <v>44289</v>
      </c>
      <c r="F102" t="s">
        <v>18</v>
      </c>
      <c r="G102" s="15">
        <f t="shared" ca="1" si="13"/>
        <v>27</v>
      </c>
    </row>
    <row r="103" spans="1:7" x14ac:dyDescent="0.35">
      <c r="A103">
        <v>102</v>
      </c>
      <c r="B103">
        <f t="shared" ca="1" si="10"/>
        <v>23</v>
      </c>
      <c r="C103">
        <f t="shared" ca="1" si="11"/>
        <v>41</v>
      </c>
      <c r="D103" s="11">
        <f t="shared" ca="1" si="12"/>
        <v>43465</v>
      </c>
      <c r="E103" s="11">
        <f t="shared" ca="1" si="16"/>
        <v>43467</v>
      </c>
      <c r="F103" t="s">
        <v>18</v>
      </c>
      <c r="G103" s="15">
        <f t="shared" ca="1" si="13"/>
        <v>11</v>
      </c>
    </row>
    <row r="104" spans="1:7" x14ac:dyDescent="0.35">
      <c r="A104">
        <v>103</v>
      </c>
      <c r="B104">
        <f t="shared" ca="1" si="10"/>
        <v>14</v>
      </c>
      <c r="C104">
        <f t="shared" ca="1" si="11"/>
        <v>52</v>
      </c>
      <c r="D104" s="11">
        <f t="shared" ca="1" si="12"/>
        <v>43191</v>
      </c>
      <c r="E104" s="11">
        <f t="shared" ca="1" si="16"/>
        <v>43193</v>
      </c>
      <c r="F104" t="s">
        <v>18</v>
      </c>
      <c r="G104" s="15">
        <f t="shared" ca="1" si="13"/>
        <v>5</v>
      </c>
    </row>
    <row r="105" spans="1:7" x14ac:dyDescent="0.35">
      <c r="A105">
        <v>104</v>
      </c>
      <c r="B105">
        <f t="shared" ca="1" si="10"/>
        <v>10</v>
      </c>
      <c r="C105">
        <f t="shared" ca="1" si="11"/>
        <v>102</v>
      </c>
      <c r="D105" s="11">
        <f t="shared" ca="1" si="12"/>
        <v>42953</v>
      </c>
      <c r="E105" s="11">
        <f ca="1">D105+14</f>
        <v>42967</v>
      </c>
      <c r="F105" t="s">
        <v>18</v>
      </c>
      <c r="G105" s="15">
        <f t="shared" ca="1" si="13"/>
        <v>23</v>
      </c>
    </row>
    <row r="106" spans="1:7" x14ac:dyDescent="0.35">
      <c r="A106">
        <v>105</v>
      </c>
      <c r="B106">
        <f t="shared" ca="1" si="10"/>
        <v>14</v>
      </c>
      <c r="C106">
        <f t="shared" ca="1" si="11"/>
        <v>134</v>
      </c>
      <c r="D106" s="11">
        <f t="shared" ca="1" si="12"/>
        <v>43750</v>
      </c>
      <c r="E106" s="11">
        <f t="shared" ref="E106:E169" ca="1" si="17">D106+14</f>
        <v>43764</v>
      </c>
      <c r="F106" t="s">
        <v>18</v>
      </c>
      <c r="G106" s="15">
        <f t="shared" ca="1" si="13"/>
        <v>5</v>
      </c>
    </row>
    <row r="107" spans="1:7" x14ac:dyDescent="0.35">
      <c r="A107">
        <v>106</v>
      </c>
      <c r="B107">
        <f t="shared" ca="1" si="10"/>
        <v>15</v>
      </c>
      <c r="C107">
        <f t="shared" ca="1" si="11"/>
        <v>100</v>
      </c>
      <c r="D107" s="11">
        <f t="shared" ca="1" si="12"/>
        <v>44287</v>
      </c>
      <c r="E107" s="11">
        <f t="shared" ca="1" si="17"/>
        <v>44301</v>
      </c>
      <c r="F107" t="s">
        <v>18</v>
      </c>
      <c r="G107" s="15">
        <f t="shared" ca="1" si="13"/>
        <v>13</v>
      </c>
    </row>
    <row r="108" spans="1:7" x14ac:dyDescent="0.35">
      <c r="A108">
        <v>107</v>
      </c>
      <c r="B108">
        <f t="shared" ca="1" si="10"/>
        <v>16</v>
      </c>
      <c r="C108">
        <f t="shared" ca="1" si="11"/>
        <v>137</v>
      </c>
      <c r="D108" s="11">
        <f t="shared" ca="1" si="12"/>
        <v>44175</v>
      </c>
      <c r="E108" s="11">
        <f t="shared" ca="1" si="17"/>
        <v>44189</v>
      </c>
      <c r="F108" t="s">
        <v>18</v>
      </c>
      <c r="G108" s="15">
        <f t="shared" ca="1" si="13"/>
        <v>24</v>
      </c>
    </row>
    <row r="109" spans="1:7" x14ac:dyDescent="0.35">
      <c r="A109">
        <v>108</v>
      </c>
      <c r="B109">
        <f t="shared" ca="1" si="10"/>
        <v>17</v>
      </c>
      <c r="C109">
        <f t="shared" ca="1" si="11"/>
        <v>95</v>
      </c>
      <c r="D109" s="11">
        <f t="shared" ca="1" si="12"/>
        <v>42848</v>
      </c>
      <c r="E109" s="11">
        <f t="shared" ca="1" si="17"/>
        <v>42862</v>
      </c>
      <c r="F109" t="s">
        <v>18</v>
      </c>
      <c r="G109" s="15">
        <f t="shared" ca="1" si="13"/>
        <v>4</v>
      </c>
    </row>
    <row r="110" spans="1:7" x14ac:dyDescent="0.35">
      <c r="A110">
        <v>109</v>
      </c>
      <c r="B110">
        <f t="shared" ca="1" si="10"/>
        <v>19</v>
      </c>
      <c r="C110">
        <f t="shared" ca="1" si="11"/>
        <v>73</v>
      </c>
      <c r="D110" s="11">
        <f t="shared" ca="1" si="12"/>
        <v>43785</v>
      </c>
      <c r="E110" s="11">
        <f t="shared" ca="1" si="17"/>
        <v>43799</v>
      </c>
      <c r="F110" t="s">
        <v>18</v>
      </c>
      <c r="G110" s="15">
        <f t="shared" ca="1" si="13"/>
        <v>10</v>
      </c>
    </row>
    <row r="111" spans="1:7" x14ac:dyDescent="0.35">
      <c r="A111">
        <v>110</v>
      </c>
      <c r="B111">
        <f t="shared" ca="1" si="10"/>
        <v>16</v>
      </c>
      <c r="C111">
        <f t="shared" ca="1" si="11"/>
        <v>51</v>
      </c>
      <c r="D111" s="11">
        <f t="shared" ca="1" si="12"/>
        <v>42842</v>
      </c>
      <c r="E111" s="11">
        <f t="shared" ca="1" si="17"/>
        <v>42856</v>
      </c>
      <c r="F111" t="s">
        <v>18</v>
      </c>
      <c r="G111" s="15">
        <f t="shared" ca="1" si="13"/>
        <v>4</v>
      </c>
    </row>
    <row r="112" spans="1:7" x14ac:dyDescent="0.35">
      <c r="A112">
        <v>111</v>
      </c>
      <c r="B112">
        <f t="shared" ca="1" si="10"/>
        <v>19</v>
      </c>
      <c r="C112">
        <f t="shared" ca="1" si="11"/>
        <v>143</v>
      </c>
      <c r="D112" s="11">
        <f t="shared" ca="1" si="12"/>
        <v>44600</v>
      </c>
      <c r="E112" s="11">
        <f t="shared" ca="1" si="17"/>
        <v>44614</v>
      </c>
      <c r="F112" t="s">
        <v>18</v>
      </c>
      <c r="G112" s="15">
        <f t="shared" ca="1" si="13"/>
        <v>22</v>
      </c>
    </row>
    <row r="113" spans="1:7" x14ac:dyDescent="0.35">
      <c r="A113">
        <v>112</v>
      </c>
      <c r="B113">
        <f t="shared" ca="1" si="10"/>
        <v>9</v>
      </c>
      <c r="C113">
        <f t="shared" ca="1" si="11"/>
        <v>16</v>
      </c>
      <c r="D113" s="11">
        <f t="shared" ca="1" si="12"/>
        <v>42814</v>
      </c>
      <c r="E113" s="11">
        <f t="shared" ca="1" si="17"/>
        <v>42828</v>
      </c>
      <c r="F113" t="s">
        <v>18</v>
      </c>
      <c r="G113" s="15">
        <f t="shared" ca="1" si="13"/>
        <v>24</v>
      </c>
    </row>
    <row r="114" spans="1:7" x14ac:dyDescent="0.35">
      <c r="A114">
        <v>113</v>
      </c>
      <c r="B114">
        <f t="shared" ca="1" si="10"/>
        <v>23</v>
      </c>
      <c r="C114">
        <f t="shared" ca="1" si="11"/>
        <v>121</v>
      </c>
      <c r="D114" s="11">
        <f t="shared" ca="1" si="12"/>
        <v>44065</v>
      </c>
      <c r="E114" s="11">
        <f t="shared" ca="1" si="17"/>
        <v>44079</v>
      </c>
      <c r="F114" t="s">
        <v>18</v>
      </c>
      <c r="G114" s="15">
        <f t="shared" ca="1" si="13"/>
        <v>19</v>
      </c>
    </row>
    <row r="115" spans="1:7" x14ac:dyDescent="0.35">
      <c r="A115">
        <v>114</v>
      </c>
      <c r="B115">
        <f t="shared" ca="1" si="10"/>
        <v>19</v>
      </c>
      <c r="C115">
        <f t="shared" ca="1" si="11"/>
        <v>120</v>
      </c>
      <c r="D115" s="11">
        <f t="shared" ca="1" si="12"/>
        <v>43400</v>
      </c>
      <c r="E115" s="11">
        <f t="shared" ca="1" si="17"/>
        <v>43414</v>
      </c>
      <c r="F115" t="s">
        <v>18</v>
      </c>
      <c r="G115" s="15">
        <f t="shared" ca="1" si="13"/>
        <v>3</v>
      </c>
    </row>
    <row r="116" spans="1:7" x14ac:dyDescent="0.35">
      <c r="A116">
        <v>115</v>
      </c>
      <c r="B116">
        <f t="shared" ca="1" si="10"/>
        <v>13</v>
      </c>
      <c r="C116">
        <f t="shared" ca="1" si="11"/>
        <v>52</v>
      </c>
      <c r="D116" s="11">
        <f t="shared" ca="1" si="12"/>
        <v>44613</v>
      </c>
      <c r="E116" s="11">
        <f t="shared" ca="1" si="17"/>
        <v>44627</v>
      </c>
      <c r="F116" t="s">
        <v>18</v>
      </c>
      <c r="G116" s="15">
        <f t="shared" ca="1" si="13"/>
        <v>5</v>
      </c>
    </row>
    <row r="117" spans="1:7" x14ac:dyDescent="0.35">
      <c r="A117">
        <v>116</v>
      </c>
      <c r="B117">
        <f t="shared" ca="1" si="10"/>
        <v>2</v>
      </c>
      <c r="C117">
        <f t="shared" ca="1" si="11"/>
        <v>80</v>
      </c>
      <c r="D117" s="11">
        <f t="shared" ca="1" si="12"/>
        <v>43010</v>
      </c>
      <c r="E117" s="11">
        <f t="shared" ca="1" si="17"/>
        <v>43024</v>
      </c>
      <c r="F117" t="s">
        <v>18</v>
      </c>
      <c r="G117" s="15">
        <f t="shared" ca="1" si="13"/>
        <v>21</v>
      </c>
    </row>
    <row r="118" spans="1:7" x14ac:dyDescent="0.35">
      <c r="A118">
        <v>117</v>
      </c>
      <c r="B118">
        <f t="shared" ca="1" si="10"/>
        <v>23</v>
      </c>
      <c r="C118">
        <f t="shared" ca="1" si="11"/>
        <v>44</v>
      </c>
      <c r="D118" s="11">
        <f t="shared" ca="1" si="12"/>
        <v>44288</v>
      </c>
      <c r="E118" s="11">
        <f t="shared" ca="1" si="17"/>
        <v>44302</v>
      </c>
      <c r="F118" t="s">
        <v>18</v>
      </c>
      <c r="G118" s="15">
        <f t="shared" ca="1" si="13"/>
        <v>7</v>
      </c>
    </row>
    <row r="119" spans="1:7" x14ac:dyDescent="0.35">
      <c r="A119">
        <v>118</v>
      </c>
      <c r="B119">
        <f t="shared" ca="1" si="10"/>
        <v>13</v>
      </c>
      <c r="C119">
        <f t="shared" ca="1" si="11"/>
        <v>32</v>
      </c>
      <c r="D119" s="11">
        <f t="shared" ca="1" si="12"/>
        <v>44941</v>
      </c>
      <c r="E119" s="11">
        <f t="shared" ca="1" si="17"/>
        <v>44955</v>
      </c>
      <c r="F119" t="s">
        <v>18</v>
      </c>
      <c r="G119" s="15">
        <f t="shared" ca="1" si="13"/>
        <v>7</v>
      </c>
    </row>
    <row r="120" spans="1:7" x14ac:dyDescent="0.35">
      <c r="A120">
        <v>119</v>
      </c>
      <c r="B120">
        <f t="shared" ca="1" si="10"/>
        <v>8</v>
      </c>
      <c r="C120">
        <f t="shared" ca="1" si="11"/>
        <v>82</v>
      </c>
      <c r="D120" s="11">
        <f t="shared" ca="1" si="12"/>
        <v>43808</v>
      </c>
      <c r="E120" s="11">
        <f t="shared" ca="1" si="17"/>
        <v>43822</v>
      </c>
      <c r="F120" t="s">
        <v>18</v>
      </c>
      <c r="G120" s="15">
        <f t="shared" ca="1" si="13"/>
        <v>20</v>
      </c>
    </row>
    <row r="121" spans="1:7" x14ac:dyDescent="0.35">
      <c r="A121">
        <v>120</v>
      </c>
      <c r="B121">
        <f t="shared" ca="1" si="10"/>
        <v>7</v>
      </c>
      <c r="C121">
        <f t="shared" ca="1" si="11"/>
        <v>112</v>
      </c>
      <c r="D121" s="11">
        <f t="shared" ca="1" si="12"/>
        <v>44892</v>
      </c>
      <c r="E121" s="11">
        <f t="shared" ca="1" si="17"/>
        <v>44906</v>
      </c>
      <c r="F121" t="s">
        <v>18</v>
      </c>
      <c r="G121" s="15">
        <f t="shared" ca="1" si="13"/>
        <v>20</v>
      </c>
    </row>
    <row r="122" spans="1:7" x14ac:dyDescent="0.35">
      <c r="A122">
        <v>121</v>
      </c>
      <c r="B122">
        <f t="shared" ca="1" si="10"/>
        <v>17</v>
      </c>
      <c r="C122">
        <f t="shared" ca="1" si="11"/>
        <v>47</v>
      </c>
      <c r="D122" s="11">
        <f t="shared" ca="1" si="12"/>
        <v>43661</v>
      </c>
      <c r="E122" s="11">
        <f t="shared" ca="1" si="17"/>
        <v>43675</v>
      </c>
      <c r="F122" t="s">
        <v>18</v>
      </c>
      <c r="G122" s="15">
        <f t="shared" ca="1" si="13"/>
        <v>24</v>
      </c>
    </row>
    <row r="123" spans="1:7" x14ac:dyDescent="0.35">
      <c r="A123">
        <v>122</v>
      </c>
      <c r="B123">
        <f t="shared" ca="1" si="10"/>
        <v>23</v>
      </c>
      <c r="C123">
        <f t="shared" ca="1" si="11"/>
        <v>110</v>
      </c>
      <c r="D123" s="11">
        <f t="shared" ca="1" si="12"/>
        <v>42911</v>
      </c>
      <c r="E123" s="11">
        <f t="shared" ca="1" si="17"/>
        <v>42925</v>
      </c>
      <c r="F123" t="s">
        <v>18</v>
      </c>
      <c r="G123" s="15">
        <f t="shared" ca="1" si="13"/>
        <v>7</v>
      </c>
    </row>
    <row r="124" spans="1:7" x14ac:dyDescent="0.35">
      <c r="A124">
        <v>123</v>
      </c>
      <c r="B124">
        <f t="shared" ca="1" si="10"/>
        <v>14</v>
      </c>
      <c r="C124">
        <f t="shared" ca="1" si="11"/>
        <v>98</v>
      </c>
      <c r="D124" s="11">
        <f t="shared" ca="1" si="12"/>
        <v>44542</v>
      </c>
      <c r="E124" s="11">
        <f t="shared" ca="1" si="17"/>
        <v>44556</v>
      </c>
      <c r="F124" t="s">
        <v>18</v>
      </c>
      <c r="G124" s="15">
        <f t="shared" ca="1" si="13"/>
        <v>16</v>
      </c>
    </row>
    <row r="125" spans="1:7" x14ac:dyDescent="0.35">
      <c r="A125">
        <v>124</v>
      </c>
      <c r="B125">
        <f t="shared" ca="1" si="10"/>
        <v>27</v>
      </c>
      <c r="C125">
        <f t="shared" ca="1" si="11"/>
        <v>49</v>
      </c>
      <c r="D125" s="11">
        <f t="shared" ca="1" si="12"/>
        <v>43077</v>
      </c>
      <c r="E125" s="11">
        <f t="shared" ca="1" si="17"/>
        <v>43091</v>
      </c>
      <c r="F125" t="s">
        <v>18</v>
      </c>
      <c r="G125" s="15">
        <f t="shared" ca="1" si="13"/>
        <v>9</v>
      </c>
    </row>
    <row r="126" spans="1:7" x14ac:dyDescent="0.35">
      <c r="A126">
        <v>125</v>
      </c>
      <c r="B126">
        <f t="shared" ca="1" si="10"/>
        <v>7</v>
      </c>
      <c r="C126">
        <f t="shared" ca="1" si="11"/>
        <v>7</v>
      </c>
      <c r="D126" s="11">
        <f t="shared" ca="1" si="12"/>
        <v>43634</v>
      </c>
      <c r="E126" s="11">
        <f t="shared" ca="1" si="17"/>
        <v>43648</v>
      </c>
      <c r="F126" t="s">
        <v>18</v>
      </c>
      <c r="G126" s="15">
        <f t="shared" ca="1" si="13"/>
        <v>27</v>
      </c>
    </row>
    <row r="127" spans="1:7" x14ac:dyDescent="0.35">
      <c r="A127">
        <v>126</v>
      </c>
      <c r="B127">
        <f t="shared" ca="1" si="10"/>
        <v>25</v>
      </c>
      <c r="C127">
        <f t="shared" ca="1" si="11"/>
        <v>119</v>
      </c>
      <c r="D127" s="11">
        <f t="shared" ca="1" si="12"/>
        <v>44221</v>
      </c>
      <c r="E127" s="11">
        <f t="shared" ca="1" si="17"/>
        <v>44235</v>
      </c>
      <c r="F127" t="s">
        <v>18</v>
      </c>
      <c r="G127" s="15">
        <f t="shared" ca="1" si="13"/>
        <v>17</v>
      </c>
    </row>
    <row r="128" spans="1:7" x14ac:dyDescent="0.35">
      <c r="A128">
        <v>127</v>
      </c>
      <c r="B128">
        <f t="shared" ca="1" si="10"/>
        <v>23</v>
      </c>
      <c r="C128">
        <f t="shared" ca="1" si="11"/>
        <v>127</v>
      </c>
      <c r="D128" s="11">
        <f t="shared" ca="1" si="12"/>
        <v>43664</v>
      </c>
      <c r="E128" s="11">
        <f t="shared" ca="1" si="17"/>
        <v>43678</v>
      </c>
      <c r="F128" t="s">
        <v>18</v>
      </c>
      <c r="G128" s="15">
        <f t="shared" ca="1" si="13"/>
        <v>6</v>
      </c>
    </row>
    <row r="129" spans="1:7" x14ac:dyDescent="0.35">
      <c r="A129">
        <v>128</v>
      </c>
      <c r="B129">
        <f t="shared" ca="1" si="10"/>
        <v>7</v>
      </c>
      <c r="C129">
        <f t="shared" ca="1" si="11"/>
        <v>73</v>
      </c>
      <c r="D129" s="11">
        <f t="shared" ca="1" si="12"/>
        <v>44163</v>
      </c>
      <c r="E129" s="11">
        <f t="shared" ca="1" si="17"/>
        <v>44177</v>
      </c>
      <c r="F129" t="s">
        <v>18</v>
      </c>
      <c r="G129" s="15">
        <f t="shared" ca="1" si="13"/>
        <v>10</v>
      </c>
    </row>
    <row r="130" spans="1:7" x14ac:dyDescent="0.35">
      <c r="A130">
        <v>129</v>
      </c>
      <c r="B130">
        <f t="shared" ca="1" si="10"/>
        <v>19</v>
      </c>
      <c r="C130">
        <f t="shared" ca="1" si="11"/>
        <v>136</v>
      </c>
      <c r="D130" s="11">
        <f t="shared" ca="1" si="12"/>
        <v>44114</v>
      </c>
      <c r="E130" s="11">
        <f t="shared" ca="1" si="17"/>
        <v>44128</v>
      </c>
      <c r="F130" t="s">
        <v>18</v>
      </c>
      <c r="G130" s="15">
        <f t="shared" ca="1" si="13"/>
        <v>15</v>
      </c>
    </row>
    <row r="131" spans="1:7" x14ac:dyDescent="0.35">
      <c r="A131">
        <v>130</v>
      </c>
      <c r="B131">
        <f t="shared" ref="B131:B194" ca="1" si="18">RANDBETWEEN(1,28)</f>
        <v>18</v>
      </c>
      <c r="C131">
        <f t="shared" ref="C131:C194" ca="1" si="19">RANDBETWEEN(1, 145)</f>
        <v>110</v>
      </c>
      <c r="D131" s="11">
        <f t="shared" ref="D131:D194" ca="1" si="20">RANDBETWEEN(DATE(2017,3,1),DATE(2023,2,20))</f>
        <v>43126</v>
      </c>
      <c r="E131" s="11">
        <f t="shared" ca="1" si="17"/>
        <v>43140</v>
      </c>
      <c r="F131" t="s">
        <v>18</v>
      </c>
      <c r="G131" s="15">
        <f t="shared" ref="G131:G194" ca="1" si="21">RANDBETWEEN(1,27)</f>
        <v>6</v>
      </c>
    </row>
    <row r="132" spans="1:7" x14ac:dyDescent="0.35">
      <c r="A132">
        <v>131</v>
      </c>
      <c r="B132">
        <f t="shared" ca="1" si="18"/>
        <v>6</v>
      </c>
      <c r="C132">
        <f t="shared" ca="1" si="19"/>
        <v>140</v>
      </c>
      <c r="D132" s="11">
        <f t="shared" ca="1" si="20"/>
        <v>43884</v>
      </c>
      <c r="E132" s="11">
        <f t="shared" ca="1" si="17"/>
        <v>43898</v>
      </c>
      <c r="F132" t="s">
        <v>18</v>
      </c>
      <c r="G132" s="15">
        <f t="shared" ca="1" si="21"/>
        <v>14</v>
      </c>
    </row>
    <row r="133" spans="1:7" x14ac:dyDescent="0.35">
      <c r="A133">
        <v>132</v>
      </c>
      <c r="B133">
        <f t="shared" ca="1" si="18"/>
        <v>4</v>
      </c>
      <c r="C133">
        <f t="shared" ca="1" si="19"/>
        <v>43</v>
      </c>
      <c r="D133" s="11">
        <f t="shared" ca="1" si="20"/>
        <v>44785</v>
      </c>
      <c r="E133" s="11">
        <f t="shared" ca="1" si="17"/>
        <v>44799</v>
      </c>
      <c r="F133" t="s">
        <v>18</v>
      </c>
      <c r="G133" s="15">
        <f t="shared" ca="1" si="21"/>
        <v>23</v>
      </c>
    </row>
    <row r="134" spans="1:7" x14ac:dyDescent="0.35">
      <c r="A134">
        <v>133</v>
      </c>
      <c r="B134">
        <f t="shared" ca="1" si="18"/>
        <v>21</v>
      </c>
      <c r="C134">
        <f t="shared" ca="1" si="19"/>
        <v>44</v>
      </c>
      <c r="D134" s="11">
        <f t="shared" ca="1" si="20"/>
        <v>44688</v>
      </c>
      <c r="E134" s="11">
        <f t="shared" ca="1" si="17"/>
        <v>44702</v>
      </c>
      <c r="F134" t="s">
        <v>18</v>
      </c>
      <c r="G134" s="15">
        <f t="shared" ca="1" si="21"/>
        <v>8</v>
      </c>
    </row>
    <row r="135" spans="1:7" x14ac:dyDescent="0.35">
      <c r="A135">
        <v>134</v>
      </c>
      <c r="B135">
        <f t="shared" ca="1" si="18"/>
        <v>19</v>
      </c>
      <c r="C135">
        <f t="shared" ca="1" si="19"/>
        <v>70</v>
      </c>
      <c r="D135" s="11">
        <f t="shared" ca="1" si="20"/>
        <v>43089</v>
      </c>
      <c r="E135" s="11">
        <f t="shared" ca="1" si="17"/>
        <v>43103</v>
      </c>
      <c r="F135" t="s">
        <v>18</v>
      </c>
      <c r="G135" s="15">
        <f t="shared" ca="1" si="21"/>
        <v>21</v>
      </c>
    </row>
    <row r="136" spans="1:7" x14ac:dyDescent="0.35">
      <c r="A136">
        <v>135</v>
      </c>
      <c r="B136">
        <f t="shared" ca="1" si="18"/>
        <v>3</v>
      </c>
      <c r="C136">
        <f t="shared" ca="1" si="19"/>
        <v>10</v>
      </c>
      <c r="D136" s="11">
        <f t="shared" ca="1" si="20"/>
        <v>44723</v>
      </c>
      <c r="E136" s="11">
        <f t="shared" ca="1" si="17"/>
        <v>44737</v>
      </c>
      <c r="F136" t="s">
        <v>18</v>
      </c>
      <c r="G136" s="15">
        <f t="shared" ca="1" si="21"/>
        <v>18</v>
      </c>
    </row>
    <row r="137" spans="1:7" x14ac:dyDescent="0.35">
      <c r="A137">
        <v>136</v>
      </c>
      <c r="B137">
        <f t="shared" ca="1" si="18"/>
        <v>5</v>
      </c>
      <c r="C137">
        <f t="shared" ca="1" si="19"/>
        <v>118</v>
      </c>
      <c r="D137" s="11">
        <f t="shared" ca="1" si="20"/>
        <v>43639</v>
      </c>
      <c r="E137" s="11">
        <f t="shared" ca="1" si="17"/>
        <v>43653</v>
      </c>
      <c r="F137" t="s">
        <v>18</v>
      </c>
      <c r="G137" s="15">
        <f t="shared" ca="1" si="21"/>
        <v>25</v>
      </c>
    </row>
    <row r="138" spans="1:7" x14ac:dyDescent="0.35">
      <c r="A138">
        <v>137</v>
      </c>
      <c r="B138">
        <f t="shared" ca="1" si="18"/>
        <v>4</v>
      </c>
      <c r="C138">
        <f t="shared" ca="1" si="19"/>
        <v>23</v>
      </c>
      <c r="D138" s="11">
        <f t="shared" ca="1" si="20"/>
        <v>42903</v>
      </c>
      <c r="E138" s="11">
        <f t="shared" ca="1" si="17"/>
        <v>42917</v>
      </c>
      <c r="F138" t="s">
        <v>18</v>
      </c>
      <c r="G138" s="15">
        <f t="shared" ca="1" si="21"/>
        <v>8</v>
      </c>
    </row>
    <row r="139" spans="1:7" x14ac:dyDescent="0.35">
      <c r="A139">
        <v>138</v>
      </c>
      <c r="B139">
        <f t="shared" ca="1" si="18"/>
        <v>18</v>
      </c>
      <c r="C139">
        <f t="shared" ca="1" si="19"/>
        <v>74</v>
      </c>
      <c r="D139" s="11">
        <f t="shared" ca="1" si="20"/>
        <v>43032</v>
      </c>
      <c r="E139" s="11">
        <f t="shared" ca="1" si="17"/>
        <v>43046</v>
      </c>
      <c r="F139" t="s">
        <v>18</v>
      </c>
      <c r="G139" s="15">
        <f t="shared" ca="1" si="21"/>
        <v>13</v>
      </c>
    </row>
    <row r="140" spans="1:7" x14ac:dyDescent="0.35">
      <c r="A140">
        <v>139</v>
      </c>
      <c r="B140">
        <f t="shared" ca="1" si="18"/>
        <v>26</v>
      </c>
      <c r="C140">
        <f t="shared" ca="1" si="19"/>
        <v>27</v>
      </c>
      <c r="D140" s="11">
        <f t="shared" ca="1" si="20"/>
        <v>44715</v>
      </c>
      <c r="E140" s="11">
        <f t="shared" ca="1" si="17"/>
        <v>44729</v>
      </c>
      <c r="F140" t="s">
        <v>18</v>
      </c>
      <c r="G140" s="15">
        <f t="shared" ca="1" si="21"/>
        <v>5</v>
      </c>
    </row>
    <row r="141" spans="1:7" x14ac:dyDescent="0.35">
      <c r="A141">
        <v>140</v>
      </c>
      <c r="B141">
        <f t="shared" ca="1" si="18"/>
        <v>12</v>
      </c>
      <c r="C141">
        <f t="shared" ca="1" si="19"/>
        <v>118</v>
      </c>
      <c r="D141" s="11">
        <f t="shared" ca="1" si="20"/>
        <v>43182</v>
      </c>
      <c r="E141" s="11">
        <f t="shared" ca="1" si="17"/>
        <v>43196</v>
      </c>
      <c r="F141" t="s">
        <v>18</v>
      </c>
      <c r="G141" s="15">
        <f t="shared" ca="1" si="21"/>
        <v>24</v>
      </c>
    </row>
    <row r="142" spans="1:7" x14ac:dyDescent="0.35">
      <c r="A142">
        <v>141</v>
      </c>
      <c r="B142">
        <f t="shared" ca="1" si="18"/>
        <v>24</v>
      </c>
      <c r="C142">
        <f t="shared" ca="1" si="19"/>
        <v>93</v>
      </c>
      <c r="D142" s="11">
        <f t="shared" ca="1" si="20"/>
        <v>44440</v>
      </c>
      <c r="E142" s="11">
        <f t="shared" ca="1" si="17"/>
        <v>44454</v>
      </c>
      <c r="F142" t="s">
        <v>18</v>
      </c>
      <c r="G142" s="15">
        <f t="shared" ca="1" si="21"/>
        <v>10</v>
      </c>
    </row>
    <row r="143" spans="1:7" x14ac:dyDescent="0.35">
      <c r="A143">
        <v>142</v>
      </c>
      <c r="B143">
        <f t="shared" ca="1" si="18"/>
        <v>10</v>
      </c>
      <c r="C143">
        <f t="shared" ca="1" si="19"/>
        <v>61</v>
      </c>
      <c r="D143" s="11">
        <f t="shared" ca="1" si="20"/>
        <v>43476</v>
      </c>
      <c r="E143" s="11">
        <f t="shared" ca="1" si="17"/>
        <v>43490</v>
      </c>
      <c r="F143" t="s">
        <v>18</v>
      </c>
      <c r="G143" s="15">
        <f t="shared" ca="1" si="21"/>
        <v>22</v>
      </c>
    </row>
    <row r="144" spans="1:7" x14ac:dyDescent="0.35">
      <c r="A144">
        <v>143</v>
      </c>
      <c r="B144">
        <f t="shared" ca="1" si="18"/>
        <v>21</v>
      </c>
      <c r="C144">
        <f t="shared" ca="1" si="19"/>
        <v>1</v>
      </c>
      <c r="D144" s="11">
        <f t="shared" ca="1" si="20"/>
        <v>43127</v>
      </c>
      <c r="E144" s="11">
        <f t="shared" ca="1" si="17"/>
        <v>43141</v>
      </c>
      <c r="F144" t="s">
        <v>18</v>
      </c>
      <c r="G144" s="15">
        <f t="shared" ca="1" si="21"/>
        <v>14</v>
      </c>
    </row>
    <row r="145" spans="1:7" x14ac:dyDescent="0.35">
      <c r="A145">
        <v>144</v>
      </c>
      <c r="B145">
        <f t="shared" ca="1" si="18"/>
        <v>3</v>
      </c>
      <c r="C145">
        <f t="shared" ca="1" si="19"/>
        <v>30</v>
      </c>
      <c r="D145" s="11">
        <f t="shared" ca="1" si="20"/>
        <v>43116</v>
      </c>
      <c r="E145" s="11">
        <f t="shared" ca="1" si="17"/>
        <v>43130</v>
      </c>
      <c r="F145" t="s">
        <v>18</v>
      </c>
      <c r="G145" s="15">
        <f t="shared" ca="1" si="21"/>
        <v>6</v>
      </c>
    </row>
    <row r="146" spans="1:7" x14ac:dyDescent="0.35">
      <c r="A146">
        <v>145</v>
      </c>
      <c r="B146">
        <f t="shared" ca="1" si="18"/>
        <v>2</v>
      </c>
      <c r="C146">
        <f t="shared" ca="1" si="19"/>
        <v>134</v>
      </c>
      <c r="D146" s="11">
        <f t="shared" ca="1" si="20"/>
        <v>43044</v>
      </c>
      <c r="E146" s="11">
        <f t="shared" ca="1" si="17"/>
        <v>43058</v>
      </c>
      <c r="F146" t="s">
        <v>18</v>
      </c>
      <c r="G146" s="15">
        <f t="shared" ca="1" si="21"/>
        <v>15</v>
      </c>
    </row>
    <row r="147" spans="1:7" x14ac:dyDescent="0.35">
      <c r="A147">
        <v>146</v>
      </c>
      <c r="B147">
        <f t="shared" ca="1" si="18"/>
        <v>26</v>
      </c>
      <c r="C147">
        <f t="shared" ca="1" si="19"/>
        <v>103</v>
      </c>
      <c r="D147" s="11">
        <f t="shared" ca="1" si="20"/>
        <v>43289</v>
      </c>
      <c r="E147" s="11">
        <f t="shared" ca="1" si="17"/>
        <v>43303</v>
      </c>
      <c r="F147" t="s">
        <v>18</v>
      </c>
      <c r="G147" s="15">
        <f t="shared" ca="1" si="21"/>
        <v>20</v>
      </c>
    </row>
    <row r="148" spans="1:7" x14ac:dyDescent="0.35">
      <c r="A148">
        <v>147</v>
      </c>
      <c r="B148">
        <f t="shared" ca="1" si="18"/>
        <v>26</v>
      </c>
      <c r="C148">
        <f t="shared" ca="1" si="19"/>
        <v>121</v>
      </c>
      <c r="D148" s="11">
        <f t="shared" ca="1" si="20"/>
        <v>43559</v>
      </c>
      <c r="E148" s="11">
        <f t="shared" ca="1" si="17"/>
        <v>43573</v>
      </c>
      <c r="F148" t="s">
        <v>18</v>
      </c>
      <c r="G148" s="15">
        <f t="shared" ca="1" si="21"/>
        <v>10</v>
      </c>
    </row>
    <row r="149" spans="1:7" x14ac:dyDescent="0.35">
      <c r="A149">
        <v>148</v>
      </c>
      <c r="B149">
        <f t="shared" ca="1" si="18"/>
        <v>7</v>
      </c>
      <c r="C149">
        <f t="shared" ca="1" si="19"/>
        <v>16</v>
      </c>
      <c r="D149" s="11">
        <f t="shared" ca="1" si="20"/>
        <v>43431</v>
      </c>
      <c r="E149" s="11">
        <f t="shared" ca="1" si="17"/>
        <v>43445</v>
      </c>
      <c r="F149" t="s">
        <v>18</v>
      </c>
      <c r="G149" s="15">
        <f t="shared" ca="1" si="21"/>
        <v>1</v>
      </c>
    </row>
    <row r="150" spans="1:7" x14ac:dyDescent="0.35">
      <c r="A150">
        <v>149</v>
      </c>
      <c r="B150">
        <f t="shared" ca="1" si="18"/>
        <v>11</v>
      </c>
      <c r="C150">
        <f t="shared" ca="1" si="19"/>
        <v>69</v>
      </c>
      <c r="D150" s="11">
        <f t="shared" ca="1" si="20"/>
        <v>44334</v>
      </c>
      <c r="E150" s="11">
        <f t="shared" ca="1" si="17"/>
        <v>44348</v>
      </c>
      <c r="F150" t="s">
        <v>18</v>
      </c>
      <c r="G150" s="15">
        <f t="shared" ca="1" si="21"/>
        <v>2</v>
      </c>
    </row>
    <row r="151" spans="1:7" x14ac:dyDescent="0.35">
      <c r="A151">
        <v>150</v>
      </c>
      <c r="B151">
        <f t="shared" ca="1" si="18"/>
        <v>8</v>
      </c>
      <c r="C151">
        <f t="shared" ca="1" si="19"/>
        <v>97</v>
      </c>
      <c r="D151" s="11">
        <f t="shared" ca="1" si="20"/>
        <v>44432</v>
      </c>
      <c r="E151" s="11">
        <f t="shared" ca="1" si="17"/>
        <v>44446</v>
      </c>
      <c r="F151" t="s">
        <v>18</v>
      </c>
      <c r="G151" s="15">
        <f t="shared" ca="1" si="21"/>
        <v>16</v>
      </c>
    </row>
    <row r="152" spans="1:7" x14ac:dyDescent="0.35">
      <c r="A152">
        <v>151</v>
      </c>
      <c r="B152">
        <f t="shared" ca="1" si="18"/>
        <v>10</v>
      </c>
      <c r="C152">
        <f t="shared" ca="1" si="19"/>
        <v>78</v>
      </c>
      <c r="D152" s="11">
        <f t="shared" ca="1" si="20"/>
        <v>44719</v>
      </c>
      <c r="E152" s="11">
        <f t="shared" ca="1" si="17"/>
        <v>44733</v>
      </c>
      <c r="F152" t="s">
        <v>18</v>
      </c>
      <c r="G152" s="15">
        <f t="shared" ca="1" si="21"/>
        <v>1</v>
      </c>
    </row>
    <row r="153" spans="1:7" x14ac:dyDescent="0.35">
      <c r="A153">
        <v>152</v>
      </c>
      <c r="B153">
        <f t="shared" ca="1" si="18"/>
        <v>27</v>
      </c>
      <c r="C153">
        <f t="shared" ca="1" si="19"/>
        <v>113</v>
      </c>
      <c r="D153" s="11">
        <f t="shared" ca="1" si="20"/>
        <v>43225</v>
      </c>
      <c r="E153" s="11">
        <f t="shared" ca="1" si="17"/>
        <v>43239</v>
      </c>
      <c r="F153" t="s">
        <v>18</v>
      </c>
      <c r="G153" s="15">
        <f t="shared" ca="1" si="21"/>
        <v>5</v>
      </c>
    </row>
    <row r="154" spans="1:7" x14ac:dyDescent="0.35">
      <c r="A154">
        <v>153</v>
      </c>
      <c r="B154">
        <f t="shared" ca="1" si="18"/>
        <v>14</v>
      </c>
      <c r="C154">
        <f t="shared" ca="1" si="19"/>
        <v>90</v>
      </c>
      <c r="D154" s="11">
        <f t="shared" ca="1" si="20"/>
        <v>44158</v>
      </c>
      <c r="E154" s="11">
        <f t="shared" ca="1" si="17"/>
        <v>44172</v>
      </c>
      <c r="F154" t="s">
        <v>18</v>
      </c>
      <c r="G154" s="15">
        <f t="shared" ca="1" si="21"/>
        <v>20</v>
      </c>
    </row>
    <row r="155" spans="1:7" x14ac:dyDescent="0.35">
      <c r="A155">
        <v>154</v>
      </c>
      <c r="B155">
        <f t="shared" ca="1" si="18"/>
        <v>1</v>
      </c>
      <c r="C155">
        <f t="shared" ca="1" si="19"/>
        <v>18</v>
      </c>
      <c r="D155" s="11">
        <f t="shared" ca="1" si="20"/>
        <v>44569</v>
      </c>
      <c r="E155" s="11">
        <f t="shared" ca="1" si="17"/>
        <v>44583</v>
      </c>
      <c r="F155" t="s">
        <v>18</v>
      </c>
      <c r="G155" s="15">
        <f t="shared" ca="1" si="21"/>
        <v>17</v>
      </c>
    </row>
    <row r="156" spans="1:7" x14ac:dyDescent="0.35">
      <c r="A156">
        <v>155</v>
      </c>
      <c r="B156">
        <f t="shared" ca="1" si="18"/>
        <v>26</v>
      </c>
      <c r="C156">
        <f t="shared" ca="1" si="19"/>
        <v>89</v>
      </c>
      <c r="D156" s="11">
        <f t="shared" ca="1" si="20"/>
        <v>43439</v>
      </c>
      <c r="E156" s="11">
        <f t="shared" ca="1" si="17"/>
        <v>43453</v>
      </c>
      <c r="F156" t="s">
        <v>18</v>
      </c>
      <c r="G156" s="15">
        <f t="shared" ca="1" si="21"/>
        <v>8</v>
      </c>
    </row>
    <row r="157" spans="1:7" x14ac:dyDescent="0.35">
      <c r="A157">
        <v>156</v>
      </c>
      <c r="B157">
        <f t="shared" ca="1" si="18"/>
        <v>20</v>
      </c>
      <c r="C157">
        <f t="shared" ca="1" si="19"/>
        <v>53</v>
      </c>
      <c r="D157" s="11">
        <f t="shared" ca="1" si="20"/>
        <v>44335</v>
      </c>
      <c r="E157" s="11">
        <f t="shared" ca="1" si="17"/>
        <v>44349</v>
      </c>
      <c r="F157" t="s">
        <v>18</v>
      </c>
      <c r="G157" s="15">
        <f t="shared" ca="1" si="21"/>
        <v>22</v>
      </c>
    </row>
    <row r="158" spans="1:7" x14ac:dyDescent="0.35">
      <c r="A158">
        <v>157</v>
      </c>
      <c r="B158">
        <f t="shared" ca="1" si="18"/>
        <v>7</v>
      </c>
      <c r="C158">
        <f t="shared" ca="1" si="19"/>
        <v>86</v>
      </c>
      <c r="D158" s="11">
        <f t="shared" ca="1" si="20"/>
        <v>44000</v>
      </c>
      <c r="E158" s="11">
        <f t="shared" ca="1" si="17"/>
        <v>44014</v>
      </c>
      <c r="F158" t="s">
        <v>18</v>
      </c>
      <c r="G158" s="15">
        <f t="shared" ca="1" si="21"/>
        <v>2</v>
      </c>
    </row>
    <row r="159" spans="1:7" x14ac:dyDescent="0.35">
      <c r="A159">
        <v>158</v>
      </c>
      <c r="B159">
        <f t="shared" ca="1" si="18"/>
        <v>20</v>
      </c>
      <c r="C159">
        <f t="shared" ca="1" si="19"/>
        <v>114</v>
      </c>
      <c r="D159" s="11">
        <f t="shared" ca="1" si="20"/>
        <v>43387</v>
      </c>
      <c r="E159" s="11">
        <f t="shared" ca="1" si="17"/>
        <v>43401</v>
      </c>
      <c r="F159" t="s">
        <v>18</v>
      </c>
      <c r="G159" s="15">
        <f t="shared" ca="1" si="21"/>
        <v>26</v>
      </c>
    </row>
    <row r="160" spans="1:7" x14ac:dyDescent="0.35">
      <c r="A160">
        <v>159</v>
      </c>
      <c r="B160">
        <f t="shared" ca="1" si="18"/>
        <v>28</v>
      </c>
      <c r="C160">
        <f t="shared" ca="1" si="19"/>
        <v>67</v>
      </c>
      <c r="D160" s="11">
        <f t="shared" ca="1" si="20"/>
        <v>43796</v>
      </c>
      <c r="E160" s="11">
        <f t="shared" ca="1" si="17"/>
        <v>43810</v>
      </c>
      <c r="F160" t="s">
        <v>18</v>
      </c>
      <c r="G160" s="15">
        <f t="shared" ca="1" si="21"/>
        <v>2</v>
      </c>
    </row>
    <row r="161" spans="1:7" x14ac:dyDescent="0.35">
      <c r="A161">
        <v>160</v>
      </c>
      <c r="B161">
        <f t="shared" ca="1" si="18"/>
        <v>22</v>
      </c>
      <c r="C161">
        <f t="shared" ca="1" si="19"/>
        <v>48</v>
      </c>
      <c r="D161" s="11">
        <f t="shared" ca="1" si="20"/>
        <v>43908</v>
      </c>
      <c r="E161" s="11">
        <f t="shared" ca="1" si="17"/>
        <v>43922</v>
      </c>
      <c r="F161" t="s">
        <v>18</v>
      </c>
      <c r="G161" s="15">
        <f t="shared" ca="1" si="21"/>
        <v>2</v>
      </c>
    </row>
    <row r="162" spans="1:7" x14ac:dyDescent="0.35">
      <c r="A162">
        <v>161</v>
      </c>
      <c r="B162">
        <f t="shared" ca="1" si="18"/>
        <v>23</v>
      </c>
      <c r="C162">
        <f t="shared" ca="1" si="19"/>
        <v>134</v>
      </c>
      <c r="D162" s="11">
        <f t="shared" ca="1" si="20"/>
        <v>44035</v>
      </c>
      <c r="E162" s="11">
        <f t="shared" ca="1" si="17"/>
        <v>44049</v>
      </c>
      <c r="F162" t="s">
        <v>18</v>
      </c>
      <c r="G162" s="15">
        <f t="shared" ca="1" si="21"/>
        <v>24</v>
      </c>
    </row>
    <row r="163" spans="1:7" x14ac:dyDescent="0.35">
      <c r="A163">
        <v>162</v>
      </c>
      <c r="B163">
        <f t="shared" ca="1" si="18"/>
        <v>8</v>
      </c>
      <c r="C163">
        <f t="shared" ca="1" si="19"/>
        <v>97</v>
      </c>
      <c r="D163" s="11">
        <f t="shared" ca="1" si="20"/>
        <v>44067</v>
      </c>
      <c r="E163" s="11">
        <f t="shared" ca="1" si="17"/>
        <v>44081</v>
      </c>
      <c r="F163" t="s">
        <v>18</v>
      </c>
      <c r="G163" s="15">
        <f t="shared" ca="1" si="21"/>
        <v>1</v>
      </c>
    </row>
    <row r="164" spans="1:7" x14ac:dyDescent="0.35">
      <c r="A164">
        <v>163</v>
      </c>
      <c r="B164">
        <f t="shared" ca="1" si="18"/>
        <v>11</v>
      </c>
      <c r="C164">
        <f t="shared" ca="1" si="19"/>
        <v>119</v>
      </c>
      <c r="D164" s="11">
        <f t="shared" ca="1" si="20"/>
        <v>43391</v>
      </c>
      <c r="E164" s="11">
        <f t="shared" ca="1" si="17"/>
        <v>43405</v>
      </c>
      <c r="F164" t="s">
        <v>18</v>
      </c>
      <c r="G164" s="15">
        <f t="shared" ca="1" si="21"/>
        <v>13</v>
      </c>
    </row>
    <row r="165" spans="1:7" x14ac:dyDescent="0.35">
      <c r="A165">
        <v>164</v>
      </c>
      <c r="B165">
        <f t="shared" ca="1" si="18"/>
        <v>6</v>
      </c>
      <c r="C165">
        <f t="shared" ca="1" si="19"/>
        <v>125</v>
      </c>
      <c r="D165" s="11">
        <f t="shared" ca="1" si="20"/>
        <v>43197</v>
      </c>
      <c r="E165" s="11">
        <f t="shared" ca="1" si="17"/>
        <v>43211</v>
      </c>
      <c r="F165" t="s">
        <v>18</v>
      </c>
      <c r="G165" s="15">
        <f t="shared" ca="1" si="21"/>
        <v>19</v>
      </c>
    </row>
    <row r="166" spans="1:7" x14ac:dyDescent="0.35">
      <c r="A166">
        <v>165</v>
      </c>
      <c r="B166">
        <f t="shared" ca="1" si="18"/>
        <v>2</v>
      </c>
      <c r="C166">
        <f t="shared" ca="1" si="19"/>
        <v>16</v>
      </c>
      <c r="D166" s="11">
        <f t="shared" ca="1" si="20"/>
        <v>44327</v>
      </c>
      <c r="E166" s="11">
        <f t="shared" ca="1" si="17"/>
        <v>44341</v>
      </c>
      <c r="F166" t="s">
        <v>18</v>
      </c>
      <c r="G166" s="15">
        <f t="shared" ca="1" si="21"/>
        <v>13</v>
      </c>
    </row>
    <row r="167" spans="1:7" x14ac:dyDescent="0.35">
      <c r="A167">
        <v>166</v>
      </c>
      <c r="B167">
        <f t="shared" ca="1" si="18"/>
        <v>19</v>
      </c>
      <c r="C167">
        <f t="shared" ca="1" si="19"/>
        <v>103</v>
      </c>
      <c r="D167" s="11">
        <f t="shared" ca="1" si="20"/>
        <v>43408</v>
      </c>
      <c r="E167" s="11">
        <f t="shared" ca="1" si="17"/>
        <v>43422</v>
      </c>
      <c r="F167" t="s">
        <v>18</v>
      </c>
      <c r="G167" s="15">
        <f t="shared" ca="1" si="21"/>
        <v>5</v>
      </c>
    </row>
    <row r="168" spans="1:7" x14ac:dyDescent="0.35">
      <c r="A168">
        <v>167</v>
      </c>
      <c r="B168">
        <f t="shared" ca="1" si="18"/>
        <v>4</v>
      </c>
      <c r="C168">
        <f t="shared" ca="1" si="19"/>
        <v>115</v>
      </c>
      <c r="D168" s="11">
        <f t="shared" ca="1" si="20"/>
        <v>44904</v>
      </c>
      <c r="E168" s="11">
        <f t="shared" ca="1" si="17"/>
        <v>44918</v>
      </c>
      <c r="F168" t="s">
        <v>18</v>
      </c>
      <c r="G168" s="15">
        <f t="shared" ca="1" si="21"/>
        <v>18</v>
      </c>
    </row>
    <row r="169" spans="1:7" x14ac:dyDescent="0.35">
      <c r="A169">
        <v>168</v>
      </c>
      <c r="B169">
        <f t="shared" ca="1" si="18"/>
        <v>12</v>
      </c>
      <c r="C169">
        <f t="shared" ca="1" si="19"/>
        <v>81</v>
      </c>
      <c r="D169" s="11">
        <f t="shared" ca="1" si="20"/>
        <v>43130</v>
      </c>
      <c r="E169" s="11">
        <f t="shared" ca="1" si="17"/>
        <v>43144</v>
      </c>
      <c r="F169" t="s">
        <v>18</v>
      </c>
      <c r="G169" s="15">
        <f t="shared" ca="1" si="21"/>
        <v>21</v>
      </c>
    </row>
    <row r="170" spans="1:7" x14ac:dyDescent="0.35">
      <c r="A170">
        <v>169</v>
      </c>
      <c r="B170">
        <f t="shared" ca="1" si="18"/>
        <v>13</v>
      </c>
      <c r="C170">
        <f t="shared" ca="1" si="19"/>
        <v>42</v>
      </c>
      <c r="D170" s="11">
        <f t="shared" ca="1" si="20"/>
        <v>43497</v>
      </c>
      <c r="E170" s="11">
        <f t="shared" ref="E170:E195" ca="1" si="22">D170+14</f>
        <v>43511</v>
      </c>
      <c r="F170" t="s">
        <v>18</v>
      </c>
      <c r="G170" s="15">
        <f t="shared" ca="1" si="21"/>
        <v>24</v>
      </c>
    </row>
    <row r="171" spans="1:7" x14ac:dyDescent="0.35">
      <c r="A171">
        <v>170</v>
      </c>
      <c r="B171">
        <f t="shared" ca="1" si="18"/>
        <v>14</v>
      </c>
      <c r="C171">
        <f t="shared" ca="1" si="19"/>
        <v>133</v>
      </c>
      <c r="D171" s="11">
        <f t="shared" ca="1" si="20"/>
        <v>43252</v>
      </c>
      <c r="E171" s="11">
        <f t="shared" ca="1" si="22"/>
        <v>43266</v>
      </c>
      <c r="F171" t="s">
        <v>18</v>
      </c>
      <c r="G171" s="15">
        <f t="shared" ca="1" si="21"/>
        <v>9</v>
      </c>
    </row>
    <row r="172" spans="1:7" x14ac:dyDescent="0.35">
      <c r="A172">
        <v>171</v>
      </c>
      <c r="B172">
        <f t="shared" ca="1" si="18"/>
        <v>21</v>
      </c>
      <c r="C172">
        <f t="shared" ca="1" si="19"/>
        <v>60</v>
      </c>
      <c r="D172" s="11">
        <f t="shared" ca="1" si="20"/>
        <v>44437</v>
      </c>
      <c r="E172" s="11">
        <f t="shared" ca="1" si="22"/>
        <v>44451</v>
      </c>
      <c r="F172" t="s">
        <v>18</v>
      </c>
      <c r="G172" s="15">
        <f t="shared" ca="1" si="21"/>
        <v>21</v>
      </c>
    </row>
    <row r="173" spans="1:7" x14ac:dyDescent="0.35">
      <c r="A173">
        <v>172</v>
      </c>
      <c r="B173">
        <f t="shared" ca="1" si="18"/>
        <v>20</v>
      </c>
      <c r="C173">
        <f t="shared" ca="1" si="19"/>
        <v>5</v>
      </c>
      <c r="D173" s="11">
        <f t="shared" ca="1" si="20"/>
        <v>44410</v>
      </c>
      <c r="E173" s="11">
        <f t="shared" ca="1" si="22"/>
        <v>44424</v>
      </c>
      <c r="F173" t="s">
        <v>18</v>
      </c>
      <c r="G173" s="15">
        <f t="shared" ca="1" si="21"/>
        <v>9</v>
      </c>
    </row>
    <row r="174" spans="1:7" x14ac:dyDescent="0.35">
      <c r="A174">
        <v>173</v>
      </c>
      <c r="B174">
        <f t="shared" ca="1" si="18"/>
        <v>25</v>
      </c>
      <c r="C174">
        <f t="shared" ca="1" si="19"/>
        <v>53</v>
      </c>
      <c r="D174" s="11">
        <f t="shared" ca="1" si="20"/>
        <v>44722</v>
      </c>
      <c r="E174" s="11">
        <f t="shared" ca="1" si="22"/>
        <v>44736</v>
      </c>
      <c r="F174" t="s">
        <v>18</v>
      </c>
      <c r="G174" s="15">
        <f t="shared" ca="1" si="21"/>
        <v>4</v>
      </c>
    </row>
    <row r="175" spans="1:7" x14ac:dyDescent="0.35">
      <c r="A175">
        <v>174</v>
      </c>
      <c r="B175">
        <f t="shared" ca="1" si="18"/>
        <v>4</v>
      </c>
      <c r="C175">
        <f t="shared" ca="1" si="19"/>
        <v>100</v>
      </c>
      <c r="D175" s="11">
        <f t="shared" ca="1" si="20"/>
        <v>43030</v>
      </c>
      <c r="E175" s="11">
        <f t="shared" ca="1" si="22"/>
        <v>43044</v>
      </c>
      <c r="F175" t="s">
        <v>18</v>
      </c>
      <c r="G175" s="15">
        <f t="shared" ca="1" si="21"/>
        <v>1</v>
      </c>
    </row>
    <row r="176" spans="1:7" x14ac:dyDescent="0.35">
      <c r="A176">
        <v>175</v>
      </c>
      <c r="B176">
        <f t="shared" ca="1" si="18"/>
        <v>24</v>
      </c>
      <c r="C176">
        <f t="shared" ca="1" si="19"/>
        <v>9</v>
      </c>
      <c r="D176" s="11">
        <f t="shared" ca="1" si="20"/>
        <v>43720</v>
      </c>
      <c r="E176" s="11">
        <f t="shared" ca="1" si="22"/>
        <v>43734</v>
      </c>
      <c r="F176" t="s">
        <v>18</v>
      </c>
      <c r="G176" s="15">
        <f t="shared" ca="1" si="21"/>
        <v>20</v>
      </c>
    </row>
    <row r="177" spans="1:7" x14ac:dyDescent="0.35">
      <c r="A177">
        <v>176</v>
      </c>
      <c r="B177">
        <f t="shared" ca="1" si="18"/>
        <v>26</v>
      </c>
      <c r="C177">
        <f t="shared" ca="1" si="19"/>
        <v>103</v>
      </c>
      <c r="D177" s="11">
        <f t="shared" ca="1" si="20"/>
        <v>43572</v>
      </c>
      <c r="E177" s="11">
        <f t="shared" ca="1" si="22"/>
        <v>43586</v>
      </c>
      <c r="F177" t="s">
        <v>18</v>
      </c>
      <c r="G177" s="15">
        <f t="shared" ca="1" si="21"/>
        <v>21</v>
      </c>
    </row>
    <row r="178" spans="1:7" x14ac:dyDescent="0.35">
      <c r="A178">
        <v>177</v>
      </c>
      <c r="B178">
        <f t="shared" ca="1" si="18"/>
        <v>27</v>
      </c>
      <c r="C178">
        <f t="shared" ca="1" si="19"/>
        <v>42</v>
      </c>
      <c r="D178" s="11">
        <f t="shared" ca="1" si="20"/>
        <v>44295</v>
      </c>
      <c r="E178" s="11">
        <f t="shared" ca="1" si="22"/>
        <v>44309</v>
      </c>
      <c r="F178" t="s">
        <v>18</v>
      </c>
      <c r="G178" s="15">
        <f t="shared" ca="1" si="21"/>
        <v>20</v>
      </c>
    </row>
    <row r="179" spans="1:7" x14ac:dyDescent="0.35">
      <c r="A179">
        <v>178</v>
      </c>
      <c r="B179">
        <f t="shared" ca="1" si="18"/>
        <v>28</v>
      </c>
      <c r="C179">
        <f t="shared" ca="1" si="19"/>
        <v>3</v>
      </c>
      <c r="D179" s="11">
        <f t="shared" ca="1" si="20"/>
        <v>44072</v>
      </c>
      <c r="E179" s="11">
        <f t="shared" ca="1" si="22"/>
        <v>44086</v>
      </c>
      <c r="F179" t="s">
        <v>18</v>
      </c>
      <c r="G179" s="15">
        <f t="shared" ca="1" si="21"/>
        <v>4</v>
      </c>
    </row>
    <row r="180" spans="1:7" x14ac:dyDescent="0.35">
      <c r="A180">
        <v>179</v>
      </c>
      <c r="B180">
        <f t="shared" ca="1" si="18"/>
        <v>6</v>
      </c>
      <c r="C180">
        <f t="shared" ca="1" si="19"/>
        <v>63</v>
      </c>
      <c r="D180" s="11">
        <f t="shared" ca="1" si="20"/>
        <v>43754</v>
      </c>
      <c r="E180" s="11">
        <f t="shared" ca="1" si="22"/>
        <v>43768</v>
      </c>
      <c r="F180" t="s">
        <v>18</v>
      </c>
      <c r="G180" s="15">
        <f t="shared" ca="1" si="21"/>
        <v>7</v>
      </c>
    </row>
    <row r="181" spans="1:7" x14ac:dyDescent="0.35">
      <c r="A181">
        <v>180</v>
      </c>
      <c r="B181">
        <f t="shared" ca="1" si="18"/>
        <v>10</v>
      </c>
      <c r="C181">
        <f t="shared" ca="1" si="19"/>
        <v>38</v>
      </c>
      <c r="D181" s="11">
        <f t="shared" ca="1" si="20"/>
        <v>43312</v>
      </c>
      <c r="E181" s="11">
        <f t="shared" ca="1" si="22"/>
        <v>43326</v>
      </c>
      <c r="F181" t="s">
        <v>18</v>
      </c>
      <c r="G181" s="15">
        <f t="shared" ca="1" si="21"/>
        <v>1</v>
      </c>
    </row>
    <row r="182" spans="1:7" x14ac:dyDescent="0.35">
      <c r="A182">
        <v>181</v>
      </c>
      <c r="B182">
        <f t="shared" ca="1" si="18"/>
        <v>13</v>
      </c>
      <c r="C182">
        <f t="shared" ca="1" si="19"/>
        <v>77</v>
      </c>
      <c r="D182" s="11">
        <f t="shared" ca="1" si="20"/>
        <v>44284</v>
      </c>
      <c r="E182" s="11">
        <f t="shared" ca="1" si="22"/>
        <v>44298</v>
      </c>
      <c r="F182" t="s">
        <v>18</v>
      </c>
      <c r="G182" s="15">
        <f t="shared" ca="1" si="21"/>
        <v>6</v>
      </c>
    </row>
    <row r="183" spans="1:7" x14ac:dyDescent="0.35">
      <c r="A183">
        <v>182</v>
      </c>
      <c r="B183">
        <f t="shared" ca="1" si="18"/>
        <v>11</v>
      </c>
      <c r="C183">
        <f t="shared" ca="1" si="19"/>
        <v>133</v>
      </c>
      <c r="D183" s="11">
        <f t="shared" ca="1" si="20"/>
        <v>44609</v>
      </c>
      <c r="E183" s="11">
        <f t="shared" ca="1" si="22"/>
        <v>44623</v>
      </c>
      <c r="F183" t="s">
        <v>18</v>
      </c>
      <c r="G183" s="15">
        <f t="shared" ca="1" si="21"/>
        <v>27</v>
      </c>
    </row>
    <row r="184" spans="1:7" x14ac:dyDescent="0.35">
      <c r="A184">
        <v>183</v>
      </c>
      <c r="B184">
        <f t="shared" ca="1" si="18"/>
        <v>3</v>
      </c>
      <c r="C184">
        <f t="shared" ca="1" si="19"/>
        <v>3</v>
      </c>
      <c r="D184" s="11">
        <f t="shared" ca="1" si="20"/>
        <v>43804</v>
      </c>
      <c r="E184" s="11">
        <f t="shared" ca="1" si="22"/>
        <v>43818</v>
      </c>
      <c r="F184" t="s">
        <v>18</v>
      </c>
      <c r="G184" s="15">
        <f t="shared" ca="1" si="21"/>
        <v>22</v>
      </c>
    </row>
    <row r="185" spans="1:7" x14ac:dyDescent="0.35">
      <c r="A185">
        <v>184</v>
      </c>
      <c r="B185">
        <f t="shared" ca="1" si="18"/>
        <v>20</v>
      </c>
      <c r="C185">
        <f t="shared" ca="1" si="19"/>
        <v>20</v>
      </c>
      <c r="D185" s="11">
        <f t="shared" ca="1" si="20"/>
        <v>42985</v>
      </c>
      <c r="E185" s="11">
        <f t="shared" ca="1" si="22"/>
        <v>42999</v>
      </c>
      <c r="F185" t="s">
        <v>18</v>
      </c>
      <c r="G185" s="15">
        <f t="shared" ca="1" si="21"/>
        <v>20</v>
      </c>
    </row>
    <row r="186" spans="1:7" x14ac:dyDescent="0.35">
      <c r="A186">
        <v>185</v>
      </c>
      <c r="B186">
        <f t="shared" ca="1" si="18"/>
        <v>12</v>
      </c>
      <c r="C186">
        <f t="shared" ca="1" si="19"/>
        <v>13</v>
      </c>
      <c r="D186" s="11">
        <f t="shared" ca="1" si="20"/>
        <v>43923</v>
      </c>
      <c r="E186" s="11">
        <f t="shared" ca="1" si="22"/>
        <v>43937</v>
      </c>
      <c r="F186" t="s">
        <v>18</v>
      </c>
      <c r="G186" s="15">
        <f t="shared" ca="1" si="21"/>
        <v>18</v>
      </c>
    </row>
    <row r="187" spans="1:7" x14ac:dyDescent="0.35">
      <c r="A187">
        <v>186</v>
      </c>
      <c r="B187">
        <f t="shared" ca="1" si="18"/>
        <v>13</v>
      </c>
      <c r="C187">
        <f t="shared" ca="1" si="19"/>
        <v>144</v>
      </c>
      <c r="D187" s="11">
        <f t="shared" ca="1" si="20"/>
        <v>44877</v>
      </c>
      <c r="E187" s="11">
        <f t="shared" ca="1" si="22"/>
        <v>44891</v>
      </c>
      <c r="F187" t="s">
        <v>18</v>
      </c>
      <c r="G187" s="15">
        <f t="shared" ca="1" si="21"/>
        <v>7</v>
      </c>
    </row>
    <row r="188" spans="1:7" x14ac:dyDescent="0.35">
      <c r="A188">
        <v>187</v>
      </c>
      <c r="B188">
        <f t="shared" ca="1" si="18"/>
        <v>19</v>
      </c>
      <c r="C188">
        <f t="shared" ca="1" si="19"/>
        <v>77</v>
      </c>
      <c r="D188" s="11">
        <f t="shared" ca="1" si="20"/>
        <v>44636</v>
      </c>
      <c r="E188" s="11">
        <f t="shared" ca="1" si="22"/>
        <v>44650</v>
      </c>
      <c r="F188" t="s">
        <v>18</v>
      </c>
      <c r="G188" s="15">
        <f t="shared" ca="1" si="21"/>
        <v>4</v>
      </c>
    </row>
    <row r="189" spans="1:7" x14ac:dyDescent="0.35">
      <c r="A189">
        <v>188</v>
      </c>
      <c r="B189">
        <f t="shared" ca="1" si="18"/>
        <v>1</v>
      </c>
      <c r="C189">
        <f t="shared" ca="1" si="19"/>
        <v>28</v>
      </c>
      <c r="D189" s="11">
        <f t="shared" ca="1" si="20"/>
        <v>43372</v>
      </c>
      <c r="E189" s="11">
        <f t="shared" ca="1" si="22"/>
        <v>43386</v>
      </c>
      <c r="F189" t="s">
        <v>18</v>
      </c>
      <c r="G189" s="15">
        <f t="shared" ca="1" si="21"/>
        <v>17</v>
      </c>
    </row>
    <row r="190" spans="1:7" x14ac:dyDescent="0.35">
      <c r="A190">
        <v>189</v>
      </c>
      <c r="B190">
        <f t="shared" ca="1" si="18"/>
        <v>26</v>
      </c>
      <c r="C190">
        <f t="shared" ca="1" si="19"/>
        <v>84</v>
      </c>
      <c r="D190" s="11">
        <f t="shared" ca="1" si="20"/>
        <v>44880</v>
      </c>
      <c r="E190" s="11">
        <f t="shared" ca="1" si="22"/>
        <v>44894</v>
      </c>
      <c r="F190" t="s">
        <v>18</v>
      </c>
      <c r="G190" s="15">
        <f t="shared" ca="1" si="21"/>
        <v>26</v>
      </c>
    </row>
    <row r="191" spans="1:7" x14ac:dyDescent="0.35">
      <c r="A191">
        <v>190</v>
      </c>
      <c r="B191">
        <f t="shared" ca="1" si="18"/>
        <v>10</v>
      </c>
      <c r="C191">
        <f t="shared" ca="1" si="19"/>
        <v>113</v>
      </c>
      <c r="D191" s="11">
        <f t="shared" ca="1" si="20"/>
        <v>42935</v>
      </c>
      <c r="E191" s="11">
        <f t="shared" ca="1" si="22"/>
        <v>42949</v>
      </c>
      <c r="F191" t="s">
        <v>18</v>
      </c>
      <c r="G191" s="15">
        <f t="shared" ca="1" si="21"/>
        <v>7</v>
      </c>
    </row>
    <row r="192" spans="1:7" x14ac:dyDescent="0.35">
      <c r="A192">
        <v>191</v>
      </c>
      <c r="B192">
        <f t="shared" ca="1" si="18"/>
        <v>17</v>
      </c>
      <c r="C192">
        <f t="shared" ca="1" si="19"/>
        <v>123</v>
      </c>
      <c r="D192" s="11">
        <f t="shared" ca="1" si="20"/>
        <v>42823</v>
      </c>
      <c r="E192" s="11">
        <f t="shared" ca="1" si="22"/>
        <v>42837</v>
      </c>
      <c r="F192" t="s">
        <v>18</v>
      </c>
      <c r="G192" s="15">
        <f t="shared" ca="1" si="21"/>
        <v>16</v>
      </c>
    </row>
    <row r="193" spans="1:7" x14ac:dyDescent="0.35">
      <c r="A193">
        <v>192</v>
      </c>
      <c r="B193">
        <f t="shared" ca="1" si="18"/>
        <v>27</v>
      </c>
      <c r="C193">
        <f t="shared" ca="1" si="19"/>
        <v>101</v>
      </c>
      <c r="D193" s="11">
        <f t="shared" ca="1" si="20"/>
        <v>44562</v>
      </c>
      <c r="E193" s="11">
        <f t="shared" ca="1" si="22"/>
        <v>44576</v>
      </c>
      <c r="F193" t="s">
        <v>18</v>
      </c>
      <c r="G193" s="15">
        <f t="shared" ca="1" si="21"/>
        <v>25</v>
      </c>
    </row>
    <row r="194" spans="1:7" x14ac:dyDescent="0.35">
      <c r="A194">
        <v>193</v>
      </c>
      <c r="B194">
        <f t="shared" ca="1" si="18"/>
        <v>15</v>
      </c>
      <c r="C194">
        <f t="shared" ca="1" si="19"/>
        <v>16</v>
      </c>
      <c r="D194" s="11">
        <f t="shared" ca="1" si="20"/>
        <v>43624</v>
      </c>
      <c r="E194" s="11">
        <f t="shared" ca="1" si="22"/>
        <v>43638</v>
      </c>
      <c r="F194" t="s">
        <v>18</v>
      </c>
      <c r="G194" s="15">
        <f t="shared" ca="1" si="21"/>
        <v>10</v>
      </c>
    </row>
    <row r="195" spans="1:7" x14ac:dyDescent="0.35">
      <c r="A195">
        <v>194</v>
      </c>
      <c r="B195">
        <f t="shared" ref="B195:B258" ca="1" si="23">RANDBETWEEN(1,28)</f>
        <v>18</v>
      </c>
      <c r="C195">
        <f t="shared" ref="C195:C258" ca="1" si="24">RANDBETWEEN(1, 145)</f>
        <v>3</v>
      </c>
      <c r="D195" s="11">
        <f t="shared" ref="D195:D258" ca="1" si="25">RANDBETWEEN(DATE(2017,3,1),DATE(2023,2,20))</f>
        <v>44176</v>
      </c>
      <c r="E195" s="11">
        <f t="shared" ca="1" si="22"/>
        <v>44190</v>
      </c>
      <c r="F195" t="s">
        <v>133</v>
      </c>
      <c r="G195" s="15">
        <f t="shared" ref="G195:G258" ca="1" si="26">RANDBETWEEN(1,27)</f>
        <v>23</v>
      </c>
    </row>
    <row r="196" spans="1:7" x14ac:dyDescent="0.35">
      <c r="A196">
        <v>195</v>
      </c>
      <c r="B196">
        <f t="shared" ca="1" si="23"/>
        <v>7</v>
      </c>
      <c r="C196">
        <f t="shared" ca="1" si="24"/>
        <v>40</v>
      </c>
      <c r="D196" s="11">
        <f t="shared" ca="1" si="25"/>
        <v>44233</v>
      </c>
      <c r="E196" s="11">
        <f ca="1">D196+9</f>
        <v>44242</v>
      </c>
      <c r="F196" t="s">
        <v>133</v>
      </c>
      <c r="G196" s="15">
        <f t="shared" ca="1" si="26"/>
        <v>6</v>
      </c>
    </row>
    <row r="197" spans="1:7" x14ac:dyDescent="0.35">
      <c r="A197">
        <v>196</v>
      </c>
      <c r="B197">
        <f t="shared" ca="1" si="23"/>
        <v>20</v>
      </c>
      <c r="C197">
        <f t="shared" ca="1" si="24"/>
        <v>96</v>
      </c>
      <c r="D197" s="11">
        <f t="shared" ca="1" si="25"/>
        <v>44142</v>
      </c>
      <c r="E197" s="11">
        <f t="shared" ref="E197:E260" ca="1" si="27">D197+9</f>
        <v>44151</v>
      </c>
      <c r="F197" t="s">
        <v>133</v>
      </c>
      <c r="G197" s="15">
        <f t="shared" ca="1" si="26"/>
        <v>15</v>
      </c>
    </row>
    <row r="198" spans="1:7" x14ac:dyDescent="0.35">
      <c r="A198">
        <v>197</v>
      </c>
      <c r="B198">
        <f t="shared" ca="1" si="23"/>
        <v>15</v>
      </c>
      <c r="C198">
        <f t="shared" ca="1" si="24"/>
        <v>32</v>
      </c>
      <c r="D198" s="11">
        <f t="shared" ca="1" si="25"/>
        <v>42961</v>
      </c>
      <c r="E198" s="11">
        <f t="shared" ca="1" si="27"/>
        <v>42970</v>
      </c>
      <c r="F198" t="s">
        <v>133</v>
      </c>
      <c r="G198" s="15">
        <f t="shared" ca="1" si="26"/>
        <v>4</v>
      </c>
    </row>
    <row r="199" spans="1:7" x14ac:dyDescent="0.35">
      <c r="A199">
        <v>198</v>
      </c>
      <c r="B199">
        <f t="shared" ca="1" si="23"/>
        <v>6</v>
      </c>
      <c r="C199">
        <f t="shared" ca="1" si="24"/>
        <v>116</v>
      </c>
      <c r="D199" s="11">
        <f t="shared" ca="1" si="25"/>
        <v>44253</v>
      </c>
      <c r="E199" s="11">
        <f t="shared" ca="1" si="27"/>
        <v>44262</v>
      </c>
      <c r="F199" t="s">
        <v>133</v>
      </c>
      <c r="G199" s="15">
        <f t="shared" ca="1" si="26"/>
        <v>24</v>
      </c>
    </row>
    <row r="200" spans="1:7" x14ac:dyDescent="0.35">
      <c r="A200">
        <v>199</v>
      </c>
      <c r="B200">
        <f t="shared" ca="1" si="23"/>
        <v>11</v>
      </c>
      <c r="C200">
        <f t="shared" ca="1" si="24"/>
        <v>116</v>
      </c>
      <c r="D200" s="11">
        <f t="shared" ca="1" si="25"/>
        <v>44935</v>
      </c>
      <c r="E200" s="11">
        <f t="shared" ca="1" si="27"/>
        <v>44944</v>
      </c>
      <c r="F200" t="s">
        <v>133</v>
      </c>
      <c r="G200" s="15">
        <f t="shared" ca="1" si="26"/>
        <v>3</v>
      </c>
    </row>
    <row r="201" spans="1:7" x14ac:dyDescent="0.35">
      <c r="A201">
        <v>200</v>
      </c>
      <c r="B201">
        <f t="shared" ca="1" si="23"/>
        <v>19</v>
      </c>
      <c r="C201">
        <f t="shared" ca="1" si="24"/>
        <v>58</v>
      </c>
      <c r="D201" s="11">
        <f t="shared" ca="1" si="25"/>
        <v>44066</v>
      </c>
      <c r="E201" s="11">
        <f t="shared" ca="1" si="27"/>
        <v>44075</v>
      </c>
      <c r="F201" t="s">
        <v>133</v>
      </c>
      <c r="G201" s="15">
        <f t="shared" ca="1" si="26"/>
        <v>11</v>
      </c>
    </row>
    <row r="202" spans="1:7" x14ac:dyDescent="0.35">
      <c r="A202">
        <v>201</v>
      </c>
      <c r="B202">
        <f t="shared" ca="1" si="23"/>
        <v>25</v>
      </c>
      <c r="C202">
        <f t="shared" ca="1" si="24"/>
        <v>105</v>
      </c>
      <c r="D202" s="11">
        <f t="shared" ca="1" si="25"/>
        <v>43151</v>
      </c>
      <c r="E202" s="11">
        <f t="shared" ca="1" si="27"/>
        <v>43160</v>
      </c>
      <c r="F202" t="s">
        <v>133</v>
      </c>
      <c r="G202" s="15">
        <f t="shared" ca="1" si="26"/>
        <v>17</v>
      </c>
    </row>
    <row r="203" spans="1:7" x14ac:dyDescent="0.35">
      <c r="A203">
        <v>202</v>
      </c>
      <c r="B203">
        <f t="shared" ca="1" si="23"/>
        <v>5</v>
      </c>
      <c r="C203">
        <f t="shared" ca="1" si="24"/>
        <v>94</v>
      </c>
      <c r="D203" s="11">
        <f t="shared" ca="1" si="25"/>
        <v>43208</v>
      </c>
      <c r="E203" s="11">
        <f t="shared" ca="1" si="27"/>
        <v>43217</v>
      </c>
      <c r="F203" t="s">
        <v>133</v>
      </c>
      <c r="G203" s="15">
        <f t="shared" ca="1" si="26"/>
        <v>8</v>
      </c>
    </row>
    <row r="204" spans="1:7" x14ac:dyDescent="0.35">
      <c r="A204">
        <v>203</v>
      </c>
      <c r="B204">
        <f t="shared" ca="1" si="23"/>
        <v>5</v>
      </c>
      <c r="C204">
        <f t="shared" ca="1" si="24"/>
        <v>101</v>
      </c>
      <c r="D204" s="11">
        <f t="shared" ca="1" si="25"/>
        <v>44085</v>
      </c>
      <c r="E204" s="11">
        <f t="shared" ca="1" si="27"/>
        <v>44094</v>
      </c>
      <c r="F204" t="s">
        <v>133</v>
      </c>
      <c r="G204" s="15">
        <f t="shared" ca="1" si="26"/>
        <v>2</v>
      </c>
    </row>
    <row r="205" spans="1:7" x14ac:dyDescent="0.35">
      <c r="A205">
        <v>204</v>
      </c>
      <c r="B205">
        <f t="shared" ca="1" si="23"/>
        <v>11</v>
      </c>
      <c r="C205">
        <f t="shared" ca="1" si="24"/>
        <v>112</v>
      </c>
      <c r="D205" s="11">
        <f t="shared" ca="1" si="25"/>
        <v>44784</v>
      </c>
      <c r="E205" s="11">
        <f t="shared" ca="1" si="27"/>
        <v>44793</v>
      </c>
      <c r="F205" t="s">
        <v>133</v>
      </c>
      <c r="G205" s="15">
        <f t="shared" ca="1" si="26"/>
        <v>12</v>
      </c>
    </row>
    <row r="206" spans="1:7" x14ac:dyDescent="0.35">
      <c r="A206">
        <v>205</v>
      </c>
      <c r="B206">
        <f t="shared" ca="1" si="23"/>
        <v>20</v>
      </c>
      <c r="C206">
        <f t="shared" ca="1" si="24"/>
        <v>85</v>
      </c>
      <c r="D206" s="11">
        <f t="shared" ca="1" si="25"/>
        <v>44824</v>
      </c>
      <c r="E206" s="11">
        <f t="shared" ca="1" si="27"/>
        <v>44833</v>
      </c>
      <c r="F206" t="s">
        <v>133</v>
      </c>
      <c r="G206" s="15">
        <f t="shared" ca="1" si="26"/>
        <v>24</v>
      </c>
    </row>
    <row r="207" spans="1:7" x14ac:dyDescent="0.35">
      <c r="A207">
        <v>206</v>
      </c>
      <c r="B207">
        <f t="shared" ca="1" si="23"/>
        <v>9</v>
      </c>
      <c r="C207">
        <f t="shared" ca="1" si="24"/>
        <v>19</v>
      </c>
      <c r="D207" s="11">
        <f t="shared" ca="1" si="25"/>
        <v>44301</v>
      </c>
      <c r="E207" s="11">
        <f t="shared" ca="1" si="27"/>
        <v>44310</v>
      </c>
      <c r="F207" t="s">
        <v>133</v>
      </c>
      <c r="G207" s="15">
        <f t="shared" ca="1" si="26"/>
        <v>14</v>
      </c>
    </row>
    <row r="208" spans="1:7" x14ac:dyDescent="0.35">
      <c r="A208">
        <v>207</v>
      </c>
      <c r="B208">
        <f t="shared" ca="1" si="23"/>
        <v>4</v>
      </c>
      <c r="C208">
        <f t="shared" ca="1" si="24"/>
        <v>97</v>
      </c>
      <c r="D208" s="11">
        <f t="shared" ca="1" si="25"/>
        <v>42844</v>
      </c>
      <c r="E208" s="11">
        <f t="shared" ca="1" si="27"/>
        <v>42853</v>
      </c>
      <c r="F208" t="s">
        <v>133</v>
      </c>
      <c r="G208" s="15">
        <f t="shared" ca="1" si="26"/>
        <v>16</v>
      </c>
    </row>
    <row r="209" spans="1:7" x14ac:dyDescent="0.35">
      <c r="A209">
        <v>208</v>
      </c>
      <c r="B209">
        <f t="shared" ca="1" si="23"/>
        <v>7</v>
      </c>
      <c r="C209">
        <f t="shared" ca="1" si="24"/>
        <v>29</v>
      </c>
      <c r="D209" s="11">
        <f t="shared" ca="1" si="25"/>
        <v>43637</v>
      </c>
      <c r="E209" s="11">
        <f t="shared" ca="1" si="27"/>
        <v>43646</v>
      </c>
      <c r="F209" t="s">
        <v>133</v>
      </c>
      <c r="G209" s="15">
        <f t="shared" ca="1" si="26"/>
        <v>7</v>
      </c>
    </row>
    <row r="210" spans="1:7" x14ac:dyDescent="0.35">
      <c r="A210">
        <v>209</v>
      </c>
      <c r="B210">
        <f t="shared" ca="1" si="23"/>
        <v>10</v>
      </c>
      <c r="C210">
        <f t="shared" ca="1" si="24"/>
        <v>125</v>
      </c>
      <c r="D210" s="11">
        <f t="shared" ca="1" si="25"/>
        <v>43749</v>
      </c>
      <c r="E210" s="11">
        <f t="shared" ca="1" si="27"/>
        <v>43758</v>
      </c>
      <c r="F210" t="s">
        <v>133</v>
      </c>
      <c r="G210" s="15">
        <f t="shared" ca="1" si="26"/>
        <v>2</v>
      </c>
    </row>
    <row r="211" spans="1:7" x14ac:dyDescent="0.35">
      <c r="A211">
        <v>210</v>
      </c>
      <c r="B211">
        <f t="shared" ca="1" si="23"/>
        <v>13</v>
      </c>
      <c r="C211">
        <f t="shared" ca="1" si="24"/>
        <v>114</v>
      </c>
      <c r="D211" s="11">
        <f t="shared" ca="1" si="25"/>
        <v>44160</v>
      </c>
      <c r="E211" s="11">
        <f t="shared" ca="1" si="27"/>
        <v>44169</v>
      </c>
      <c r="F211" t="s">
        <v>133</v>
      </c>
      <c r="G211" s="15">
        <f t="shared" ca="1" si="26"/>
        <v>20</v>
      </c>
    </row>
    <row r="212" spans="1:7" x14ac:dyDescent="0.35">
      <c r="A212">
        <v>211</v>
      </c>
      <c r="B212">
        <f t="shared" ca="1" si="23"/>
        <v>11</v>
      </c>
      <c r="C212">
        <f t="shared" ca="1" si="24"/>
        <v>128</v>
      </c>
      <c r="D212" s="11">
        <f t="shared" ca="1" si="25"/>
        <v>43507</v>
      </c>
      <c r="E212" s="11">
        <f t="shared" ca="1" si="27"/>
        <v>43516</v>
      </c>
      <c r="F212" t="s">
        <v>133</v>
      </c>
      <c r="G212" s="15">
        <f t="shared" ca="1" si="26"/>
        <v>4</v>
      </c>
    </row>
    <row r="213" spans="1:7" x14ac:dyDescent="0.35">
      <c r="A213">
        <v>212</v>
      </c>
      <c r="B213">
        <f t="shared" ca="1" si="23"/>
        <v>19</v>
      </c>
      <c r="C213">
        <f t="shared" ca="1" si="24"/>
        <v>95</v>
      </c>
      <c r="D213" s="11">
        <f t="shared" ca="1" si="25"/>
        <v>43397</v>
      </c>
      <c r="E213" s="11">
        <f t="shared" ca="1" si="27"/>
        <v>43406</v>
      </c>
      <c r="F213" t="s">
        <v>133</v>
      </c>
      <c r="G213" s="15">
        <f t="shared" ca="1" si="26"/>
        <v>4</v>
      </c>
    </row>
    <row r="214" spans="1:7" x14ac:dyDescent="0.35">
      <c r="A214">
        <v>213</v>
      </c>
      <c r="B214">
        <f t="shared" ca="1" si="23"/>
        <v>9</v>
      </c>
      <c r="C214">
        <f t="shared" ca="1" si="24"/>
        <v>23</v>
      </c>
      <c r="D214" s="11">
        <f t="shared" ca="1" si="25"/>
        <v>42955</v>
      </c>
      <c r="E214" s="11">
        <f t="shared" ca="1" si="27"/>
        <v>42964</v>
      </c>
      <c r="F214" t="s">
        <v>186</v>
      </c>
      <c r="G214" s="15">
        <f t="shared" ca="1" si="26"/>
        <v>12</v>
      </c>
    </row>
    <row r="215" spans="1:7" x14ac:dyDescent="0.35">
      <c r="A215">
        <v>214</v>
      </c>
      <c r="B215">
        <f t="shared" ca="1" si="23"/>
        <v>16</v>
      </c>
      <c r="C215">
        <f t="shared" ca="1" si="24"/>
        <v>117</v>
      </c>
      <c r="D215" s="11">
        <f t="shared" ca="1" si="25"/>
        <v>43886</v>
      </c>
      <c r="E215" s="11">
        <f t="shared" ca="1" si="27"/>
        <v>43895</v>
      </c>
      <c r="F215" t="s">
        <v>186</v>
      </c>
      <c r="G215" s="15">
        <f t="shared" ca="1" si="26"/>
        <v>21</v>
      </c>
    </row>
    <row r="216" spans="1:7" x14ac:dyDescent="0.35">
      <c r="A216">
        <v>215</v>
      </c>
      <c r="B216">
        <f t="shared" ca="1" si="23"/>
        <v>14</v>
      </c>
      <c r="C216">
        <f t="shared" ca="1" si="24"/>
        <v>138</v>
      </c>
      <c r="D216" s="11">
        <f t="shared" ca="1" si="25"/>
        <v>44298</v>
      </c>
      <c r="E216" s="11">
        <f t="shared" ca="1" si="27"/>
        <v>44307</v>
      </c>
      <c r="F216" t="s">
        <v>186</v>
      </c>
      <c r="G216" s="15">
        <f t="shared" ca="1" si="26"/>
        <v>3</v>
      </c>
    </row>
    <row r="217" spans="1:7" x14ac:dyDescent="0.35">
      <c r="A217">
        <v>216</v>
      </c>
      <c r="B217">
        <f t="shared" ca="1" si="23"/>
        <v>18</v>
      </c>
      <c r="C217">
        <f t="shared" ca="1" si="24"/>
        <v>87</v>
      </c>
      <c r="D217" s="11">
        <f t="shared" ca="1" si="25"/>
        <v>42873</v>
      </c>
      <c r="E217" s="11">
        <f t="shared" ca="1" si="27"/>
        <v>42882</v>
      </c>
      <c r="F217" t="s">
        <v>186</v>
      </c>
      <c r="G217" s="15">
        <f t="shared" ca="1" si="26"/>
        <v>21</v>
      </c>
    </row>
    <row r="218" spans="1:7" x14ac:dyDescent="0.35">
      <c r="A218">
        <v>217</v>
      </c>
      <c r="B218">
        <f t="shared" ca="1" si="23"/>
        <v>10</v>
      </c>
      <c r="C218">
        <f t="shared" ca="1" si="24"/>
        <v>68</v>
      </c>
      <c r="D218" s="11">
        <f t="shared" ca="1" si="25"/>
        <v>43551</v>
      </c>
      <c r="E218" s="11">
        <f t="shared" ca="1" si="27"/>
        <v>43560</v>
      </c>
      <c r="F218" t="s">
        <v>186</v>
      </c>
      <c r="G218" s="15">
        <f t="shared" ca="1" si="26"/>
        <v>23</v>
      </c>
    </row>
    <row r="219" spans="1:7" x14ac:dyDescent="0.35">
      <c r="A219">
        <v>218</v>
      </c>
      <c r="B219">
        <f t="shared" ca="1" si="23"/>
        <v>16</v>
      </c>
      <c r="C219">
        <f t="shared" ca="1" si="24"/>
        <v>57</v>
      </c>
      <c r="D219" s="11">
        <f t="shared" ca="1" si="25"/>
        <v>44772</v>
      </c>
      <c r="E219" s="11">
        <f t="shared" ca="1" si="27"/>
        <v>44781</v>
      </c>
      <c r="F219" t="s">
        <v>186</v>
      </c>
      <c r="G219" s="15">
        <f t="shared" ca="1" si="26"/>
        <v>7</v>
      </c>
    </row>
    <row r="220" spans="1:7" x14ac:dyDescent="0.35">
      <c r="A220">
        <v>219</v>
      </c>
      <c r="B220">
        <f t="shared" ca="1" si="23"/>
        <v>27</v>
      </c>
      <c r="C220">
        <f t="shared" ca="1" si="24"/>
        <v>79</v>
      </c>
      <c r="D220" s="11">
        <f t="shared" ca="1" si="25"/>
        <v>44558</v>
      </c>
      <c r="E220" s="11">
        <f t="shared" ca="1" si="27"/>
        <v>44567</v>
      </c>
      <c r="F220" t="s">
        <v>186</v>
      </c>
      <c r="G220" s="15">
        <f t="shared" ca="1" si="26"/>
        <v>5</v>
      </c>
    </row>
    <row r="221" spans="1:7" x14ac:dyDescent="0.35">
      <c r="A221">
        <v>220</v>
      </c>
      <c r="B221">
        <f t="shared" ca="1" si="23"/>
        <v>2</v>
      </c>
      <c r="C221">
        <f t="shared" ca="1" si="24"/>
        <v>19</v>
      </c>
      <c r="D221" s="11">
        <f t="shared" ca="1" si="25"/>
        <v>44769</v>
      </c>
      <c r="E221" s="11">
        <f t="shared" ca="1" si="27"/>
        <v>44778</v>
      </c>
      <c r="F221" t="s">
        <v>53</v>
      </c>
      <c r="G221" s="15">
        <f t="shared" ca="1" si="26"/>
        <v>9</v>
      </c>
    </row>
    <row r="222" spans="1:7" x14ac:dyDescent="0.35">
      <c r="A222">
        <v>221</v>
      </c>
      <c r="B222">
        <f t="shared" ca="1" si="23"/>
        <v>20</v>
      </c>
      <c r="C222">
        <f t="shared" ca="1" si="24"/>
        <v>15</v>
      </c>
      <c r="D222" s="11">
        <f t="shared" ca="1" si="25"/>
        <v>44443</v>
      </c>
      <c r="E222" s="11">
        <f t="shared" ca="1" si="27"/>
        <v>44452</v>
      </c>
      <c r="F222" t="s">
        <v>53</v>
      </c>
      <c r="G222" s="15">
        <f t="shared" ca="1" si="26"/>
        <v>15</v>
      </c>
    </row>
    <row r="223" spans="1:7" x14ac:dyDescent="0.35">
      <c r="A223">
        <v>222</v>
      </c>
      <c r="B223">
        <f t="shared" ca="1" si="23"/>
        <v>22</v>
      </c>
      <c r="C223">
        <f t="shared" ca="1" si="24"/>
        <v>93</v>
      </c>
      <c r="D223" s="11">
        <f t="shared" ca="1" si="25"/>
        <v>43625</v>
      </c>
      <c r="E223" s="11">
        <f t="shared" ca="1" si="27"/>
        <v>43634</v>
      </c>
      <c r="F223" t="s">
        <v>53</v>
      </c>
      <c r="G223" s="15">
        <f t="shared" ca="1" si="26"/>
        <v>11</v>
      </c>
    </row>
    <row r="224" spans="1:7" x14ac:dyDescent="0.35">
      <c r="A224">
        <v>223</v>
      </c>
      <c r="B224">
        <f t="shared" ca="1" si="23"/>
        <v>9</v>
      </c>
      <c r="C224">
        <f t="shared" ca="1" si="24"/>
        <v>44</v>
      </c>
      <c r="D224" s="11">
        <f t="shared" ca="1" si="25"/>
        <v>44759</v>
      </c>
      <c r="E224" s="11">
        <f t="shared" ca="1" si="27"/>
        <v>44768</v>
      </c>
      <c r="F224" t="s">
        <v>53</v>
      </c>
      <c r="G224" s="15">
        <f t="shared" ca="1" si="26"/>
        <v>12</v>
      </c>
    </row>
    <row r="225" spans="1:7" x14ac:dyDescent="0.35">
      <c r="A225">
        <v>224</v>
      </c>
      <c r="B225">
        <f t="shared" ca="1" si="23"/>
        <v>18</v>
      </c>
      <c r="C225">
        <f t="shared" ca="1" si="24"/>
        <v>77</v>
      </c>
      <c r="D225" s="11">
        <f t="shared" ca="1" si="25"/>
        <v>43806</v>
      </c>
      <c r="E225" s="11">
        <f t="shared" ca="1" si="27"/>
        <v>43815</v>
      </c>
      <c r="F225" t="s">
        <v>53</v>
      </c>
      <c r="G225" s="15">
        <f t="shared" ca="1" si="26"/>
        <v>25</v>
      </c>
    </row>
    <row r="226" spans="1:7" x14ac:dyDescent="0.35">
      <c r="A226">
        <v>225</v>
      </c>
      <c r="B226">
        <f t="shared" ca="1" si="23"/>
        <v>14</v>
      </c>
      <c r="C226">
        <f t="shared" ca="1" si="24"/>
        <v>9</v>
      </c>
      <c r="D226" s="11">
        <f t="shared" ca="1" si="25"/>
        <v>43975</v>
      </c>
      <c r="E226" s="11">
        <f t="shared" ca="1" si="27"/>
        <v>43984</v>
      </c>
      <c r="F226" t="s">
        <v>53</v>
      </c>
      <c r="G226" s="15">
        <f t="shared" ca="1" si="26"/>
        <v>14</v>
      </c>
    </row>
    <row r="227" spans="1:7" x14ac:dyDescent="0.35">
      <c r="A227">
        <v>226</v>
      </c>
      <c r="B227">
        <f t="shared" ca="1" si="23"/>
        <v>8</v>
      </c>
      <c r="C227">
        <f t="shared" ca="1" si="24"/>
        <v>123</v>
      </c>
      <c r="D227" s="11">
        <f t="shared" ca="1" si="25"/>
        <v>43692</v>
      </c>
      <c r="E227" s="11">
        <f t="shared" ca="1" si="27"/>
        <v>43701</v>
      </c>
      <c r="F227" t="s">
        <v>53</v>
      </c>
      <c r="G227" s="15">
        <f t="shared" ca="1" si="26"/>
        <v>18</v>
      </c>
    </row>
    <row r="228" spans="1:7" x14ac:dyDescent="0.35">
      <c r="A228">
        <v>227</v>
      </c>
      <c r="B228">
        <f t="shared" ca="1" si="23"/>
        <v>4</v>
      </c>
      <c r="C228">
        <f t="shared" ca="1" si="24"/>
        <v>105</v>
      </c>
      <c r="D228" s="11">
        <f t="shared" ca="1" si="25"/>
        <v>44379</v>
      </c>
      <c r="E228" s="11">
        <f t="shared" ca="1" si="27"/>
        <v>44388</v>
      </c>
      <c r="F228" t="s">
        <v>53</v>
      </c>
      <c r="G228" s="15">
        <f t="shared" ca="1" si="26"/>
        <v>10</v>
      </c>
    </row>
    <row r="229" spans="1:7" x14ac:dyDescent="0.35">
      <c r="A229">
        <v>228</v>
      </c>
      <c r="B229">
        <f t="shared" ca="1" si="23"/>
        <v>27</v>
      </c>
      <c r="C229">
        <f t="shared" ca="1" si="24"/>
        <v>98</v>
      </c>
      <c r="D229" s="11">
        <f t="shared" ca="1" si="25"/>
        <v>44076</v>
      </c>
      <c r="E229" s="11">
        <f t="shared" ca="1" si="27"/>
        <v>44085</v>
      </c>
      <c r="F229" t="s">
        <v>53</v>
      </c>
      <c r="G229" s="15">
        <f t="shared" ca="1" si="26"/>
        <v>18</v>
      </c>
    </row>
    <row r="230" spans="1:7" x14ac:dyDescent="0.35">
      <c r="A230">
        <v>229</v>
      </c>
      <c r="B230">
        <f t="shared" ca="1" si="23"/>
        <v>12</v>
      </c>
      <c r="C230">
        <f t="shared" ca="1" si="24"/>
        <v>82</v>
      </c>
      <c r="D230" s="11">
        <f t="shared" ca="1" si="25"/>
        <v>44781</v>
      </c>
      <c r="E230" s="11">
        <f t="shared" ca="1" si="27"/>
        <v>44790</v>
      </c>
      <c r="F230" t="s">
        <v>53</v>
      </c>
      <c r="G230" s="15">
        <f t="shared" ca="1" si="26"/>
        <v>6</v>
      </c>
    </row>
    <row r="231" spans="1:7" x14ac:dyDescent="0.35">
      <c r="A231">
        <v>230</v>
      </c>
      <c r="B231">
        <f t="shared" ca="1" si="23"/>
        <v>12</v>
      </c>
      <c r="C231">
        <f t="shared" ca="1" si="24"/>
        <v>107</v>
      </c>
      <c r="D231" s="11">
        <f t="shared" ca="1" si="25"/>
        <v>44725</v>
      </c>
      <c r="E231" s="11">
        <f t="shared" ca="1" si="27"/>
        <v>44734</v>
      </c>
      <c r="F231" t="s">
        <v>53</v>
      </c>
      <c r="G231" s="15">
        <f t="shared" ca="1" si="26"/>
        <v>18</v>
      </c>
    </row>
    <row r="232" spans="1:7" x14ac:dyDescent="0.35">
      <c r="A232">
        <v>231</v>
      </c>
      <c r="B232">
        <f t="shared" ca="1" si="23"/>
        <v>9</v>
      </c>
      <c r="C232">
        <f t="shared" ca="1" si="24"/>
        <v>5</v>
      </c>
      <c r="D232" s="11">
        <f t="shared" ca="1" si="25"/>
        <v>44106</v>
      </c>
      <c r="E232" s="11">
        <f t="shared" ca="1" si="27"/>
        <v>44115</v>
      </c>
      <c r="F232" t="s">
        <v>53</v>
      </c>
      <c r="G232" s="15">
        <f t="shared" ca="1" si="26"/>
        <v>22</v>
      </c>
    </row>
    <row r="233" spans="1:7" x14ac:dyDescent="0.35">
      <c r="A233">
        <v>232</v>
      </c>
      <c r="B233">
        <f t="shared" ca="1" si="23"/>
        <v>4</v>
      </c>
      <c r="C233">
        <f t="shared" ca="1" si="24"/>
        <v>108</v>
      </c>
      <c r="D233" s="11">
        <f t="shared" ca="1" si="25"/>
        <v>43817</v>
      </c>
      <c r="E233" s="11">
        <f t="shared" ca="1" si="27"/>
        <v>43826</v>
      </c>
      <c r="F233" t="s">
        <v>53</v>
      </c>
      <c r="G233" s="15">
        <f t="shared" ca="1" si="26"/>
        <v>22</v>
      </c>
    </row>
    <row r="234" spans="1:7" x14ac:dyDescent="0.35">
      <c r="A234">
        <v>233</v>
      </c>
      <c r="B234">
        <f t="shared" ca="1" si="23"/>
        <v>12</v>
      </c>
      <c r="C234">
        <f t="shared" ca="1" si="24"/>
        <v>33</v>
      </c>
      <c r="D234" s="11">
        <f t="shared" ca="1" si="25"/>
        <v>44268</v>
      </c>
      <c r="E234" s="11">
        <f t="shared" ca="1" si="27"/>
        <v>44277</v>
      </c>
      <c r="F234" t="s">
        <v>53</v>
      </c>
      <c r="G234" s="15">
        <f t="shared" ca="1" si="26"/>
        <v>1</v>
      </c>
    </row>
    <row r="235" spans="1:7" x14ac:dyDescent="0.35">
      <c r="A235">
        <v>234</v>
      </c>
      <c r="B235">
        <f t="shared" ca="1" si="23"/>
        <v>4</v>
      </c>
      <c r="C235">
        <f t="shared" ca="1" si="24"/>
        <v>126</v>
      </c>
      <c r="D235" s="11">
        <f t="shared" ca="1" si="25"/>
        <v>44718</v>
      </c>
      <c r="E235" s="11">
        <f t="shared" ca="1" si="27"/>
        <v>44727</v>
      </c>
      <c r="F235" t="s">
        <v>53</v>
      </c>
      <c r="G235" s="15">
        <f t="shared" ca="1" si="26"/>
        <v>21</v>
      </c>
    </row>
    <row r="236" spans="1:7" x14ac:dyDescent="0.35">
      <c r="A236">
        <v>235</v>
      </c>
      <c r="B236">
        <f t="shared" ca="1" si="23"/>
        <v>15</v>
      </c>
      <c r="C236">
        <f t="shared" ca="1" si="24"/>
        <v>47</v>
      </c>
      <c r="D236" s="11">
        <f t="shared" ca="1" si="25"/>
        <v>43929</v>
      </c>
      <c r="E236" s="11">
        <f t="shared" ca="1" si="27"/>
        <v>43938</v>
      </c>
      <c r="F236" t="s">
        <v>53</v>
      </c>
      <c r="G236" s="15">
        <f t="shared" ca="1" si="26"/>
        <v>21</v>
      </c>
    </row>
    <row r="237" spans="1:7" x14ac:dyDescent="0.35">
      <c r="A237">
        <v>236</v>
      </c>
      <c r="B237">
        <f t="shared" ca="1" si="23"/>
        <v>18</v>
      </c>
      <c r="C237">
        <f t="shared" ca="1" si="24"/>
        <v>2</v>
      </c>
      <c r="D237" s="11">
        <f t="shared" ca="1" si="25"/>
        <v>44069</v>
      </c>
      <c r="E237" s="11">
        <f t="shared" ca="1" si="27"/>
        <v>44078</v>
      </c>
      <c r="F237" t="s">
        <v>53</v>
      </c>
      <c r="G237" s="15">
        <f t="shared" ca="1" si="26"/>
        <v>12</v>
      </c>
    </row>
    <row r="238" spans="1:7" x14ac:dyDescent="0.35">
      <c r="A238">
        <v>237</v>
      </c>
      <c r="B238">
        <f t="shared" ca="1" si="23"/>
        <v>9</v>
      </c>
      <c r="C238">
        <f t="shared" ca="1" si="24"/>
        <v>125</v>
      </c>
      <c r="D238" s="11">
        <f t="shared" ca="1" si="25"/>
        <v>43107</v>
      </c>
      <c r="E238" s="11">
        <f t="shared" ca="1" si="27"/>
        <v>43116</v>
      </c>
      <c r="F238" t="s">
        <v>50</v>
      </c>
      <c r="G238" s="15">
        <f t="shared" ca="1" si="26"/>
        <v>21</v>
      </c>
    </row>
    <row r="239" spans="1:7" x14ac:dyDescent="0.35">
      <c r="A239">
        <v>238</v>
      </c>
      <c r="B239">
        <f t="shared" ca="1" si="23"/>
        <v>9</v>
      </c>
      <c r="C239">
        <f t="shared" ca="1" si="24"/>
        <v>36</v>
      </c>
      <c r="D239" s="11">
        <f t="shared" ca="1" si="25"/>
        <v>42881</v>
      </c>
      <c r="E239" s="11">
        <f t="shared" ca="1" si="27"/>
        <v>42890</v>
      </c>
      <c r="F239" t="s">
        <v>50</v>
      </c>
      <c r="G239" s="15">
        <f t="shared" ca="1" si="26"/>
        <v>13</v>
      </c>
    </row>
    <row r="240" spans="1:7" x14ac:dyDescent="0.35">
      <c r="A240">
        <v>239</v>
      </c>
      <c r="B240">
        <f t="shared" ca="1" si="23"/>
        <v>15</v>
      </c>
      <c r="C240">
        <f t="shared" ca="1" si="24"/>
        <v>8</v>
      </c>
      <c r="D240" s="11">
        <f t="shared" ca="1" si="25"/>
        <v>44867</v>
      </c>
      <c r="E240" s="11">
        <f t="shared" ca="1" si="27"/>
        <v>44876</v>
      </c>
      <c r="F240" t="s">
        <v>50</v>
      </c>
      <c r="G240" s="15">
        <f t="shared" ca="1" si="26"/>
        <v>27</v>
      </c>
    </row>
    <row r="241" spans="1:7" x14ac:dyDescent="0.35">
      <c r="A241">
        <v>240</v>
      </c>
      <c r="B241">
        <f t="shared" ca="1" si="23"/>
        <v>28</v>
      </c>
      <c r="C241">
        <f t="shared" ca="1" si="24"/>
        <v>101</v>
      </c>
      <c r="D241" s="11">
        <f t="shared" ca="1" si="25"/>
        <v>43864</v>
      </c>
      <c r="E241" s="11">
        <f t="shared" ca="1" si="27"/>
        <v>43873</v>
      </c>
      <c r="F241" t="s">
        <v>50</v>
      </c>
      <c r="G241" s="15">
        <f t="shared" ca="1" si="26"/>
        <v>5</v>
      </c>
    </row>
    <row r="242" spans="1:7" x14ac:dyDescent="0.35">
      <c r="A242">
        <v>241</v>
      </c>
      <c r="B242">
        <f t="shared" ca="1" si="23"/>
        <v>27</v>
      </c>
      <c r="C242">
        <f t="shared" ca="1" si="24"/>
        <v>51</v>
      </c>
      <c r="D242" s="11">
        <f t="shared" ca="1" si="25"/>
        <v>43969</v>
      </c>
      <c r="E242" s="11">
        <f t="shared" ca="1" si="27"/>
        <v>43978</v>
      </c>
      <c r="F242" t="s">
        <v>50</v>
      </c>
      <c r="G242" s="15">
        <f t="shared" ca="1" si="26"/>
        <v>2</v>
      </c>
    </row>
    <row r="243" spans="1:7" x14ac:dyDescent="0.35">
      <c r="A243">
        <v>242</v>
      </c>
      <c r="B243">
        <f t="shared" ca="1" si="23"/>
        <v>22</v>
      </c>
      <c r="C243">
        <f t="shared" ca="1" si="24"/>
        <v>45</v>
      </c>
      <c r="D243" s="11">
        <f t="shared" ca="1" si="25"/>
        <v>44204</v>
      </c>
      <c r="E243" s="11">
        <f t="shared" ca="1" si="27"/>
        <v>44213</v>
      </c>
      <c r="F243" t="s">
        <v>50</v>
      </c>
      <c r="G243" s="15">
        <f t="shared" ca="1" si="26"/>
        <v>12</v>
      </c>
    </row>
    <row r="244" spans="1:7" x14ac:dyDescent="0.35">
      <c r="A244">
        <v>243</v>
      </c>
      <c r="B244">
        <f t="shared" ca="1" si="23"/>
        <v>17</v>
      </c>
      <c r="C244">
        <f t="shared" ca="1" si="24"/>
        <v>35</v>
      </c>
      <c r="D244" s="11">
        <f t="shared" ca="1" si="25"/>
        <v>44142</v>
      </c>
      <c r="E244" s="11">
        <f t="shared" ca="1" si="27"/>
        <v>44151</v>
      </c>
      <c r="F244" t="s">
        <v>50</v>
      </c>
      <c r="G244" s="15">
        <f t="shared" ca="1" si="26"/>
        <v>12</v>
      </c>
    </row>
    <row r="245" spans="1:7" x14ac:dyDescent="0.35">
      <c r="A245">
        <v>244</v>
      </c>
      <c r="B245">
        <f t="shared" ca="1" si="23"/>
        <v>27</v>
      </c>
      <c r="C245">
        <f t="shared" ca="1" si="24"/>
        <v>106</v>
      </c>
      <c r="D245" s="11">
        <f t="shared" ca="1" si="25"/>
        <v>43271</v>
      </c>
      <c r="E245" s="11">
        <f t="shared" ca="1" si="27"/>
        <v>43280</v>
      </c>
      <c r="F245" t="s">
        <v>50</v>
      </c>
      <c r="G245" s="15">
        <f t="shared" ca="1" si="26"/>
        <v>16</v>
      </c>
    </row>
    <row r="246" spans="1:7" x14ac:dyDescent="0.35">
      <c r="A246">
        <v>245</v>
      </c>
      <c r="B246">
        <f t="shared" ca="1" si="23"/>
        <v>7</v>
      </c>
      <c r="C246">
        <f t="shared" ca="1" si="24"/>
        <v>68</v>
      </c>
      <c r="D246" s="11">
        <f t="shared" ca="1" si="25"/>
        <v>43774</v>
      </c>
      <c r="E246" s="11">
        <f t="shared" ca="1" si="27"/>
        <v>43783</v>
      </c>
      <c r="F246" t="s">
        <v>50</v>
      </c>
      <c r="G246" s="15">
        <f t="shared" ca="1" si="26"/>
        <v>19</v>
      </c>
    </row>
    <row r="247" spans="1:7" x14ac:dyDescent="0.35">
      <c r="A247">
        <v>246</v>
      </c>
      <c r="B247">
        <f t="shared" ca="1" si="23"/>
        <v>24</v>
      </c>
      <c r="C247">
        <f t="shared" ca="1" si="24"/>
        <v>42</v>
      </c>
      <c r="D247" s="11">
        <f t="shared" ca="1" si="25"/>
        <v>44039</v>
      </c>
      <c r="E247" s="11">
        <f t="shared" ca="1" si="27"/>
        <v>44048</v>
      </c>
      <c r="F247" t="s">
        <v>36</v>
      </c>
      <c r="G247" s="15">
        <f t="shared" ca="1" si="26"/>
        <v>13</v>
      </c>
    </row>
    <row r="248" spans="1:7" x14ac:dyDescent="0.35">
      <c r="A248">
        <v>247</v>
      </c>
      <c r="B248">
        <f t="shared" ca="1" si="23"/>
        <v>12</v>
      </c>
      <c r="C248">
        <f t="shared" ca="1" si="24"/>
        <v>38</v>
      </c>
      <c r="D248" s="11">
        <f t="shared" ca="1" si="25"/>
        <v>44346</v>
      </c>
      <c r="E248" s="11">
        <f t="shared" ca="1" si="27"/>
        <v>44355</v>
      </c>
      <c r="F248" t="s">
        <v>36</v>
      </c>
      <c r="G248" s="15">
        <f t="shared" ca="1" si="26"/>
        <v>7</v>
      </c>
    </row>
    <row r="249" spans="1:7" x14ac:dyDescent="0.35">
      <c r="A249">
        <v>248</v>
      </c>
      <c r="B249">
        <f t="shared" ca="1" si="23"/>
        <v>13</v>
      </c>
      <c r="C249">
        <f t="shared" ca="1" si="24"/>
        <v>86</v>
      </c>
      <c r="D249" s="11">
        <f t="shared" ca="1" si="25"/>
        <v>44654</v>
      </c>
      <c r="E249" s="11">
        <f t="shared" ca="1" si="27"/>
        <v>44663</v>
      </c>
      <c r="F249" t="s">
        <v>36</v>
      </c>
      <c r="G249" s="15">
        <f t="shared" ca="1" si="26"/>
        <v>8</v>
      </c>
    </row>
    <row r="250" spans="1:7" x14ac:dyDescent="0.35">
      <c r="A250">
        <v>249</v>
      </c>
      <c r="B250">
        <f t="shared" ca="1" si="23"/>
        <v>11</v>
      </c>
      <c r="C250">
        <f t="shared" ca="1" si="24"/>
        <v>139</v>
      </c>
      <c r="D250" s="11">
        <f t="shared" ca="1" si="25"/>
        <v>43494</v>
      </c>
      <c r="E250" s="11">
        <f t="shared" ca="1" si="27"/>
        <v>43503</v>
      </c>
      <c r="F250" t="s">
        <v>36</v>
      </c>
      <c r="G250" s="15">
        <f t="shared" ca="1" si="26"/>
        <v>20</v>
      </c>
    </row>
    <row r="251" spans="1:7" x14ac:dyDescent="0.35">
      <c r="A251">
        <v>250</v>
      </c>
      <c r="B251">
        <f t="shared" ca="1" si="23"/>
        <v>17</v>
      </c>
      <c r="C251">
        <f t="shared" ca="1" si="24"/>
        <v>107</v>
      </c>
      <c r="D251" s="11">
        <f t="shared" ca="1" si="25"/>
        <v>44417</v>
      </c>
      <c r="E251" s="11">
        <f t="shared" ca="1" si="27"/>
        <v>44426</v>
      </c>
      <c r="F251" t="s">
        <v>36</v>
      </c>
      <c r="G251" s="15">
        <f t="shared" ca="1" si="26"/>
        <v>7</v>
      </c>
    </row>
    <row r="252" spans="1:7" x14ac:dyDescent="0.35">
      <c r="A252">
        <v>251</v>
      </c>
      <c r="B252">
        <f t="shared" ca="1" si="23"/>
        <v>6</v>
      </c>
      <c r="C252">
        <f t="shared" ca="1" si="24"/>
        <v>87</v>
      </c>
      <c r="D252" s="11">
        <f t="shared" ca="1" si="25"/>
        <v>44849</v>
      </c>
      <c r="E252" s="11">
        <f t="shared" ca="1" si="27"/>
        <v>44858</v>
      </c>
      <c r="F252" t="s">
        <v>36</v>
      </c>
      <c r="G252" s="15">
        <f t="shared" ca="1" si="26"/>
        <v>7</v>
      </c>
    </row>
    <row r="253" spans="1:7" x14ac:dyDescent="0.35">
      <c r="A253">
        <v>252</v>
      </c>
      <c r="B253">
        <f t="shared" ca="1" si="23"/>
        <v>12</v>
      </c>
      <c r="C253">
        <f t="shared" ca="1" si="24"/>
        <v>133</v>
      </c>
      <c r="D253" s="11">
        <f t="shared" ca="1" si="25"/>
        <v>42796</v>
      </c>
      <c r="E253" s="11">
        <f t="shared" ca="1" si="27"/>
        <v>42805</v>
      </c>
      <c r="F253" t="s">
        <v>36</v>
      </c>
      <c r="G253" s="15">
        <f t="shared" ca="1" si="26"/>
        <v>10</v>
      </c>
    </row>
    <row r="254" spans="1:7" x14ac:dyDescent="0.35">
      <c r="A254">
        <v>253</v>
      </c>
      <c r="B254">
        <f t="shared" ca="1" si="23"/>
        <v>5</v>
      </c>
      <c r="C254">
        <f t="shared" ca="1" si="24"/>
        <v>33</v>
      </c>
      <c r="D254" s="11">
        <f t="shared" ca="1" si="25"/>
        <v>44745</v>
      </c>
      <c r="E254" s="11">
        <f t="shared" ca="1" si="27"/>
        <v>44754</v>
      </c>
      <c r="F254" t="s">
        <v>36</v>
      </c>
      <c r="G254" s="15">
        <f t="shared" ca="1" si="26"/>
        <v>21</v>
      </c>
    </row>
    <row r="255" spans="1:7" x14ac:dyDescent="0.35">
      <c r="A255">
        <v>254</v>
      </c>
      <c r="B255">
        <f t="shared" ca="1" si="23"/>
        <v>4</v>
      </c>
      <c r="C255">
        <f t="shared" ca="1" si="24"/>
        <v>36</v>
      </c>
      <c r="D255" s="11">
        <f t="shared" ca="1" si="25"/>
        <v>43255</v>
      </c>
      <c r="E255" s="11">
        <f t="shared" ca="1" si="27"/>
        <v>43264</v>
      </c>
      <c r="F255" t="s">
        <v>36</v>
      </c>
      <c r="G255" s="15">
        <f t="shared" ca="1" si="26"/>
        <v>4</v>
      </c>
    </row>
    <row r="256" spans="1:7" x14ac:dyDescent="0.35">
      <c r="A256">
        <v>255</v>
      </c>
      <c r="B256">
        <f t="shared" ca="1" si="23"/>
        <v>6</v>
      </c>
      <c r="C256">
        <f t="shared" ca="1" si="24"/>
        <v>53</v>
      </c>
      <c r="D256" s="11">
        <f t="shared" ca="1" si="25"/>
        <v>43522</v>
      </c>
      <c r="E256" s="11">
        <f t="shared" ca="1" si="27"/>
        <v>43531</v>
      </c>
      <c r="F256" t="s">
        <v>36</v>
      </c>
      <c r="G256" s="15">
        <f t="shared" ca="1" si="26"/>
        <v>15</v>
      </c>
    </row>
    <row r="257" spans="1:7" x14ac:dyDescent="0.35">
      <c r="A257">
        <v>256</v>
      </c>
      <c r="B257">
        <f t="shared" ca="1" si="23"/>
        <v>28</v>
      </c>
      <c r="C257">
        <f t="shared" ca="1" si="24"/>
        <v>29</v>
      </c>
      <c r="D257" s="11">
        <f t="shared" ca="1" si="25"/>
        <v>44538</v>
      </c>
      <c r="E257" s="11">
        <f t="shared" ca="1" si="27"/>
        <v>44547</v>
      </c>
      <c r="F257" t="s">
        <v>36</v>
      </c>
      <c r="G257" s="15">
        <f t="shared" ca="1" si="26"/>
        <v>1</v>
      </c>
    </row>
    <row r="258" spans="1:7" x14ac:dyDescent="0.35">
      <c r="A258">
        <v>257</v>
      </c>
      <c r="B258">
        <f t="shared" ca="1" si="23"/>
        <v>28</v>
      </c>
      <c r="C258">
        <f t="shared" ca="1" si="24"/>
        <v>10</v>
      </c>
      <c r="D258" s="11">
        <f t="shared" ca="1" si="25"/>
        <v>43342</v>
      </c>
      <c r="E258" s="11">
        <f t="shared" ca="1" si="27"/>
        <v>43351</v>
      </c>
      <c r="F258" t="s">
        <v>36</v>
      </c>
      <c r="G258" s="15">
        <f t="shared" ca="1" si="26"/>
        <v>9</v>
      </c>
    </row>
    <row r="259" spans="1:7" x14ac:dyDescent="0.35">
      <c r="A259">
        <v>258</v>
      </c>
      <c r="B259">
        <f t="shared" ref="B259:B301" ca="1" si="28">RANDBETWEEN(1,28)</f>
        <v>25</v>
      </c>
      <c r="C259">
        <f t="shared" ref="C259:C301" ca="1" si="29">RANDBETWEEN(1, 145)</f>
        <v>101</v>
      </c>
      <c r="D259" s="11">
        <f t="shared" ref="D259:D301" ca="1" si="30">RANDBETWEEN(DATE(2017,3,1),DATE(2023,2,20))</f>
        <v>43204</v>
      </c>
      <c r="E259" s="11">
        <f t="shared" ca="1" si="27"/>
        <v>43213</v>
      </c>
      <c r="F259" t="s">
        <v>36</v>
      </c>
      <c r="G259" s="15">
        <f t="shared" ref="G259:G301" ca="1" si="31">RANDBETWEEN(1,27)</f>
        <v>22</v>
      </c>
    </row>
    <row r="260" spans="1:7" x14ac:dyDescent="0.35">
      <c r="A260">
        <v>259</v>
      </c>
      <c r="B260">
        <f t="shared" ca="1" si="28"/>
        <v>28</v>
      </c>
      <c r="C260">
        <f t="shared" ca="1" si="29"/>
        <v>12</v>
      </c>
      <c r="D260" s="11">
        <f t="shared" ca="1" si="30"/>
        <v>44447</v>
      </c>
      <c r="E260" s="11">
        <f t="shared" ca="1" si="27"/>
        <v>44456</v>
      </c>
      <c r="F260" t="s">
        <v>36</v>
      </c>
      <c r="G260" s="15">
        <f t="shared" ca="1" si="31"/>
        <v>26</v>
      </c>
    </row>
    <row r="261" spans="1:7" x14ac:dyDescent="0.35">
      <c r="A261">
        <v>260</v>
      </c>
      <c r="B261">
        <f t="shared" ca="1" si="28"/>
        <v>7</v>
      </c>
      <c r="C261">
        <f t="shared" ca="1" si="29"/>
        <v>129</v>
      </c>
      <c r="D261" s="11">
        <f t="shared" ca="1" si="30"/>
        <v>42976</v>
      </c>
      <c r="E261" s="11">
        <f t="shared" ref="E261:E295" ca="1" si="32">D261+9</f>
        <v>42985</v>
      </c>
      <c r="F261" t="s">
        <v>36</v>
      </c>
      <c r="G261" s="15">
        <f t="shared" ca="1" si="31"/>
        <v>15</v>
      </c>
    </row>
    <row r="262" spans="1:7" x14ac:dyDescent="0.35">
      <c r="A262">
        <v>261</v>
      </c>
      <c r="B262">
        <f t="shared" ca="1" si="28"/>
        <v>21</v>
      </c>
      <c r="C262">
        <f t="shared" ca="1" si="29"/>
        <v>120</v>
      </c>
      <c r="D262" s="11">
        <f t="shared" ca="1" si="30"/>
        <v>44630</v>
      </c>
      <c r="E262" s="11">
        <f t="shared" ca="1" si="32"/>
        <v>44639</v>
      </c>
      <c r="F262" t="s">
        <v>36</v>
      </c>
      <c r="G262" s="15">
        <f t="shared" ca="1" si="31"/>
        <v>13</v>
      </c>
    </row>
    <row r="263" spans="1:7" x14ac:dyDescent="0.35">
      <c r="A263">
        <v>262</v>
      </c>
      <c r="B263">
        <f t="shared" ca="1" si="28"/>
        <v>3</v>
      </c>
      <c r="C263">
        <f t="shared" ca="1" si="29"/>
        <v>48</v>
      </c>
      <c r="D263" s="11">
        <f t="shared" ca="1" si="30"/>
        <v>44890</v>
      </c>
      <c r="E263" s="11">
        <f t="shared" ca="1" si="32"/>
        <v>44899</v>
      </c>
      <c r="F263" t="s">
        <v>36</v>
      </c>
      <c r="G263" s="15">
        <f t="shared" ca="1" si="31"/>
        <v>26</v>
      </c>
    </row>
    <row r="264" spans="1:7" x14ac:dyDescent="0.35">
      <c r="A264">
        <v>263</v>
      </c>
      <c r="B264">
        <f t="shared" ca="1" si="28"/>
        <v>4</v>
      </c>
      <c r="C264">
        <f t="shared" ca="1" si="29"/>
        <v>21</v>
      </c>
      <c r="D264" s="11">
        <f t="shared" ca="1" si="30"/>
        <v>43015</v>
      </c>
      <c r="E264" s="11">
        <f t="shared" ca="1" si="32"/>
        <v>43024</v>
      </c>
      <c r="F264" t="s">
        <v>36</v>
      </c>
      <c r="G264" s="15">
        <f t="shared" ca="1" si="31"/>
        <v>23</v>
      </c>
    </row>
    <row r="265" spans="1:7" x14ac:dyDescent="0.35">
      <c r="A265">
        <v>264</v>
      </c>
      <c r="B265">
        <f t="shared" ca="1" si="28"/>
        <v>9</v>
      </c>
      <c r="C265">
        <f t="shared" ca="1" si="29"/>
        <v>25</v>
      </c>
      <c r="D265" s="11">
        <f t="shared" ca="1" si="30"/>
        <v>43625</v>
      </c>
      <c r="E265" s="11">
        <f t="shared" ca="1" si="32"/>
        <v>43634</v>
      </c>
      <c r="F265" t="s">
        <v>36</v>
      </c>
      <c r="G265" s="15">
        <f t="shared" ca="1" si="31"/>
        <v>2</v>
      </c>
    </row>
    <row r="266" spans="1:7" x14ac:dyDescent="0.35">
      <c r="A266">
        <v>265</v>
      </c>
      <c r="B266">
        <f t="shared" ca="1" si="28"/>
        <v>19</v>
      </c>
      <c r="C266">
        <f t="shared" ca="1" si="29"/>
        <v>32</v>
      </c>
      <c r="D266" s="11">
        <f t="shared" ca="1" si="30"/>
        <v>43687</v>
      </c>
      <c r="E266" s="11">
        <f t="shared" ca="1" si="32"/>
        <v>43696</v>
      </c>
      <c r="F266" t="s">
        <v>36</v>
      </c>
      <c r="G266" s="15">
        <f t="shared" ca="1" si="31"/>
        <v>17</v>
      </c>
    </row>
    <row r="267" spans="1:7" x14ac:dyDescent="0.35">
      <c r="A267">
        <v>266</v>
      </c>
      <c r="B267">
        <f t="shared" ca="1" si="28"/>
        <v>16</v>
      </c>
      <c r="C267">
        <f t="shared" ca="1" si="29"/>
        <v>17</v>
      </c>
      <c r="D267" s="11">
        <f t="shared" ca="1" si="30"/>
        <v>44908</v>
      </c>
      <c r="E267" s="11">
        <f t="shared" ca="1" si="32"/>
        <v>44917</v>
      </c>
      <c r="F267" t="s">
        <v>36</v>
      </c>
      <c r="G267" s="15">
        <f t="shared" ca="1" si="31"/>
        <v>6</v>
      </c>
    </row>
    <row r="268" spans="1:7" x14ac:dyDescent="0.35">
      <c r="A268">
        <v>267</v>
      </c>
      <c r="B268">
        <f t="shared" ca="1" si="28"/>
        <v>6</v>
      </c>
      <c r="C268">
        <f t="shared" ca="1" si="29"/>
        <v>124</v>
      </c>
      <c r="D268" s="11">
        <f t="shared" ca="1" si="30"/>
        <v>44039</v>
      </c>
      <c r="E268" s="11">
        <f t="shared" ca="1" si="32"/>
        <v>44048</v>
      </c>
      <c r="F268" t="s">
        <v>36</v>
      </c>
      <c r="G268" s="15">
        <f t="shared" ca="1" si="31"/>
        <v>22</v>
      </c>
    </row>
    <row r="269" spans="1:7" x14ac:dyDescent="0.35">
      <c r="A269">
        <v>268</v>
      </c>
      <c r="B269">
        <f t="shared" ca="1" si="28"/>
        <v>17</v>
      </c>
      <c r="C269">
        <f t="shared" ca="1" si="29"/>
        <v>55</v>
      </c>
      <c r="D269" s="11">
        <f t="shared" ca="1" si="30"/>
        <v>43285</v>
      </c>
      <c r="E269" s="11">
        <f t="shared" ca="1" si="32"/>
        <v>43294</v>
      </c>
      <c r="F269" t="s">
        <v>36</v>
      </c>
      <c r="G269" s="15">
        <f t="shared" ca="1" si="31"/>
        <v>14</v>
      </c>
    </row>
    <row r="270" spans="1:7" x14ac:dyDescent="0.35">
      <c r="A270">
        <v>269</v>
      </c>
      <c r="B270">
        <f t="shared" ca="1" si="28"/>
        <v>7</v>
      </c>
      <c r="C270">
        <f t="shared" ca="1" si="29"/>
        <v>57</v>
      </c>
      <c r="D270" s="11">
        <f t="shared" ca="1" si="30"/>
        <v>43952</v>
      </c>
      <c r="E270" s="11">
        <f t="shared" ca="1" si="32"/>
        <v>43961</v>
      </c>
      <c r="F270" t="s">
        <v>36</v>
      </c>
      <c r="G270" s="15">
        <f t="shared" ca="1" si="31"/>
        <v>21</v>
      </c>
    </row>
    <row r="271" spans="1:7" x14ac:dyDescent="0.35">
      <c r="A271">
        <v>270</v>
      </c>
      <c r="B271">
        <f t="shared" ca="1" si="28"/>
        <v>12</v>
      </c>
      <c r="C271">
        <f t="shared" ca="1" si="29"/>
        <v>39</v>
      </c>
      <c r="D271" s="11">
        <f t="shared" ca="1" si="30"/>
        <v>44383</v>
      </c>
      <c r="E271" s="11">
        <f t="shared" ca="1" si="32"/>
        <v>44392</v>
      </c>
      <c r="F271" t="s">
        <v>36</v>
      </c>
      <c r="G271" s="15">
        <f t="shared" ca="1" si="31"/>
        <v>15</v>
      </c>
    </row>
    <row r="272" spans="1:7" x14ac:dyDescent="0.35">
      <c r="A272">
        <v>271</v>
      </c>
      <c r="B272">
        <f t="shared" ca="1" si="28"/>
        <v>6</v>
      </c>
      <c r="C272">
        <f t="shared" ca="1" si="29"/>
        <v>37</v>
      </c>
      <c r="D272" s="11">
        <f t="shared" ca="1" si="30"/>
        <v>43651</v>
      </c>
      <c r="E272" s="11">
        <f t="shared" ca="1" si="32"/>
        <v>43660</v>
      </c>
      <c r="F272" t="s">
        <v>36</v>
      </c>
      <c r="G272" s="15">
        <f t="shared" ca="1" si="31"/>
        <v>27</v>
      </c>
    </row>
    <row r="273" spans="1:7" x14ac:dyDescent="0.35">
      <c r="A273">
        <v>272</v>
      </c>
      <c r="B273">
        <f t="shared" ca="1" si="28"/>
        <v>27</v>
      </c>
      <c r="C273">
        <f t="shared" ca="1" si="29"/>
        <v>139</v>
      </c>
      <c r="D273" s="11">
        <f t="shared" ca="1" si="30"/>
        <v>42935</v>
      </c>
      <c r="E273" s="11">
        <f t="shared" ca="1" si="32"/>
        <v>42944</v>
      </c>
      <c r="F273" t="s">
        <v>36</v>
      </c>
      <c r="G273" s="15">
        <f t="shared" ca="1" si="31"/>
        <v>26</v>
      </c>
    </row>
    <row r="274" spans="1:7" x14ac:dyDescent="0.35">
      <c r="A274">
        <v>273</v>
      </c>
      <c r="B274">
        <f t="shared" ca="1" si="28"/>
        <v>16</v>
      </c>
      <c r="C274">
        <f t="shared" ca="1" si="29"/>
        <v>23</v>
      </c>
      <c r="D274" s="11">
        <f t="shared" ca="1" si="30"/>
        <v>44799</v>
      </c>
      <c r="E274" s="11">
        <f t="shared" ca="1" si="32"/>
        <v>44808</v>
      </c>
      <c r="F274" t="s">
        <v>36</v>
      </c>
      <c r="G274" s="15">
        <f t="shared" ca="1" si="31"/>
        <v>27</v>
      </c>
    </row>
    <row r="275" spans="1:7" x14ac:dyDescent="0.35">
      <c r="A275">
        <v>274</v>
      </c>
      <c r="B275">
        <f t="shared" ca="1" si="28"/>
        <v>24</v>
      </c>
      <c r="C275">
        <f t="shared" ca="1" si="29"/>
        <v>124</v>
      </c>
      <c r="D275" s="11">
        <f t="shared" ca="1" si="30"/>
        <v>44267</v>
      </c>
      <c r="E275" s="11">
        <f t="shared" ca="1" si="32"/>
        <v>44276</v>
      </c>
      <c r="F275" t="s">
        <v>36</v>
      </c>
      <c r="G275" s="15">
        <f t="shared" ca="1" si="31"/>
        <v>27</v>
      </c>
    </row>
    <row r="276" spans="1:7" x14ac:dyDescent="0.35">
      <c r="A276">
        <v>275</v>
      </c>
      <c r="B276">
        <f t="shared" ca="1" si="28"/>
        <v>18</v>
      </c>
      <c r="C276">
        <f t="shared" ca="1" si="29"/>
        <v>2</v>
      </c>
      <c r="D276" s="11">
        <f t="shared" ca="1" si="30"/>
        <v>44447</v>
      </c>
      <c r="E276" s="11">
        <f t="shared" ca="1" si="32"/>
        <v>44456</v>
      </c>
      <c r="F276" t="s">
        <v>36</v>
      </c>
      <c r="G276" s="15">
        <f t="shared" ca="1" si="31"/>
        <v>10</v>
      </c>
    </row>
    <row r="277" spans="1:7" x14ac:dyDescent="0.35">
      <c r="A277">
        <v>276</v>
      </c>
      <c r="B277">
        <f t="shared" ca="1" si="28"/>
        <v>26</v>
      </c>
      <c r="C277">
        <f t="shared" ca="1" si="29"/>
        <v>18</v>
      </c>
      <c r="D277" s="11">
        <f t="shared" ca="1" si="30"/>
        <v>44064</v>
      </c>
      <c r="E277" s="11">
        <f t="shared" ca="1" si="32"/>
        <v>44073</v>
      </c>
      <c r="F277" t="s">
        <v>36</v>
      </c>
      <c r="G277" s="15">
        <f t="shared" ca="1" si="31"/>
        <v>15</v>
      </c>
    </row>
    <row r="278" spans="1:7" x14ac:dyDescent="0.35">
      <c r="A278">
        <v>277</v>
      </c>
      <c r="B278">
        <f t="shared" ca="1" si="28"/>
        <v>18</v>
      </c>
      <c r="C278">
        <f t="shared" ca="1" si="29"/>
        <v>94</v>
      </c>
      <c r="D278" s="11">
        <f t="shared" ca="1" si="30"/>
        <v>43914</v>
      </c>
      <c r="E278" s="11">
        <f t="shared" ca="1" si="32"/>
        <v>43923</v>
      </c>
      <c r="F278" t="s">
        <v>36</v>
      </c>
      <c r="G278" s="15">
        <f t="shared" ca="1" si="31"/>
        <v>19</v>
      </c>
    </row>
    <row r="279" spans="1:7" x14ac:dyDescent="0.35">
      <c r="A279">
        <v>278</v>
      </c>
      <c r="B279">
        <f t="shared" ca="1" si="28"/>
        <v>26</v>
      </c>
      <c r="C279">
        <f t="shared" ca="1" si="29"/>
        <v>75</v>
      </c>
      <c r="D279" s="11">
        <f t="shared" ca="1" si="30"/>
        <v>44895</v>
      </c>
      <c r="E279" s="11">
        <f t="shared" ca="1" si="32"/>
        <v>44904</v>
      </c>
      <c r="F279" t="s">
        <v>36</v>
      </c>
      <c r="G279" s="15">
        <f t="shared" ca="1" si="31"/>
        <v>15</v>
      </c>
    </row>
    <row r="280" spans="1:7" x14ac:dyDescent="0.35">
      <c r="A280">
        <v>279</v>
      </c>
      <c r="B280">
        <f t="shared" ca="1" si="28"/>
        <v>28</v>
      </c>
      <c r="C280">
        <f t="shared" ca="1" si="29"/>
        <v>15</v>
      </c>
      <c r="D280" s="11">
        <f t="shared" ca="1" si="30"/>
        <v>43811</v>
      </c>
      <c r="E280" s="11">
        <f t="shared" ca="1" si="32"/>
        <v>43820</v>
      </c>
      <c r="F280" t="s">
        <v>36</v>
      </c>
      <c r="G280" s="15">
        <f t="shared" ca="1" si="31"/>
        <v>2</v>
      </c>
    </row>
    <row r="281" spans="1:7" x14ac:dyDescent="0.35">
      <c r="A281">
        <v>280</v>
      </c>
      <c r="B281">
        <f t="shared" ca="1" si="28"/>
        <v>18</v>
      </c>
      <c r="C281">
        <f t="shared" ca="1" si="29"/>
        <v>31</v>
      </c>
      <c r="D281" s="11">
        <f t="shared" ca="1" si="30"/>
        <v>44232</v>
      </c>
      <c r="E281" s="11">
        <f t="shared" ca="1" si="32"/>
        <v>44241</v>
      </c>
      <c r="F281" t="s">
        <v>36</v>
      </c>
      <c r="G281" s="15">
        <f t="shared" ca="1" si="31"/>
        <v>7</v>
      </c>
    </row>
    <row r="282" spans="1:7" x14ac:dyDescent="0.35">
      <c r="A282">
        <v>281</v>
      </c>
      <c r="B282">
        <f t="shared" ca="1" si="28"/>
        <v>8</v>
      </c>
      <c r="C282">
        <f t="shared" ca="1" si="29"/>
        <v>95</v>
      </c>
      <c r="D282" s="11">
        <f t="shared" ca="1" si="30"/>
        <v>44817</v>
      </c>
      <c r="E282" s="11">
        <f t="shared" ca="1" si="32"/>
        <v>44826</v>
      </c>
      <c r="F282" t="s">
        <v>36</v>
      </c>
      <c r="G282" s="15">
        <f t="shared" ca="1" si="31"/>
        <v>19</v>
      </c>
    </row>
    <row r="283" spans="1:7" x14ac:dyDescent="0.35">
      <c r="A283">
        <v>282</v>
      </c>
      <c r="B283">
        <f t="shared" ca="1" si="28"/>
        <v>22</v>
      </c>
      <c r="C283">
        <f t="shared" ca="1" si="29"/>
        <v>18</v>
      </c>
      <c r="D283" s="11">
        <f t="shared" ca="1" si="30"/>
        <v>43870</v>
      </c>
      <c r="E283" s="11">
        <f t="shared" ca="1" si="32"/>
        <v>43879</v>
      </c>
      <c r="F283" t="s">
        <v>36</v>
      </c>
      <c r="G283" s="15">
        <f t="shared" ca="1" si="31"/>
        <v>5</v>
      </c>
    </row>
    <row r="284" spans="1:7" x14ac:dyDescent="0.35">
      <c r="A284">
        <v>283</v>
      </c>
      <c r="B284">
        <f t="shared" ca="1" si="28"/>
        <v>25</v>
      </c>
      <c r="C284">
        <f t="shared" ca="1" si="29"/>
        <v>101</v>
      </c>
      <c r="D284" s="11">
        <f t="shared" ca="1" si="30"/>
        <v>43201</v>
      </c>
      <c r="E284" s="11">
        <f t="shared" ca="1" si="32"/>
        <v>43210</v>
      </c>
      <c r="F284" t="s">
        <v>36</v>
      </c>
      <c r="G284" s="15">
        <f t="shared" ca="1" si="31"/>
        <v>8</v>
      </c>
    </row>
    <row r="285" spans="1:7" x14ac:dyDescent="0.35">
      <c r="A285">
        <v>284</v>
      </c>
      <c r="B285">
        <f t="shared" ca="1" si="28"/>
        <v>25</v>
      </c>
      <c r="C285">
        <f t="shared" ca="1" si="29"/>
        <v>112</v>
      </c>
      <c r="D285" s="11">
        <f t="shared" ca="1" si="30"/>
        <v>43929</v>
      </c>
      <c r="E285" s="11">
        <f t="shared" ca="1" si="32"/>
        <v>43938</v>
      </c>
      <c r="F285" t="s">
        <v>36</v>
      </c>
      <c r="G285" s="15">
        <f t="shared" ca="1" si="31"/>
        <v>5</v>
      </c>
    </row>
    <row r="286" spans="1:7" x14ac:dyDescent="0.35">
      <c r="A286">
        <v>285</v>
      </c>
      <c r="B286">
        <f t="shared" ca="1" si="28"/>
        <v>19</v>
      </c>
      <c r="C286">
        <f t="shared" ca="1" si="29"/>
        <v>10</v>
      </c>
      <c r="D286" s="11">
        <f t="shared" ca="1" si="30"/>
        <v>43221</v>
      </c>
      <c r="E286" s="11">
        <f t="shared" ca="1" si="32"/>
        <v>43230</v>
      </c>
      <c r="F286" t="s">
        <v>133</v>
      </c>
      <c r="G286" s="15">
        <f t="shared" ca="1" si="31"/>
        <v>4</v>
      </c>
    </row>
    <row r="287" spans="1:7" x14ac:dyDescent="0.35">
      <c r="A287">
        <v>286</v>
      </c>
      <c r="B287">
        <f t="shared" ca="1" si="28"/>
        <v>23</v>
      </c>
      <c r="C287">
        <f t="shared" ca="1" si="29"/>
        <v>99</v>
      </c>
      <c r="D287" s="11">
        <f t="shared" ca="1" si="30"/>
        <v>43455</v>
      </c>
      <c r="E287" s="11">
        <f t="shared" ca="1" si="32"/>
        <v>43464</v>
      </c>
      <c r="F287" t="s">
        <v>133</v>
      </c>
      <c r="G287" s="15">
        <f t="shared" ca="1" si="31"/>
        <v>8</v>
      </c>
    </row>
    <row r="288" spans="1:7" x14ac:dyDescent="0.35">
      <c r="A288">
        <v>287</v>
      </c>
      <c r="B288">
        <f t="shared" ca="1" si="28"/>
        <v>15</v>
      </c>
      <c r="C288">
        <f t="shared" ca="1" si="29"/>
        <v>7</v>
      </c>
      <c r="D288" s="11">
        <f t="shared" ca="1" si="30"/>
        <v>43336</v>
      </c>
      <c r="E288" s="11">
        <f t="shared" ca="1" si="32"/>
        <v>43345</v>
      </c>
      <c r="F288" t="s">
        <v>133</v>
      </c>
      <c r="G288" s="15">
        <f t="shared" ca="1" si="31"/>
        <v>9</v>
      </c>
    </row>
    <row r="289" spans="1:7" x14ac:dyDescent="0.35">
      <c r="A289">
        <v>288</v>
      </c>
      <c r="B289">
        <f t="shared" ca="1" si="28"/>
        <v>3</v>
      </c>
      <c r="C289">
        <f t="shared" ca="1" si="29"/>
        <v>82</v>
      </c>
      <c r="D289" s="11">
        <f t="shared" ca="1" si="30"/>
        <v>44171</v>
      </c>
      <c r="E289" s="11">
        <f t="shared" ca="1" si="32"/>
        <v>44180</v>
      </c>
      <c r="F289" t="s">
        <v>133</v>
      </c>
      <c r="G289" s="15">
        <f t="shared" ca="1" si="31"/>
        <v>26</v>
      </c>
    </row>
    <row r="290" spans="1:7" x14ac:dyDescent="0.35">
      <c r="A290">
        <v>289</v>
      </c>
      <c r="B290">
        <f t="shared" ca="1" si="28"/>
        <v>15</v>
      </c>
      <c r="C290">
        <f t="shared" ca="1" si="29"/>
        <v>103</v>
      </c>
      <c r="D290" s="11">
        <f t="shared" ca="1" si="30"/>
        <v>44936</v>
      </c>
      <c r="E290" s="11">
        <f t="shared" ca="1" si="32"/>
        <v>44945</v>
      </c>
      <c r="F290" t="s">
        <v>133</v>
      </c>
      <c r="G290" s="15">
        <f t="shared" ca="1" si="31"/>
        <v>1</v>
      </c>
    </row>
    <row r="291" spans="1:7" x14ac:dyDescent="0.35">
      <c r="A291">
        <v>290</v>
      </c>
      <c r="B291">
        <f t="shared" ca="1" si="28"/>
        <v>25</v>
      </c>
      <c r="C291">
        <f t="shared" ca="1" si="29"/>
        <v>141</v>
      </c>
      <c r="D291" s="11">
        <f t="shared" ca="1" si="30"/>
        <v>44424</v>
      </c>
      <c r="E291" s="11">
        <f t="shared" ca="1" si="32"/>
        <v>44433</v>
      </c>
      <c r="F291" t="s">
        <v>133</v>
      </c>
      <c r="G291" s="15">
        <f t="shared" ca="1" si="31"/>
        <v>7</v>
      </c>
    </row>
    <row r="292" spans="1:7" x14ac:dyDescent="0.35">
      <c r="A292">
        <v>291</v>
      </c>
      <c r="B292">
        <f t="shared" ca="1" si="28"/>
        <v>26</v>
      </c>
      <c r="C292">
        <f t="shared" ca="1" si="29"/>
        <v>102</v>
      </c>
      <c r="D292" s="11">
        <f t="shared" ca="1" si="30"/>
        <v>43595</v>
      </c>
      <c r="E292" s="11">
        <f t="shared" ca="1" si="32"/>
        <v>43604</v>
      </c>
      <c r="F292" t="s">
        <v>133</v>
      </c>
      <c r="G292" s="15">
        <f t="shared" ca="1" si="31"/>
        <v>11</v>
      </c>
    </row>
    <row r="293" spans="1:7" x14ac:dyDescent="0.35">
      <c r="A293">
        <v>292</v>
      </c>
      <c r="B293">
        <f t="shared" ca="1" si="28"/>
        <v>28</v>
      </c>
      <c r="C293">
        <f t="shared" ca="1" si="29"/>
        <v>1</v>
      </c>
      <c r="D293" s="11">
        <f t="shared" ca="1" si="30"/>
        <v>44122</v>
      </c>
      <c r="E293" s="11">
        <f t="shared" ca="1" si="32"/>
        <v>44131</v>
      </c>
      <c r="F293" t="s">
        <v>57</v>
      </c>
      <c r="G293" s="15">
        <f t="shared" ca="1" si="31"/>
        <v>20</v>
      </c>
    </row>
    <row r="294" spans="1:7" x14ac:dyDescent="0.35">
      <c r="A294">
        <v>293</v>
      </c>
      <c r="B294">
        <f t="shared" ca="1" si="28"/>
        <v>10</v>
      </c>
      <c r="C294">
        <f t="shared" ca="1" si="29"/>
        <v>91</v>
      </c>
      <c r="D294" s="11">
        <f t="shared" ca="1" si="30"/>
        <v>44431</v>
      </c>
      <c r="E294" s="11">
        <f t="shared" ca="1" si="32"/>
        <v>44440</v>
      </c>
      <c r="F294" t="s">
        <v>57</v>
      </c>
      <c r="G294" s="15">
        <f t="shared" ca="1" si="31"/>
        <v>4</v>
      </c>
    </row>
    <row r="295" spans="1:7" x14ac:dyDescent="0.35">
      <c r="A295">
        <v>294</v>
      </c>
      <c r="B295">
        <f t="shared" ca="1" si="28"/>
        <v>24</v>
      </c>
      <c r="C295">
        <f t="shared" ca="1" si="29"/>
        <v>46</v>
      </c>
      <c r="D295" s="11">
        <f t="shared" ca="1" si="30"/>
        <v>44087</v>
      </c>
      <c r="E295" s="11">
        <f t="shared" ca="1" si="32"/>
        <v>44096</v>
      </c>
      <c r="F295" t="s">
        <v>57</v>
      </c>
      <c r="G295" s="15">
        <f t="shared" ca="1" si="31"/>
        <v>21</v>
      </c>
    </row>
    <row r="296" spans="1:7" x14ac:dyDescent="0.35">
      <c r="A296">
        <v>295</v>
      </c>
      <c r="B296">
        <f t="shared" ca="1" si="28"/>
        <v>16</v>
      </c>
      <c r="C296">
        <f t="shared" ca="1" si="29"/>
        <v>145</v>
      </c>
      <c r="D296" s="11">
        <f t="shared" ca="1" si="30"/>
        <v>43177</v>
      </c>
      <c r="E296" s="11">
        <f ca="1">D296+30</f>
        <v>43207</v>
      </c>
      <c r="F296" t="s">
        <v>57</v>
      </c>
      <c r="G296" s="15">
        <f t="shared" ca="1" si="31"/>
        <v>14</v>
      </c>
    </row>
    <row r="297" spans="1:7" x14ac:dyDescent="0.35">
      <c r="A297">
        <v>296</v>
      </c>
      <c r="B297">
        <f t="shared" ca="1" si="28"/>
        <v>11</v>
      </c>
      <c r="C297">
        <f t="shared" ca="1" si="29"/>
        <v>133</v>
      </c>
      <c r="D297" s="11">
        <f t="shared" ca="1" si="30"/>
        <v>44481</v>
      </c>
      <c r="E297" s="11">
        <f t="shared" ref="E297:E301" ca="1" si="33">D297+30</f>
        <v>44511</v>
      </c>
      <c r="F297" t="s">
        <v>57</v>
      </c>
      <c r="G297" s="15">
        <f t="shared" ca="1" si="31"/>
        <v>22</v>
      </c>
    </row>
    <row r="298" spans="1:7" x14ac:dyDescent="0.35">
      <c r="A298">
        <v>297</v>
      </c>
      <c r="B298">
        <f t="shared" ca="1" si="28"/>
        <v>17</v>
      </c>
      <c r="C298">
        <f t="shared" ca="1" si="29"/>
        <v>26</v>
      </c>
      <c r="D298" s="11">
        <f t="shared" ca="1" si="30"/>
        <v>43997</v>
      </c>
      <c r="E298" s="11">
        <f t="shared" ca="1" si="33"/>
        <v>44027</v>
      </c>
      <c r="F298" t="s">
        <v>57</v>
      </c>
      <c r="G298" s="15">
        <f t="shared" ca="1" si="31"/>
        <v>18</v>
      </c>
    </row>
    <row r="299" spans="1:7" x14ac:dyDescent="0.35">
      <c r="A299">
        <v>298</v>
      </c>
      <c r="B299">
        <f t="shared" ca="1" si="28"/>
        <v>11</v>
      </c>
      <c r="C299">
        <f t="shared" ca="1" si="29"/>
        <v>7</v>
      </c>
      <c r="D299" s="11">
        <f t="shared" ca="1" si="30"/>
        <v>43707</v>
      </c>
      <c r="E299" s="11">
        <f t="shared" ca="1" si="33"/>
        <v>43737</v>
      </c>
      <c r="F299" t="s">
        <v>57</v>
      </c>
      <c r="G299" s="15">
        <f t="shared" ca="1" si="31"/>
        <v>12</v>
      </c>
    </row>
    <row r="300" spans="1:7" x14ac:dyDescent="0.35">
      <c r="A300">
        <v>299</v>
      </c>
      <c r="B300">
        <f t="shared" ca="1" si="28"/>
        <v>23</v>
      </c>
      <c r="C300">
        <f t="shared" ca="1" si="29"/>
        <v>142</v>
      </c>
      <c r="D300" s="11">
        <f t="shared" ca="1" si="30"/>
        <v>44572</v>
      </c>
      <c r="E300" s="11">
        <f t="shared" ca="1" si="33"/>
        <v>44602</v>
      </c>
      <c r="F300" t="s">
        <v>57</v>
      </c>
      <c r="G300" s="15">
        <f t="shared" ca="1" si="31"/>
        <v>20</v>
      </c>
    </row>
    <row r="301" spans="1:7" x14ac:dyDescent="0.35">
      <c r="A301">
        <v>300</v>
      </c>
      <c r="B301">
        <f t="shared" ca="1" si="28"/>
        <v>7</v>
      </c>
      <c r="C301">
        <f t="shared" ca="1" si="29"/>
        <v>28</v>
      </c>
      <c r="D301" s="11">
        <f t="shared" ca="1" si="30"/>
        <v>43879</v>
      </c>
      <c r="E301" s="11">
        <f t="shared" ca="1" si="33"/>
        <v>43909</v>
      </c>
      <c r="F301" t="s">
        <v>57</v>
      </c>
      <c r="G301" s="15">
        <f t="shared" ca="1" si="31"/>
        <v>14</v>
      </c>
    </row>
  </sheetData>
  <dataValidations count="1">
    <dataValidation type="list" allowBlank="1" showInputMessage="1" showErrorMessage="1" sqref="F2:F301" xr:uid="{5329954A-073F-4996-A7F1-53960442E830}">
      <formula1>"Other Not For Profit,Church-Related,Not For Profit Corporation,For Profit Corporation,City,County,Hospital District,Limited Liability Company,Township"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8C7C-DCFA-497B-B87E-8CEAA32DDC39}">
  <dimension ref="A1:B29"/>
  <sheetViews>
    <sheetView workbookViewId="0">
      <selection activeCell="A13" sqref="A13"/>
    </sheetView>
  </sheetViews>
  <sheetFormatPr defaultRowHeight="15.5" x14ac:dyDescent="0.35"/>
  <cols>
    <col min="2" max="2" width="66.5" style="14" customWidth="1"/>
  </cols>
  <sheetData>
    <row r="1" spans="1:2" x14ac:dyDescent="0.35">
      <c r="A1" s="18" t="s">
        <v>231</v>
      </c>
      <c r="B1" s="19" t="s">
        <v>237</v>
      </c>
    </row>
    <row r="2" spans="1:2" x14ac:dyDescent="0.35">
      <c r="A2" s="15">
        <v>1</v>
      </c>
      <c r="B2" s="17" t="s">
        <v>238</v>
      </c>
    </row>
    <row r="3" spans="1:2" x14ac:dyDescent="0.35">
      <c r="A3" s="15">
        <v>2</v>
      </c>
      <c r="B3" s="16" t="s">
        <v>239</v>
      </c>
    </row>
    <row r="4" spans="1:2" x14ac:dyDescent="0.35">
      <c r="A4" s="15">
        <v>3</v>
      </c>
      <c r="B4" s="17" t="s">
        <v>240</v>
      </c>
    </row>
    <row r="5" spans="1:2" x14ac:dyDescent="0.35">
      <c r="A5" s="15">
        <v>4</v>
      </c>
      <c r="B5" s="17" t="s">
        <v>241</v>
      </c>
    </row>
    <row r="6" spans="1:2" x14ac:dyDescent="0.35">
      <c r="A6" s="15">
        <v>5</v>
      </c>
      <c r="B6" s="17" t="s">
        <v>242</v>
      </c>
    </row>
    <row r="7" spans="1:2" x14ac:dyDescent="0.35">
      <c r="A7" s="15">
        <v>6</v>
      </c>
      <c r="B7" s="17" t="s">
        <v>243</v>
      </c>
    </row>
    <row r="8" spans="1:2" x14ac:dyDescent="0.35">
      <c r="A8" s="15">
        <v>7</v>
      </c>
      <c r="B8" s="17" t="s">
        <v>244</v>
      </c>
    </row>
    <row r="9" spans="1:2" x14ac:dyDescent="0.35">
      <c r="A9" s="15">
        <v>8</v>
      </c>
      <c r="B9" s="17" t="s">
        <v>245</v>
      </c>
    </row>
    <row r="10" spans="1:2" x14ac:dyDescent="0.35">
      <c r="A10" s="15">
        <v>9</v>
      </c>
      <c r="B10" s="16" t="s">
        <v>246</v>
      </c>
    </row>
    <row r="11" spans="1:2" x14ac:dyDescent="0.35">
      <c r="A11" s="15">
        <v>10</v>
      </c>
      <c r="B11" s="17" t="s">
        <v>247</v>
      </c>
    </row>
    <row r="12" spans="1:2" x14ac:dyDescent="0.35">
      <c r="A12" s="15">
        <v>11</v>
      </c>
      <c r="B12" s="16" t="s">
        <v>248</v>
      </c>
    </row>
    <row r="13" spans="1:2" ht="31" x14ac:dyDescent="0.35">
      <c r="A13" s="15">
        <v>12</v>
      </c>
      <c r="B13" s="17" t="s">
        <v>249</v>
      </c>
    </row>
    <row r="14" spans="1:2" x14ac:dyDescent="0.35">
      <c r="A14" s="15">
        <v>13</v>
      </c>
      <c r="B14" s="17" t="s">
        <v>250</v>
      </c>
    </row>
    <row r="15" spans="1:2" x14ac:dyDescent="0.35">
      <c r="A15" s="15">
        <v>14</v>
      </c>
      <c r="B15" s="17" t="s">
        <v>251</v>
      </c>
    </row>
    <row r="16" spans="1:2" x14ac:dyDescent="0.35">
      <c r="A16" s="15">
        <v>15</v>
      </c>
      <c r="B16" s="17" t="s">
        <v>252</v>
      </c>
    </row>
    <row r="17" spans="1:2" x14ac:dyDescent="0.35">
      <c r="A17" s="15">
        <v>16</v>
      </c>
      <c r="B17" s="17" t="s">
        <v>253</v>
      </c>
    </row>
    <row r="18" spans="1:2" x14ac:dyDescent="0.35">
      <c r="A18" s="15">
        <v>17</v>
      </c>
      <c r="B18" s="17" t="s">
        <v>254</v>
      </c>
    </row>
    <row r="19" spans="1:2" x14ac:dyDescent="0.35">
      <c r="A19" s="15">
        <v>18</v>
      </c>
      <c r="B19" s="17" t="s">
        <v>255</v>
      </c>
    </row>
    <row r="20" spans="1:2" x14ac:dyDescent="0.35">
      <c r="A20" s="15">
        <v>19</v>
      </c>
      <c r="B20" s="17" t="s">
        <v>256</v>
      </c>
    </row>
    <row r="21" spans="1:2" x14ac:dyDescent="0.35">
      <c r="A21" s="15">
        <v>20</v>
      </c>
      <c r="B21" s="17" t="s">
        <v>257</v>
      </c>
    </row>
    <row r="22" spans="1:2" x14ac:dyDescent="0.35">
      <c r="A22" s="15">
        <v>21</v>
      </c>
      <c r="B22" s="17" t="s">
        <v>258</v>
      </c>
    </row>
    <row r="23" spans="1:2" x14ac:dyDescent="0.35">
      <c r="A23" s="15">
        <v>22</v>
      </c>
      <c r="B23" s="17" t="s">
        <v>259</v>
      </c>
    </row>
    <row r="24" spans="1:2" x14ac:dyDescent="0.35">
      <c r="A24" s="15">
        <v>23</v>
      </c>
      <c r="B24" s="17" t="s">
        <v>260</v>
      </c>
    </row>
    <row r="25" spans="1:2" x14ac:dyDescent="0.35">
      <c r="A25" s="15">
        <v>24</v>
      </c>
      <c r="B25" s="16" t="s">
        <v>261</v>
      </c>
    </row>
    <row r="26" spans="1:2" x14ac:dyDescent="0.35">
      <c r="A26" s="15">
        <v>25</v>
      </c>
      <c r="B26" s="17" t="s">
        <v>262</v>
      </c>
    </row>
    <row r="27" spans="1:2" x14ac:dyDescent="0.35">
      <c r="A27" s="15">
        <v>26</v>
      </c>
      <c r="B27" s="17" t="s">
        <v>263</v>
      </c>
    </row>
    <row r="28" spans="1:2" x14ac:dyDescent="0.35">
      <c r="A28" s="15">
        <v>27</v>
      </c>
      <c r="B28" s="17" t="s">
        <v>264</v>
      </c>
    </row>
    <row r="29" spans="1:2" x14ac:dyDescent="0.35">
      <c r="A29" s="15">
        <v>28</v>
      </c>
      <c r="B29" s="16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8C59-3AE9-44B1-9142-A95AA49BF6B8}">
  <dimension ref="A1:D196"/>
  <sheetViews>
    <sheetView workbookViewId="0">
      <selection activeCell="A2" sqref="A2"/>
    </sheetView>
  </sheetViews>
  <sheetFormatPr defaultRowHeight="15.5" x14ac:dyDescent="0.35"/>
  <cols>
    <col min="2" max="2" width="19.83203125" customWidth="1"/>
    <col min="3" max="3" width="23.25" customWidth="1"/>
    <col min="4" max="4" width="22.75" customWidth="1"/>
  </cols>
  <sheetData>
    <row r="1" spans="1:4" x14ac:dyDescent="0.35">
      <c r="A1" s="18" t="s">
        <v>231</v>
      </c>
      <c r="B1" s="18" t="s">
        <v>266</v>
      </c>
      <c r="C1" s="18" t="s">
        <v>267</v>
      </c>
      <c r="D1" s="18" t="s">
        <v>268</v>
      </c>
    </row>
    <row r="2" spans="1:4" x14ac:dyDescent="0.35">
      <c r="A2">
        <v>1</v>
      </c>
      <c r="B2" t="s">
        <v>269</v>
      </c>
      <c r="C2" s="9">
        <f ca="1">RANDBETWEEN(65000, 73000)</f>
        <v>68729</v>
      </c>
      <c r="D2">
        <v>65</v>
      </c>
    </row>
    <row r="3" spans="1:4" x14ac:dyDescent="0.35">
      <c r="A3">
        <v>2</v>
      </c>
      <c r="B3" t="s">
        <v>270</v>
      </c>
      <c r="C3" s="9">
        <f t="shared" ref="C3:C28" ca="1" si="0">RANDBETWEEN(65000, 73000)</f>
        <v>70698</v>
      </c>
      <c r="D3">
        <v>103</v>
      </c>
    </row>
    <row r="4" spans="1:4" x14ac:dyDescent="0.35">
      <c r="A4">
        <v>3</v>
      </c>
      <c r="B4" t="s">
        <v>271</v>
      </c>
      <c r="C4" s="9">
        <f t="shared" ca="1" si="0"/>
        <v>71729</v>
      </c>
      <c r="D4">
        <v>19</v>
      </c>
    </row>
    <row r="5" spans="1:4" x14ac:dyDescent="0.35">
      <c r="A5">
        <v>4</v>
      </c>
      <c r="B5" t="s">
        <v>272</v>
      </c>
      <c r="C5" s="9">
        <f t="shared" ca="1" si="0"/>
        <v>66223</v>
      </c>
      <c r="D5">
        <v>170</v>
      </c>
    </row>
    <row r="6" spans="1:4" x14ac:dyDescent="0.35">
      <c r="A6">
        <v>5</v>
      </c>
      <c r="B6" t="s">
        <v>273</v>
      </c>
      <c r="C6" s="9">
        <f t="shared" ca="1" si="0"/>
        <v>70576</v>
      </c>
      <c r="D6">
        <v>29</v>
      </c>
    </row>
    <row r="7" spans="1:4" x14ac:dyDescent="0.35">
      <c r="A7">
        <v>6</v>
      </c>
      <c r="B7" t="s">
        <v>274</v>
      </c>
      <c r="C7" s="9">
        <f t="shared" ca="1" si="0"/>
        <v>67314</v>
      </c>
      <c r="D7">
        <v>214</v>
      </c>
    </row>
    <row r="8" spans="1:4" x14ac:dyDescent="0.35">
      <c r="A8">
        <v>7</v>
      </c>
      <c r="B8" t="s">
        <v>275</v>
      </c>
      <c r="C8" s="9">
        <f t="shared" ca="1" si="0"/>
        <v>69224</v>
      </c>
      <c r="D8">
        <v>17</v>
      </c>
    </row>
    <row r="9" spans="1:4" x14ac:dyDescent="0.35">
      <c r="A9">
        <v>8</v>
      </c>
      <c r="B9" t="s">
        <v>276</v>
      </c>
      <c r="C9" s="9">
        <f t="shared" ca="1" si="0"/>
        <v>66104</v>
      </c>
      <c r="D9">
        <v>98</v>
      </c>
    </row>
    <row r="10" spans="1:4" x14ac:dyDescent="0.35">
      <c r="A10">
        <v>9</v>
      </c>
      <c r="B10" t="s">
        <v>277</v>
      </c>
      <c r="C10" s="9">
        <f t="shared" ca="1" si="0"/>
        <v>66574</v>
      </c>
      <c r="D10">
        <v>3</v>
      </c>
    </row>
    <row r="11" spans="1:4" x14ac:dyDescent="0.35">
      <c r="A11">
        <v>10</v>
      </c>
      <c r="B11" t="s">
        <v>278</v>
      </c>
      <c r="C11" s="9">
        <f t="shared" ca="1" si="0"/>
        <v>66402</v>
      </c>
      <c r="D11">
        <v>109</v>
      </c>
    </row>
    <row r="12" spans="1:4" x14ac:dyDescent="0.35">
      <c r="A12">
        <v>11</v>
      </c>
      <c r="B12" t="s">
        <v>279</v>
      </c>
      <c r="C12" s="9">
        <f t="shared" ca="1" si="0"/>
        <v>69503</v>
      </c>
      <c r="D12">
        <v>126</v>
      </c>
    </row>
    <row r="13" spans="1:4" x14ac:dyDescent="0.35">
      <c r="A13">
        <v>12</v>
      </c>
      <c r="B13" t="s">
        <v>280</v>
      </c>
      <c r="C13" s="9">
        <f t="shared" ca="1" si="0"/>
        <v>71542</v>
      </c>
      <c r="D13">
        <v>41</v>
      </c>
    </row>
    <row r="14" spans="1:4" x14ac:dyDescent="0.35">
      <c r="A14">
        <v>13</v>
      </c>
      <c r="B14" t="s">
        <v>281</v>
      </c>
      <c r="C14" s="9">
        <f t="shared" ca="1" si="0"/>
        <v>68135</v>
      </c>
      <c r="D14" s="9">
        <v>1955</v>
      </c>
    </row>
    <row r="15" spans="1:4" x14ac:dyDescent="0.35">
      <c r="A15">
        <v>14</v>
      </c>
      <c r="B15" t="s">
        <v>282</v>
      </c>
      <c r="C15" s="9">
        <f t="shared" ca="1" si="0"/>
        <v>72135</v>
      </c>
      <c r="D15" s="9">
        <v>1329</v>
      </c>
    </row>
    <row r="16" spans="1:4" x14ac:dyDescent="0.35">
      <c r="A16">
        <v>15</v>
      </c>
      <c r="B16" t="s">
        <v>283</v>
      </c>
      <c r="C16" s="9">
        <f t="shared" ca="1" si="0"/>
        <v>70972</v>
      </c>
      <c r="D16">
        <v>656</v>
      </c>
    </row>
    <row r="17" spans="1:4" x14ac:dyDescent="0.35">
      <c r="A17">
        <v>16</v>
      </c>
      <c r="B17" t="s">
        <v>284</v>
      </c>
      <c r="C17" s="9">
        <f t="shared" ca="1" si="0"/>
        <v>69129</v>
      </c>
      <c r="D17">
        <v>47</v>
      </c>
    </row>
    <row r="18" spans="1:4" x14ac:dyDescent="0.35">
      <c r="A18">
        <v>17</v>
      </c>
      <c r="B18" t="s">
        <v>285</v>
      </c>
      <c r="C18" s="9">
        <f t="shared" ca="1" si="0"/>
        <v>70787</v>
      </c>
      <c r="D18">
        <v>386</v>
      </c>
    </row>
    <row r="19" spans="1:4" x14ac:dyDescent="0.35">
      <c r="A19">
        <v>18</v>
      </c>
      <c r="B19" t="s">
        <v>286</v>
      </c>
      <c r="C19" s="9">
        <f t="shared" ca="1" si="0"/>
        <v>67839</v>
      </c>
      <c r="D19">
        <v>18</v>
      </c>
    </row>
    <row r="20" spans="1:4" x14ac:dyDescent="0.35">
      <c r="A20">
        <v>19</v>
      </c>
      <c r="B20" t="s">
        <v>287</v>
      </c>
      <c r="C20" s="9">
        <f t="shared" ca="1" si="0"/>
        <v>67832</v>
      </c>
      <c r="D20">
        <v>122</v>
      </c>
    </row>
    <row r="21" spans="1:4" x14ac:dyDescent="0.35">
      <c r="A21">
        <v>20</v>
      </c>
      <c r="B21" t="s">
        <v>288</v>
      </c>
      <c r="C21" s="9">
        <f t="shared" ca="1" si="0"/>
        <v>66510</v>
      </c>
      <c r="D21">
        <v>21</v>
      </c>
    </row>
    <row r="22" spans="1:4" x14ac:dyDescent="0.35">
      <c r="A22">
        <v>21</v>
      </c>
      <c r="B22" t="s">
        <v>289</v>
      </c>
      <c r="C22" s="9">
        <f t="shared" ca="1" si="0"/>
        <v>66192</v>
      </c>
      <c r="D22">
        <v>11</v>
      </c>
    </row>
    <row r="23" spans="1:4" x14ac:dyDescent="0.35">
      <c r="A23">
        <v>22</v>
      </c>
      <c r="B23" t="s">
        <v>290</v>
      </c>
      <c r="C23" s="9">
        <f t="shared" ca="1" si="0"/>
        <v>67025</v>
      </c>
      <c r="D23">
        <v>63</v>
      </c>
    </row>
    <row r="24" spans="1:4" x14ac:dyDescent="0.35">
      <c r="A24">
        <v>23</v>
      </c>
      <c r="B24" t="s">
        <v>291</v>
      </c>
      <c r="C24" s="9">
        <f t="shared" ca="1" si="0"/>
        <v>68641</v>
      </c>
      <c r="D24">
        <v>5</v>
      </c>
    </row>
    <row r="25" spans="1:4" x14ac:dyDescent="0.35">
      <c r="A25">
        <v>24</v>
      </c>
      <c r="B25" t="s">
        <v>292</v>
      </c>
      <c r="C25" s="9">
        <f t="shared" ca="1" si="0"/>
        <v>65936</v>
      </c>
      <c r="D25">
        <v>26</v>
      </c>
    </row>
    <row r="26" spans="1:4" x14ac:dyDescent="0.35">
      <c r="A26">
        <v>25</v>
      </c>
      <c r="B26" t="s">
        <v>293</v>
      </c>
      <c r="C26" s="9">
        <f t="shared" ca="1" si="0"/>
        <v>69694</v>
      </c>
      <c r="D26">
        <v>86</v>
      </c>
    </row>
    <row r="27" spans="1:4" x14ac:dyDescent="0.35">
      <c r="A27">
        <v>26</v>
      </c>
      <c r="B27" t="s">
        <v>294</v>
      </c>
      <c r="C27" s="9">
        <f t="shared" ca="1" si="0"/>
        <v>72733</v>
      </c>
      <c r="D27">
        <v>62</v>
      </c>
    </row>
    <row r="28" spans="1:4" x14ac:dyDescent="0.35">
      <c r="A28">
        <v>27</v>
      </c>
      <c r="B28" t="s">
        <v>295</v>
      </c>
      <c r="C28" s="9">
        <f t="shared" ca="1" si="0"/>
        <v>70916</v>
      </c>
      <c r="D28">
        <v>85</v>
      </c>
    </row>
    <row r="29" spans="1:4" x14ac:dyDescent="0.35">
      <c r="C29" s="9"/>
    </row>
    <row r="30" spans="1:4" x14ac:dyDescent="0.35">
      <c r="C30" s="9"/>
    </row>
    <row r="31" spans="1:4" x14ac:dyDescent="0.35">
      <c r="C31" s="9"/>
    </row>
    <row r="32" spans="1:4" x14ac:dyDescent="0.35">
      <c r="C32" s="9"/>
    </row>
    <row r="33" spans="3:3" x14ac:dyDescent="0.35">
      <c r="C33" s="9"/>
    </row>
    <row r="34" spans="3:3" x14ac:dyDescent="0.35">
      <c r="C34" s="9"/>
    </row>
    <row r="35" spans="3:3" x14ac:dyDescent="0.35">
      <c r="C35" s="9"/>
    </row>
    <row r="36" spans="3:3" x14ac:dyDescent="0.35">
      <c r="C36" s="9"/>
    </row>
    <row r="37" spans="3:3" x14ac:dyDescent="0.35">
      <c r="C37" s="9"/>
    </row>
    <row r="38" spans="3:3" x14ac:dyDescent="0.35">
      <c r="C38" s="9"/>
    </row>
    <row r="39" spans="3:3" x14ac:dyDescent="0.35">
      <c r="C39" s="9"/>
    </row>
    <row r="40" spans="3:3" x14ac:dyDescent="0.35">
      <c r="C40" s="9"/>
    </row>
    <row r="41" spans="3:3" x14ac:dyDescent="0.35">
      <c r="C41" s="9"/>
    </row>
    <row r="42" spans="3:3" x14ac:dyDescent="0.35">
      <c r="C42" s="9"/>
    </row>
    <row r="43" spans="3:3" x14ac:dyDescent="0.35">
      <c r="C43" s="9"/>
    </row>
    <row r="44" spans="3:3" x14ac:dyDescent="0.35">
      <c r="C44" s="9"/>
    </row>
    <row r="45" spans="3:3" x14ac:dyDescent="0.35">
      <c r="C45" s="9"/>
    </row>
    <row r="46" spans="3:3" x14ac:dyDescent="0.35">
      <c r="C46" s="9"/>
    </row>
    <row r="47" spans="3:3" x14ac:dyDescent="0.35">
      <c r="C47" s="9"/>
    </row>
    <row r="48" spans="3:3" x14ac:dyDescent="0.35">
      <c r="C48" s="9"/>
    </row>
    <row r="49" spans="3:3" x14ac:dyDescent="0.35">
      <c r="C49" s="9"/>
    </row>
    <row r="50" spans="3:3" x14ac:dyDescent="0.35">
      <c r="C50" s="9"/>
    </row>
    <row r="51" spans="3:3" x14ac:dyDescent="0.35">
      <c r="C51" s="9"/>
    </row>
    <row r="52" spans="3:3" x14ac:dyDescent="0.35">
      <c r="C52" s="9"/>
    </row>
    <row r="53" spans="3:3" x14ac:dyDescent="0.35">
      <c r="C53" s="9"/>
    </row>
    <row r="54" spans="3:3" x14ac:dyDescent="0.35">
      <c r="C54" s="9"/>
    </row>
    <row r="55" spans="3:3" x14ac:dyDescent="0.35">
      <c r="C55" s="9"/>
    </row>
    <row r="56" spans="3:3" x14ac:dyDescent="0.35">
      <c r="C56" s="9"/>
    </row>
    <row r="57" spans="3:3" x14ac:dyDescent="0.35">
      <c r="C57" s="9"/>
    </row>
    <row r="58" spans="3:3" x14ac:dyDescent="0.35">
      <c r="C58" s="9"/>
    </row>
    <row r="59" spans="3:3" x14ac:dyDescent="0.35">
      <c r="C59" s="9"/>
    </row>
    <row r="60" spans="3:3" x14ac:dyDescent="0.35">
      <c r="C60" s="9"/>
    </row>
    <row r="61" spans="3:3" x14ac:dyDescent="0.35">
      <c r="C61" s="9"/>
    </row>
    <row r="62" spans="3:3" x14ac:dyDescent="0.35">
      <c r="C62" s="9"/>
    </row>
    <row r="63" spans="3:3" x14ac:dyDescent="0.35">
      <c r="C63" s="9"/>
    </row>
    <row r="64" spans="3:3" x14ac:dyDescent="0.35">
      <c r="C64" s="9"/>
    </row>
    <row r="65" spans="3:4" x14ac:dyDescent="0.35">
      <c r="C65" s="9"/>
    </row>
    <row r="66" spans="3:4" x14ac:dyDescent="0.35">
      <c r="C66" s="9"/>
    </row>
    <row r="67" spans="3:4" x14ac:dyDescent="0.35">
      <c r="C67" s="9"/>
    </row>
    <row r="68" spans="3:4" x14ac:dyDescent="0.35">
      <c r="C68" s="9"/>
    </row>
    <row r="69" spans="3:4" x14ac:dyDescent="0.35">
      <c r="C69" s="9"/>
    </row>
    <row r="70" spans="3:4" x14ac:dyDescent="0.35">
      <c r="C70" s="9"/>
    </row>
    <row r="71" spans="3:4" x14ac:dyDescent="0.35">
      <c r="C71" s="9"/>
    </row>
    <row r="72" spans="3:4" x14ac:dyDescent="0.35">
      <c r="C72" s="9"/>
    </row>
    <row r="73" spans="3:4" x14ac:dyDescent="0.35">
      <c r="C73" s="9"/>
    </row>
    <row r="74" spans="3:4" x14ac:dyDescent="0.35">
      <c r="C74" s="9"/>
    </row>
    <row r="75" spans="3:4" x14ac:dyDescent="0.35">
      <c r="D75" s="9"/>
    </row>
    <row r="76" spans="3:4" x14ac:dyDescent="0.35">
      <c r="C76" s="9"/>
    </row>
    <row r="77" spans="3:4" x14ac:dyDescent="0.35">
      <c r="C77" s="9"/>
    </row>
    <row r="78" spans="3:4" x14ac:dyDescent="0.35">
      <c r="C78" s="9"/>
    </row>
    <row r="79" spans="3:4" x14ac:dyDescent="0.35">
      <c r="C79" s="9"/>
    </row>
    <row r="80" spans="3:4" x14ac:dyDescent="0.35">
      <c r="C80" s="9"/>
    </row>
    <row r="81" spans="3:3" x14ac:dyDescent="0.35">
      <c r="C81" s="9"/>
    </row>
    <row r="82" spans="3:3" x14ac:dyDescent="0.35">
      <c r="C82" s="9"/>
    </row>
    <row r="83" spans="3:3" x14ac:dyDescent="0.35">
      <c r="C83" s="9"/>
    </row>
    <row r="84" spans="3:3" x14ac:dyDescent="0.35">
      <c r="C84" s="9"/>
    </row>
    <row r="85" spans="3:3" x14ac:dyDescent="0.35">
      <c r="C85" s="9"/>
    </row>
    <row r="86" spans="3:3" x14ac:dyDescent="0.35">
      <c r="C86" s="9"/>
    </row>
    <row r="87" spans="3:3" x14ac:dyDescent="0.35">
      <c r="C87" s="9"/>
    </row>
    <row r="88" spans="3:3" x14ac:dyDescent="0.35">
      <c r="C88" s="9"/>
    </row>
    <row r="89" spans="3:3" x14ac:dyDescent="0.35">
      <c r="C89" s="9"/>
    </row>
    <row r="90" spans="3:3" x14ac:dyDescent="0.35">
      <c r="C90" s="9"/>
    </row>
    <row r="91" spans="3:3" x14ac:dyDescent="0.35">
      <c r="C91" s="9"/>
    </row>
    <row r="92" spans="3:3" x14ac:dyDescent="0.35">
      <c r="C92" s="9"/>
    </row>
    <row r="93" spans="3:3" x14ac:dyDescent="0.35">
      <c r="C93" s="9"/>
    </row>
    <row r="94" spans="3:3" x14ac:dyDescent="0.35">
      <c r="C94" s="9"/>
    </row>
    <row r="95" spans="3:3" x14ac:dyDescent="0.35">
      <c r="C95" s="9"/>
    </row>
    <row r="96" spans="3:3" x14ac:dyDescent="0.35">
      <c r="C96" s="9"/>
    </row>
    <row r="97" spans="3:4" x14ac:dyDescent="0.35">
      <c r="C97" s="9"/>
    </row>
    <row r="98" spans="3:4" x14ac:dyDescent="0.35">
      <c r="C98" s="9"/>
    </row>
    <row r="99" spans="3:4" x14ac:dyDescent="0.35">
      <c r="C99" s="9"/>
    </row>
    <row r="100" spans="3:4" x14ac:dyDescent="0.35">
      <c r="C100" s="9"/>
    </row>
    <row r="101" spans="3:4" x14ac:dyDescent="0.35">
      <c r="C101" s="9"/>
    </row>
    <row r="102" spans="3:4" x14ac:dyDescent="0.35">
      <c r="C102" s="9"/>
    </row>
    <row r="103" spans="3:4" x14ac:dyDescent="0.35">
      <c r="C103" s="9"/>
    </row>
    <row r="104" spans="3:4" x14ac:dyDescent="0.35">
      <c r="C104" s="9"/>
    </row>
    <row r="105" spans="3:4" x14ac:dyDescent="0.35">
      <c r="C105" s="9"/>
    </row>
    <row r="106" spans="3:4" x14ac:dyDescent="0.35">
      <c r="C106" s="9"/>
      <c r="D106" s="9"/>
    </row>
    <row r="107" spans="3:4" x14ac:dyDescent="0.35">
      <c r="C107" s="9"/>
    </row>
    <row r="108" spans="3:4" x14ac:dyDescent="0.35">
      <c r="C108" s="9"/>
      <c r="D108" s="9"/>
    </row>
    <row r="109" spans="3:4" x14ac:dyDescent="0.35">
      <c r="C109" s="9"/>
    </row>
    <row r="110" spans="3:4" x14ac:dyDescent="0.35">
      <c r="C110" s="9"/>
    </row>
    <row r="111" spans="3:4" x14ac:dyDescent="0.35">
      <c r="C111" s="9"/>
    </row>
    <row r="112" spans="3:4" x14ac:dyDescent="0.35">
      <c r="C112" s="9"/>
    </row>
    <row r="113" spans="3:4" x14ac:dyDescent="0.35">
      <c r="C113" s="9"/>
    </row>
    <row r="114" spans="3:4" x14ac:dyDescent="0.35">
      <c r="C114" s="9"/>
    </row>
    <row r="115" spans="3:4" x14ac:dyDescent="0.35">
      <c r="C115" s="9"/>
      <c r="D115" s="9"/>
    </row>
    <row r="116" spans="3:4" x14ac:dyDescent="0.35">
      <c r="C116" s="9"/>
    </row>
    <row r="117" spans="3:4" x14ac:dyDescent="0.35">
      <c r="C117" s="9"/>
    </row>
    <row r="118" spans="3:4" x14ac:dyDescent="0.35">
      <c r="C118" s="9"/>
    </row>
    <row r="119" spans="3:4" x14ac:dyDescent="0.35">
      <c r="C119" s="9"/>
    </row>
    <row r="120" spans="3:4" x14ac:dyDescent="0.35">
      <c r="C120" s="9"/>
    </row>
    <row r="121" spans="3:4" x14ac:dyDescent="0.35">
      <c r="C121" s="9"/>
    </row>
    <row r="122" spans="3:4" x14ac:dyDescent="0.35">
      <c r="C122" s="9"/>
    </row>
    <row r="123" spans="3:4" x14ac:dyDescent="0.35">
      <c r="C123" s="9"/>
    </row>
    <row r="124" spans="3:4" x14ac:dyDescent="0.35">
      <c r="C124" s="9"/>
    </row>
    <row r="125" spans="3:4" x14ac:dyDescent="0.35">
      <c r="C125" s="9"/>
    </row>
    <row r="126" spans="3:4" x14ac:dyDescent="0.35">
      <c r="C126" s="9"/>
    </row>
    <row r="127" spans="3:4" x14ac:dyDescent="0.35">
      <c r="C127" s="9"/>
    </row>
    <row r="128" spans="3:4" x14ac:dyDescent="0.35">
      <c r="C128" s="9"/>
    </row>
    <row r="129" spans="3:3" x14ac:dyDescent="0.35">
      <c r="C129" s="9"/>
    </row>
    <row r="130" spans="3:3" x14ac:dyDescent="0.35">
      <c r="C130" s="9"/>
    </row>
    <row r="131" spans="3:3" x14ac:dyDescent="0.35">
      <c r="C131" s="9"/>
    </row>
    <row r="132" spans="3:3" x14ac:dyDescent="0.35">
      <c r="C132" s="9"/>
    </row>
    <row r="133" spans="3:3" x14ac:dyDescent="0.35">
      <c r="C133" s="9"/>
    </row>
    <row r="134" spans="3:3" x14ac:dyDescent="0.35">
      <c r="C134" s="9"/>
    </row>
    <row r="135" spans="3:3" x14ac:dyDescent="0.35">
      <c r="C135" s="9"/>
    </row>
    <row r="136" spans="3:3" x14ac:dyDescent="0.35">
      <c r="C136" s="9"/>
    </row>
    <row r="137" spans="3:3" x14ac:dyDescent="0.35">
      <c r="C137" s="9"/>
    </row>
    <row r="138" spans="3:3" x14ac:dyDescent="0.35">
      <c r="C138" s="9"/>
    </row>
    <row r="139" spans="3:3" x14ac:dyDescent="0.35">
      <c r="C139" s="9"/>
    </row>
    <row r="140" spans="3:3" x14ac:dyDescent="0.35">
      <c r="C140" s="9"/>
    </row>
    <row r="141" spans="3:3" x14ac:dyDescent="0.35">
      <c r="C141" s="9"/>
    </row>
    <row r="142" spans="3:3" x14ac:dyDescent="0.35">
      <c r="C142" s="9"/>
    </row>
    <row r="143" spans="3:3" x14ac:dyDescent="0.35">
      <c r="C143" s="9"/>
    </row>
    <row r="144" spans="3:3" x14ac:dyDescent="0.35">
      <c r="C144" s="9"/>
    </row>
    <row r="145" spans="3:4" x14ac:dyDescent="0.35">
      <c r="C145" s="9"/>
    </row>
    <row r="146" spans="3:4" x14ac:dyDescent="0.35">
      <c r="C146" s="9"/>
    </row>
    <row r="147" spans="3:4" x14ac:dyDescent="0.35">
      <c r="C147" s="9"/>
    </row>
    <row r="148" spans="3:4" x14ac:dyDescent="0.35">
      <c r="C148" s="9"/>
    </row>
    <row r="149" spans="3:4" x14ac:dyDescent="0.35">
      <c r="C149" s="9"/>
    </row>
    <row r="150" spans="3:4" x14ac:dyDescent="0.35">
      <c r="C150" s="9"/>
    </row>
    <row r="151" spans="3:4" x14ac:dyDescent="0.35">
      <c r="C151" s="9"/>
    </row>
    <row r="152" spans="3:4" x14ac:dyDescent="0.35">
      <c r="C152" s="9"/>
    </row>
    <row r="153" spans="3:4" x14ac:dyDescent="0.35">
      <c r="C153" s="9"/>
    </row>
    <row r="154" spans="3:4" x14ac:dyDescent="0.35">
      <c r="C154" s="9"/>
    </row>
    <row r="155" spans="3:4" x14ac:dyDescent="0.35">
      <c r="C155" s="9"/>
    </row>
    <row r="156" spans="3:4" x14ac:dyDescent="0.35">
      <c r="C156" s="9"/>
    </row>
    <row r="157" spans="3:4" x14ac:dyDescent="0.35">
      <c r="C157" s="9"/>
    </row>
    <row r="158" spans="3:4" x14ac:dyDescent="0.35">
      <c r="C158" s="9"/>
      <c r="D158" s="9"/>
    </row>
    <row r="159" spans="3:4" x14ac:dyDescent="0.35">
      <c r="C159" s="9"/>
    </row>
    <row r="160" spans="3:4" x14ac:dyDescent="0.35">
      <c r="C160" s="9"/>
    </row>
    <row r="161" spans="3:3" x14ac:dyDescent="0.35">
      <c r="C161" s="9"/>
    </row>
    <row r="162" spans="3:3" x14ac:dyDescent="0.35">
      <c r="C162" s="9"/>
    </row>
    <row r="163" spans="3:3" x14ac:dyDescent="0.35">
      <c r="C163" s="9"/>
    </row>
    <row r="164" spans="3:3" x14ac:dyDescent="0.35">
      <c r="C164" s="9"/>
    </row>
    <row r="165" spans="3:3" x14ac:dyDescent="0.35">
      <c r="C165" s="9"/>
    </row>
    <row r="166" spans="3:3" x14ac:dyDescent="0.35">
      <c r="C166" s="9"/>
    </row>
    <row r="167" spans="3:3" x14ac:dyDescent="0.35">
      <c r="C167" s="9"/>
    </row>
    <row r="168" spans="3:3" x14ac:dyDescent="0.35">
      <c r="C168" s="9"/>
    </row>
    <row r="169" spans="3:3" x14ac:dyDescent="0.35">
      <c r="C169" s="9"/>
    </row>
    <row r="170" spans="3:3" x14ac:dyDescent="0.35">
      <c r="C170" s="9"/>
    </row>
    <row r="171" spans="3:3" x14ac:dyDescent="0.35">
      <c r="C171" s="9"/>
    </row>
    <row r="172" spans="3:3" x14ac:dyDescent="0.35">
      <c r="C172" s="9"/>
    </row>
    <row r="173" spans="3:3" x14ac:dyDescent="0.35">
      <c r="C173" s="9"/>
    </row>
    <row r="174" spans="3:3" x14ac:dyDescent="0.35">
      <c r="C174" s="9"/>
    </row>
    <row r="175" spans="3:3" x14ac:dyDescent="0.35">
      <c r="C175" s="9"/>
    </row>
    <row r="176" spans="3:3" x14ac:dyDescent="0.35">
      <c r="C176" s="9"/>
    </row>
    <row r="177" spans="3:3" x14ac:dyDescent="0.35">
      <c r="C177" s="9"/>
    </row>
    <row r="178" spans="3:3" x14ac:dyDescent="0.35">
      <c r="C178" s="9"/>
    </row>
    <row r="179" spans="3:3" x14ac:dyDescent="0.35">
      <c r="C179" s="9"/>
    </row>
    <row r="180" spans="3:3" x14ac:dyDescent="0.35">
      <c r="C180" s="9"/>
    </row>
    <row r="181" spans="3:3" x14ac:dyDescent="0.35">
      <c r="C181" s="9"/>
    </row>
    <row r="182" spans="3:3" x14ac:dyDescent="0.35">
      <c r="C182" s="9"/>
    </row>
    <row r="183" spans="3:3" x14ac:dyDescent="0.35">
      <c r="C183" s="9"/>
    </row>
    <row r="184" spans="3:3" x14ac:dyDescent="0.35">
      <c r="C184" s="9"/>
    </row>
    <row r="185" spans="3:3" x14ac:dyDescent="0.35">
      <c r="C185" s="9"/>
    </row>
    <row r="186" spans="3:3" x14ac:dyDescent="0.35">
      <c r="C186" s="9"/>
    </row>
    <row r="187" spans="3:3" x14ac:dyDescent="0.35">
      <c r="C187" s="9"/>
    </row>
    <row r="188" spans="3:3" x14ac:dyDescent="0.35">
      <c r="C188" s="9"/>
    </row>
    <row r="189" spans="3:3" x14ac:dyDescent="0.35">
      <c r="C189" s="9"/>
    </row>
    <row r="190" spans="3:3" x14ac:dyDescent="0.35">
      <c r="C190" s="9"/>
    </row>
    <row r="191" spans="3:3" x14ac:dyDescent="0.35">
      <c r="C191" s="9"/>
    </row>
    <row r="192" spans="3:3" x14ac:dyDescent="0.35">
      <c r="C192" s="9"/>
    </row>
    <row r="193" spans="3:3" x14ac:dyDescent="0.35">
      <c r="C193" s="9"/>
    </row>
    <row r="194" spans="3:3" x14ac:dyDescent="0.35">
      <c r="C194" s="9"/>
    </row>
    <row r="195" spans="3:3" x14ac:dyDescent="0.35">
      <c r="C195" s="9"/>
    </row>
    <row r="196" spans="3:3" x14ac:dyDescent="0.35">
      <c r="C19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9C7D-B619-47A7-884D-1BE158003C8E}">
  <dimension ref="A1:H146"/>
  <sheetViews>
    <sheetView workbookViewId="0">
      <pane ySplit="1" topLeftCell="A2" activePane="bottomLeft" state="frozen"/>
      <selection pane="bottomLeft" activeCell="A2" sqref="A2"/>
    </sheetView>
  </sheetViews>
  <sheetFormatPr defaultRowHeight="15.5" x14ac:dyDescent="0.35"/>
  <cols>
    <col min="1" max="1" width="11.83203125" customWidth="1"/>
    <col min="2" max="3" width="24" customWidth="1"/>
    <col min="4" max="5" width="24" style="12" customWidth="1"/>
    <col min="6" max="6" width="14.08203125" customWidth="1"/>
    <col min="7" max="7" width="15.75" customWidth="1"/>
    <col min="8" max="8" width="16.08203125" customWidth="1"/>
  </cols>
  <sheetData>
    <row r="1" spans="1:8" s="18" customFormat="1" x14ac:dyDescent="0.35">
      <c r="A1" s="18" t="s">
        <v>231</v>
      </c>
      <c r="B1" s="18" t="s">
        <v>296</v>
      </c>
      <c r="C1" s="18" t="s">
        <v>297</v>
      </c>
      <c r="D1" s="20" t="s">
        <v>298</v>
      </c>
      <c r="E1" s="18" t="s">
        <v>299</v>
      </c>
      <c r="F1" s="18" t="s">
        <v>300</v>
      </c>
      <c r="G1" s="18" t="s">
        <v>301</v>
      </c>
      <c r="H1" s="18" t="s">
        <v>302</v>
      </c>
    </row>
    <row r="2" spans="1:8" x14ac:dyDescent="0.35">
      <c r="A2">
        <v>1</v>
      </c>
      <c r="B2" t="s">
        <v>303</v>
      </c>
      <c r="C2" s="11">
        <f ca="1">RANDBETWEEN(DATE(1990,1,1),DATE(1999,12,31))</f>
        <v>34843</v>
      </c>
      <c r="D2" s="12">
        <f ca="1">RANDBETWEEN(1, 3)</f>
        <v>3</v>
      </c>
      <c r="E2" s="12">
        <f ca="1">RANDBETWEEN(101, 102)</f>
        <v>101</v>
      </c>
      <c r="F2">
        <f ca="1">RANDBETWEEN(1, 6)</f>
        <v>3</v>
      </c>
      <c r="G2">
        <f ca="1">RANDBETWEEN(1, 10)</f>
        <v>8</v>
      </c>
      <c r="H2">
        <f ca="1">INDEX(Review!$A$2:$A$11, MATCH(Patient!$G$2:$G$146, Review!$D$2:$D$11), 0)</f>
        <v>8</v>
      </c>
    </row>
    <row r="3" spans="1:8" x14ac:dyDescent="0.35">
      <c r="A3">
        <v>2</v>
      </c>
      <c r="B3" t="s">
        <v>304</v>
      </c>
      <c r="C3" s="11">
        <f t="shared" ref="C3:C66" ca="1" si="0">RANDBETWEEN(DATE(1990,1,1),DATE(1999,12,31))</f>
        <v>36032</v>
      </c>
      <c r="D3" s="12">
        <f t="shared" ref="D3:D66" ca="1" si="1">RANDBETWEEN(1, 3)</f>
        <v>1</v>
      </c>
      <c r="E3" s="12">
        <f t="shared" ref="E3:E66" ca="1" si="2">RANDBETWEEN(101, 102)</f>
        <v>101</v>
      </c>
      <c r="F3">
        <f t="shared" ref="F3:F66" ca="1" si="3">RANDBETWEEN(1, 6)</f>
        <v>6</v>
      </c>
      <c r="G3">
        <f t="shared" ref="G3:G66" ca="1" si="4">RANDBETWEEN(1, 10)</f>
        <v>2</v>
      </c>
      <c r="H3">
        <f ca="1">INDEX(Review!$A$2:$A$11, MATCH(Patient!$G$2:$G$146, Review!$D$2:$D$11), 0)</f>
        <v>2</v>
      </c>
    </row>
    <row r="4" spans="1:8" x14ac:dyDescent="0.35">
      <c r="A4">
        <v>3</v>
      </c>
      <c r="B4" t="s">
        <v>305</v>
      </c>
      <c r="C4" s="11">
        <f t="shared" ca="1" si="0"/>
        <v>33784</v>
      </c>
      <c r="D4" s="12">
        <f t="shared" ca="1" si="1"/>
        <v>2</v>
      </c>
      <c r="E4" s="12">
        <f t="shared" ca="1" si="2"/>
        <v>101</v>
      </c>
      <c r="F4">
        <f t="shared" ca="1" si="3"/>
        <v>3</v>
      </c>
      <c r="G4">
        <f t="shared" ca="1" si="4"/>
        <v>9</v>
      </c>
      <c r="H4">
        <f ca="1">INDEX(Review!$A$2:$A$11, MATCH(Patient!$G$2:$G$146, Review!$D$2:$D$11), 0)</f>
        <v>9</v>
      </c>
    </row>
    <row r="5" spans="1:8" x14ac:dyDescent="0.35">
      <c r="A5">
        <v>4</v>
      </c>
      <c r="B5" t="s">
        <v>306</v>
      </c>
      <c r="C5" s="11">
        <f ca="1">RANDBETWEEN(DATE(2016,1,1),DATE(2020,12,31))</f>
        <v>42419</v>
      </c>
      <c r="D5" s="12">
        <f t="shared" ca="1" si="1"/>
        <v>1</v>
      </c>
      <c r="E5" s="12">
        <f t="shared" ca="1" si="2"/>
        <v>101</v>
      </c>
      <c r="F5">
        <f t="shared" ca="1" si="3"/>
        <v>2</v>
      </c>
      <c r="G5">
        <f t="shared" ca="1" si="4"/>
        <v>10</v>
      </c>
      <c r="H5">
        <f ca="1">INDEX(Review!$A$2:$A$11, MATCH(Patient!$G$2:$G$146, Review!$D$2:$D$11), 0)</f>
        <v>10</v>
      </c>
    </row>
    <row r="6" spans="1:8" x14ac:dyDescent="0.35">
      <c r="A6">
        <v>5</v>
      </c>
      <c r="B6" t="s">
        <v>307</v>
      </c>
      <c r="C6" s="11">
        <f ca="1">RANDBETWEEN(DATE(1990,1,1),DATE(1999,12,31))</f>
        <v>34147</v>
      </c>
      <c r="D6" s="12">
        <f t="shared" ca="1" si="1"/>
        <v>2</v>
      </c>
      <c r="E6" s="12">
        <f t="shared" ca="1" si="2"/>
        <v>101</v>
      </c>
      <c r="F6">
        <f t="shared" ca="1" si="3"/>
        <v>3</v>
      </c>
      <c r="G6">
        <f t="shared" ca="1" si="4"/>
        <v>5</v>
      </c>
      <c r="H6">
        <f ca="1">INDEX(Review!$A$2:$A$11, MATCH(Patient!$G$2:$G$146, Review!$D$2:$D$11), 0)</f>
        <v>5</v>
      </c>
    </row>
    <row r="7" spans="1:8" x14ac:dyDescent="0.35">
      <c r="A7">
        <v>6</v>
      </c>
      <c r="B7" t="s">
        <v>308</v>
      </c>
      <c r="C7" s="11">
        <f t="shared" ca="1" si="0"/>
        <v>33490</v>
      </c>
      <c r="D7" s="12">
        <f t="shared" ca="1" si="1"/>
        <v>2</v>
      </c>
      <c r="E7" s="12">
        <f t="shared" ca="1" si="2"/>
        <v>101</v>
      </c>
      <c r="F7">
        <f t="shared" ca="1" si="3"/>
        <v>5</v>
      </c>
      <c r="G7">
        <f t="shared" ca="1" si="4"/>
        <v>7</v>
      </c>
      <c r="H7">
        <f ca="1">INDEX(Review!$A$2:$A$11, MATCH(Patient!$G$2:$G$146, Review!$D$2:$D$11), 0)</f>
        <v>7</v>
      </c>
    </row>
    <row r="8" spans="1:8" x14ac:dyDescent="0.35">
      <c r="A8">
        <v>7</v>
      </c>
      <c r="B8" t="s">
        <v>309</v>
      </c>
      <c r="C8" s="11">
        <f t="shared" ca="1" si="0"/>
        <v>34649</v>
      </c>
      <c r="D8" s="12">
        <f t="shared" ca="1" si="1"/>
        <v>3</v>
      </c>
      <c r="E8" s="12">
        <f t="shared" ca="1" si="2"/>
        <v>102</v>
      </c>
      <c r="F8">
        <f t="shared" ca="1" si="3"/>
        <v>1</v>
      </c>
      <c r="G8">
        <f t="shared" ca="1" si="4"/>
        <v>5</v>
      </c>
      <c r="H8">
        <f ca="1">INDEX(Review!$A$2:$A$11, MATCH(Patient!$G$2:$G$146, Review!$D$2:$D$11), 0)</f>
        <v>5</v>
      </c>
    </row>
    <row r="9" spans="1:8" x14ac:dyDescent="0.35">
      <c r="A9">
        <v>8</v>
      </c>
      <c r="B9" t="s">
        <v>310</v>
      </c>
      <c r="C9" s="11">
        <f t="shared" ca="1" si="0"/>
        <v>33199</v>
      </c>
      <c r="D9" s="12">
        <f t="shared" ca="1" si="1"/>
        <v>1</v>
      </c>
      <c r="E9" s="12">
        <f t="shared" ca="1" si="2"/>
        <v>102</v>
      </c>
      <c r="F9">
        <f t="shared" ca="1" si="3"/>
        <v>2</v>
      </c>
      <c r="G9">
        <f t="shared" ca="1" si="4"/>
        <v>10</v>
      </c>
      <c r="H9">
        <f ca="1">INDEX(Review!$A$2:$A$11, MATCH(Patient!$G$2:$G$146, Review!$D$2:$D$11), 0)</f>
        <v>10</v>
      </c>
    </row>
    <row r="10" spans="1:8" x14ac:dyDescent="0.35">
      <c r="A10">
        <v>9</v>
      </c>
      <c r="B10" t="s">
        <v>311</v>
      </c>
      <c r="C10" s="11">
        <f ca="1">RANDBETWEEN(DATE(2016,1,1),DATE(2020,12,31))</f>
        <v>43029</v>
      </c>
      <c r="D10" s="12">
        <f t="shared" ca="1" si="1"/>
        <v>1</v>
      </c>
      <c r="E10" s="12">
        <f t="shared" ca="1" si="2"/>
        <v>102</v>
      </c>
      <c r="F10">
        <f t="shared" ca="1" si="3"/>
        <v>3</v>
      </c>
      <c r="G10">
        <f t="shared" ca="1" si="4"/>
        <v>7</v>
      </c>
      <c r="H10">
        <f ca="1">INDEX(Review!$A$2:$A$11, MATCH(Patient!$G$2:$G$146, Review!$D$2:$D$11), 0)</f>
        <v>7</v>
      </c>
    </row>
    <row r="11" spans="1:8" x14ac:dyDescent="0.35">
      <c r="A11">
        <v>10</v>
      </c>
      <c r="B11" t="s">
        <v>312</v>
      </c>
      <c r="C11" s="11">
        <f t="shared" ca="1" si="0"/>
        <v>33106</v>
      </c>
      <c r="D11" s="12">
        <f t="shared" ca="1" si="1"/>
        <v>1</v>
      </c>
      <c r="E11" s="12">
        <f t="shared" ca="1" si="2"/>
        <v>102</v>
      </c>
      <c r="F11">
        <f t="shared" ca="1" si="3"/>
        <v>1</v>
      </c>
      <c r="G11">
        <f t="shared" ca="1" si="4"/>
        <v>1</v>
      </c>
      <c r="H11">
        <f ca="1">INDEX(Review!$A$2:$A$11, MATCH(Patient!$G$2:$G$146, Review!$D$2:$D$11), 0)</f>
        <v>1</v>
      </c>
    </row>
    <row r="12" spans="1:8" x14ac:dyDescent="0.35">
      <c r="A12">
        <v>11</v>
      </c>
      <c r="B12" t="s">
        <v>313</v>
      </c>
      <c r="C12" s="11">
        <f t="shared" ca="1" si="0"/>
        <v>33904</v>
      </c>
      <c r="D12" s="12">
        <f t="shared" ca="1" si="1"/>
        <v>3</v>
      </c>
      <c r="E12" s="12">
        <f t="shared" ca="1" si="2"/>
        <v>101</v>
      </c>
      <c r="F12">
        <f t="shared" ca="1" si="3"/>
        <v>3</v>
      </c>
      <c r="G12">
        <f t="shared" ca="1" si="4"/>
        <v>8</v>
      </c>
      <c r="H12">
        <f ca="1">INDEX(Review!$A$2:$A$11, MATCH(Patient!$G$2:$G$146, Review!$D$2:$D$11), 0)</f>
        <v>8</v>
      </c>
    </row>
    <row r="13" spans="1:8" x14ac:dyDescent="0.35">
      <c r="A13">
        <v>12</v>
      </c>
      <c r="B13" t="s">
        <v>314</v>
      </c>
      <c r="C13" s="11">
        <f t="shared" ca="1" si="0"/>
        <v>35518</v>
      </c>
      <c r="D13" s="12">
        <f t="shared" ca="1" si="1"/>
        <v>2</v>
      </c>
      <c r="E13" s="12">
        <f t="shared" ca="1" si="2"/>
        <v>102</v>
      </c>
      <c r="F13">
        <f t="shared" ca="1" si="3"/>
        <v>5</v>
      </c>
      <c r="G13">
        <f t="shared" ca="1" si="4"/>
        <v>8</v>
      </c>
      <c r="H13">
        <f ca="1">INDEX(Review!$A$2:$A$11, MATCH(Patient!$G$2:$G$146, Review!$D$2:$D$11), 0)</f>
        <v>8</v>
      </c>
    </row>
    <row r="14" spans="1:8" x14ac:dyDescent="0.35">
      <c r="A14">
        <v>13</v>
      </c>
      <c r="B14" t="s">
        <v>315</v>
      </c>
      <c r="C14" s="11">
        <f ca="1">RANDBETWEEN(DATE(2016,1,1),DATE(2020,12,31))</f>
        <v>44087</v>
      </c>
      <c r="D14" s="12">
        <f t="shared" ca="1" si="1"/>
        <v>1</v>
      </c>
      <c r="E14" s="12">
        <f t="shared" ca="1" si="2"/>
        <v>102</v>
      </c>
      <c r="F14">
        <f t="shared" ca="1" si="3"/>
        <v>5</v>
      </c>
      <c r="G14">
        <f t="shared" ca="1" si="4"/>
        <v>6</v>
      </c>
      <c r="H14">
        <f ca="1">INDEX(Review!$A$2:$A$11, MATCH(Patient!$G$2:$G$146, Review!$D$2:$D$11), 0)</f>
        <v>6</v>
      </c>
    </row>
    <row r="15" spans="1:8" x14ac:dyDescent="0.35">
      <c r="A15">
        <v>14</v>
      </c>
      <c r="B15" t="s">
        <v>316</v>
      </c>
      <c r="C15" s="11">
        <f t="shared" ca="1" si="0"/>
        <v>33560</v>
      </c>
      <c r="D15" s="12">
        <f t="shared" ca="1" si="1"/>
        <v>1</v>
      </c>
      <c r="E15" s="12">
        <f t="shared" ca="1" si="2"/>
        <v>101</v>
      </c>
      <c r="F15">
        <f t="shared" ca="1" si="3"/>
        <v>6</v>
      </c>
      <c r="G15">
        <f t="shared" ca="1" si="4"/>
        <v>7</v>
      </c>
      <c r="H15">
        <f ca="1">INDEX(Review!$A$2:$A$11, MATCH(Patient!$G$2:$G$146, Review!$D$2:$D$11), 0)</f>
        <v>7</v>
      </c>
    </row>
    <row r="16" spans="1:8" x14ac:dyDescent="0.35">
      <c r="A16">
        <v>15</v>
      </c>
      <c r="B16" t="s">
        <v>316</v>
      </c>
      <c r="C16" s="11">
        <f t="shared" ca="1" si="0"/>
        <v>33555</v>
      </c>
      <c r="D16" s="12">
        <f t="shared" ca="1" si="1"/>
        <v>1</v>
      </c>
      <c r="E16" s="12">
        <f t="shared" ca="1" si="2"/>
        <v>101</v>
      </c>
      <c r="F16">
        <f t="shared" ca="1" si="3"/>
        <v>1</v>
      </c>
      <c r="G16">
        <f t="shared" ca="1" si="4"/>
        <v>5</v>
      </c>
      <c r="H16">
        <f ca="1">INDEX(Review!$A$2:$A$11, MATCH(Patient!$G$2:$G$146, Review!$D$2:$D$11), 0)</f>
        <v>5</v>
      </c>
    </row>
    <row r="17" spans="1:8" x14ac:dyDescent="0.35">
      <c r="A17">
        <v>16</v>
      </c>
      <c r="B17" t="s">
        <v>317</v>
      </c>
      <c r="C17" s="11">
        <f t="shared" ca="1" si="0"/>
        <v>34663</v>
      </c>
      <c r="D17" s="12">
        <f t="shared" ca="1" si="1"/>
        <v>3</v>
      </c>
      <c r="E17" s="12">
        <f t="shared" ca="1" si="2"/>
        <v>101</v>
      </c>
      <c r="F17">
        <f t="shared" ca="1" si="3"/>
        <v>6</v>
      </c>
      <c r="G17">
        <f t="shared" ca="1" si="4"/>
        <v>2</v>
      </c>
      <c r="H17">
        <f ca="1">INDEX(Review!$A$2:$A$11, MATCH(Patient!$G$2:$G$146, Review!$D$2:$D$11), 0)</f>
        <v>2</v>
      </c>
    </row>
    <row r="18" spans="1:8" x14ac:dyDescent="0.35">
      <c r="A18">
        <v>17</v>
      </c>
      <c r="B18" t="s">
        <v>318</v>
      </c>
      <c r="C18" s="11">
        <f t="shared" ca="1" si="0"/>
        <v>36265</v>
      </c>
      <c r="D18" s="12">
        <f t="shared" ca="1" si="1"/>
        <v>3</v>
      </c>
      <c r="E18" s="12">
        <f t="shared" ca="1" si="2"/>
        <v>101</v>
      </c>
      <c r="F18">
        <f t="shared" ca="1" si="3"/>
        <v>1</v>
      </c>
      <c r="G18">
        <f t="shared" ca="1" si="4"/>
        <v>6</v>
      </c>
      <c r="H18">
        <f ca="1">INDEX(Review!$A$2:$A$11, MATCH(Patient!$G$2:$G$146, Review!$D$2:$D$11), 0)</f>
        <v>6</v>
      </c>
    </row>
    <row r="19" spans="1:8" x14ac:dyDescent="0.35">
      <c r="A19">
        <v>18</v>
      </c>
      <c r="B19" t="s">
        <v>319</v>
      </c>
      <c r="C19" s="11">
        <f t="shared" ca="1" si="0"/>
        <v>36140</v>
      </c>
      <c r="D19" s="12">
        <f t="shared" ca="1" si="1"/>
        <v>2</v>
      </c>
      <c r="E19" s="12">
        <f t="shared" ca="1" si="2"/>
        <v>101</v>
      </c>
      <c r="F19">
        <f t="shared" ca="1" si="3"/>
        <v>4</v>
      </c>
      <c r="G19">
        <f t="shared" ca="1" si="4"/>
        <v>6</v>
      </c>
      <c r="H19">
        <f ca="1">INDEX(Review!$A$2:$A$11, MATCH(Patient!$G$2:$G$146, Review!$D$2:$D$11), 0)</f>
        <v>6</v>
      </c>
    </row>
    <row r="20" spans="1:8" x14ac:dyDescent="0.35">
      <c r="A20">
        <v>19</v>
      </c>
      <c r="B20" t="s">
        <v>320</v>
      </c>
      <c r="C20" s="11">
        <f t="shared" ca="1" si="0"/>
        <v>34905</v>
      </c>
      <c r="D20" s="12">
        <f t="shared" ca="1" si="1"/>
        <v>3</v>
      </c>
      <c r="E20" s="12">
        <f t="shared" ca="1" si="2"/>
        <v>102</v>
      </c>
      <c r="F20">
        <f t="shared" ca="1" si="3"/>
        <v>2</v>
      </c>
      <c r="G20">
        <f t="shared" ca="1" si="4"/>
        <v>2</v>
      </c>
      <c r="H20">
        <f ca="1">INDEX(Review!$A$2:$A$11, MATCH(Patient!$G$2:$G$146, Review!$D$2:$D$11), 0)</f>
        <v>2</v>
      </c>
    </row>
    <row r="21" spans="1:8" x14ac:dyDescent="0.35">
      <c r="A21">
        <v>20</v>
      </c>
      <c r="B21" t="s">
        <v>321</v>
      </c>
      <c r="C21" s="11">
        <f t="shared" ca="1" si="0"/>
        <v>33768</v>
      </c>
      <c r="D21" s="12">
        <f t="shared" ca="1" si="1"/>
        <v>2</v>
      </c>
      <c r="E21" s="12">
        <f t="shared" ca="1" si="2"/>
        <v>101</v>
      </c>
      <c r="F21">
        <f t="shared" ca="1" si="3"/>
        <v>4</v>
      </c>
      <c r="G21">
        <f t="shared" ca="1" si="4"/>
        <v>4</v>
      </c>
      <c r="H21">
        <f ca="1">INDEX(Review!$A$2:$A$11, MATCH(Patient!$G$2:$G$146, Review!$D$2:$D$11), 0)</f>
        <v>4</v>
      </c>
    </row>
    <row r="22" spans="1:8" x14ac:dyDescent="0.35">
      <c r="A22">
        <v>21</v>
      </c>
      <c r="B22" t="s">
        <v>322</v>
      </c>
      <c r="C22" s="11">
        <f t="shared" ca="1" si="0"/>
        <v>36372</v>
      </c>
      <c r="D22" s="12">
        <f t="shared" ca="1" si="1"/>
        <v>2</v>
      </c>
      <c r="E22" s="12">
        <f t="shared" ca="1" si="2"/>
        <v>102</v>
      </c>
      <c r="F22">
        <f t="shared" ca="1" si="3"/>
        <v>5</v>
      </c>
      <c r="G22">
        <f t="shared" ca="1" si="4"/>
        <v>1</v>
      </c>
      <c r="H22">
        <f ca="1">INDEX(Review!$A$2:$A$11, MATCH(Patient!$G$2:$G$146, Review!$D$2:$D$11), 0)</f>
        <v>1</v>
      </c>
    </row>
    <row r="23" spans="1:8" x14ac:dyDescent="0.35">
      <c r="A23">
        <v>22</v>
      </c>
      <c r="B23" t="s">
        <v>323</v>
      </c>
      <c r="C23" s="11">
        <f ca="1">RANDBETWEEN(DATE(2016,1,1),DATE(2020,12,31))</f>
        <v>42453</v>
      </c>
      <c r="D23" s="12">
        <f ca="1">RANDBETWEEN(1, 3)</f>
        <v>1</v>
      </c>
      <c r="E23" s="12">
        <f t="shared" ca="1" si="2"/>
        <v>102</v>
      </c>
      <c r="F23">
        <f t="shared" ca="1" si="3"/>
        <v>2</v>
      </c>
      <c r="G23">
        <f t="shared" ca="1" si="4"/>
        <v>3</v>
      </c>
      <c r="H23">
        <f ca="1">INDEX(Review!$A$2:$A$11, MATCH(Patient!$G$2:$G$146, Review!$D$2:$D$11), 0)</f>
        <v>3</v>
      </c>
    </row>
    <row r="24" spans="1:8" x14ac:dyDescent="0.35">
      <c r="A24">
        <v>23</v>
      </c>
      <c r="B24" t="s">
        <v>324</v>
      </c>
      <c r="C24" s="11">
        <f t="shared" ca="1" si="0"/>
        <v>36394</v>
      </c>
      <c r="D24" s="12">
        <f t="shared" ca="1" si="1"/>
        <v>3</v>
      </c>
      <c r="E24" s="12">
        <f t="shared" ca="1" si="2"/>
        <v>101</v>
      </c>
      <c r="F24">
        <f t="shared" ca="1" si="3"/>
        <v>6</v>
      </c>
      <c r="G24">
        <f t="shared" ca="1" si="4"/>
        <v>10</v>
      </c>
      <c r="H24">
        <f ca="1">INDEX(Review!$A$2:$A$11, MATCH(Patient!$G$2:$G$146, Review!$D$2:$D$11), 0)</f>
        <v>10</v>
      </c>
    </row>
    <row r="25" spans="1:8" x14ac:dyDescent="0.35">
      <c r="A25">
        <v>24</v>
      </c>
      <c r="B25" t="s">
        <v>325</v>
      </c>
      <c r="C25" s="11">
        <f t="shared" ca="1" si="0"/>
        <v>34877</v>
      </c>
      <c r="D25" s="12">
        <f t="shared" ca="1" si="1"/>
        <v>2</v>
      </c>
      <c r="E25" s="12">
        <f t="shared" ca="1" si="2"/>
        <v>102</v>
      </c>
      <c r="F25">
        <f t="shared" ca="1" si="3"/>
        <v>1</v>
      </c>
      <c r="G25">
        <f t="shared" ca="1" si="4"/>
        <v>4</v>
      </c>
      <c r="H25">
        <f ca="1">INDEX(Review!$A$2:$A$11, MATCH(Patient!$G$2:$G$146, Review!$D$2:$D$11), 0)</f>
        <v>4</v>
      </c>
    </row>
    <row r="26" spans="1:8" x14ac:dyDescent="0.35">
      <c r="A26">
        <v>25</v>
      </c>
      <c r="B26" t="s">
        <v>326</v>
      </c>
      <c r="C26" s="11">
        <f t="shared" ca="1" si="0"/>
        <v>35084</v>
      </c>
      <c r="D26" s="12">
        <f t="shared" ca="1" si="1"/>
        <v>2</v>
      </c>
      <c r="E26" s="12">
        <f t="shared" ca="1" si="2"/>
        <v>101</v>
      </c>
      <c r="F26">
        <f t="shared" ca="1" si="3"/>
        <v>5</v>
      </c>
      <c r="G26">
        <f t="shared" ca="1" si="4"/>
        <v>9</v>
      </c>
      <c r="H26">
        <f ca="1">INDEX(Review!$A$2:$A$11, MATCH(Patient!$G$2:$G$146, Review!$D$2:$D$11), 0)</f>
        <v>9</v>
      </c>
    </row>
    <row r="27" spans="1:8" x14ac:dyDescent="0.35">
      <c r="A27">
        <v>26</v>
      </c>
      <c r="B27" t="s">
        <v>327</v>
      </c>
      <c r="C27" s="11">
        <f t="shared" ca="1" si="0"/>
        <v>35414</v>
      </c>
      <c r="D27" s="12">
        <f t="shared" ca="1" si="1"/>
        <v>3</v>
      </c>
      <c r="E27" s="12">
        <f t="shared" ca="1" si="2"/>
        <v>102</v>
      </c>
      <c r="F27">
        <f t="shared" ca="1" si="3"/>
        <v>5</v>
      </c>
      <c r="G27">
        <f t="shared" ca="1" si="4"/>
        <v>9</v>
      </c>
      <c r="H27">
        <f ca="1">INDEX(Review!$A$2:$A$11, MATCH(Patient!$G$2:$G$146, Review!$D$2:$D$11), 0)</f>
        <v>9</v>
      </c>
    </row>
    <row r="28" spans="1:8" x14ac:dyDescent="0.35">
      <c r="A28">
        <v>27</v>
      </c>
      <c r="B28" t="s">
        <v>328</v>
      </c>
      <c r="C28" s="11">
        <f t="shared" ca="1" si="0"/>
        <v>35420</v>
      </c>
      <c r="D28" s="12">
        <f t="shared" ca="1" si="1"/>
        <v>3</v>
      </c>
      <c r="E28" s="12">
        <f t="shared" ca="1" si="2"/>
        <v>101</v>
      </c>
      <c r="F28">
        <f t="shared" ca="1" si="3"/>
        <v>1</v>
      </c>
      <c r="G28">
        <f t="shared" ca="1" si="4"/>
        <v>8</v>
      </c>
      <c r="H28">
        <f ca="1">INDEX(Review!$A$2:$A$11, MATCH(Patient!$G$2:$G$146, Review!$D$2:$D$11), 0)</f>
        <v>8</v>
      </c>
    </row>
    <row r="29" spans="1:8" x14ac:dyDescent="0.35">
      <c r="A29">
        <v>28</v>
      </c>
      <c r="B29" t="s">
        <v>329</v>
      </c>
      <c r="C29" s="11">
        <f t="shared" ca="1" si="0"/>
        <v>33454</v>
      </c>
      <c r="D29" s="12">
        <f t="shared" ca="1" si="1"/>
        <v>3</v>
      </c>
      <c r="E29" s="12">
        <f t="shared" ca="1" si="2"/>
        <v>101</v>
      </c>
      <c r="F29">
        <f t="shared" ca="1" si="3"/>
        <v>4</v>
      </c>
      <c r="G29">
        <f t="shared" ca="1" si="4"/>
        <v>4</v>
      </c>
      <c r="H29">
        <f ca="1">INDEX(Review!$A$2:$A$11, MATCH(Patient!$G$2:$G$146, Review!$D$2:$D$11), 0)</f>
        <v>4</v>
      </c>
    </row>
    <row r="30" spans="1:8" x14ac:dyDescent="0.35">
      <c r="A30">
        <v>29</v>
      </c>
      <c r="B30" t="s">
        <v>330</v>
      </c>
      <c r="C30" s="11">
        <f t="shared" ca="1" si="0"/>
        <v>33625</v>
      </c>
      <c r="D30" s="12">
        <f t="shared" ca="1" si="1"/>
        <v>1</v>
      </c>
      <c r="E30" s="12">
        <f t="shared" ca="1" si="2"/>
        <v>101</v>
      </c>
      <c r="F30">
        <f t="shared" ca="1" si="3"/>
        <v>3</v>
      </c>
      <c r="G30">
        <f t="shared" ca="1" si="4"/>
        <v>2</v>
      </c>
      <c r="H30">
        <f ca="1">INDEX(Review!$A$2:$A$11, MATCH(Patient!$G$2:$G$146, Review!$D$2:$D$11), 0)</f>
        <v>2</v>
      </c>
    </row>
    <row r="31" spans="1:8" x14ac:dyDescent="0.35">
      <c r="A31">
        <v>30</v>
      </c>
      <c r="B31" t="s">
        <v>331</v>
      </c>
      <c r="C31" s="11">
        <f t="shared" ca="1" si="0"/>
        <v>34169</v>
      </c>
      <c r="D31" s="12">
        <f t="shared" ca="1" si="1"/>
        <v>2</v>
      </c>
      <c r="E31" s="12">
        <f t="shared" ca="1" si="2"/>
        <v>102</v>
      </c>
      <c r="F31">
        <f t="shared" ca="1" si="3"/>
        <v>4</v>
      </c>
      <c r="G31">
        <f t="shared" ca="1" si="4"/>
        <v>5</v>
      </c>
      <c r="H31">
        <f ca="1">INDEX(Review!$A$2:$A$11, MATCH(Patient!$G$2:$G$146, Review!$D$2:$D$11), 0)</f>
        <v>5</v>
      </c>
    </row>
    <row r="32" spans="1:8" x14ac:dyDescent="0.35">
      <c r="A32">
        <v>31</v>
      </c>
      <c r="B32" t="s">
        <v>332</v>
      </c>
      <c r="C32" s="11">
        <f t="shared" ca="1" si="0"/>
        <v>36401</v>
      </c>
      <c r="D32" s="12">
        <f t="shared" ca="1" si="1"/>
        <v>1</v>
      </c>
      <c r="E32" s="12">
        <f t="shared" ca="1" si="2"/>
        <v>101</v>
      </c>
      <c r="F32">
        <f t="shared" ca="1" si="3"/>
        <v>1</v>
      </c>
      <c r="G32">
        <f t="shared" ca="1" si="4"/>
        <v>2</v>
      </c>
      <c r="H32">
        <f ca="1">INDEX(Review!$A$2:$A$11, MATCH(Patient!$G$2:$G$146, Review!$D$2:$D$11), 0)</f>
        <v>2</v>
      </c>
    </row>
    <row r="33" spans="1:8" x14ac:dyDescent="0.35">
      <c r="A33">
        <v>32</v>
      </c>
      <c r="B33" t="s">
        <v>333</v>
      </c>
      <c r="C33" s="11">
        <f t="shared" ca="1" si="0"/>
        <v>35412</v>
      </c>
      <c r="D33" s="12">
        <f t="shared" ca="1" si="1"/>
        <v>1</v>
      </c>
      <c r="E33" s="12">
        <f t="shared" ca="1" si="2"/>
        <v>101</v>
      </c>
      <c r="F33">
        <f t="shared" ca="1" si="3"/>
        <v>4</v>
      </c>
      <c r="G33">
        <f t="shared" ca="1" si="4"/>
        <v>2</v>
      </c>
      <c r="H33">
        <f ca="1">INDEX(Review!$A$2:$A$11, MATCH(Patient!$G$2:$G$146, Review!$D$2:$D$11), 0)</f>
        <v>2</v>
      </c>
    </row>
    <row r="34" spans="1:8" x14ac:dyDescent="0.35">
      <c r="A34">
        <v>33</v>
      </c>
      <c r="B34" t="s">
        <v>334</v>
      </c>
      <c r="C34" s="11">
        <f t="shared" ca="1" si="0"/>
        <v>33973</v>
      </c>
      <c r="D34" s="12">
        <f ca="1">RANDBETWEEN(1, 3)</f>
        <v>3</v>
      </c>
      <c r="E34" s="12">
        <f t="shared" ca="1" si="2"/>
        <v>102</v>
      </c>
      <c r="F34">
        <f t="shared" ca="1" si="3"/>
        <v>5</v>
      </c>
      <c r="G34">
        <f t="shared" ca="1" si="4"/>
        <v>1</v>
      </c>
      <c r="H34">
        <f ca="1">INDEX(Review!$A$2:$A$11, MATCH(Patient!$G$2:$G$146, Review!$D$2:$D$11), 0)</f>
        <v>1</v>
      </c>
    </row>
    <row r="35" spans="1:8" x14ac:dyDescent="0.35">
      <c r="A35">
        <v>34</v>
      </c>
      <c r="B35" t="s">
        <v>303</v>
      </c>
      <c r="C35" s="11">
        <f t="shared" ca="1" si="0"/>
        <v>32950</v>
      </c>
      <c r="D35" s="12">
        <f t="shared" ca="1" si="1"/>
        <v>1</v>
      </c>
      <c r="E35" s="12">
        <f t="shared" ca="1" si="2"/>
        <v>102</v>
      </c>
      <c r="F35">
        <f t="shared" ca="1" si="3"/>
        <v>1</v>
      </c>
      <c r="G35">
        <f t="shared" ca="1" si="4"/>
        <v>5</v>
      </c>
      <c r="H35">
        <f ca="1">INDEX(Review!$A$2:$A$11, MATCH(Patient!$G$2:$G$146, Review!$D$2:$D$11), 0)</f>
        <v>5</v>
      </c>
    </row>
    <row r="36" spans="1:8" x14ac:dyDescent="0.35">
      <c r="A36">
        <v>35</v>
      </c>
      <c r="B36" t="s">
        <v>335</v>
      </c>
      <c r="C36" s="11">
        <f t="shared" ca="1" si="0"/>
        <v>36197</v>
      </c>
      <c r="D36" s="12">
        <f t="shared" ca="1" si="1"/>
        <v>3</v>
      </c>
      <c r="E36" s="12">
        <f t="shared" ca="1" si="2"/>
        <v>102</v>
      </c>
      <c r="F36">
        <f t="shared" ca="1" si="3"/>
        <v>5</v>
      </c>
      <c r="G36">
        <f t="shared" ca="1" si="4"/>
        <v>2</v>
      </c>
      <c r="H36">
        <f ca="1">INDEX(Review!$A$2:$A$11, MATCH(Patient!$G$2:$G$146, Review!$D$2:$D$11), 0)</f>
        <v>2</v>
      </c>
    </row>
    <row r="37" spans="1:8" x14ac:dyDescent="0.35">
      <c r="A37">
        <v>36</v>
      </c>
      <c r="B37" t="s">
        <v>336</v>
      </c>
      <c r="C37" s="11">
        <f t="shared" ca="1" si="0"/>
        <v>35887</v>
      </c>
      <c r="D37" s="12">
        <f t="shared" ca="1" si="1"/>
        <v>1</v>
      </c>
      <c r="E37" s="12">
        <f t="shared" ca="1" si="2"/>
        <v>102</v>
      </c>
      <c r="F37">
        <f t="shared" ca="1" si="3"/>
        <v>1</v>
      </c>
      <c r="G37">
        <f t="shared" ca="1" si="4"/>
        <v>2</v>
      </c>
      <c r="H37">
        <f ca="1">INDEX(Review!$A$2:$A$11, MATCH(Patient!$G$2:$G$146, Review!$D$2:$D$11), 0)</f>
        <v>2</v>
      </c>
    </row>
    <row r="38" spans="1:8" x14ac:dyDescent="0.35">
      <c r="A38">
        <v>37</v>
      </c>
      <c r="B38" t="s">
        <v>337</v>
      </c>
      <c r="C38" s="11">
        <f t="shared" ca="1" si="0"/>
        <v>35981</v>
      </c>
      <c r="D38" s="12">
        <f t="shared" ca="1" si="1"/>
        <v>1</v>
      </c>
      <c r="E38" s="12">
        <f t="shared" ca="1" si="2"/>
        <v>102</v>
      </c>
      <c r="F38">
        <f t="shared" ca="1" si="3"/>
        <v>6</v>
      </c>
      <c r="G38">
        <f t="shared" ca="1" si="4"/>
        <v>5</v>
      </c>
      <c r="H38">
        <f ca="1">INDEX(Review!$A$2:$A$11, MATCH(Patient!$G$2:$G$146, Review!$D$2:$D$11), 0)</f>
        <v>5</v>
      </c>
    </row>
    <row r="39" spans="1:8" x14ac:dyDescent="0.35">
      <c r="A39">
        <v>38</v>
      </c>
      <c r="B39" t="s">
        <v>338</v>
      </c>
      <c r="C39" s="11">
        <f t="shared" ca="1" si="0"/>
        <v>35845</v>
      </c>
      <c r="D39" s="12">
        <f t="shared" ca="1" si="1"/>
        <v>1</v>
      </c>
      <c r="E39" s="12">
        <f t="shared" ca="1" si="2"/>
        <v>101</v>
      </c>
      <c r="F39">
        <f t="shared" ca="1" si="3"/>
        <v>6</v>
      </c>
      <c r="G39">
        <f t="shared" ca="1" si="4"/>
        <v>5</v>
      </c>
      <c r="H39">
        <f ca="1">INDEX(Review!$A$2:$A$11, MATCH(Patient!$G$2:$G$146, Review!$D$2:$D$11), 0)</f>
        <v>5</v>
      </c>
    </row>
    <row r="40" spans="1:8" x14ac:dyDescent="0.35">
      <c r="A40">
        <v>39</v>
      </c>
      <c r="B40" t="s">
        <v>339</v>
      </c>
      <c r="C40" s="11">
        <f t="shared" ca="1" si="0"/>
        <v>35366</v>
      </c>
      <c r="D40" s="12">
        <f t="shared" ca="1" si="1"/>
        <v>1</v>
      </c>
      <c r="E40" s="12">
        <f t="shared" ca="1" si="2"/>
        <v>101</v>
      </c>
      <c r="F40">
        <f t="shared" ca="1" si="3"/>
        <v>5</v>
      </c>
      <c r="G40">
        <f t="shared" ca="1" si="4"/>
        <v>5</v>
      </c>
      <c r="H40">
        <f ca="1">INDEX(Review!$A$2:$A$11, MATCH(Patient!$G$2:$G$146, Review!$D$2:$D$11), 0)</f>
        <v>5</v>
      </c>
    </row>
    <row r="41" spans="1:8" x14ac:dyDescent="0.35">
      <c r="A41">
        <v>40</v>
      </c>
      <c r="B41" t="s">
        <v>340</v>
      </c>
      <c r="C41" s="11">
        <f t="shared" ca="1" si="0"/>
        <v>35083</v>
      </c>
      <c r="D41" s="12">
        <f t="shared" ca="1" si="1"/>
        <v>1</v>
      </c>
      <c r="E41" s="12">
        <f t="shared" ca="1" si="2"/>
        <v>101</v>
      </c>
      <c r="F41">
        <f t="shared" ca="1" si="3"/>
        <v>5</v>
      </c>
      <c r="G41">
        <f t="shared" ca="1" si="4"/>
        <v>4</v>
      </c>
      <c r="H41">
        <f ca="1">INDEX(Review!$A$2:$A$11, MATCH(Patient!$G$2:$G$146, Review!$D$2:$D$11), 0)</f>
        <v>4</v>
      </c>
    </row>
    <row r="42" spans="1:8" x14ac:dyDescent="0.35">
      <c r="A42">
        <v>41</v>
      </c>
      <c r="B42" t="s">
        <v>341</v>
      </c>
      <c r="C42" s="11">
        <f ca="1">RANDBETWEEN(DATE(2016,1,1),DATE(2020,12,31))</f>
        <v>43349</v>
      </c>
      <c r="D42" s="12">
        <f t="shared" ca="1" si="1"/>
        <v>3</v>
      </c>
      <c r="E42" s="12">
        <f t="shared" ca="1" si="2"/>
        <v>101</v>
      </c>
      <c r="F42">
        <f t="shared" ca="1" si="3"/>
        <v>4</v>
      </c>
      <c r="G42">
        <f t="shared" ca="1" si="4"/>
        <v>7</v>
      </c>
      <c r="H42">
        <f ca="1">INDEX(Review!$A$2:$A$11, MATCH(Patient!$G$2:$G$146, Review!$D$2:$D$11), 0)</f>
        <v>7</v>
      </c>
    </row>
    <row r="43" spans="1:8" x14ac:dyDescent="0.35">
      <c r="A43">
        <v>42</v>
      </c>
      <c r="B43" t="s">
        <v>342</v>
      </c>
      <c r="C43" s="11">
        <f t="shared" ca="1" si="0"/>
        <v>36027</v>
      </c>
      <c r="D43" s="12">
        <f t="shared" ca="1" si="1"/>
        <v>1</v>
      </c>
      <c r="E43" s="12">
        <f t="shared" ca="1" si="2"/>
        <v>101</v>
      </c>
      <c r="F43">
        <f t="shared" ca="1" si="3"/>
        <v>4</v>
      </c>
      <c r="G43">
        <f t="shared" ca="1" si="4"/>
        <v>5</v>
      </c>
      <c r="H43">
        <f ca="1">INDEX(Review!$A$2:$A$11, MATCH(Patient!$G$2:$G$146, Review!$D$2:$D$11), 0)</f>
        <v>5</v>
      </c>
    </row>
    <row r="44" spans="1:8" x14ac:dyDescent="0.35">
      <c r="A44">
        <v>43</v>
      </c>
      <c r="B44" t="s">
        <v>343</v>
      </c>
      <c r="C44" s="11">
        <f t="shared" ca="1" si="0"/>
        <v>33211</v>
      </c>
      <c r="D44" s="12">
        <f t="shared" ca="1" si="1"/>
        <v>2</v>
      </c>
      <c r="E44" s="12">
        <f t="shared" ca="1" si="2"/>
        <v>101</v>
      </c>
      <c r="F44">
        <f t="shared" ca="1" si="3"/>
        <v>5</v>
      </c>
      <c r="G44">
        <f t="shared" ca="1" si="4"/>
        <v>2</v>
      </c>
      <c r="H44">
        <f ca="1">INDEX(Review!$A$2:$A$11, MATCH(Patient!$G$2:$G$146, Review!$D$2:$D$11), 0)</f>
        <v>2</v>
      </c>
    </row>
    <row r="45" spans="1:8" x14ac:dyDescent="0.35">
      <c r="A45">
        <v>44</v>
      </c>
      <c r="B45" t="s">
        <v>344</v>
      </c>
      <c r="C45" s="11">
        <f t="shared" ca="1" si="0"/>
        <v>35578</v>
      </c>
      <c r="D45" s="12">
        <f t="shared" ca="1" si="1"/>
        <v>1</v>
      </c>
      <c r="E45" s="12">
        <f t="shared" ca="1" si="2"/>
        <v>102</v>
      </c>
      <c r="F45">
        <f t="shared" ca="1" si="3"/>
        <v>2</v>
      </c>
      <c r="G45">
        <f t="shared" ca="1" si="4"/>
        <v>10</v>
      </c>
      <c r="H45">
        <f ca="1">INDEX(Review!$A$2:$A$11, MATCH(Patient!$G$2:$G$146, Review!$D$2:$D$11), 0)</f>
        <v>10</v>
      </c>
    </row>
    <row r="46" spans="1:8" x14ac:dyDescent="0.35">
      <c r="A46">
        <v>45</v>
      </c>
      <c r="B46" t="s">
        <v>345</v>
      </c>
      <c r="C46" s="11">
        <f t="shared" ca="1" si="0"/>
        <v>35350</v>
      </c>
      <c r="D46" s="12">
        <f t="shared" ca="1" si="1"/>
        <v>2</v>
      </c>
      <c r="E46" s="12">
        <f t="shared" ca="1" si="2"/>
        <v>102</v>
      </c>
      <c r="F46">
        <f t="shared" ca="1" si="3"/>
        <v>3</v>
      </c>
      <c r="G46">
        <f t="shared" ca="1" si="4"/>
        <v>5</v>
      </c>
      <c r="H46">
        <f ca="1">INDEX(Review!$A$2:$A$11, MATCH(Patient!$G$2:$G$146, Review!$D$2:$D$11), 0)</f>
        <v>5</v>
      </c>
    </row>
    <row r="47" spans="1:8" x14ac:dyDescent="0.35">
      <c r="A47">
        <v>46</v>
      </c>
      <c r="B47" t="s">
        <v>346</v>
      </c>
      <c r="C47" s="11">
        <f t="shared" ca="1" si="0"/>
        <v>35488</v>
      </c>
      <c r="D47" s="12">
        <f t="shared" ca="1" si="1"/>
        <v>1</v>
      </c>
      <c r="E47" s="12">
        <f t="shared" ca="1" si="2"/>
        <v>101</v>
      </c>
      <c r="F47">
        <f t="shared" ca="1" si="3"/>
        <v>6</v>
      </c>
      <c r="G47">
        <f t="shared" ca="1" si="4"/>
        <v>3</v>
      </c>
      <c r="H47">
        <f ca="1">INDEX(Review!$A$2:$A$11, MATCH(Patient!$G$2:$G$146, Review!$D$2:$D$11), 0)</f>
        <v>3</v>
      </c>
    </row>
    <row r="48" spans="1:8" x14ac:dyDescent="0.35">
      <c r="A48">
        <v>47</v>
      </c>
      <c r="B48" t="s">
        <v>347</v>
      </c>
      <c r="C48" s="11">
        <f t="shared" ca="1" si="0"/>
        <v>33342</v>
      </c>
      <c r="D48" s="12">
        <f t="shared" ca="1" si="1"/>
        <v>2</v>
      </c>
      <c r="E48" s="12">
        <f t="shared" ca="1" si="2"/>
        <v>102</v>
      </c>
      <c r="F48">
        <f t="shared" ca="1" si="3"/>
        <v>2</v>
      </c>
      <c r="G48">
        <f t="shared" ca="1" si="4"/>
        <v>10</v>
      </c>
      <c r="H48">
        <f ca="1">INDEX(Review!$A$2:$A$11, MATCH(Patient!$G$2:$G$146, Review!$D$2:$D$11), 0)</f>
        <v>10</v>
      </c>
    </row>
    <row r="49" spans="1:8" x14ac:dyDescent="0.35">
      <c r="A49">
        <v>48</v>
      </c>
      <c r="B49" t="s">
        <v>348</v>
      </c>
      <c r="C49" s="11">
        <f t="shared" ca="1" si="0"/>
        <v>35862</v>
      </c>
      <c r="D49" s="12">
        <f t="shared" ca="1" si="1"/>
        <v>2</v>
      </c>
      <c r="E49" s="12">
        <f t="shared" ca="1" si="2"/>
        <v>101</v>
      </c>
      <c r="F49">
        <f t="shared" ca="1" si="3"/>
        <v>2</v>
      </c>
      <c r="G49">
        <f t="shared" ca="1" si="4"/>
        <v>5</v>
      </c>
      <c r="H49">
        <f ca="1">INDEX(Review!$A$2:$A$11, MATCH(Patient!$G$2:$G$146, Review!$D$2:$D$11), 0)</f>
        <v>5</v>
      </c>
    </row>
    <row r="50" spans="1:8" x14ac:dyDescent="0.35">
      <c r="A50">
        <v>49</v>
      </c>
      <c r="B50" t="s">
        <v>349</v>
      </c>
      <c r="C50" s="11">
        <f t="shared" ca="1" si="0"/>
        <v>33119</v>
      </c>
      <c r="D50" s="12">
        <f t="shared" ca="1" si="1"/>
        <v>3</v>
      </c>
      <c r="E50" s="12">
        <f t="shared" ca="1" si="2"/>
        <v>101</v>
      </c>
      <c r="F50">
        <f t="shared" ca="1" si="3"/>
        <v>1</v>
      </c>
      <c r="G50">
        <f t="shared" ca="1" si="4"/>
        <v>5</v>
      </c>
      <c r="H50">
        <f ca="1">INDEX(Review!$A$2:$A$11, MATCH(Patient!$G$2:$G$146, Review!$D$2:$D$11), 0)</f>
        <v>5</v>
      </c>
    </row>
    <row r="51" spans="1:8" x14ac:dyDescent="0.35">
      <c r="A51">
        <v>50</v>
      </c>
      <c r="B51" t="s">
        <v>350</v>
      </c>
      <c r="C51" s="11">
        <f t="shared" ca="1" si="0"/>
        <v>34072</v>
      </c>
      <c r="D51" s="12">
        <f t="shared" ca="1" si="1"/>
        <v>1</v>
      </c>
      <c r="E51" s="12">
        <f t="shared" ca="1" si="2"/>
        <v>102</v>
      </c>
      <c r="F51">
        <f t="shared" ca="1" si="3"/>
        <v>5</v>
      </c>
      <c r="G51">
        <f t="shared" ca="1" si="4"/>
        <v>9</v>
      </c>
      <c r="H51">
        <f ca="1">INDEX(Review!$A$2:$A$11, MATCH(Patient!$G$2:$G$146, Review!$D$2:$D$11), 0)</f>
        <v>9</v>
      </c>
    </row>
    <row r="52" spans="1:8" x14ac:dyDescent="0.35">
      <c r="A52">
        <v>51</v>
      </c>
      <c r="B52" t="s">
        <v>351</v>
      </c>
      <c r="C52" s="11">
        <f t="shared" ca="1" si="0"/>
        <v>33008</v>
      </c>
      <c r="D52" s="12">
        <f t="shared" ca="1" si="1"/>
        <v>1</v>
      </c>
      <c r="E52" s="12">
        <f t="shared" ca="1" si="2"/>
        <v>101</v>
      </c>
      <c r="F52">
        <f t="shared" ca="1" si="3"/>
        <v>2</v>
      </c>
      <c r="G52">
        <f t="shared" ca="1" si="4"/>
        <v>4</v>
      </c>
      <c r="H52">
        <f ca="1">INDEX(Review!$A$2:$A$11, MATCH(Patient!$G$2:$G$146, Review!$D$2:$D$11), 0)</f>
        <v>4</v>
      </c>
    </row>
    <row r="53" spans="1:8" x14ac:dyDescent="0.35">
      <c r="A53">
        <v>52</v>
      </c>
      <c r="B53" t="s">
        <v>352</v>
      </c>
      <c r="C53" s="11">
        <f t="shared" ca="1" si="0"/>
        <v>34982</v>
      </c>
      <c r="D53" s="12">
        <f t="shared" ca="1" si="1"/>
        <v>3</v>
      </c>
      <c r="E53" s="12">
        <f t="shared" ca="1" si="2"/>
        <v>101</v>
      </c>
      <c r="F53">
        <f t="shared" ca="1" si="3"/>
        <v>5</v>
      </c>
      <c r="G53">
        <f t="shared" ca="1" si="4"/>
        <v>10</v>
      </c>
      <c r="H53">
        <f ca="1">INDEX(Review!$A$2:$A$11, MATCH(Patient!$G$2:$G$146, Review!$D$2:$D$11), 0)</f>
        <v>10</v>
      </c>
    </row>
    <row r="54" spans="1:8" x14ac:dyDescent="0.35">
      <c r="A54">
        <v>53</v>
      </c>
      <c r="B54" t="s">
        <v>353</v>
      </c>
      <c r="C54" s="11">
        <f t="shared" ca="1" si="0"/>
        <v>34978</v>
      </c>
      <c r="D54" s="12">
        <f t="shared" ca="1" si="1"/>
        <v>3</v>
      </c>
      <c r="E54" s="12">
        <f t="shared" ca="1" si="2"/>
        <v>101</v>
      </c>
      <c r="F54">
        <f t="shared" ca="1" si="3"/>
        <v>4</v>
      </c>
      <c r="G54">
        <f t="shared" ca="1" si="4"/>
        <v>5</v>
      </c>
      <c r="H54">
        <f ca="1">INDEX(Review!$A$2:$A$11, MATCH(Patient!$G$2:$G$146, Review!$D$2:$D$11), 0)</f>
        <v>5</v>
      </c>
    </row>
    <row r="55" spans="1:8" x14ac:dyDescent="0.35">
      <c r="A55">
        <v>54</v>
      </c>
      <c r="B55" t="s">
        <v>354</v>
      </c>
      <c r="C55" s="11">
        <f t="shared" ca="1" si="0"/>
        <v>33247</v>
      </c>
      <c r="D55" s="12">
        <f ca="1">RANDBETWEEN(1, 3)</f>
        <v>3</v>
      </c>
      <c r="E55" s="12">
        <f t="shared" ca="1" si="2"/>
        <v>101</v>
      </c>
      <c r="F55">
        <f t="shared" ca="1" si="3"/>
        <v>6</v>
      </c>
      <c r="G55">
        <f t="shared" ca="1" si="4"/>
        <v>6</v>
      </c>
      <c r="H55">
        <f ca="1">INDEX(Review!$A$2:$A$11, MATCH(Patient!$G$2:$G$146, Review!$D$2:$D$11), 0)</f>
        <v>6</v>
      </c>
    </row>
    <row r="56" spans="1:8" x14ac:dyDescent="0.35">
      <c r="A56">
        <v>55</v>
      </c>
      <c r="B56" t="s">
        <v>355</v>
      </c>
      <c r="C56" s="11">
        <f t="shared" ca="1" si="0"/>
        <v>33812</v>
      </c>
      <c r="D56" s="12">
        <f t="shared" ca="1" si="1"/>
        <v>1</v>
      </c>
      <c r="E56" s="12">
        <f t="shared" ca="1" si="2"/>
        <v>101</v>
      </c>
      <c r="F56">
        <f t="shared" ca="1" si="3"/>
        <v>3</v>
      </c>
      <c r="G56">
        <f t="shared" ca="1" si="4"/>
        <v>6</v>
      </c>
      <c r="H56">
        <f ca="1">INDEX(Review!$A$2:$A$11, MATCH(Patient!$G$2:$G$146, Review!$D$2:$D$11), 0)</f>
        <v>6</v>
      </c>
    </row>
    <row r="57" spans="1:8" x14ac:dyDescent="0.35">
      <c r="A57">
        <v>56</v>
      </c>
      <c r="B57" t="s">
        <v>356</v>
      </c>
      <c r="C57" s="11">
        <f t="shared" ca="1" si="0"/>
        <v>34973</v>
      </c>
      <c r="D57" s="12">
        <f t="shared" ca="1" si="1"/>
        <v>2</v>
      </c>
      <c r="E57" s="12">
        <f t="shared" ca="1" si="2"/>
        <v>101</v>
      </c>
      <c r="F57">
        <f t="shared" ca="1" si="3"/>
        <v>2</v>
      </c>
      <c r="G57">
        <f t="shared" ca="1" si="4"/>
        <v>3</v>
      </c>
      <c r="H57">
        <f ca="1">INDEX(Review!$A$2:$A$11, MATCH(Patient!$G$2:$G$146, Review!$D$2:$D$11), 0)</f>
        <v>3</v>
      </c>
    </row>
    <row r="58" spans="1:8" x14ac:dyDescent="0.35">
      <c r="A58">
        <v>57</v>
      </c>
      <c r="B58" t="s">
        <v>357</v>
      </c>
      <c r="C58" s="11">
        <f t="shared" ca="1" si="0"/>
        <v>34995</v>
      </c>
      <c r="D58" s="12">
        <f t="shared" ca="1" si="1"/>
        <v>2</v>
      </c>
      <c r="E58" s="12">
        <f t="shared" ca="1" si="2"/>
        <v>102</v>
      </c>
      <c r="F58">
        <f t="shared" ca="1" si="3"/>
        <v>5</v>
      </c>
      <c r="G58">
        <f t="shared" ca="1" si="4"/>
        <v>10</v>
      </c>
      <c r="H58">
        <f ca="1">INDEX(Review!$A$2:$A$11, MATCH(Patient!$G$2:$G$146, Review!$D$2:$D$11), 0)</f>
        <v>10</v>
      </c>
    </row>
    <row r="59" spans="1:8" x14ac:dyDescent="0.35">
      <c r="A59">
        <v>58</v>
      </c>
      <c r="B59" t="s">
        <v>358</v>
      </c>
      <c r="C59" s="11">
        <f t="shared" ca="1" si="0"/>
        <v>33114</v>
      </c>
      <c r="D59" s="12">
        <f t="shared" ca="1" si="1"/>
        <v>2</v>
      </c>
      <c r="E59" s="12">
        <f t="shared" ca="1" si="2"/>
        <v>101</v>
      </c>
      <c r="F59">
        <f t="shared" ca="1" si="3"/>
        <v>5</v>
      </c>
      <c r="G59">
        <f t="shared" ca="1" si="4"/>
        <v>1</v>
      </c>
      <c r="H59">
        <f ca="1">INDEX(Review!$A$2:$A$11, MATCH(Patient!$G$2:$G$146, Review!$D$2:$D$11), 0)</f>
        <v>1</v>
      </c>
    </row>
    <row r="60" spans="1:8" x14ac:dyDescent="0.35">
      <c r="A60">
        <v>59</v>
      </c>
      <c r="B60" t="s">
        <v>359</v>
      </c>
      <c r="C60" s="11">
        <f t="shared" ca="1" si="0"/>
        <v>34934</v>
      </c>
      <c r="D60" s="12">
        <f t="shared" ca="1" si="1"/>
        <v>1</v>
      </c>
      <c r="E60" s="12">
        <f t="shared" ca="1" si="2"/>
        <v>101</v>
      </c>
      <c r="F60">
        <f t="shared" ca="1" si="3"/>
        <v>6</v>
      </c>
      <c r="G60">
        <f t="shared" ca="1" si="4"/>
        <v>5</v>
      </c>
      <c r="H60">
        <f ca="1">INDEX(Review!$A$2:$A$11, MATCH(Patient!$G$2:$G$146, Review!$D$2:$D$11), 0)</f>
        <v>5</v>
      </c>
    </row>
    <row r="61" spans="1:8" x14ac:dyDescent="0.35">
      <c r="A61">
        <v>60</v>
      </c>
      <c r="B61" t="s">
        <v>360</v>
      </c>
      <c r="C61" s="11">
        <f t="shared" ca="1" si="0"/>
        <v>33991</v>
      </c>
      <c r="D61" s="12">
        <f ca="1">RANDBETWEEN(1, 3)</f>
        <v>1</v>
      </c>
      <c r="E61" s="12">
        <f t="shared" ca="1" si="2"/>
        <v>102</v>
      </c>
      <c r="F61">
        <f t="shared" ca="1" si="3"/>
        <v>1</v>
      </c>
      <c r="G61">
        <f t="shared" ca="1" si="4"/>
        <v>4</v>
      </c>
      <c r="H61">
        <f ca="1">INDEX(Review!$A$2:$A$11, MATCH(Patient!$G$2:$G$146, Review!$D$2:$D$11), 0)</f>
        <v>4</v>
      </c>
    </row>
    <row r="62" spans="1:8" x14ac:dyDescent="0.35">
      <c r="A62">
        <v>61</v>
      </c>
      <c r="B62" t="s">
        <v>361</v>
      </c>
      <c r="C62" s="11">
        <f t="shared" ca="1" si="0"/>
        <v>36172</v>
      </c>
      <c r="D62" s="12">
        <f t="shared" ca="1" si="1"/>
        <v>3</v>
      </c>
      <c r="E62" s="12">
        <f t="shared" ca="1" si="2"/>
        <v>101</v>
      </c>
      <c r="F62">
        <f t="shared" ca="1" si="3"/>
        <v>6</v>
      </c>
      <c r="G62">
        <f t="shared" ca="1" si="4"/>
        <v>9</v>
      </c>
      <c r="H62">
        <f ca="1">INDEX(Review!$A$2:$A$11, MATCH(Patient!$G$2:$G$146, Review!$D$2:$D$11), 0)</f>
        <v>9</v>
      </c>
    </row>
    <row r="63" spans="1:8" x14ac:dyDescent="0.35">
      <c r="A63">
        <v>62</v>
      </c>
      <c r="B63" t="s">
        <v>362</v>
      </c>
      <c r="C63" s="11">
        <f t="shared" ca="1" si="0"/>
        <v>35327</v>
      </c>
      <c r="D63" s="12">
        <f t="shared" ca="1" si="1"/>
        <v>1</v>
      </c>
      <c r="E63" s="12">
        <f t="shared" ca="1" si="2"/>
        <v>102</v>
      </c>
      <c r="F63">
        <f t="shared" ca="1" si="3"/>
        <v>5</v>
      </c>
      <c r="G63">
        <f t="shared" ca="1" si="4"/>
        <v>2</v>
      </c>
      <c r="H63">
        <f ca="1">INDEX(Review!$A$2:$A$11, MATCH(Patient!$G$2:$G$146, Review!$D$2:$D$11), 0)</f>
        <v>2</v>
      </c>
    </row>
    <row r="64" spans="1:8" x14ac:dyDescent="0.35">
      <c r="A64">
        <v>63</v>
      </c>
      <c r="B64" t="s">
        <v>362</v>
      </c>
      <c r="C64" s="11">
        <f t="shared" ca="1" si="0"/>
        <v>35392</v>
      </c>
      <c r="D64" s="12">
        <f t="shared" ca="1" si="1"/>
        <v>3</v>
      </c>
      <c r="E64" s="12">
        <f t="shared" ca="1" si="2"/>
        <v>102</v>
      </c>
      <c r="F64">
        <f t="shared" ca="1" si="3"/>
        <v>1</v>
      </c>
      <c r="G64">
        <f t="shared" ca="1" si="4"/>
        <v>6</v>
      </c>
      <c r="H64">
        <f ca="1">INDEX(Review!$A$2:$A$11, MATCH(Patient!$G$2:$G$146, Review!$D$2:$D$11), 0)</f>
        <v>6</v>
      </c>
    </row>
    <row r="65" spans="1:8" x14ac:dyDescent="0.35">
      <c r="A65">
        <v>64</v>
      </c>
      <c r="B65" t="s">
        <v>363</v>
      </c>
      <c r="C65" s="11">
        <f t="shared" ca="1" si="0"/>
        <v>33940</v>
      </c>
      <c r="D65" s="12">
        <f t="shared" ca="1" si="1"/>
        <v>1</v>
      </c>
      <c r="E65" s="12">
        <f t="shared" ca="1" si="2"/>
        <v>102</v>
      </c>
      <c r="F65">
        <f t="shared" ca="1" si="3"/>
        <v>6</v>
      </c>
      <c r="G65">
        <f t="shared" ca="1" si="4"/>
        <v>9</v>
      </c>
      <c r="H65">
        <f ca="1">INDEX(Review!$A$2:$A$11, MATCH(Patient!$G$2:$G$146, Review!$D$2:$D$11), 0)</f>
        <v>9</v>
      </c>
    </row>
    <row r="66" spans="1:8" x14ac:dyDescent="0.35">
      <c r="A66">
        <v>65</v>
      </c>
      <c r="B66" t="s">
        <v>364</v>
      </c>
      <c r="C66" s="11">
        <f t="shared" ca="1" si="0"/>
        <v>35780</v>
      </c>
      <c r="D66" s="12">
        <f t="shared" ca="1" si="1"/>
        <v>1</v>
      </c>
      <c r="E66" s="12">
        <f t="shared" ca="1" si="2"/>
        <v>101</v>
      </c>
      <c r="F66">
        <f t="shared" ca="1" si="3"/>
        <v>1</v>
      </c>
      <c r="G66">
        <f t="shared" ca="1" si="4"/>
        <v>7</v>
      </c>
      <c r="H66">
        <f ca="1">INDEX(Review!$A$2:$A$11, MATCH(Patient!$G$2:$G$146, Review!$D$2:$D$11), 0)</f>
        <v>7</v>
      </c>
    </row>
    <row r="67" spans="1:8" x14ac:dyDescent="0.35">
      <c r="A67">
        <v>66</v>
      </c>
      <c r="B67" t="s">
        <v>365</v>
      </c>
      <c r="C67" s="11">
        <f t="shared" ref="C67:C130" ca="1" si="5">RANDBETWEEN(DATE(1990,1,1),DATE(1999,12,31))</f>
        <v>34468</v>
      </c>
      <c r="D67" s="12">
        <f t="shared" ref="D67:D130" ca="1" si="6">RANDBETWEEN(1, 3)</f>
        <v>2</v>
      </c>
      <c r="E67" s="12">
        <f t="shared" ref="E67:E130" ca="1" si="7">RANDBETWEEN(101, 102)</f>
        <v>102</v>
      </c>
      <c r="F67">
        <f t="shared" ref="F67:F130" ca="1" si="8">RANDBETWEEN(1, 6)</f>
        <v>6</v>
      </c>
      <c r="G67">
        <f t="shared" ref="G67:G130" ca="1" si="9">RANDBETWEEN(1, 10)</f>
        <v>4</v>
      </c>
      <c r="H67">
        <f ca="1">INDEX(Review!$A$2:$A$11, MATCH(Patient!$G$2:$G$146, Review!$D$2:$D$11), 0)</f>
        <v>4</v>
      </c>
    </row>
    <row r="68" spans="1:8" x14ac:dyDescent="0.35">
      <c r="A68">
        <v>67</v>
      </c>
      <c r="B68" t="s">
        <v>366</v>
      </c>
      <c r="C68" s="11">
        <f t="shared" ca="1" si="5"/>
        <v>35714</v>
      </c>
      <c r="D68" s="12">
        <f t="shared" ca="1" si="6"/>
        <v>2</v>
      </c>
      <c r="E68" s="12">
        <f t="shared" ca="1" si="7"/>
        <v>101</v>
      </c>
      <c r="F68">
        <f t="shared" ca="1" si="8"/>
        <v>5</v>
      </c>
      <c r="G68">
        <f t="shared" ca="1" si="9"/>
        <v>6</v>
      </c>
      <c r="H68">
        <f ca="1">INDEX(Review!$A$2:$A$11, MATCH(Patient!$G$2:$G$146, Review!$D$2:$D$11), 0)</f>
        <v>6</v>
      </c>
    </row>
    <row r="69" spans="1:8" x14ac:dyDescent="0.35">
      <c r="A69">
        <v>68</v>
      </c>
      <c r="B69" t="s">
        <v>367</v>
      </c>
      <c r="C69" s="11">
        <f t="shared" ca="1" si="5"/>
        <v>33322</v>
      </c>
      <c r="D69" s="12">
        <f t="shared" ca="1" si="6"/>
        <v>3</v>
      </c>
      <c r="E69" s="12">
        <f t="shared" ca="1" si="7"/>
        <v>101</v>
      </c>
      <c r="F69">
        <f t="shared" ca="1" si="8"/>
        <v>6</v>
      </c>
      <c r="G69">
        <f t="shared" ca="1" si="9"/>
        <v>6</v>
      </c>
      <c r="H69">
        <f ca="1">INDEX(Review!$A$2:$A$11, MATCH(Patient!$G$2:$G$146, Review!$D$2:$D$11), 0)</f>
        <v>6</v>
      </c>
    </row>
    <row r="70" spans="1:8" x14ac:dyDescent="0.35">
      <c r="A70">
        <v>69</v>
      </c>
      <c r="B70" t="s">
        <v>368</v>
      </c>
      <c r="C70" s="11">
        <f t="shared" ca="1" si="5"/>
        <v>36512</v>
      </c>
      <c r="D70" s="12">
        <f t="shared" ca="1" si="6"/>
        <v>3</v>
      </c>
      <c r="E70" s="12">
        <f t="shared" ca="1" si="7"/>
        <v>102</v>
      </c>
      <c r="F70">
        <f t="shared" ca="1" si="8"/>
        <v>3</v>
      </c>
      <c r="G70">
        <f t="shared" ca="1" si="9"/>
        <v>2</v>
      </c>
      <c r="H70">
        <f ca="1">INDEX(Review!$A$2:$A$11, MATCH(Patient!$G$2:$G$146, Review!$D$2:$D$11), 0)</f>
        <v>2</v>
      </c>
    </row>
    <row r="71" spans="1:8" x14ac:dyDescent="0.35">
      <c r="A71">
        <v>70</v>
      </c>
      <c r="B71" t="s">
        <v>369</v>
      </c>
      <c r="C71" s="11">
        <f t="shared" ca="1" si="5"/>
        <v>35763</v>
      </c>
      <c r="D71" s="12">
        <f t="shared" ca="1" si="6"/>
        <v>2</v>
      </c>
      <c r="E71" s="12">
        <f t="shared" ca="1" si="7"/>
        <v>101</v>
      </c>
      <c r="F71">
        <f t="shared" ca="1" si="8"/>
        <v>4</v>
      </c>
      <c r="G71">
        <f t="shared" ca="1" si="9"/>
        <v>6</v>
      </c>
      <c r="H71">
        <f ca="1">INDEX(Review!$A$2:$A$11, MATCH(Patient!$G$2:$G$146, Review!$D$2:$D$11), 0)</f>
        <v>6</v>
      </c>
    </row>
    <row r="72" spans="1:8" x14ac:dyDescent="0.35">
      <c r="A72">
        <v>71</v>
      </c>
      <c r="B72" t="s">
        <v>370</v>
      </c>
      <c r="C72" s="11">
        <f t="shared" ca="1" si="5"/>
        <v>33987</v>
      </c>
      <c r="D72" s="12">
        <f t="shared" ca="1" si="6"/>
        <v>2</v>
      </c>
      <c r="E72" s="12">
        <f t="shared" ca="1" si="7"/>
        <v>102</v>
      </c>
      <c r="F72">
        <f t="shared" ca="1" si="8"/>
        <v>2</v>
      </c>
      <c r="G72">
        <f t="shared" ca="1" si="9"/>
        <v>7</v>
      </c>
      <c r="H72">
        <f ca="1">INDEX(Review!$A$2:$A$11, MATCH(Patient!$G$2:$G$146, Review!$D$2:$D$11), 0)</f>
        <v>7</v>
      </c>
    </row>
    <row r="73" spans="1:8" x14ac:dyDescent="0.35">
      <c r="A73">
        <v>72</v>
      </c>
      <c r="B73" t="s">
        <v>371</v>
      </c>
      <c r="C73" s="11">
        <f t="shared" ca="1" si="5"/>
        <v>34814</v>
      </c>
      <c r="D73" s="12">
        <f t="shared" ca="1" si="6"/>
        <v>3</v>
      </c>
      <c r="E73" s="12">
        <f t="shared" ca="1" si="7"/>
        <v>102</v>
      </c>
      <c r="F73">
        <f t="shared" ca="1" si="8"/>
        <v>6</v>
      </c>
      <c r="G73">
        <f t="shared" ca="1" si="9"/>
        <v>1</v>
      </c>
      <c r="H73">
        <f ca="1">INDEX(Review!$A$2:$A$11, MATCH(Patient!$G$2:$G$146, Review!$D$2:$D$11), 0)</f>
        <v>1</v>
      </c>
    </row>
    <row r="74" spans="1:8" x14ac:dyDescent="0.35">
      <c r="A74">
        <v>73</v>
      </c>
      <c r="B74" t="s">
        <v>372</v>
      </c>
      <c r="C74" s="11">
        <f t="shared" ca="1" si="5"/>
        <v>34320</v>
      </c>
      <c r="D74" s="12">
        <f t="shared" ca="1" si="6"/>
        <v>2</v>
      </c>
      <c r="E74" s="12">
        <f t="shared" ca="1" si="7"/>
        <v>101</v>
      </c>
      <c r="F74">
        <f t="shared" ca="1" si="8"/>
        <v>4</v>
      </c>
      <c r="G74">
        <f t="shared" ca="1" si="9"/>
        <v>6</v>
      </c>
      <c r="H74">
        <f ca="1">INDEX(Review!$A$2:$A$11, MATCH(Patient!$G$2:$G$146, Review!$D$2:$D$11), 0)</f>
        <v>6</v>
      </c>
    </row>
    <row r="75" spans="1:8" x14ac:dyDescent="0.35">
      <c r="A75">
        <v>74</v>
      </c>
      <c r="B75" t="s">
        <v>373</v>
      </c>
      <c r="C75" s="11">
        <f t="shared" ca="1" si="5"/>
        <v>36393</v>
      </c>
      <c r="D75" s="12">
        <f t="shared" ca="1" si="6"/>
        <v>2</v>
      </c>
      <c r="E75" s="12">
        <f t="shared" ca="1" si="7"/>
        <v>102</v>
      </c>
      <c r="F75">
        <f t="shared" ca="1" si="8"/>
        <v>4</v>
      </c>
      <c r="G75">
        <f t="shared" ca="1" si="9"/>
        <v>5</v>
      </c>
      <c r="H75">
        <f ca="1">INDEX(Review!$A$2:$A$11, MATCH(Patient!$G$2:$G$146, Review!$D$2:$D$11), 0)</f>
        <v>5</v>
      </c>
    </row>
    <row r="76" spans="1:8" x14ac:dyDescent="0.35">
      <c r="A76">
        <v>75</v>
      </c>
      <c r="B76" t="s">
        <v>374</v>
      </c>
      <c r="C76" s="11">
        <f t="shared" ca="1" si="5"/>
        <v>34004</v>
      </c>
      <c r="D76" s="12">
        <f t="shared" ca="1" si="6"/>
        <v>3</v>
      </c>
      <c r="E76" s="12">
        <f t="shared" ca="1" si="7"/>
        <v>101</v>
      </c>
      <c r="F76">
        <f t="shared" ca="1" si="8"/>
        <v>1</v>
      </c>
      <c r="G76">
        <f t="shared" ca="1" si="9"/>
        <v>7</v>
      </c>
      <c r="H76">
        <f ca="1">INDEX(Review!$A$2:$A$11, MATCH(Patient!$G$2:$G$146, Review!$D$2:$D$11), 0)</f>
        <v>7</v>
      </c>
    </row>
    <row r="77" spans="1:8" x14ac:dyDescent="0.35">
      <c r="A77">
        <v>76</v>
      </c>
      <c r="B77" t="s">
        <v>375</v>
      </c>
      <c r="C77" s="11">
        <f t="shared" ca="1" si="5"/>
        <v>34659</v>
      </c>
      <c r="D77" s="12">
        <f t="shared" ca="1" si="6"/>
        <v>1</v>
      </c>
      <c r="E77" s="12">
        <f t="shared" ca="1" si="7"/>
        <v>102</v>
      </c>
      <c r="F77">
        <f t="shared" ca="1" si="8"/>
        <v>5</v>
      </c>
      <c r="G77">
        <f t="shared" ca="1" si="9"/>
        <v>5</v>
      </c>
      <c r="H77">
        <f ca="1">INDEX(Review!$A$2:$A$11, MATCH(Patient!$G$2:$G$146, Review!$D$2:$D$11), 0)</f>
        <v>5</v>
      </c>
    </row>
    <row r="78" spans="1:8" x14ac:dyDescent="0.35">
      <c r="A78">
        <v>77</v>
      </c>
      <c r="B78" t="s">
        <v>376</v>
      </c>
      <c r="C78" s="11">
        <f t="shared" ca="1" si="5"/>
        <v>36510</v>
      </c>
      <c r="D78" s="12">
        <f t="shared" ca="1" si="6"/>
        <v>3</v>
      </c>
      <c r="E78" s="12">
        <f t="shared" ca="1" si="7"/>
        <v>101</v>
      </c>
      <c r="F78">
        <f t="shared" ca="1" si="8"/>
        <v>4</v>
      </c>
      <c r="G78">
        <f t="shared" ca="1" si="9"/>
        <v>1</v>
      </c>
      <c r="H78">
        <f ca="1">INDEX(Review!$A$2:$A$11, MATCH(Patient!$G$2:$G$146, Review!$D$2:$D$11), 0)</f>
        <v>1</v>
      </c>
    </row>
    <row r="79" spans="1:8" x14ac:dyDescent="0.35">
      <c r="A79">
        <v>78</v>
      </c>
      <c r="B79" t="s">
        <v>377</v>
      </c>
      <c r="C79" s="11">
        <f t="shared" ca="1" si="5"/>
        <v>33693</v>
      </c>
      <c r="D79" s="12">
        <f t="shared" ca="1" si="6"/>
        <v>3</v>
      </c>
      <c r="E79" s="12">
        <f t="shared" ca="1" si="7"/>
        <v>101</v>
      </c>
      <c r="F79">
        <f t="shared" ca="1" si="8"/>
        <v>4</v>
      </c>
      <c r="G79">
        <f t="shared" ca="1" si="9"/>
        <v>8</v>
      </c>
      <c r="H79">
        <f ca="1">INDEX(Review!$A$2:$A$11, MATCH(Patient!$G$2:$G$146, Review!$D$2:$D$11), 0)</f>
        <v>8</v>
      </c>
    </row>
    <row r="80" spans="1:8" x14ac:dyDescent="0.35">
      <c r="A80">
        <v>79</v>
      </c>
      <c r="B80" t="s">
        <v>378</v>
      </c>
      <c r="C80" s="11">
        <f t="shared" ca="1" si="5"/>
        <v>33190</v>
      </c>
      <c r="D80" s="12">
        <f t="shared" ca="1" si="6"/>
        <v>3</v>
      </c>
      <c r="E80" s="12">
        <f t="shared" ca="1" si="7"/>
        <v>101</v>
      </c>
      <c r="F80">
        <f t="shared" ca="1" si="8"/>
        <v>6</v>
      </c>
      <c r="G80">
        <f t="shared" ca="1" si="9"/>
        <v>5</v>
      </c>
      <c r="H80">
        <f ca="1">INDEX(Review!$A$2:$A$11, MATCH(Patient!$G$2:$G$146, Review!$D$2:$D$11), 0)</f>
        <v>5</v>
      </c>
    </row>
    <row r="81" spans="1:8" x14ac:dyDescent="0.35">
      <c r="A81">
        <v>80</v>
      </c>
      <c r="B81" t="s">
        <v>379</v>
      </c>
      <c r="C81" s="11">
        <f t="shared" ca="1" si="5"/>
        <v>34394</v>
      </c>
      <c r="D81" s="12">
        <f t="shared" ca="1" si="6"/>
        <v>1</v>
      </c>
      <c r="E81" s="12">
        <f t="shared" ca="1" si="7"/>
        <v>102</v>
      </c>
      <c r="F81">
        <f t="shared" ca="1" si="8"/>
        <v>3</v>
      </c>
      <c r="G81">
        <f t="shared" ca="1" si="9"/>
        <v>9</v>
      </c>
      <c r="H81">
        <f ca="1">INDEX(Review!$A$2:$A$11, MATCH(Patient!$G$2:$G$146, Review!$D$2:$D$11), 0)</f>
        <v>9</v>
      </c>
    </row>
    <row r="82" spans="1:8" x14ac:dyDescent="0.35">
      <c r="A82">
        <v>81</v>
      </c>
      <c r="B82" t="s">
        <v>380</v>
      </c>
      <c r="C82" s="11">
        <f t="shared" ca="1" si="5"/>
        <v>33299</v>
      </c>
      <c r="D82" s="12">
        <f t="shared" ca="1" si="6"/>
        <v>2</v>
      </c>
      <c r="E82" s="12">
        <f t="shared" ca="1" si="7"/>
        <v>101</v>
      </c>
      <c r="F82">
        <f t="shared" ca="1" si="8"/>
        <v>1</v>
      </c>
      <c r="G82">
        <f t="shared" ca="1" si="9"/>
        <v>7</v>
      </c>
      <c r="H82">
        <f ca="1">INDEX(Review!$A$2:$A$11, MATCH(Patient!$G$2:$G$146, Review!$D$2:$D$11), 0)</f>
        <v>7</v>
      </c>
    </row>
    <row r="83" spans="1:8" x14ac:dyDescent="0.35">
      <c r="A83">
        <v>82</v>
      </c>
      <c r="B83" t="s">
        <v>381</v>
      </c>
      <c r="C83" s="11">
        <f t="shared" ca="1" si="5"/>
        <v>35447</v>
      </c>
      <c r="D83" s="12">
        <f t="shared" ca="1" si="6"/>
        <v>3</v>
      </c>
      <c r="E83" s="12">
        <f t="shared" ca="1" si="7"/>
        <v>102</v>
      </c>
      <c r="F83">
        <f t="shared" ca="1" si="8"/>
        <v>3</v>
      </c>
      <c r="G83">
        <f t="shared" ca="1" si="9"/>
        <v>7</v>
      </c>
      <c r="H83">
        <f ca="1">INDEX(Review!$A$2:$A$11, MATCH(Patient!$G$2:$G$146, Review!$D$2:$D$11), 0)</f>
        <v>7</v>
      </c>
    </row>
    <row r="84" spans="1:8" x14ac:dyDescent="0.35">
      <c r="A84">
        <v>83</v>
      </c>
      <c r="B84" t="s">
        <v>382</v>
      </c>
      <c r="C84" s="11">
        <f t="shared" ca="1" si="5"/>
        <v>35883</v>
      </c>
      <c r="D84" s="12">
        <f t="shared" ca="1" si="6"/>
        <v>1</v>
      </c>
      <c r="E84" s="12">
        <f t="shared" ca="1" si="7"/>
        <v>101</v>
      </c>
      <c r="F84">
        <f t="shared" ca="1" si="8"/>
        <v>4</v>
      </c>
      <c r="G84">
        <f t="shared" ca="1" si="9"/>
        <v>10</v>
      </c>
      <c r="H84">
        <f ca="1">INDEX(Review!$A$2:$A$11, MATCH(Patient!$G$2:$G$146, Review!$D$2:$D$11), 0)</f>
        <v>10</v>
      </c>
    </row>
    <row r="85" spans="1:8" x14ac:dyDescent="0.35">
      <c r="A85">
        <v>84</v>
      </c>
      <c r="B85" t="s">
        <v>383</v>
      </c>
      <c r="C85" s="11">
        <f t="shared" ca="1" si="5"/>
        <v>34147</v>
      </c>
      <c r="D85" s="12">
        <f t="shared" ca="1" si="6"/>
        <v>2</v>
      </c>
      <c r="E85" s="12">
        <f t="shared" ca="1" si="7"/>
        <v>101</v>
      </c>
      <c r="F85">
        <f t="shared" ca="1" si="8"/>
        <v>2</v>
      </c>
      <c r="G85">
        <f t="shared" ca="1" si="9"/>
        <v>4</v>
      </c>
      <c r="H85">
        <f ca="1">INDEX(Review!$A$2:$A$11, MATCH(Patient!$G$2:$G$146, Review!$D$2:$D$11), 0)</f>
        <v>4</v>
      </c>
    </row>
    <row r="86" spans="1:8" x14ac:dyDescent="0.35">
      <c r="A86">
        <v>85</v>
      </c>
      <c r="B86" t="s">
        <v>384</v>
      </c>
      <c r="C86" s="11">
        <f t="shared" ca="1" si="5"/>
        <v>35645</v>
      </c>
      <c r="D86" s="12">
        <f t="shared" ca="1" si="6"/>
        <v>3</v>
      </c>
      <c r="E86" s="12">
        <f t="shared" ca="1" si="7"/>
        <v>102</v>
      </c>
      <c r="F86">
        <f t="shared" ca="1" si="8"/>
        <v>5</v>
      </c>
      <c r="G86">
        <f t="shared" ca="1" si="9"/>
        <v>6</v>
      </c>
      <c r="H86">
        <f ca="1">INDEX(Review!$A$2:$A$11, MATCH(Patient!$G$2:$G$146, Review!$D$2:$D$11), 0)</f>
        <v>6</v>
      </c>
    </row>
    <row r="87" spans="1:8" x14ac:dyDescent="0.35">
      <c r="A87">
        <v>86</v>
      </c>
      <c r="B87" t="s">
        <v>385</v>
      </c>
      <c r="C87" s="11">
        <f t="shared" ca="1" si="5"/>
        <v>32994</v>
      </c>
      <c r="D87" s="12">
        <f t="shared" ca="1" si="6"/>
        <v>2</v>
      </c>
      <c r="E87" s="12">
        <f t="shared" ca="1" si="7"/>
        <v>102</v>
      </c>
      <c r="F87">
        <f t="shared" ca="1" si="8"/>
        <v>1</v>
      </c>
      <c r="G87">
        <f t="shared" ca="1" si="9"/>
        <v>2</v>
      </c>
      <c r="H87">
        <f ca="1">INDEX(Review!$A$2:$A$11, MATCH(Patient!$G$2:$G$146, Review!$D$2:$D$11), 0)</f>
        <v>2</v>
      </c>
    </row>
    <row r="88" spans="1:8" x14ac:dyDescent="0.35">
      <c r="A88">
        <v>87</v>
      </c>
      <c r="B88" t="s">
        <v>386</v>
      </c>
      <c r="C88" s="11">
        <f t="shared" ca="1" si="5"/>
        <v>36406</v>
      </c>
      <c r="D88" s="12">
        <f t="shared" ca="1" si="6"/>
        <v>3</v>
      </c>
      <c r="E88" s="12">
        <f t="shared" ca="1" si="7"/>
        <v>102</v>
      </c>
      <c r="F88">
        <f t="shared" ca="1" si="8"/>
        <v>1</v>
      </c>
      <c r="G88">
        <f t="shared" ca="1" si="9"/>
        <v>6</v>
      </c>
      <c r="H88">
        <f ca="1">INDEX(Review!$A$2:$A$11, MATCH(Patient!$G$2:$G$146, Review!$D$2:$D$11), 0)</f>
        <v>6</v>
      </c>
    </row>
    <row r="89" spans="1:8" x14ac:dyDescent="0.35">
      <c r="A89">
        <v>88</v>
      </c>
      <c r="B89" t="s">
        <v>387</v>
      </c>
      <c r="C89" s="11">
        <f t="shared" ca="1" si="5"/>
        <v>34237</v>
      </c>
      <c r="D89" s="12">
        <f t="shared" ca="1" si="6"/>
        <v>3</v>
      </c>
      <c r="E89" s="12">
        <f t="shared" ca="1" si="7"/>
        <v>101</v>
      </c>
      <c r="F89">
        <f t="shared" ca="1" si="8"/>
        <v>5</v>
      </c>
      <c r="G89">
        <f t="shared" ca="1" si="9"/>
        <v>1</v>
      </c>
      <c r="H89">
        <f ca="1">INDEX(Review!$A$2:$A$11, MATCH(Patient!$G$2:$G$146, Review!$D$2:$D$11), 0)</f>
        <v>1</v>
      </c>
    </row>
    <row r="90" spans="1:8" x14ac:dyDescent="0.35">
      <c r="A90">
        <v>89</v>
      </c>
      <c r="B90" t="s">
        <v>388</v>
      </c>
      <c r="C90" s="11">
        <f t="shared" ca="1" si="5"/>
        <v>33440</v>
      </c>
      <c r="D90" s="12">
        <f t="shared" ca="1" si="6"/>
        <v>3</v>
      </c>
      <c r="E90" s="12">
        <f t="shared" ca="1" si="7"/>
        <v>101</v>
      </c>
      <c r="F90">
        <f t="shared" ca="1" si="8"/>
        <v>2</v>
      </c>
      <c r="G90">
        <f t="shared" ca="1" si="9"/>
        <v>9</v>
      </c>
      <c r="H90">
        <f ca="1">INDEX(Review!$A$2:$A$11, MATCH(Patient!$G$2:$G$146, Review!$D$2:$D$11), 0)</f>
        <v>9</v>
      </c>
    </row>
    <row r="91" spans="1:8" x14ac:dyDescent="0.35">
      <c r="A91">
        <v>90</v>
      </c>
      <c r="B91" t="s">
        <v>389</v>
      </c>
      <c r="C91" s="11">
        <f ca="1">RANDBETWEEN(DATE(2016,1,1),DATE(2020,12,31))</f>
        <v>43201</v>
      </c>
      <c r="D91" s="12">
        <f t="shared" ca="1" si="6"/>
        <v>3</v>
      </c>
      <c r="E91" s="12">
        <f t="shared" ca="1" si="7"/>
        <v>102</v>
      </c>
      <c r="F91">
        <f t="shared" ca="1" si="8"/>
        <v>1</v>
      </c>
      <c r="G91">
        <f t="shared" ca="1" si="9"/>
        <v>1</v>
      </c>
      <c r="H91">
        <f ca="1">INDEX(Review!$A$2:$A$11, MATCH(Patient!$G$2:$G$146, Review!$D$2:$D$11), 0)</f>
        <v>1</v>
      </c>
    </row>
    <row r="92" spans="1:8" x14ac:dyDescent="0.35">
      <c r="A92">
        <v>91</v>
      </c>
      <c r="B92" t="s">
        <v>390</v>
      </c>
      <c r="C92" s="11">
        <f t="shared" ca="1" si="5"/>
        <v>35140</v>
      </c>
      <c r="D92" s="12">
        <f t="shared" ca="1" si="6"/>
        <v>1</v>
      </c>
      <c r="E92" s="12">
        <f t="shared" ca="1" si="7"/>
        <v>102</v>
      </c>
      <c r="F92">
        <f t="shared" ca="1" si="8"/>
        <v>3</v>
      </c>
      <c r="G92">
        <f t="shared" ca="1" si="9"/>
        <v>8</v>
      </c>
      <c r="H92">
        <f ca="1">INDEX(Review!$A$2:$A$11, MATCH(Patient!$G$2:$G$146, Review!$D$2:$D$11), 0)</f>
        <v>8</v>
      </c>
    </row>
    <row r="93" spans="1:8" x14ac:dyDescent="0.35">
      <c r="A93">
        <v>92</v>
      </c>
      <c r="B93" t="s">
        <v>391</v>
      </c>
      <c r="C93" s="11">
        <f t="shared" ca="1" si="5"/>
        <v>33964</v>
      </c>
      <c r="D93" s="12">
        <f t="shared" ca="1" si="6"/>
        <v>2</v>
      </c>
      <c r="E93" s="12">
        <f t="shared" ca="1" si="7"/>
        <v>102</v>
      </c>
      <c r="F93">
        <f t="shared" ca="1" si="8"/>
        <v>2</v>
      </c>
      <c r="G93">
        <f t="shared" ca="1" si="9"/>
        <v>1</v>
      </c>
      <c r="H93">
        <f ca="1">INDEX(Review!$A$2:$A$11, MATCH(Patient!$G$2:$G$146, Review!$D$2:$D$11), 0)</f>
        <v>1</v>
      </c>
    </row>
    <row r="94" spans="1:8" x14ac:dyDescent="0.35">
      <c r="A94">
        <v>93</v>
      </c>
      <c r="B94" t="s">
        <v>392</v>
      </c>
      <c r="C94" s="11">
        <f t="shared" ca="1" si="5"/>
        <v>34560</v>
      </c>
      <c r="D94" s="12">
        <f t="shared" ca="1" si="6"/>
        <v>3</v>
      </c>
      <c r="E94" s="12">
        <f t="shared" ca="1" si="7"/>
        <v>101</v>
      </c>
      <c r="F94">
        <f t="shared" ca="1" si="8"/>
        <v>4</v>
      </c>
      <c r="G94">
        <f t="shared" ca="1" si="9"/>
        <v>10</v>
      </c>
      <c r="H94">
        <f ca="1">INDEX(Review!$A$2:$A$11, MATCH(Patient!$G$2:$G$146, Review!$D$2:$D$11), 0)</f>
        <v>10</v>
      </c>
    </row>
    <row r="95" spans="1:8" x14ac:dyDescent="0.35">
      <c r="A95">
        <v>94</v>
      </c>
      <c r="B95" t="s">
        <v>393</v>
      </c>
      <c r="C95" s="11">
        <f t="shared" ca="1" si="5"/>
        <v>35605</v>
      </c>
      <c r="D95" s="12">
        <f t="shared" ca="1" si="6"/>
        <v>1</v>
      </c>
      <c r="E95" s="12">
        <f t="shared" ca="1" si="7"/>
        <v>101</v>
      </c>
      <c r="F95">
        <f t="shared" ca="1" si="8"/>
        <v>5</v>
      </c>
      <c r="G95">
        <f t="shared" ca="1" si="9"/>
        <v>4</v>
      </c>
      <c r="H95">
        <f ca="1">INDEX(Review!$A$2:$A$11, MATCH(Patient!$G$2:$G$146, Review!$D$2:$D$11), 0)</f>
        <v>4</v>
      </c>
    </row>
    <row r="96" spans="1:8" x14ac:dyDescent="0.35">
      <c r="A96">
        <v>95</v>
      </c>
      <c r="B96" t="s">
        <v>394</v>
      </c>
      <c r="C96" s="11">
        <f t="shared" ca="1" si="5"/>
        <v>33059</v>
      </c>
      <c r="D96" s="12">
        <f t="shared" ca="1" si="6"/>
        <v>3</v>
      </c>
      <c r="E96" s="12">
        <f t="shared" ca="1" si="7"/>
        <v>102</v>
      </c>
      <c r="F96">
        <f t="shared" ca="1" si="8"/>
        <v>5</v>
      </c>
      <c r="G96">
        <f t="shared" ca="1" si="9"/>
        <v>6</v>
      </c>
      <c r="H96">
        <f ca="1">INDEX(Review!$A$2:$A$11, MATCH(Patient!$G$2:$G$146, Review!$D$2:$D$11), 0)</f>
        <v>6</v>
      </c>
    </row>
    <row r="97" spans="1:8" x14ac:dyDescent="0.35">
      <c r="A97">
        <v>96</v>
      </c>
      <c r="B97" t="s">
        <v>395</v>
      </c>
      <c r="C97" s="11">
        <f t="shared" ca="1" si="5"/>
        <v>33546</v>
      </c>
      <c r="D97" s="12">
        <f t="shared" ca="1" si="6"/>
        <v>3</v>
      </c>
      <c r="E97" s="12">
        <f t="shared" ca="1" si="7"/>
        <v>102</v>
      </c>
      <c r="F97">
        <f t="shared" ca="1" si="8"/>
        <v>2</v>
      </c>
      <c r="G97">
        <f t="shared" ca="1" si="9"/>
        <v>4</v>
      </c>
      <c r="H97">
        <f ca="1">INDEX(Review!$A$2:$A$11, MATCH(Patient!$G$2:$G$146, Review!$D$2:$D$11), 0)</f>
        <v>4</v>
      </c>
    </row>
    <row r="98" spans="1:8" x14ac:dyDescent="0.35">
      <c r="A98">
        <v>97</v>
      </c>
      <c r="B98" t="s">
        <v>396</v>
      </c>
      <c r="C98" s="11">
        <f t="shared" ca="1" si="5"/>
        <v>34405</v>
      </c>
      <c r="D98" s="12">
        <f t="shared" ca="1" si="6"/>
        <v>3</v>
      </c>
      <c r="E98" s="12">
        <f t="shared" ca="1" si="7"/>
        <v>102</v>
      </c>
      <c r="F98">
        <f t="shared" ca="1" si="8"/>
        <v>6</v>
      </c>
      <c r="G98">
        <f t="shared" ca="1" si="9"/>
        <v>3</v>
      </c>
      <c r="H98">
        <f ca="1">INDEX(Review!$A$2:$A$11, MATCH(Patient!$G$2:$G$146, Review!$D$2:$D$11), 0)</f>
        <v>3</v>
      </c>
    </row>
    <row r="99" spans="1:8" x14ac:dyDescent="0.35">
      <c r="A99">
        <v>98</v>
      </c>
      <c r="B99" t="s">
        <v>397</v>
      </c>
      <c r="C99" s="11">
        <f t="shared" ca="1" si="5"/>
        <v>35459</v>
      </c>
      <c r="D99" s="12">
        <f t="shared" ca="1" si="6"/>
        <v>2</v>
      </c>
      <c r="E99" s="12">
        <f t="shared" ca="1" si="7"/>
        <v>102</v>
      </c>
      <c r="F99">
        <f t="shared" ca="1" si="8"/>
        <v>1</v>
      </c>
      <c r="G99">
        <f t="shared" ca="1" si="9"/>
        <v>9</v>
      </c>
      <c r="H99">
        <f ca="1">INDEX(Review!$A$2:$A$11, MATCH(Patient!$G$2:$G$146, Review!$D$2:$D$11), 0)</f>
        <v>9</v>
      </c>
    </row>
    <row r="100" spans="1:8" x14ac:dyDescent="0.35">
      <c r="A100">
        <v>99</v>
      </c>
      <c r="B100" t="s">
        <v>398</v>
      </c>
      <c r="C100" s="11">
        <f t="shared" ca="1" si="5"/>
        <v>34038</v>
      </c>
      <c r="D100" s="12">
        <f t="shared" ca="1" si="6"/>
        <v>1</v>
      </c>
      <c r="E100" s="12">
        <f t="shared" ca="1" si="7"/>
        <v>102</v>
      </c>
      <c r="F100">
        <f t="shared" ca="1" si="8"/>
        <v>3</v>
      </c>
      <c r="G100">
        <f t="shared" ca="1" si="9"/>
        <v>8</v>
      </c>
      <c r="H100">
        <f ca="1">INDEX(Review!$A$2:$A$11, MATCH(Patient!$G$2:$G$146, Review!$D$2:$D$11), 0)</f>
        <v>8</v>
      </c>
    </row>
    <row r="101" spans="1:8" x14ac:dyDescent="0.35">
      <c r="A101">
        <v>100</v>
      </c>
      <c r="B101" t="s">
        <v>399</v>
      </c>
      <c r="C101" s="11">
        <f t="shared" ca="1" si="5"/>
        <v>36455</v>
      </c>
      <c r="D101" s="12">
        <f t="shared" ca="1" si="6"/>
        <v>2</v>
      </c>
      <c r="E101" s="12">
        <f t="shared" ca="1" si="7"/>
        <v>102</v>
      </c>
      <c r="F101">
        <f t="shared" ca="1" si="8"/>
        <v>3</v>
      </c>
      <c r="G101">
        <f t="shared" ca="1" si="9"/>
        <v>3</v>
      </c>
      <c r="H101">
        <f ca="1">INDEX(Review!$A$2:$A$11, MATCH(Patient!$G$2:$G$146, Review!$D$2:$D$11), 0)</f>
        <v>3</v>
      </c>
    </row>
    <row r="102" spans="1:8" x14ac:dyDescent="0.35">
      <c r="A102">
        <v>101</v>
      </c>
      <c r="B102" t="s">
        <v>400</v>
      </c>
      <c r="C102" s="11">
        <f t="shared" ca="1" si="5"/>
        <v>33765</v>
      </c>
      <c r="D102" s="12">
        <f t="shared" ca="1" si="6"/>
        <v>3</v>
      </c>
      <c r="E102" s="12">
        <f t="shared" ca="1" si="7"/>
        <v>101</v>
      </c>
      <c r="F102">
        <f t="shared" ca="1" si="8"/>
        <v>3</v>
      </c>
      <c r="G102">
        <f t="shared" ca="1" si="9"/>
        <v>4</v>
      </c>
      <c r="H102">
        <f ca="1">INDEX(Review!$A$2:$A$11, MATCH(Patient!$G$2:$G$146, Review!$D$2:$D$11), 0)</f>
        <v>4</v>
      </c>
    </row>
    <row r="103" spans="1:8" x14ac:dyDescent="0.35">
      <c r="A103">
        <v>102</v>
      </c>
      <c r="B103" t="s">
        <v>401</v>
      </c>
      <c r="C103" s="11">
        <f t="shared" ca="1" si="5"/>
        <v>35727</v>
      </c>
      <c r="D103" s="12">
        <f t="shared" ca="1" si="6"/>
        <v>1</v>
      </c>
      <c r="E103" s="12">
        <f t="shared" ca="1" si="7"/>
        <v>101</v>
      </c>
      <c r="F103">
        <f t="shared" ca="1" si="8"/>
        <v>4</v>
      </c>
      <c r="G103">
        <f t="shared" ca="1" si="9"/>
        <v>10</v>
      </c>
      <c r="H103">
        <f ca="1">INDEX(Review!$A$2:$A$11, MATCH(Patient!$G$2:$G$146, Review!$D$2:$D$11), 0)</f>
        <v>10</v>
      </c>
    </row>
    <row r="104" spans="1:8" x14ac:dyDescent="0.35">
      <c r="A104">
        <v>103</v>
      </c>
      <c r="B104" t="s">
        <v>402</v>
      </c>
      <c r="C104" s="11">
        <f t="shared" ca="1" si="5"/>
        <v>34849</v>
      </c>
      <c r="D104" s="12">
        <f t="shared" ca="1" si="6"/>
        <v>3</v>
      </c>
      <c r="E104" s="12">
        <f t="shared" ca="1" si="7"/>
        <v>102</v>
      </c>
      <c r="F104">
        <f t="shared" ca="1" si="8"/>
        <v>3</v>
      </c>
      <c r="G104">
        <f t="shared" ca="1" si="9"/>
        <v>1</v>
      </c>
      <c r="H104">
        <f ca="1">INDEX(Review!$A$2:$A$11, MATCH(Patient!$G$2:$G$146, Review!$D$2:$D$11), 0)</f>
        <v>1</v>
      </c>
    </row>
    <row r="105" spans="1:8" x14ac:dyDescent="0.35">
      <c r="A105">
        <v>104</v>
      </c>
      <c r="B105" t="s">
        <v>403</v>
      </c>
      <c r="C105" s="11">
        <f t="shared" ca="1" si="5"/>
        <v>33667</v>
      </c>
      <c r="D105" s="12">
        <f t="shared" ca="1" si="6"/>
        <v>2</v>
      </c>
      <c r="E105" s="12">
        <f t="shared" ca="1" si="7"/>
        <v>102</v>
      </c>
      <c r="F105">
        <f t="shared" ca="1" si="8"/>
        <v>3</v>
      </c>
      <c r="G105">
        <f t="shared" ca="1" si="9"/>
        <v>10</v>
      </c>
      <c r="H105">
        <f ca="1">INDEX(Review!$A$2:$A$11, MATCH(Patient!$G$2:$G$146, Review!$D$2:$D$11), 0)</f>
        <v>10</v>
      </c>
    </row>
    <row r="106" spans="1:8" x14ac:dyDescent="0.35">
      <c r="A106">
        <v>105</v>
      </c>
      <c r="B106" t="s">
        <v>404</v>
      </c>
      <c r="C106" s="11">
        <f t="shared" ca="1" si="5"/>
        <v>34098</v>
      </c>
      <c r="D106" s="12">
        <f t="shared" ca="1" si="6"/>
        <v>3</v>
      </c>
      <c r="E106" s="12">
        <f t="shared" ca="1" si="7"/>
        <v>102</v>
      </c>
      <c r="F106">
        <f t="shared" ca="1" si="8"/>
        <v>1</v>
      </c>
      <c r="G106">
        <f t="shared" ca="1" si="9"/>
        <v>8</v>
      </c>
      <c r="H106">
        <f ca="1">INDEX(Review!$A$2:$A$11, MATCH(Patient!$G$2:$G$146, Review!$D$2:$D$11), 0)</f>
        <v>8</v>
      </c>
    </row>
    <row r="107" spans="1:8" x14ac:dyDescent="0.35">
      <c r="A107">
        <v>106</v>
      </c>
      <c r="B107" t="s">
        <v>405</v>
      </c>
      <c r="C107" s="11">
        <f t="shared" ca="1" si="5"/>
        <v>35507</v>
      </c>
      <c r="D107" s="12">
        <f t="shared" ca="1" si="6"/>
        <v>3</v>
      </c>
      <c r="E107" s="12">
        <f t="shared" ca="1" si="7"/>
        <v>101</v>
      </c>
      <c r="F107">
        <f t="shared" ca="1" si="8"/>
        <v>4</v>
      </c>
      <c r="G107">
        <f t="shared" ca="1" si="9"/>
        <v>8</v>
      </c>
      <c r="H107">
        <f ca="1">INDEX(Review!$A$2:$A$11, MATCH(Patient!$G$2:$G$146, Review!$D$2:$D$11), 0)</f>
        <v>8</v>
      </c>
    </row>
    <row r="108" spans="1:8" x14ac:dyDescent="0.35">
      <c r="A108">
        <v>107</v>
      </c>
      <c r="B108" t="s">
        <v>406</v>
      </c>
      <c r="C108" s="11">
        <f t="shared" ca="1" si="5"/>
        <v>35271</v>
      </c>
      <c r="D108" s="12">
        <f t="shared" ca="1" si="6"/>
        <v>1</v>
      </c>
      <c r="E108" s="12">
        <f t="shared" ca="1" si="7"/>
        <v>101</v>
      </c>
      <c r="F108">
        <f t="shared" ca="1" si="8"/>
        <v>1</v>
      </c>
      <c r="G108">
        <f t="shared" ca="1" si="9"/>
        <v>6</v>
      </c>
      <c r="H108">
        <f ca="1">INDEX(Review!$A$2:$A$11, MATCH(Patient!$G$2:$G$146, Review!$D$2:$D$11), 0)</f>
        <v>6</v>
      </c>
    </row>
    <row r="109" spans="1:8" x14ac:dyDescent="0.35">
      <c r="A109">
        <v>108</v>
      </c>
      <c r="B109" t="s">
        <v>407</v>
      </c>
      <c r="C109" s="11">
        <f t="shared" ca="1" si="5"/>
        <v>35984</v>
      </c>
      <c r="D109" s="12">
        <f t="shared" ca="1" si="6"/>
        <v>2</v>
      </c>
      <c r="E109" s="12">
        <f t="shared" ca="1" si="7"/>
        <v>102</v>
      </c>
      <c r="F109">
        <f t="shared" ca="1" si="8"/>
        <v>5</v>
      </c>
      <c r="G109">
        <f t="shared" ca="1" si="9"/>
        <v>3</v>
      </c>
      <c r="H109">
        <f ca="1">INDEX(Review!$A$2:$A$11, MATCH(Patient!$G$2:$G$146, Review!$D$2:$D$11), 0)</f>
        <v>3</v>
      </c>
    </row>
    <row r="110" spans="1:8" x14ac:dyDescent="0.35">
      <c r="A110">
        <v>109</v>
      </c>
      <c r="B110" t="s">
        <v>408</v>
      </c>
      <c r="C110" s="11">
        <f t="shared" ca="1" si="5"/>
        <v>36137</v>
      </c>
      <c r="D110" s="12">
        <f t="shared" ca="1" si="6"/>
        <v>3</v>
      </c>
      <c r="E110" s="12">
        <f t="shared" ca="1" si="7"/>
        <v>102</v>
      </c>
      <c r="F110">
        <f t="shared" ca="1" si="8"/>
        <v>3</v>
      </c>
      <c r="G110">
        <f t="shared" ca="1" si="9"/>
        <v>10</v>
      </c>
      <c r="H110">
        <f ca="1">INDEX(Review!$A$2:$A$11, MATCH(Patient!$G$2:$G$146, Review!$D$2:$D$11), 0)</f>
        <v>10</v>
      </c>
    </row>
    <row r="111" spans="1:8" x14ac:dyDescent="0.35">
      <c r="A111">
        <v>110</v>
      </c>
      <c r="B111" t="s">
        <v>409</v>
      </c>
      <c r="C111" s="11">
        <f t="shared" ca="1" si="5"/>
        <v>34677</v>
      </c>
      <c r="D111" s="12">
        <f t="shared" ca="1" si="6"/>
        <v>1</v>
      </c>
      <c r="E111" s="12">
        <f t="shared" ca="1" si="7"/>
        <v>101</v>
      </c>
      <c r="F111">
        <f t="shared" ca="1" si="8"/>
        <v>4</v>
      </c>
      <c r="G111">
        <f t="shared" ca="1" si="9"/>
        <v>2</v>
      </c>
      <c r="H111">
        <f ca="1">INDEX(Review!$A$2:$A$11, MATCH(Patient!$G$2:$G$146, Review!$D$2:$D$11), 0)</f>
        <v>2</v>
      </c>
    </row>
    <row r="112" spans="1:8" x14ac:dyDescent="0.35">
      <c r="A112">
        <v>111</v>
      </c>
      <c r="B112" t="s">
        <v>410</v>
      </c>
      <c r="C112" s="11">
        <f t="shared" ca="1" si="5"/>
        <v>33588</v>
      </c>
      <c r="D112" s="12">
        <f t="shared" ca="1" si="6"/>
        <v>3</v>
      </c>
      <c r="E112" s="12">
        <f t="shared" ca="1" si="7"/>
        <v>102</v>
      </c>
      <c r="F112">
        <f t="shared" ca="1" si="8"/>
        <v>4</v>
      </c>
      <c r="G112">
        <f t="shared" ca="1" si="9"/>
        <v>9</v>
      </c>
      <c r="H112">
        <f ca="1">INDEX(Review!$A$2:$A$11, MATCH(Patient!$G$2:$G$146, Review!$D$2:$D$11), 0)</f>
        <v>9</v>
      </c>
    </row>
    <row r="113" spans="1:8" x14ac:dyDescent="0.35">
      <c r="A113">
        <v>112</v>
      </c>
      <c r="B113" t="s">
        <v>381</v>
      </c>
      <c r="C113" s="11">
        <f t="shared" ca="1" si="5"/>
        <v>32931</v>
      </c>
      <c r="D113" s="12">
        <f t="shared" ca="1" si="6"/>
        <v>2</v>
      </c>
      <c r="E113" s="12">
        <f t="shared" ca="1" si="7"/>
        <v>102</v>
      </c>
      <c r="F113">
        <f t="shared" ca="1" si="8"/>
        <v>5</v>
      </c>
      <c r="G113">
        <f t="shared" ca="1" si="9"/>
        <v>9</v>
      </c>
      <c r="H113">
        <f ca="1">INDEX(Review!$A$2:$A$11, MATCH(Patient!$G$2:$G$146, Review!$D$2:$D$11), 0)</f>
        <v>9</v>
      </c>
    </row>
    <row r="114" spans="1:8" x14ac:dyDescent="0.35">
      <c r="A114">
        <v>113</v>
      </c>
      <c r="B114" t="s">
        <v>411</v>
      </c>
      <c r="C114" s="11">
        <f t="shared" ca="1" si="5"/>
        <v>35142</v>
      </c>
      <c r="D114" s="12">
        <f t="shared" ca="1" si="6"/>
        <v>2</v>
      </c>
      <c r="E114" s="12">
        <f t="shared" ca="1" si="7"/>
        <v>102</v>
      </c>
      <c r="F114">
        <f t="shared" ca="1" si="8"/>
        <v>2</v>
      </c>
      <c r="G114">
        <f t="shared" ca="1" si="9"/>
        <v>9</v>
      </c>
      <c r="H114">
        <f ca="1">INDEX(Review!$A$2:$A$11, MATCH(Patient!$G$2:$G$146, Review!$D$2:$D$11), 0)</f>
        <v>9</v>
      </c>
    </row>
    <row r="115" spans="1:8" x14ac:dyDescent="0.35">
      <c r="A115">
        <v>114</v>
      </c>
      <c r="B115" t="s">
        <v>412</v>
      </c>
      <c r="C115" s="11">
        <f t="shared" ca="1" si="5"/>
        <v>36162</v>
      </c>
      <c r="D115" s="12">
        <f t="shared" ca="1" si="6"/>
        <v>2</v>
      </c>
      <c r="E115" s="12">
        <f t="shared" ca="1" si="7"/>
        <v>101</v>
      </c>
      <c r="F115">
        <f t="shared" ca="1" si="8"/>
        <v>1</v>
      </c>
      <c r="G115">
        <f t="shared" ca="1" si="9"/>
        <v>6</v>
      </c>
      <c r="H115">
        <f ca="1">INDEX(Review!$A$2:$A$11, MATCH(Patient!$G$2:$G$146, Review!$D$2:$D$11), 0)</f>
        <v>6</v>
      </c>
    </row>
    <row r="116" spans="1:8" x14ac:dyDescent="0.35">
      <c r="A116">
        <v>115</v>
      </c>
      <c r="B116" t="s">
        <v>413</v>
      </c>
      <c r="C116" s="11">
        <f t="shared" ca="1" si="5"/>
        <v>36265</v>
      </c>
      <c r="D116" s="12">
        <f t="shared" ca="1" si="6"/>
        <v>1</v>
      </c>
      <c r="E116" s="12">
        <f t="shared" ca="1" si="7"/>
        <v>101</v>
      </c>
      <c r="F116">
        <f t="shared" ca="1" si="8"/>
        <v>3</v>
      </c>
      <c r="G116">
        <f t="shared" ca="1" si="9"/>
        <v>2</v>
      </c>
      <c r="H116">
        <f ca="1">INDEX(Review!$A$2:$A$11, MATCH(Patient!$G$2:$G$146, Review!$D$2:$D$11), 0)</f>
        <v>2</v>
      </c>
    </row>
    <row r="117" spans="1:8" x14ac:dyDescent="0.35">
      <c r="A117">
        <v>116</v>
      </c>
      <c r="B117" t="s">
        <v>414</v>
      </c>
      <c r="C117" s="11">
        <f ca="1">RANDBETWEEN(DATE(2016,1,1),DATE(2020,12,31))</f>
        <v>44109</v>
      </c>
      <c r="D117" s="12">
        <f t="shared" ca="1" si="6"/>
        <v>1</v>
      </c>
      <c r="E117" s="12">
        <f t="shared" ca="1" si="7"/>
        <v>102</v>
      </c>
      <c r="F117">
        <f t="shared" ca="1" si="8"/>
        <v>1</v>
      </c>
      <c r="G117">
        <f t="shared" ca="1" si="9"/>
        <v>4</v>
      </c>
      <c r="H117">
        <f ca="1">INDEX(Review!$A$2:$A$11, MATCH(Patient!$G$2:$G$146, Review!$D$2:$D$11), 0)</f>
        <v>4</v>
      </c>
    </row>
    <row r="118" spans="1:8" x14ac:dyDescent="0.35">
      <c r="A118">
        <v>117</v>
      </c>
      <c r="B118" t="s">
        <v>415</v>
      </c>
      <c r="C118" s="11">
        <f t="shared" ca="1" si="5"/>
        <v>35714</v>
      </c>
      <c r="D118" s="12">
        <f t="shared" ca="1" si="6"/>
        <v>2</v>
      </c>
      <c r="E118" s="12">
        <f t="shared" ca="1" si="7"/>
        <v>102</v>
      </c>
      <c r="F118">
        <f t="shared" ca="1" si="8"/>
        <v>5</v>
      </c>
      <c r="G118">
        <f t="shared" ca="1" si="9"/>
        <v>4</v>
      </c>
      <c r="H118">
        <f ca="1">INDEX(Review!$A$2:$A$11, MATCH(Patient!$G$2:$G$146, Review!$D$2:$D$11), 0)</f>
        <v>4</v>
      </c>
    </row>
    <row r="119" spans="1:8" x14ac:dyDescent="0.35">
      <c r="A119">
        <v>118</v>
      </c>
      <c r="B119" t="s">
        <v>416</v>
      </c>
      <c r="C119" s="11">
        <f t="shared" ca="1" si="5"/>
        <v>34070</v>
      </c>
      <c r="D119" s="12">
        <f t="shared" ca="1" si="6"/>
        <v>1</v>
      </c>
      <c r="E119" s="12">
        <f t="shared" ca="1" si="7"/>
        <v>102</v>
      </c>
      <c r="F119">
        <f t="shared" ca="1" si="8"/>
        <v>5</v>
      </c>
      <c r="G119">
        <f t="shared" ca="1" si="9"/>
        <v>2</v>
      </c>
      <c r="H119">
        <f ca="1">INDEX(Review!$A$2:$A$11, MATCH(Patient!$G$2:$G$146, Review!$D$2:$D$11), 0)</f>
        <v>2</v>
      </c>
    </row>
    <row r="120" spans="1:8" x14ac:dyDescent="0.35">
      <c r="A120">
        <v>119</v>
      </c>
      <c r="B120" t="s">
        <v>417</v>
      </c>
      <c r="C120" s="11">
        <f t="shared" ca="1" si="5"/>
        <v>34512</v>
      </c>
      <c r="D120" s="12">
        <f t="shared" ca="1" si="6"/>
        <v>2</v>
      </c>
      <c r="E120" s="12">
        <f t="shared" ca="1" si="7"/>
        <v>101</v>
      </c>
      <c r="F120">
        <f t="shared" ca="1" si="8"/>
        <v>3</v>
      </c>
      <c r="G120">
        <f t="shared" ca="1" si="9"/>
        <v>10</v>
      </c>
      <c r="H120">
        <f ca="1">INDEX(Review!$A$2:$A$11, MATCH(Patient!$G$2:$G$146, Review!$D$2:$D$11), 0)</f>
        <v>10</v>
      </c>
    </row>
    <row r="121" spans="1:8" x14ac:dyDescent="0.35">
      <c r="A121">
        <v>120</v>
      </c>
      <c r="B121" t="s">
        <v>418</v>
      </c>
      <c r="C121" s="11">
        <f t="shared" ca="1" si="5"/>
        <v>34736</v>
      </c>
      <c r="D121" s="12">
        <f t="shared" ca="1" si="6"/>
        <v>1</v>
      </c>
      <c r="E121" s="12">
        <f t="shared" ca="1" si="7"/>
        <v>101</v>
      </c>
      <c r="F121">
        <f t="shared" ca="1" si="8"/>
        <v>4</v>
      </c>
      <c r="G121">
        <f t="shared" ca="1" si="9"/>
        <v>7</v>
      </c>
      <c r="H121">
        <f ca="1">INDEX(Review!$A$2:$A$11, MATCH(Patient!$G$2:$G$146, Review!$D$2:$D$11), 0)</f>
        <v>7</v>
      </c>
    </row>
    <row r="122" spans="1:8" x14ac:dyDescent="0.35">
      <c r="A122">
        <v>121</v>
      </c>
      <c r="B122" t="s">
        <v>419</v>
      </c>
      <c r="C122" s="11">
        <f t="shared" ca="1" si="5"/>
        <v>34676</v>
      </c>
      <c r="D122" s="12">
        <f t="shared" ca="1" si="6"/>
        <v>1</v>
      </c>
      <c r="E122" s="12">
        <f t="shared" ca="1" si="7"/>
        <v>101</v>
      </c>
      <c r="F122">
        <f t="shared" ca="1" si="8"/>
        <v>6</v>
      </c>
      <c r="G122">
        <f t="shared" ca="1" si="9"/>
        <v>3</v>
      </c>
      <c r="H122">
        <f ca="1">INDEX(Review!$A$2:$A$11, MATCH(Patient!$G$2:$G$146, Review!$D$2:$D$11), 0)</f>
        <v>3</v>
      </c>
    </row>
    <row r="123" spans="1:8" x14ac:dyDescent="0.35">
      <c r="A123">
        <v>122</v>
      </c>
      <c r="B123" t="s">
        <v>420</v>
      </c>
      <c r="C123" s="11">
        <f t="shared" ca="1" si="5"/>
        <v>35059</v>
      </c>
      <c r="D123" s="12">
        <f t="shared" ca="1" si="6"/>
        <v>3</v>
      </c>
      <c r="E123" s="12">
        <f t="shared" ca="1" si="7"/>
        <v>102</v>
      </c>
      <c r="F123">
        <f t="shared" ca="1" si="8"/>
        <v>4</v>
      </c>
      <c r="G123">
        <f t="shared" ca="1" si="9"/>
        <v>1</v>
      </c>
      <c r="H123">
        <f ca="1">INDEX(Review!$A$2:$A$11, MATCH(Patient!$G$2:$G$146, Review!$D$2:$D$11), 0)</f>
        <v>1</v>
      </c>
    </row>
    <row r="124" spans="1:8" x14ac:dyDescent="0.35">
      <c r="A124">
        <v>123</v>
      </c>
      <c r="B124" t="s">
        <v>421</v>
      </c>
      <c r="C124" s="11">
        <f t="shared" ca="1" si="5"/>
        <v>34018</v>
      </c>
      <c r="D124" s="12">
        <f t="shared" ca="1" si="6"/>
        <v>3</v>
      </c>
      <c r="E124" s="12">
        <f t="shared" ca="1" si="7"/>
        <v>101</v>
      </c>
      <c r="F124">
        <f t="shared" ca="1" si="8"/>
        <v>4</v>
      </c>
      <c r="G124">
        <f t="shared" ca="1" si="9"/>
        <v>1</v>
      </c>
      <c r="H124">
        <f ca="1">INDEX(Review!$A$2:$A$11, MATCH(Patient!$G$2:$G$146, Review!$D$2:$D$11), 0)</f>
        <v>1</v>
      </c>
    </row>
    <row r="125" spans="1:8" x14ac:dyDescent="0.35">
      <c r="A125">
        <v>124</v>
      </c>
      <c r="B125" t="s">
        <v>422</v>
      </c>
      <c r="C125" s="11">
        <f ca="1">RANDBETWEEN(DATE(2016,1,1),DATE(2020,12,31))</f>
        <v>43343</v>
      </c>
      <c r="D125" s="12">
        <f t="shared" ca="1" si="6"/>
        <v>3</v>
      </c>
      <c r="E125" s="12">
        <f t="shared" ca="1" si="7"/>
        <v>102</v>
      </c>
      <c r="F125">
        <f t="shared" ca="1" si="8"/>
        <v>3</v>
      </c>
      <c r="G125">
        <f t="shared" ca="1" si="9"/>
        <v>4</v>
      </c>
      <c r="H125">
        <f ca="1">INDEX(Review!$A$2:$A$11, MATCH(Patient!$G$2:$G$146, Review!$D$2:$D$11), 0)</f>
        <v>4</v>
      </c>
    </row>
    <row r="126" spans="1:8" x14ac:dyDescent="0.35">
      <c r="A126">
        <v>125</v>
      </c>
      <c r="B126" t="s">
        <v>401</v>
      </c>
      <c r="C126" s="11">
        <f t="shared" ca="1" si="5"/>
        <v>36021</v>
      </c>
      <c r="D126" s="12">
        <f t="shared" ca="1" si="6"/>
        <v>1</v>
      </c>
      <c r="E126" s="12">
        <f t="shared" ca="1" si="7"/>
        <v>101</v>
      </c>
      <c r="F126">
        <f t="shared" ca="1" si="8"/>
        <v>3</v>
      </c>
      <c r="G126">
        <f t="shared" ca="1" si="9"/>
        <v>5</v>
      </c>
      <c r="H126">
        <f ca="1">INDEX(Review!$A$2:$A$11, MATCH(Patient!$G$2:$G$146, Review!$D$2:$D$11), 0)</f>
        <v>5</v>
      </c>
    </row>
    <row r="127" spans="1:8" x14ac:dyDescent="0.35">
      <c r="A127">
        <v>126</v>
      </c>
      <c r="B127" t="s">
        <v>423</v>
      </c>
      <c r="C127" s="11">
        <f t="shared" ca="1" si="5"/>
        <v>33505</v>
      </c>
      <c r="D127" s="12">
        <f t="shared" ca="1" si="6"/>
        <v>1</v>
      </c>
      <c r="E127" s="12">
        <f t="shared" ca="1" si="7"/>
        <v>101</v>
      </c>
      <c r="F127">
        <f t="shared" ca="1" si="8"/>
        <v>4</v>
      </c>
      <c r="G127">
        <f t="shared" ca="1" si="9"/>
        <v>3</v>
      </c>
      <c r="H127">
        <f ca="1">INDEX(Review!$A$2:$A$11, MATCH(Patient!$G$2:$G$146, Review!$D$2:$D$11), 0)</f>
        <v>3</v>
      </c>
    </row>
    <row r="128" spans="1:8" x14ac:dyDescent="0.35">
      <c r="A128">
        <v>127</v>
      </c>
      <c r="B128" t="s">
        <v>424</v>
      </c>
      <c r="C128" s="11">
        <f t="shared" ca="1" si="5"/>
        <v>35007</v>
      </c>
      <c r="D128" s="12">
        <f t="shared" ca="1" si="6"/>
        <v>3</v>
      </c>
      <c r="E128" s="12">
        <f t="shared" ca="1" si="7"/>
        <v>101</v>
      </c>
      <c r="F128">
        <f t="shared" ca="1" si="8"/>
        <v>5</v>
      </c>
      <c r="G128">
        <f t="shared" ca="1" si="9"/>
        <v>9</v>
      </c>
      <c r="H128">
        <f ca="1">INDEX(Review!$A$2:$A$11, MATCH(Patient!$G$2:$G$146, Review!$D$2:$D$11), 0)</f>
        <v>9</v>
      </c>
    </row>
    <row r="129" spans="1:8" x14ac:dyDescent="0.35">
      <c r="A129">
        <v>128</v>
      </c>
      <c r="B129" t="s">
        <v>425</v>
      </c>
      <c r="C129" s="11">
        <f t="shared" ca="1" si="5"/>
        <v>36341</v>
      </c>
      <c r="D129" s="12">
        <f t="shared" ca="1" si="6"/>
        <v>2</v>
      </c>
      <c r="E129" s="12">
        <f t="shared" ca="1" si="7"/>
        <v>102</v>
      </c>
      <c r="F129">
        <f t="shared" ca="1" si="8"/>
        <v>6</v>
      </c>
      <c r="G129">
        <f t="shared" ca="1" si="9"/>
        <v>3</v>
      </c>
      <c r="H129">
        <f ca="1">INDEX(Review!$A$2:$A$11, MATCH(Patient!$G$2:$G$146, Review!$D$2:$D$11), 0)</f>
        <v>3</v>
      </c>
    </row>
    <row r="130" spans="1:8" x14ac:dyDescent="0.35">
      <c r="A130">
        <v>129</v>
      </c>
      <c r="B130" t="s">
        <v>407</v>
      </c>
      <c r="C130" s="11">
        <f t="shared" ca="1" si="5"/>
        <v>34199</v>
      </c>
      <c r="D130" s="12">
        <f t="shared" ca="1" si="6"/>
        <v>3</v>
      </c>
      <c r="E130" s="12">
        <f t="shared" ca="1" si="7"/>
        <v>102</v>
      </c>
      <c r="F130">
        <f t="shared" ca="1" si="8"/>
        <v>2</v>
      </c>
      <c r="G130">
        <f t="shared" ca="1" si="9"/>
        <v>5</v>
      </c>
      <c r="H130">
        <f ca="1">INDEX(Review!$A$2:$A$11, MATCH(Patient!$G$2:$G$146, Review!$D$2:$D$11), 0)</f>
        <v>5</v>
      </c>
    </row>
    <row r="131" spans="1:8" x14ac:dyDescent="0.35">
      <c r="A131">
        <v>130</v>
      </c>
      <c r="B131" t="s">
        <v>394</v>
      </c>
      <c r="C131" s="11">
        <f t="shared" ref="C131:C146" ca="1" si="10">RANDBETWEEN(DATE(1990,1,1),DATE(1999,12,31))</f>
        <v>35504</v>
      </c>
      <c r="D131" s="12">
        <f t="shared" ref="D131:D146" ca="1" si="11">RANDBETWEEN(1, 3)</f>
        <v>3</v>
      </c>
      <c r="E131" s="12">
        <f t="shared" ref="E131:E146" ca="1" si="12">RANDBETWEEN(101, 102)</f>
        <v>101</v>
      </c>
      <c r="F131">
        <f t="shared" ref="F131:F146" ca="1" si="13">RANDBETWEEN(1, 6)</f>
        <v>6</v>
      </c>
      <c r="G131">
        <f t="shared" ref="G131:G146" ca="1" si="14">RANDBETWEEN(1, 10)</f>
        <v>7</v>
      </c>
      <c r="H131">
        <f ca="1">INDEX(Review!$A$2:$A$11, MATCH(Patient!$G$2:$G$146, Review!$D$2:$D$11), 0)</f>
        <v>7</v>
      </c>
    </row>
    <row r="132" spans="1:8" x14ac:dyDescent="0.35">
      <c r="A132">
        <v>131</v>
      </c>
      <c r="B132" t="s">
        <v>426</v>
      </c>
      <c r="C132" s="11">
        <f t="shared" ca="1" si="10"/>
        <v>34287</v>
      </c>
      <c r="D132" s="12">
        <f t="shared" ca="1" si="11"/>
        <v>3</v>
      </c>
      <c r="E132" s="12">
        <f t="shared" ca="1" si="12"/>
        <v>102</v>
      </c>
      <c r="F132">
        <f t="shared" ca="1" si="13"/>
        <v>3</v>
      </c>
      <c r="G132">
        <f t="shared" ca="1" si="14"/>
        <v>6</v>
      </c>
      <c r="H132">
        <f ca="1">INDEX(Review!$A$2:$A$11, MATCH(Patient!$G$2:$G$146, Review!$D$2:$D$11), 0)</f>
        <v>6</v>
      </c>
    </row>
    <row r="133" spans="1:8" x14ac:dyDescent="0.35">
      <c r="A133">
        <v>132</v>
      </c>
      <c r="B133" t="s">
        <v>427</v>
      </c>
      <c r="C133" s="11">
        <f ca="1">RANDBETWEEN(DATE(2016,1,1),DATE(2020,12,31))</f>
        <v>43920</v>
      </c>
      <c r="D133" s="12">
        <f t="shared" ca="1" si="11"/>
        <v>1</v>
      </c>
      <c r="E133" s="12">
        <f t="shared" ca="1" si="12"/>
        <v>101</v>
      </c>
      <c r="F133">
        <f t="shared" ca="1" si="13"/>
        <v>5</v>
      </c>
      <c r="G133">
        <f t="shared" ca="1" si="14"/>
        <v>4</v>
      </c>
      <c r="H133">
        <f ca="1">INDEX(Review!$A$2:$A$11, MATCH(Patient!$G$2:$G$146, Review!$D$2:$D$11), 0)</f>
        <v>4</v>
      </c>
    </row>
    <row r="134" spans="1:8" x14ac:dyDescent="0.35">
      <c r="A134">
        <v>133</v>
      </c>
      <c r="B134" t="s">
        <v>387</v>
      </c>
      <c r="C134" s="11">
        <f t="shared" ca="1" si="10"/>
        <v>34068</v>
      </c>
      <c r="D134" s="12">
        <f t="shared" ca="1" si="11"/>
        <v>3</v>
      </c>
      <c r="E134" s="12">
        <f t="shared" ca="1" si="12"/>
        <v>101</v>
      </c>
      <c r="F134">
        <f t="shared" ca="1" si="13"/>
        <v>4</v>
      </c>
      <c r="G134">
        <f t="shared" ca="1" si="14"/>
        <v>8</v>
      </c>
      <c r="H134">
        <f ca="1">INDEX(Review!$A$2:$A$11, MATCH(Patient!$G$2:$G$146, Review!$D$2:$D$11), 0)</f>
        <v>8</v>
      </c>
    </row>
    <row r="135" spans="1:8" x14ac:dyDescent="0.35">
      <c r="A135">
        <v>134</v>
      </c>
      <c r="B135" t="s">
        <v>428</v>
      </c>
      <c r="C135" s="11">
        <f t="shared" ca="1" si="10"/>
        <v>33083</v>
      </c>
      <c r="D135" s="12">
        <f t="shared" ca="1" si="11"/>
        <v>3</v>
      </c>
      <c r="E135" s="12">
        <f t="shared" ca="1" si="12"/>
        <v>102</v>
      </c>
      <c r="F135">
        <f t="shared" ca="1" si="13"/>
        <v>4</v>
      </c>
      <c r="G135">
        <f t="shared" ca="1" si="14"/>
        <v>7</v>
      </c>
      <c r="H135">
        <f ca="1">INDEX(Review!$A$2:$A$11, MATCH(Patient!$G$2:$G$146, Review!$D$2:$D$11), 0)</f>
        <v>7</v>
      </c>
    </row>
    <row r="136" spans="1:8" x14ac:dyDescent="0.35">
      <c r="A136">
        <v>135</v>
      </c>
      <c r="B136" t="s">
        <v>429</v>
      </c>
      <c r="C136" s="11">
        <f t="shared" ca="1" si="10"/>
        <v>32876</v>
      </c>
      <c r="D136" s="12">
        <f t="shared" ca="1" si="11"/>
        <v>2</v>
      </c>
      <c r="E136" s="12">
        <f t="shared" ca="1" si="12"/>
        <v>101</v>
      </c>
      <c r="F136">
        <f t="shared" ca="1" si="13"/>
        <v>5</v>
      </c>
      <c r="G136">
        <f t="shared" ca="1" si="14"/>
        <v>6</v>
      </c>
      <c r="H136">
        <f ca="1">INDEX(Review!$A$2:$A$11, MATCH(Patient!$G$2:$G$146, Review!$D$2:$D$11), 0)</f>
        <v>6</v>
      </c>
    </row>
    <row r="137" spans="1:8" x14ac:dyDescent="0.35">
      <c r="A137">
        <v>136</v>
      </c>
      <c r="B137" t="s">
        <v>384</v>
      </c>
      <c r="C137" s="11">
        <f t="shared" ca="1" si="10"/>
        <v>34762</v>
      </c>
      <c r="D137" s="12">
        <f t="shared" ca="1" si="11"/>
        <v>1</v>
      </c>
      <c r="E137" s="12">
        <f t="shared" ca="1" si="12"/>
        <v>102</v>
      </c>
      <c r="F137">
        <f t="shared" ca="1" si="13"/>
        <v>4</v>
      </c>
      <c r="G137">
        <f t="shared" ca="1" si="14"/>
        <v>3</v>
      </c>
      <c r="H137">
        <f ca="1">INDEX(Review!$A$2:$A$11, MATCH(Patient!$G$2:$G$146, Review!$D$2:$D$11), 0)</f>
        <v>3</v>
      </c>
    </row>
    <row r="138" spans="1:8" x14ac:dyDescent="0.35">
      <c r="A138">
        <v>137</v>
      </c>
      <c r="B138" t="s">
        <v>416</v>
      </c>
      <c r="C138" s="11">
        <f t="shared" ca="1" si="10"/>
        <v>33803</v>
      </c>
      <c r="D138" s="12">
        <f t="shared" ca="1" si="11"/>
        <v>2</v>
      </c>
      <c r="E138" s="12">
        <f t="shared" ca="1" si="12"/>
        <v>101</v>
      </c>
      <c r="F138">
        <f t="shared" ca="1" si="13"/>
        <v>5</v>
      </c>
      <c r="G138">
        <f t="shared" ca="1" si="14"/>
        <v>10</v>
      </c>
      <c r="H138">
        <f ca="1">INDEX(Review!$A$2:$A$11, MATCH(Patient!$G$2:$G$146, Review!$D$2:$D$11), 0)</f>
        <v>10</v>
      </c>
    </row>
    <row r="139" spans="1:8" x14ac:dyDescent="0.35">
      <c r="A139">
        <v>138</v>
      </c>
      <c r="B139" t="s">
        <v>430</v>
      </c>
      <c r="C139" s="11">
        <f t="shared" ca="1" si="10"/>
        <v>35675</v>
      </c>
      <c r="D139" s="12">
        <f t="shared" ca="1" si="11"/>
        <v>2</v>
      </c>
      <c r="E139" s="12">
        <f t="shared" ca="1" si="12"/>
        <v>101</v>
      </c>
      <c r="F139">
        <f t="shared" ca="1" si="13"/>
        <v>4</v>
      </c>
      <c r="G139">
        <f t="shared" ca="1" si="14"/>
        <v>9</v>
      </c>
      <c r="H139">
        <f ca="1">INDEX(Review!$A$2:$A$11, MATCH(Patient!$G$2:$G$146, Review!$D$2:$D$11), 0)</f>
        <v>9</v>
      </c>
    </row>
    <row r="140" spans="1:8" x14ac:dyDescent="0.35">
      <c r="A140">
        <v>139</v>
      </c>
      <c r="B140" t="s">
        <v>431</v>
      </c>
      <c r="C140" s="11">
        <f ca="1">RANDBETWEEN(DATE(2016,1,1),DATE(2020,12,31))</f>
        <v>43077</v>
      </c>
      <c r="D140" s="12">
        <f t="shared" ca="1" si="11"/>
        <v>1</v>
      </c>
      <c r="E140" s="12">
        <f t="shared" ca="1" si="12"/>
        <v>101</v>
      </c>
      <c r="F140">
        <f t="shared" ca="1" si="13"/>
        <v>1</v>
      </c>
      <c r="G140">
        <f t="shared" ca="1" si="14"/>
        <v>8</v>
      </c>
      <c r="H140">
        <f ca="1">INDEX(Review!$A$2:$A$11, MATCH(Patient!$G$2:$G$146, Review!$D$2:$D$11), 0)</f>
        <v>8</v>
      </c>
    </row>
    <row r="141" spans="1:8" x14ac:dyDescent="0.35">
      <c r="A141">
        <v>140</v>
      </c>
      <c r="B141" t="s">
        <v>432</v>
      </c>
      <c r="C141" s="11">
        <f t="shared" ca="1" si="10"/>
        <v>34094</v>
      </c>
      <c r="D141" s="12">
        <f t="shared" ca="1" si="11"/>
        <v>2</v>
      </c>
      <c r="E141" s="12">
        <f t="shared" ca="1" si="12"/>
        <v>101</v>
      </c>
      <c r="F141">
        <f t="shared" ca="1" si="13"/>
        <v>1</v>
      </c>
      <c r="G141">
        <f t="shared" ca="1" si="14"/>
        <v>1</v>
      </c>
      <c r="H141">
        <f ca="1">INDEX(Review!$A$2:$A$11, MATCH(Patient!$G$2:$G$146, Review!$D$2:$D$11), 0)</f>
        <v>1</v>
      </c>
    </row>
    <row r="142" spans="1:8" x14ac:dyDescent="0.35">
      <c r="A142">
        <v>141</v>
      </c>
      <c r="B142" t="s">
        <v>433</v>
      </c>
      <c r="C142" s="11">
        <f t="shared" ca="1" si="10"/>
        <v>35963</v>
      </c>
      <c r="D142" s="12">
        <f t="shared" ca="1" si="11"/>
        <v>2</v>
      </c>
      <c r="E142" s="12">
        <f t="shared" ca="1" si="12"/>
        <v>102</v>
      </c>
      <c r="F142">
        <f t="shared" ca="1" si="13"/>
        <v>5</v>
      </c>
      <c r="G142">
        <f t="shared" ca="1" si="14"/>
        <v>5</v>
      </c>
      <c r="H142">
        <f ca="1">INDEX(Review!$A$2:$A$11, MATCH(Patient!$G$2:$G$146, Review!$D$2:$D$11), 0)</f>
        <v>5</v>
      </c>
    </row>
    <row r="143" spans="1:8" x14ac:dyDescent="0.35">
      <c r="A143">
        <v>142</v>
      </c>
      <c r="B143" t="s">
        <v>374</v>
      </c>
      <c r="C143" s="11">
        <f t="shared" ca="1" si="10"/>
        <v>35583</v>
      </c>
      <c r="D143" s="12">
        <f t="shared" ca="1" si="11"/>
        <v>2</v>
      </c>
      <c r="E143" s="12">
        <f t="shared" ca="1" si="12"/>
        <v>101</v>
      </c>
      <c r="F143">
        <f t="shared" ca="1" si="13"/>
        <v>4</v>
      </c>
      <c r="G143">
        <f t="shared" ca="1" si="14"/>
        <v>3</v>
      </c>
      <c r="H143">
        <f ca="1">INDEX(Review!$A$2:$A$11, MATCH(Patient!$G$2:$G$146, Review!$D$2:$D$11), 0)</f>
        <v>3</v>
      </c>
    </row>
    <row r="144" spans="1:8" x14ac:dyDescent="0.35">
      <c r="A144">
        <v>143</v>
      </c>
      <c r="B144" t="s">
        <v>434</v>
      </c>
      <c r="C144" s="11">
        <f ca="1">RANDBETWEEN(DATE(2016,1,1),DATE(2020,12,31))</f>
        <v>43022</v>
      </c>
      <c r="D144" s="12">
        <f t="shared" ca="1" si="11"/>
        <v>3</v>
      </c>
      <c r="E144" s="12">
        <f t="shared" ca="1" si="12"/>
        <v>102</v>
      </c>
      <c r="F144">
        <f t="shared" ca="1" si="13"/>
        <v>4</v>
      </c>
      <c r="G144">
        <f t="shared" ca="1" si="14"/>
        <v>1</v>
      </c>
      <c r="H144">
        <f ca="1">INDEX(Review!$A$2:$A$11, MATCH(Patient!$G$2:$G$146, Review!$D$2:$D$11), 0)</f>
        <v>1</v>
      </c>
    </row>
    <row r="145" spans="1:8" x14ac:dyDescent="0.35">
      <c r="A145">
        <v>144</v>
      </c>
      <c r="B145" t="s">
        <v>435</v>
      </c>
      <c r="C145" s="11">
        <f t="shared" ca="1" si="10"/>
        <v>36051</v>
      </c>
      <c r="D145" s="12">
        <f t="shared" ca="1" si="11"/>
        <v>2</v>
      </c>
      <c r="E145" s="12">
        <f t="shared" ca="1" si="12"/>
        <v>101</v>
      </c>
      <c r="F145">
        <f t="shared" ca="1" si="13"/>
        <v>4</v>
      </c>
      <c r="G145">
        <f t="shared" ca="1" si="14"/>
        <v>2</v>
      </c>
      <c r="H145">
        <f ca="1">INDEX(Review!$A$2:$A$11, MATCH(Patient!$G$2:$G$146, Review!$D$2:$D$11), 0)</f>
        <v>2</v>
      </c>
    </row>
    <row r="146" spans="1:8" x14ac:dyDescent="0.35">
      <c r="A146">
        <v>145</v>
      </c>
      <c r="B146" t="s">
        <v>436</v>
      </c>
      <c r="C146" s="11">
        <f t="shared" ca="1" si="10"/>
        <v>35021</v>
      </c>
      <c r="D146" s="12">
        <f t="shared" ca="1" si="11"/>
        <v>2</v>
      </c>
      <c r="E146" s="12">
        <f t="shared" ca="1" si="12"/>
        <v>101</v>
      </c>
      <c r="F146">
        <f t="shared" ca="1" si="13"/>
        <v>4</v>
      </c>
      <c r="G146">
        <f t="shared" ca="1" si="14"/>
        <v>6</v>
      </c>
      <c r="H146">
        <f ca="1">INDEX(Review!$A$2:$A$11, MATCH(Patient!$G$2:$G$146, Review!$D$2:$D$11), 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2C03-A085-4643-A25F-FBB5B5EE1C26}">
  <dimension ref="A1:D11"/>
  <sheetViews>
    <sheetView workbookViewId="0">
      <selection activeCell="C19" sqref="C19"/>
    </sheetView>
  </sheetViews>
  <sheetFormatPr defaultRowHeight="15.5" x14ac:dyDescent="0.35"/>
  <cols>
    <col min="2" max="2" width="24.08203125" customWidth="1"/>
    <col min="3" max="3" width="47.5" customWidth="1"/>
    <col min="4" max="4" width="21.75" customWidth="1"/>
  </cols>
  <sheetData>
    <row r="1" spans="1:4" x14ac:dyDescent="0.35">
      <c r="A1" s="18" t="s">
        <v>231</v>
      </c>
      <c r="B1" s="18" t="s">
        <v>437</v>
      </c>
      <c r="C1" s="18" t="s">
        <v>438</v>
      </c>
      <c r="D1" s="18" t="s">
        <v>301</v>
      </c>
    </row>
    <row r="2" spans="1:4" x14ac:dyDescent="0.35">
      <c r="A2">
        <v>1</v>
      </c>
      <c r="B2">
        <v>4</v>
      </c>
      <c r="C2" t="s">
        <v>439</v>
      </c>
      <c r="D2">
        <v>1</v>
      </c>
    </row>
    <row r="3" spans="1:4" x14ac:dyDescent="0.35">
      <c r="A3">
        <v>2</v>
      </c>
      <c r="B3">
        <v>3</v>
      </c>
      <c r="C3" t="s">
        <v>440</v>
      </c>
      <c r="D3">
        <v>2</v>
      </c>
    </row>
    <row r="4" spans="1:4" x14ac:dyDescent="0.35">
      <c r="A4">
        <v>3</v>
      </c>
      <c r="B4">
        <v>5</v>
      </c>
      <c r="C4" t="s">
        <v>441</v>
      </c>
      <c r="D4">
        <v>3</v>
      </c>
    </row>
    <row r="5" spans="1:4" x14ac:dyDescent="0.35">
      <c r="A5">
        <v>4</v>
      </c>
      <c r="B5">
        <v>4</v>
      </c>
      <c r="C5" t="s">
        <v>442</v>
      </c>
      <c r="D5">
        <v>4</v>
      </c>
    </row>
    <row r="6" spans="1:4" x14ac:dyDescent="0.35">
      <c r="A6">
        <v>5</v>
      </c>
      <c r="B6">
        <v>3</v>
      </c>
      <c r="C6" t="s">
        <v>443</v>
      </c>
      <c r="D6">
        <v>5</v>
      </c>
    </row>
    <row r="7" spans="1:4" x14ac:dyDescent="0.35">
      <c r="A7">
        <v>6</v>
      </c>
      <c r="B7">
        <v>5</v>
      </c>
      <c r="C7" t="s">
        <v>444</v>
      </c>
      <c r="D7">
        <v>6</v>
      </c>
    </row>
    <row r="8" spans="1:4" x14ac:dyDescent="0.35">
      <c r="A8">
        <v>7</v>
      </c>
      <c r="B8">
        <v>4</v>
      </c>
      <c r="C8" t="s">
        <v>445</v>
      </c>
      <c r="D8">
        <v>7</v>
      </c>
    </row>
    <row r="9" spans="1:4" x14ac:dyDescent="0.35">
      <c r="A9">
        <v>8</v>
      </c>
      <c r="B9">
        <v>5</v>
      </c>
      <c r="C9" t="s">
        <v>446</v>
      </c>
      <c r="D9">
        <v>8</v>
      </c>
    </row>
    <row r="10" spans="1:4" x14ac:dyDescent="0.35">
      <c r="A10">
        <v>9</v>
      </c>
      <c r="B10">
        <v>4</v>
      </c>
      <c r="C10" t="s">
        <v>447</v>
      </c>
      <c r="D10">
        <v>9</v>
      </c>
    </row>
    <row r="11" spans="1:4" x14ac:dyDescent="0.35">
      <c r="A11">
        <v>10</v>
      </c>
      <c r="B11">
        <v>5</v>
      </c>
      <c r="C11" t="s">
        <v>448</v>
      </c>
      <c r="D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D531-21A5-45BF-8130-EB2CFDC60816}">
  <dimension ref="A1:D3"/>
  <sheetViews>
    <sheetView workbookViewId="0">
      <selection activeCell="A2" sqref="A2"/>
    </sheetView>
  </sheetViews>
  <sheetFormatPr defaultRowHeight="15.5" x14ac:dyDescent="0.35"/>
  <cols>
    <col min="1" max="1" width="12.25" customWidth="1"/>
    <col min="2" max="2" width="20.25" customWidth="1"/>
    <col min="3" max="3" width="25" customWidth="1"/>
    <col min="4" max="4" width="29.33203125" style="13" customWidth="1"/>
  </cols>
  <sheetData>
    <row r="1" spans="1:4" x14ac:dyDescent="0.35">
      <c r="A1" s="18" t="s">
        <v>231</v>
      </c>
      <c r="B1" s="18" t="s">
        <v>449</v>
      </c>
      <c r="C1" s="18" t="s">
        <v>450</v>
      </c>
      <c r="D1" s="18" t="s">
        <v>451</v>
      </c>
    </row>
    <row r="2" spans="1:4" x14ac:dyDescent="0.35">
      <c r="A2">
        <v>101</v>
      </c>
      <c r="B2" t="s">
        <v>452</v>
      </c>
      <c r="C2" t="s">
        <v>453</v>
      </c>
      <c r="D2" s="13">
        <v>27000</v>
      </c>
    </row>
    <row r="3" spans="1:4" x14ac:dyDescent="0.35">
      <c r="A3">
        <v>102</v>
      </c>
      <c r="B3" t="s">
        <v>454</v>
      </c>
      <c r="C3" t="s">
        <v>455</v>
      </c>
      <c r="D3" s="13">
        <v>20000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47D4-5594-469B-9C8C-845C02B8FDB5}">
  <dimension ref="A1:B4"/>
  <sheetViews>
    <sheetView workbookViewId="0"/>
  </sheetViews>
  <sheetFormatPr defaultRowHeight="15.5" x14ac:dyDescent="0.35"/>
  <sheetData>
    <row r="1" spans="1:2" x14ac:dyDescent="0.35">
      <c r="A1" s="18" t="s">
        <v>231</v>
      </c>
      <c r="B1" s="18" t="s">
        <v>456</v>
      </c>
    </row>
    <row r="2" spans="1:2" x14ac:dyDescent="0.35">
      <c r="A2">
        <v>1</v>
      </c>
      <c r="B2" t="s">
        <v>457</v>
      </c>
    </row>
    <row r="3" spans="1:2" x14ac:dyDescent="0.35">
      <c r="A3">
        <v>2</v>
      </c>
      <c r="B3" t="s">
        <v>458</v>
      </c>
    </row>
    <row r="4" spans="1:2" x14ac:dyDescent="0.35">
      <c r="A4">
        <v>3</v>
      </c>
      <c r="B4" t="s">
        <v>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1C85-3975-4D53-A024-3164C003279F}">
  <dimension ref="A1:E11"/>
  <sheetViews>
    <sheetView workbookViewId="0">
      <selection activeCell="E12" sqref="E12"/>
    </sheetView>
  </sheetViews>
  <sheetFormatPr defaultRowHeight="15.5" x14ac:dyDescent="0.35"/>
  <cols>
    <col min="2" max="2" width="17.83203125" customWidth="1"/>
    <col min="5" max="5" width="27.25" customWidth="1"/>
  </cols>
  <sheetData>
    <row r="1" spans="1:5" x14ac:dyDescent="0.35">
      <c r="A1" s="18" t="s">
        <v>231</v>
      </c>
      <c r="B1" s="18" t="s">
        <v>460</v>
      </c>
      <c r="C1" s="18" t="s">
        <v>461</v>
      </c>
      <c r="D1" s="18" t="s">
        <v>462</v>
      </c>
      <c r="E1" s="18" t="s">
        <v>463</v>
      </c>
    </row>
    <row r="2" spans="1:5" x14ac:dyDescent="0.35">
      <c r="A2">
        <v>1</v>
      </c>
      <c r="B2" t="s">
        <v>464</v>
      </c>
      <c r="C2" t="s">
        <v>465</v>
      </c>
      <c r="D2" t="s">
        <v>466</v>
      </c>
      <c r="E2" t="s">
        <v>467</v>
      </c>
    </row>
    <row r="3" spans="1:5" x14ac:dyDescent="0.35">
      <c r="A3">
        <v>2</v>
      </c>
      <c r="B3" t="s">
        <v>468</v>
      </c>
      <c r="C3" t="s">
        <v>469</v>
      </c>
      <c r="D3" t="s">
        <v>470</v>
      </c>
      <c r="E3" t="s">
        <v>471</v>
      </c>
    </row>
    <row r="4" spans="1:5" x14ac:dyDescent="0.35">
      <c r="A4">
        <v>3</v>
      </c>
      <c r="B4" t="s">
        <v>472</v>
      </c>
      <c r="C4" t="s">
        <v>465</v>
      </c>
      <c r="D4" t="s">
        <v>473</v>
      </c>
      <c r="E4" t="s">
        <v>474</v>
      </c>
    </row>
    <row r="5" spans="1:5" x14ac:dyDescent="0.35">
      <c r="A5">
        <v>4</v>
      </c>
      <c r="B5" t="s">
        <v>475</v>
      </c>
      <c r="C5" t="s">
        <v>465</v>
      </c>
      <c r="D5" t="s">
        <v>476</v>
      </c>
      <c r="E5" t="s">
        <v>477</v>
      </c>
    </row>
    <row r="6" spans="1:5" x14ac:dyDescent="0.35">
      <c r="A6">
        <v>5</v>
      </c>
      <c r="B6" t="s">
        <v>478</v>
      </c>
      <c r="C6" t="s">
        <v>469</v>
      </c>
      <c r="D6" t="s">
        <v>479</v>
      </c>
      <c r="E6" t="s">
        <v>480</v>
      </c>
    </row>
    <row r="7" spans="1:5" x14ac:dyDescent="0.35">
      <c r="A7">
        <v>6</v>
      </c>
      <c r="B7" t="s">
        <v>481</v>
      </c>
      <c r="C7" t="s">
        <v>465</v>
      </c>
      <c r="D7" t="s">
        <v>482</v>
      </c>
      <c r="E7" t="s">
        <v>483</v>
      </c>
    </row>
    <row r="8" spans="1:5" x14ac:dyDescent="0.35">
      <c r="A8">
        <v>7</v>
      </c>
      <c r="B8" t="s">
        <v>484</v>
      </c>
      <c r="C8" t="s">
        <v>469</v>
      </c>
      <c r="D8" t="s">
        <v>466</v>
      </c>
      <c r="E8" t="s">
        <v>485</v>
      </c>
    </row>
    <row r="9" spans="1:5" x14ac:dyDescent="0.35">
      <c r="A9">
        <v>8</v>
      </c>
      <c r="B9" t="s">
        <v>486</v>
      </c>
      <c r="C9" t="s">
        <v>465</v>
      </c>
      <c r="D9" t="s">
        <v>470</v>
      </c>
      <c r="E9" t="s">
        <v>487</v>
      </c>
    </row>
    <row r="10" spans="1:5" x14ac:dyDescent="0.35">
      <c r="A10">
        <v>9</v>
      </c>
      <c r="B10" t="s">
        <v>488</v>
      </c>
      <c r="C10" t="s">
        <v>465</v>
      </c>
      <c r="D10" t="s">
        <v>489</v>
      </c>
      <c r="E10" t="s">
        <v>490</v>
      </c>
    </row>
    <row r="11" spans="1:5" x14ac:dyDescent="0.35">
      <c r="A11">
        <v>10</v>
      </c>
      <c r="B11" t="s">
        <v>491</v>
      </c>
      <c r="C11" t="s">
        <v>465</v>
      </c>
      <c r="D11" t="s">
        <v>492</v>
      </c>
      <c r="E11" t="s">
        <v>474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 H o s p i t a l _ I D < / s t r i n g > < / k e y > < v a l u e > < i n t > 1 3 3 < / i n t > < / v a l u e > < / i t e m > < i t e m > < k e y > < s t r i n g > P a t i e n t _ I D < / s t r i n g > < / k e y > < v a l u e > < i n t > 1 2 5 < / i n t > < / v a l u e > < / i t e m > < i t e m > < k e y > < s t r i n g > A d m i s s i o n < / s t r i n g > < / k e y > < v a l u e > < i n t > 1 2 3 < / i n t > < / v a l u e > < / i t e m > < i t e m > < k e y > < s t r i n g > D i s c h a r g e < / s t r i n g > < / k e y > < v a l u e > < i n t > 1 1 9 < / i n t > < / v a l u e > < / i t e m > < i t e m > < k e y > < s t r i n g > O w n e r s h i p   T y p e < / s t r i n g > < / k e y > < v a l u e > < i n t > 1 6 8 < / i n t > < / v a l u e > < / i t e m > < i t e m > < k e y > < s t r i n g > C o u n t r y _ I D < / s t r i n g > < / k e y > < v a l u e > < i n t > 1 3 2 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 H o s p i t a l _ I D < / s t r i n g > < / k e y > < v a l u e > < i n t > 1 < / i n t > < / v a l u e > < / i t e m > < i t e m > < k e y > < s t r i n g > P a t i e n t _ I D < / s t r i n g > < / k e y > < v a l u e > < i n t > 2 < / i n t > < / v a l u e > < / i t e m > < i t e m > < k e y > < s t r i n g > A d m i s s i o n < / s t r i n g > < / k e y > < v a l u e > < i n t > 3 < / i n t > < / v a l u e > < / i t e m > < i t e m > < k e y > < s t r i n g > D i s c h a r g e < / s t r i n g > < / k e y > < v a l u e > < i n t > 4 < / i n t > < / v a l u e > < / i t e m > < i t e m > < k e y > < s t r i n g > O w n e r s h i p   T y p e < / s t r i n g > < / k e y > < v a l u e > < i n t > 5 < / i n t > < / v a l u e > < / i t e m > < i t e m > < k e y > < s t r i n g > C o u n t r y _ I D 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 H o s p I n f o 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 H o s p I n f o 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 C o l u m n s \ D i s c h a r g e 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 C o l u m n s \ O w n e r s h i p 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 2 0 2 3 - 1 1 - 0 8 T 1 3 : 5 5 : 3 6 . 9 9 3 9 0 9 4 + 0 1 : 0 0 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 H o s p I n f o 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 H o s p I n f o 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 C o l u m n s \ H o s p i t a l _ I D < / K e y > < / D i a g r a m O b j e c t K e y > < D i a g r a m O b j e c t K e y > < K e y > C o l u m n s \ P a t i e n t _ I D < / K e y > < / D i a g r a m O b j e c t K e y > < D i a g r a m O b j e c t K e y > < K e y > C o l u m n s \ A d m i s s i o n < / K e y > < / D i a g r a m O b j e c t K e y > < D i a g r a m O b j e c t K e y > < K e y > C o l u m n s \ D i s c h a r g e < / K e y > < / D i a g r a m O b j e c t K e y > < D i a g r a m O b j e c t K e y > < K e y > C o l u m n s \ O w n e r s h i p   T y p e < / K e y > < / D i a g r a m O b j e c t K e y > < D i a g r a m O b j e c t K e y > < K e y > C o l u m n s \ C o u n t r y _ I D 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 C o l u m n s \ A d m i s s i o n 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 C o l u m n s \ D i s c h a r g e 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 C o l u m n s \ O w n e r s h i p 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BED380C8-47C9-453E-8376-7E34359D231B}">
  <ds:schemaRefs>
    <ds:schemaRef ds:uri="http://gemini/pivotcustomization/IsSandboxEmbedded"/>
  </ds:schemaRefs>
</ds:datastoreItem>
</file>

<file path=customXml/itemProps10.xml><?xml version="1.0" encoding="utf-8"?>
<ds:datastoreItem xmlns:ds="http://schemas.openxmlformats.org/officeDocument/2006/customXml" ds:itemID="{20417905-F585-4FBC-B9D5-262BF52E3AC9}">
  <ds:schemaRefs>
    <ds:schemaRef ds:uri="http://gemini/pivotcustomization/ClientWindowXML"/>
  </ds:schemaRefs>
</ds:datastoreItem>
</file>

<file path=customXml/itemProps11.xml><?xml version="1.0" encoding="utf-8"?>
<ds:datastoreItem xmlns:ds="http://schemas.openxmlformats.org/officeDocument/2006/customXml" ds:itemID="{17C43475-69EC-4333-BE6E-E7C49E822E54}">
  <ds:schemaRefs>
    <ds:schemaRef ds:uri="http://gemini/pivotcustomization/ShowImplicitMeasures"/>
  </ds:schemaRefs>
</ds:datastoreItem>
</file>

<file path=customXml/itemProps12.xml><?xml version="1.0" encoding="utf-8"?>
<ds:datastoreItem xmlns:ds="http://schemas.openxmlformats.org/officeDocument/2006/customXml" ds:itemID="{D9AD12D1-CCD0-401E-99B5-86EF053A5218}">
  <ds:schemaRefs>
    <ds:schemaRef ds:uri="http://gemini/pivotcustomization/RelationshipAutoDetectionEnabled"/>
  </ds:schemaRefs>
</ds:datastoreItem>
</file>

<file path=customXml/itemProps13.xml><?xml version="1.0" encoding="utf-8"?>
<ds:datastoreItem xmlns:ds="http://schemas.openxmlformats.org/officeDocument/2006/customXml" ds:itemID="{FD3E0CB5-D381-4C6D-985C-73C42831FB41}">
  <ds:schemaRefs>
    <ds:schemaRef ds:uri="http://gemini/pivotcustomization/LinkedTableUpdateMode"/>
  </ds:schemaRefs>
</ds:datastoreItem>
</file>

<file path=customXml/itemProps14.xml><?xml version="1.0" encoding="utf-8"?>
<ds:datastoreItem xmlns:ds="http://schemas.openxmlformats.org/officeDocument/2006/customXml" ds:itemID="{F75A3DD8-9EF2-4F3D-9226-BF97814117C1}">
  <ds:schemaRefs>
    <ds:schemaRef ds:uri="http://gemini/pivotcustomization/ManualCalcMode"/>
  </ds:schemaRefs>
</ds:datastoreItem>
</file>

<file path=customXml/itemProps15.xml><?xml version="1.0" encoding="utf-8"?>
<ds:datastoreItem xmlns:ds="http://schemas.openxmlformats.org/officeDocument/2006/customXml" ds:itemID="{82C9BF8C-557E-4CCA-B9CE-380D05E86070}">
  <ds:schemaRefs>
    <ds:schemaRef ds:uri="http://gemini/pivotcustomization/TableXML_Table1"/>
  </ds:schemaRefs>
</ds:datastoreItem>
</file>

<file path=customXml/itemProps16.xml><?xml version="1.0" encoding="utf-8"?>
<ds:datastoreItem xmlns:ds="http://schemas.openxmlformats.org/officeDocument/2006/customXml" ds:itemID="{2540CEFD-A8C5-4964-B06D-8EF826D1DE3F}">
  <ds:schemaRefs>
    <ds:schemaRef ds:uri="http://gemini/pivotcustomization/SandboxNonEmpty"/>
  </ds:schemaRefs>
</ds:datastoreItem>
</file>

<file path=customXml/itemProps2.xml><?xml version="1.0" encoding="utf-8"?>
<ds:datastoreItem xmlns:ds="http://schemas.openxmlformats.org/officeDocument/2006/customXml" ds:itemID="{B2B61EB7-4CD2-4236-AEAA-E8C3DC341C0C}">
  <ds:schemaRefs>
    <ds:schemaRef ds:uri="http://gemini/pivotcustomization/TableWidget"/>
  </ds:schemaRefs>
</ds:datastoreItem>
</file>

<file path=customXml/itemProps3.xml><?xml version="1.0" encoding="utf-8"?>
<ds:datastoreItem xmlns:ds="http://schemas.openxmlformats.org/officeDocument/2006/customXml" ds:itemID="{5811C07A-2AC1-4426-89AF-C5971B3CA9E8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79452642-253D-41EA-B13C-FCF6CB8219E6}">
  <ds:schemaRefs>
    <ds:schemaRef ds:uri="http://gemini/pivotcustomization/ShowHidden"/>
  </ds:schemaRefs>
</ds:datastoreItem>
</file>

<file path=customXml/itemProps5.xml><?xml version="1.0" encoding="utf-8"?>
<ds:datastoreItem xmlns:ds="http://schemas.openxmlformats.org/officeDocument/2006/customXml" ds:itemID="{E3ADBCB4-9E01-4292-83FD-DEAEB1FD1FA4}">
  <ds:schemaRefs>
    <ds:schemaRef ds:uri="http://gemini/pivotcustomization/ErrorCache"/>
  </ds:schemaRefs>
</ds:datastoreItem>
</file>

<file path=customXml/itemProps6.xml><?xml version="1.0" encoding="utf-8"?>
<ds:datastoreItem xmlns:ds="http://schemas.openxmlformats.org/officeDocument/2006/customXml" ds:itemID="{99D29BF5-B3FD-4FBF-ADDE-503AFFE4EED6}">
  <ds:schemaRefs>
    <ds:schemaRef ds:uri="http://gemini/pivotcustomization/Diagrams"/>
  </ds:schemaRefs>
</ds:datastoreItem>
</file>

<file path=customXml/itemProps7.xml><?xml version="1.0" encoding="utf-8"?>
<ds:datastoreItem xmlns:ds="http://schemas.openxmlformats.org/officeDocument/2006/customXml" ds:itemID="{081C3178-BE8A-41DA-94BE-7B1DE95FB237}">
  <ds:schemaRefs>
    <ds:schemaRef ds:uri="http://gemini/pivotcustomization/FormulaBarState"/>
  </ds:schemaRefs>
</ds:datastoreItem>
</file>

<file path=customXml/itemProps8.xml><?xml version="1.0" encoding="utf-8"?>
<ds:datastoreItem xmlns:ds="http://schemas.openxmlformats.org/officeDocument/2006/customXml" ds:itemID="{9B2E9D09-8842-4FE9-9B89-AB6FBCBDE162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1104ED59-F095-4D1C-8885-E7A94E6817A7}">
  <ds:schemaRefs>
    <ds:schemaRef ds:uri="http://gemini/pivotcustomization/TableOrd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Hospital</vt:lpstr>
      <vt:lpstr>HospitalInformation</vt:lpstr>
      <vt:lpstr>HospitalDesg</vt:lpstr>
      <vt:lpstr>Countries</vt:lpstr>
      <vt:lpstr>Patient</vt:lpstr>
      <vt:lpstr>Review</vt:lpstr>
      <vt:lpstr>Insurance</vt:lpstr>
      <vt:lpstr>Gender</vt:lpstr>
      <vt:lpstr>Medication</vt:lpstr>
      <vt:lpstr>Payment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Hoyt</dc:creator>
  <cp:keywords/>
  <dc:description/>
  <cp:lastModifiedBy>BIBIN LOUIS</cp:lastModifiedBy>
  <cp:revision/>
  <dcterms:created xsi:type="dcterms:W3CDTF">2019-04-19T19:34:11Z</dcterms:created>
  <dcterms:modified xsi:type="dcterms:W3CDTF">2023-12-26T00:09:18Z</dcterms:modified>
  <cp:category/>
  <cp:contentStatus/>
</cp:coreProperties>
</file>