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\OneDrive\Рабочий стол\"/>
    </mc:Choice>
  </mc:AlternateContent>
  <xr:revisionPtr revIDLastSave="0" documentId="13_ncr:1_{3E09E2B8-BF3D-4D5F-A8EA-62DAB1F66AD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Задача1 " sheetId="5" r:id="rId1"/>
    <sheet name="Задача3" sheetId="2" r:id="rId2"/>
    <sheet name="Отчет по результатам 1" sheetId="3" r:id="rId3"/>
  </sheets>
  <definedNames>
    <definedName name="solver_adj" localSheetId="1" hidden="1">Задача3!$I$4,Задача3!$J$4,Задача3!$I$5,Задача3!$J$5,Задача3!$I$6,Задача3!$J$6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hs1" localSheetId="1" hidden="1">Задача3!$I$7</definedName>
    <definedName name="solver_lhs2" localSheetId="1" hidden="1">Задача3!$J$7</definedName>
    <definedName name="solver_lhs3" localSheetId="1" hidden="1">Задача3!$K$10</definedName>
    <definedName name="solver_lhs4" localSheetId="1" hidden="1">Задача3!$K$11</definedName>
    <definedName name="solver_lhs5" localSheetId="1" hidden="1">Задача3!$K$12</definedName>
    <definedName name="solver_lin" localSheetId="1" hidden="1">2</definedName>
    <definedName name="solver_neg" localSheetId="1" hidden="1">2</definedName>
    <definedName name="solver_num" localSheetId="1" hidden="1">5</definedName>
    <definedName name="solver_nwt" localSheetId="1" hidden="1">1</definedName>
    <definedName name="solver_opt" localSheetId="1" hidden="1">Задача3!$B$14</definedName>
    <definedName name="solver_pre" localSheetId="1" hidden="1">0.000001</definedName>
    <definedName name="solver_rel1" localSheetId="1" hidden="1">1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el5" localSheetId="1" hidden="1">1</definedName>
    <definedName name="solver_rhs1" localSheetId="1" hidden="1">13000</definedName>
    <definedName name="solver_rhs2" localSheetId="1" hidden="1">3000</definedName>
    <definedName name="solver_rhs3" localSheetId="1" hidden="1">15000</definedName>
    <definedName name="solver_rhs4" localSheetId="1" hidden="1">29000</definedName>
    <definedName name="solver_rhs5" localSheetId="1" hidden="1">11000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1</definedName>
    <definedName name="solver_val" localSheetId="1" hidden="1">0</definedName>
    <definedName name="Годы">'Задача1 '!$A$11:$B$12</definedName>
    <definedName name="Общая">'Задача1 '!$A$1:$B$3</definedName>
    <definedName name="Прибыль">'Задача1 '!$B$18</definedName>
    <definedName name="Цена">'Задача1 '!$A$7:$B$9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5" l="1"/>
  <c r="F4" i="5" s="1"/>
  <c r="J7" i="2" l="1"/>
  <c r="I7" i="2"/>
  <c r="J11" i="2"/>
  <c r="J12" i="2"/>
  <c r="J10" i="2"/>
  <c r="I11" i="2"/>
  <c r="I12" i="2"/>
  <c r="I10" i="2"/>
  <c r="K10" i="2" l="1"/>
  <c r="K12" i="2"/>
  <c r="K11" i="2"/>
  <c r="B1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Дмитрий Сальников</author>
  </authors>
  <commentList>
    <comment ref="B18" authorId="0" shapeId="0" xr:uid="{E8CBF545-E31E-4636-A143-CD80C9A07EF2}">
      <text>
        <r>
          <rPr>
            <b/>
            <sz val="9"/>
            <color indexed="81"/>
            <rFont val="Tahoma"/>
            <family val="2"/>
            <charset val="204"/>
          </rPr>
          <t>Необходимо добавить формулу</t>
        </r>
      </text>
    </comment>
  </commentList>
</comments>
</file>

<file path=xl/sharedStrings.xml><?xml version="1.0" encoding="utf-8"?>
<sst xmlns="http://schemas.openxmlformats.org/spreadsheetml/2006/main" count="91" uniqueCount="64">
  <si>
    <t>Прибыль</t>
  </si>
  <si>
    <t>Стоимость товара</t>
  </si>
  <si>
    <t>Мышь</t>
  </si>
  <si>
    <t>Джойстик</t>
  </si>
  <si>
    <t>Клавиатура</t>
  </si>
  <si>
    <t>Время производства товара</t>
  </si>
  <si>
    <t>Чел</t>
  </si>
  <si>
    <t>Машина</t>
  </si>
  <si>
    <t>Рабочее время</t>
  </si>
  <si>
    <t>Коли-во товара</t>
  </si>
  <si>
    <t>Итого</t>
  </si>
  <si>
    <t>Microsoft Excel 12.0 Отчет по результатам</t>
  </si>
  <si>
    <t>Рабочий лист: [Семинар6_задача2_заготовка.xlsx]Лист2</t>
  </si>
  <si>
    <t>Отчет создан: 01.05.2023 10:42:10</t>
  </si>
  <si>
    <t>Целевая ячейка (Максимум)</t>
  </si>
  <si>
    <t>Ячейка</t>
  </si>
  <si>
    <t>Имя</t>
  </si>
  <si>
    <t>Исходное значение</t>
  </si>
  <si>
    <t>Результат</t>
  </si>
  <si>
    <t>Изменяемые ячейки</t>
  </si>
  <si>
    <t>Ограничения</t>
  </si>
  <si>
    <t>Значение</t>
  </si>
  <si>
    <t>Формула</t>
  </si>
  <si>
    <t>Статус</t>
  </si>
  <si>
    <t>Разница</t>
  </si>
  <si>
    <t>$B$14</t>
  </si>
  <si>
    <t>$I$4</t>
  </si>
  <si>
    <t>Мышь Чел</t>
  </si>
  <si>
    <t>$J$4</t>
  </si>
  <si>
    <t>Мышь Машина</t>
  </si>
  <si>
    <t>$I$5</t>
  </si>
  <si>
    <t>Клавиатура Чел</t>
  </si>
  <si>
    <t>$J$5</t>
  </si>
  <si>
    <t>Клавиатура Машина</t>
  </si>
  <si>
    <t>$I$6</t>
  </si>
  <si>
    <t>Джойстик Чел</t>
  </si>
  <si>
    <t>$J$6</t>
  </si>
  <si>
    <t>Джойстик Машина</t>
  </si>
  <si>
    <t>$I$7</t>
  </si>
  <si>
    <t>Итого Чел</t>
  </si>
  <si>
    <t>$I$7&lt;=13000</t>
  </si>
  <si>
    <t>не связан.</t>
  </si>
  <si>
    <t>$J$7</t>
  </si>
  <si>
    <t>Итого Машина</t>
  </si>
  <si>
    <t>$J$7&lt;=3000</t>
  </si>
  <si>
    <t>$K$10</t>
  </si>
  <si>
    <t>Мышь Итого</t>
  </si>
  <si>
    <t>$K$10&lt;=15000</t>
  </si>
  <si>
    <t>связанное</t>
  </si>
  <si>
    <t>$K$11</t>
  </si>
  <si>
    <t>Клавиатура Итого</t>
  </si>
  <si>
    <t>$K$11&lt;=29000</t>
  </si>
  <si>
    <t>$K$12</t>
  </si>
  <si>
    <t>Джойстик Итого</t>
  </si>
  <si>
    <t>$K$12&lt;=11000</t>
  </si>
  <si>
    <t>Период (дней)</t>
  </si>
  <si>
    <t>Вместимость</t>
  </si>
  <si>
    <t>Рассчет</t>
  </si>
  <si>
    <t>Постоянные затраты</t>
  </si>
  <si>
    <t>Занятость</t>
  </si>
  <si>
    <t>Годы</t>
  </si>
  <si>
    <t>Цена билета</t>
  </si>
  <si>
    <t>Средняя</t>
  </si>
  <si>
    <t>Количество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</si>
</sst>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₽&quot;_-;\-* #,##0.00\ &quot;₽&quot;_-;_-* &quot;-&quot;??\ &quot;₽&quot;_-;_-@_-"/>
    <numFmt numFmtId="164" formatCode="0.0"/>
    <numFmt numFmtId="165" formatCode="#,##0.00\ &quot;₽&quot;"/>
    <numFmt numFmtId="166" formatCode="#,##0\ &quot;₽&quot;"/>
    <numFmt numFmtId="167" formatCode="_-* #,##0\ [$₽-419]_-;\-* #,##0\ [$₽-419]_-;_-* &quot;-&quot;??\ [$₽-419]_-;_-@_-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18" applyNumberFormat="0" applyAlignment="0" applyProtection="0"/>
    <xf numFmtId="0" fontId="5" fillId="3" borderId="19" applyNumberFormat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44" fontId="0" fillId="0" borderId="0" xfId="1" applyFont="1" applyAlignment="1">
      <alignment wrapText="1"/>
    </xf>
    <xf numFmtId="0" fontId="2" fillId="0" borderId="0" xfId="0" applyFont="1"/>
    <xf numFmtId="0" fontId="0" fillId="0" borderId="16" xfId="0" applyBorder="1"/>
    <xf numFmtId="0" fontId="3" fillId="0" borderId="15" xfId="0" applyFont="1" applyBorder="1" applyAlignment="1">
      <alignment horizontal="center"/>
    </xf>
    <xf numFmtId="0" fontId="0" fillId="0" borderId="17" xfId="0" applyBorder="1"/>
    <xf numFmtId="44" fontId="0" fillId="0" borderId="16" xfId="0" applyNumberFormat="1" applyBorder="1"/>
    <xf numFmtId="164" fontId="0" fillId="0" borderId="0" xfId="0" applyNumberFormat="1" applyAlignment="1">
      <alignment wrapText="1"/>
    </xf>
    <xf numFmtId="164" fontId="0" fillId="0" borderId="13" xfId="0" applyNumberFormat="1" applyBorder="1" applyAlignment="1">
      <alignment wrapText="1"/>
    </xf>
    <xf numFmtId="164" fontId="0" fillId="0" borderId="8" xfId="0" applyNumberFormat="1" applyBorder="1" applyAlignment="1">
      <alignment wrapText="1"/>
    </xf>
    <xf numFmtId="164" fontId="0" fillId="0" borderId="14" xfId="0" applyNumberFormat="1" applyBorder="1" applyAlignment="1">
      <alignment wrapText="1"/>
    </xf>
    <xf numFmtId="0" fontId="0" fillId="4" borderId="20" xfId="0" applyFill="1" applyBorder="1"/>
    <xf numFmtId="0" fontId="0" fillId="5" borderId="21" xfId="0" applyFill="1" applyBorder="1"/>
    <xf numFmtId="0" fontId="0" fillId="4" borderId="22" xfId="0" applyFill="1" applyBorder="1"/>
    <xf numFmtId="0" fontId="0" fillId="5" borderId="23" xfId="0" applyFill="1" applyBorder="1"/>
    <xf numFmtId="0" fontId="0" fillId="0" borderId="1" xfId="0" applyBorder="1"/>
    <xf numFmtId="0" fontId="0" fillId="6" borderId="7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5" fontId="0" fillId="5" borderId="21" xfId="0" applyNumberFormat="1" applyFill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4" xfId="0" applyFill="1" applyBorder="1" applyAlignment="1">
      <alignment horizontal="center"/>
    </xf>
    <xf numFmtId="166" fontId="5" fillId="3" borderId="19" xfId="4" applyNumberFormat="1"/>
    <xf numFmtId="9" fontId="0" fillId="8" borderId="0" xfId="2" applyFont="1" applyFill="1" applyBorder="1"/>
    <xf numFmtId="9" fontId="0" fillId="8" borderId="4" xfId="2" applyFont="1" applyFill="1" applyBorder="1"/>
    <xf numFmtId="0" fontId="0" fillId="9" borderId="3" xfId="0" applyFill="1" applyBorder="1" applyAlignment="1">
      <alignment horizontal="center" vertical="center" textRotation="90"/>
    </xf>
    <xf numFmtId="0" fontId="0" fillId="10" borderId="0" xfId="0" applyFill="1"/>
    <xf numFmtId="167" fontId="0" fillId="0" borderId="0" xfId="1" applyNumberFormat="1" applyFont="1" applyBorder="1"/>
    <xf numFmtId="167" fontId="0" fillId="0" borderId="4" xfId="1" applyNumberFormat="1" applyFont="1" applyBorder="1"/>
    <xf numFmtId="0" fontId="0" fillId="11" borderId="20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2" borderId="25" xfId="0" applyFill="1" applyBorder="1"/>
    <xf numFmtId="165" fontId="0" fillId="13" borderId="25" xfId="0" applyNumberFormat="1" applyFill="1" applyBorder="1"/>
    <xf numFmtId="9" fontId="0" fillId="13" borderId="25" xfId="2" applyFont="1" applyFill="1" applyBorder="1"/>
    <xf numFmtId="0" fontId="0" fillId="9" borderId="5" xfId="0" applyFill="1" applyBorder="1" applyAlignment="1">
      <alignment horizontal="center" vertical="center" textRotation="90"/>
    </xf>
    <xf numFmtId="0" fontId="0" fillId="10" borderId="8" xfId="0" applyFill="1" applyBorder="1"/>
    <xf numFmtId="167" fontId="0" fillId="0" borderId="8" xfId="1" applyNumberFormat="1" applyFont="1" applyBorder="1"/>
    <xf numFmtId="167" fontId="0" fillId="0" borderId="6" xfId="1" applyNumberFormat="1" applyFont="1" applyBorder="1"/>
    <xf numFmtId="0" fontId="0" fillId="13" borderId="25" xfId="0" applyFill="1" applyBorder="1"/>
    <xf numFmtId="0" fontId="4" fillId="2" borderId="18" xfId="3"/>
    <xf numFmtId="10" fontId="0" fillId="0" borderId="0" xfId="0" applyNumberFormat="1"/>
  </cellXfs>
  <cellStyles count="5">
    <cellStyle name="Вывод" xfId="3" builtinId="21"/>
    <cellStyle name="Денежный" xfId="1" builtinId="4"/>
    <cellStyle name="Контрольная ячейка" xfId="4" builtinId="23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228599</xdr:colOff>
      <xdr:row>9</xdr:row>
      <xdr:rowOff>8467</xdr:rowOff>
    </xdr:from>
    <xdr:to>
      <xdr:col>9</xdr:col>
      <xdr:colOff>156518</xdr:colOff>
      <xdr:row>31</xdr:row>
      <xdr:rowOff>15646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790A493-C8F1-44DC-8FDE-D2AA808F78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78" t="14241" r="38558" b="12347"/>
        <a:stretch/>
      </xdr:blipFill>
      <xdr:spPr>
        <a:xfrm>
          <a:off x="4358639" y="1707727"/>
          <a:ext cx="6062019" cy="4061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66C9-A0FC-4AE5-9C56-99B911940870}">
  <dimension ref="A1:K29"/>
  <sheetViews>
    <sheetView zoomScale="90" zoomScaleNormal="90" workbookViewId="0">
      <selection activeCell="B13" sqref="B13"/>
    </sheetView>
  </sheetViews>
  <sheetFormatPr defaultRowHeight="14.4" x14ac:dyDescent="0.3"/>
  <cols>
    <col min="1" max="1" width="35.44140625" customWidth="1"/>
    <col min="2" max="2" width="20.77734375" customWidth="1"/>
    <col min="3" max="5" width="4" customWidth="1"/>
    <col min="6" max="6" width="23.21875" customWidth="1"/>
    <col min="7" max="7" width="23.6640625" customWidth="1"/>
    <col min="8" max="8" width="16.33203125" customWidth="1"/>
    <col min="9" max="9" width="18.21875" customWidth="1"/>
    <col min="10" max="10" width="19.21875" customWidth="1"/>
    <col min="11" max="11" width="17.88671875" customWidth="1"/>
    <col min="12" max="16" width="11.88671875" customWidth="1"/>
  </cols>
  <sheetData>
    <row r="1" spans="1:11" ht="15" thickBot="1" x14ac:dyDescent="0.35">
      <c r="A1" s="25" t="s">
        <v>55</v>
      </c>
      <c r="B1" s="26">
        <v>365</v>
      </c>
    </row>
    <row r="2" spans="1:11" x14ac:dyDescent="0.3">
      <c r="A2" s="27" t="s">
        <v>56</v>
      </c>
      <c r="B2" s="28">
        <v>2000</v>
      </c>
      <c r="E2" s="29"/>
      <c r="F2" s="30" t="s">
        <v>57</v>
      </c>
      <c r="G2" s="30"/>
      <c r="H2" s="30"/>
      <c r="I2" s="30"/>
      <c r="J2" s="30"/>
      <c r="K2" s="31"/>
    </row>
    <row r="3" spans="1:11" ht="15" thickBot="1" x14ac:dyDescent="0.35">
      <c r="A3" s="25" t="s">
        <v>58</v>
      </c>
      <c r="B3" s="32">
        <v>50000000</v>
      </c>
      <c r="E3" s="33"/>
      <c r="G3" s="34" t="s">
        <v>59</v>
      </c>
      <c r="H3" s="34"/>
      <c r="I3" s="34"/>
      <c r="J3" s="34"/>
      <c r="K3" s="35"/>
    </row>
    <row r="4" spans="1:11" ht="15.6" thickTop="1" thickBot="1" x14ac:dyDescent="0.35">
      <c r="E4" s="33"/>
      <c r="F4" s="36">
        <f>B18</f>
        <v>9531250000</v>
      </c>
      <c r="G4" s="37">
        <v>0.7</v>
      </c>
      <c r="H4" s="37">
        <v>0.75</v>
      </c>
      <c r="I4" s="37">
        <v>0.8</v>
      </c>
      <c r="J4" s="37">
        <v>0.85</v>
      </c>
      <c r="K4" s="38">
        <v>0.9</v>
      </c>
    </row>
    <row r="5" spans="1:11" ht="15" thickTop="1" x14ac:dyDescent="0.3">
      <c r="E5" s="39" t="s">
        <v>60</v>
      </c>
      <c r="F5" s="40">
        <v>1</v>
      </c>
      <c r="G5" s="41">
        <f t="dataTable" ref="G5:K9" dt2D="1" dtr="1" r1="B9" r2="B12"/>
        <v>1738500000</v>
      </c>
      <c r="H5" s="41">
        <v>1866250000</v>
      </c>
      <c r="I5" s="41">
        <v>1994000000</v>
      </c>
      <c r="J5" s="41">
        <v>2121750000</v>
      </c>
      <c r="K5" s="42">
        <v>2249500000</v>
      </c>
    </row>
    <row r="6" spans="1:11" ht="15" customHeight="1" x14ac:dyDescent="0.3">
      <c r="E6" s="39"/>
      <c r="F6" s="40">
        <v>2</v>
      </c>
      <c r="G6" s="41">
        <v>3527000000</v>
      </c>
      <c r="H6" s="41">
        <v>3782500000</v>
      </c>
      <c r="I6" s="41">
        <v>4038000000</v>
      </c>
      <c r="J6" s="41">
        <v>4293500000</v>
      </c>
      <c r="K6" s="42">
        <v>4549000000</v>
      </c>
    </row>
    <row r="7" spans="1:11" x14ac:dyDescent="0.3">
      <c r="A7" s="43" t="s">
        <v>61</v>
      </c>
      <c r="B7" s="44"/>
      <c r="E7" s="39"/>
      <c r="F7" s="40">
        <v>3</v>
      </c>
      <c r="G7" s="41">
        <v>5315500000</v>
      </c>
      <c r="H7" s="41">
        <v>5698750000</v>
      </c>
      <c r="I7" s="41">
        <v>6082000000</v>
      </c>
      <c r="J7" s="41">
        <v>6465250000</v>
      </c>
      <c r="K7" s="42">
        <v>6848500000</v>
      </c>
    </row>
    <row r="8" spans="1:11" x14ac:dyDescent="0.3">
      <c r="A8" s="45" t="s">
        <v>62</v>
      </c>
      <c r="B8" s="46">
        <v>3500</v>
      </c>
      <c r="E8" s="39"/>
      <c r="F8" s="40">
        <v>4</v>
      </c>
      <c r="G8" s="41">
        <v>7104000000</v>
      </c>
      <c r="H8" s="41">
        <v>7615000000</v>
      </c>
      <c r="I8" s="41">
        <v>8126000000</v>
      </c>
      <c r="J8" s="41">
        <v>8637000000</v>
      </c>
      <c r="K8" s="42">
        <v>9148000000</v>
      </c>
    </row>
    <row r="9" spans="1:11" ht="15" thickBot="1" x14ac:dyDescent="0.35">
      <c r="A9" s="45" t="s">
        <v>59</v>
      </c>
      <c r="B9" s="47">
        <v>0.75</v>
      </c>
      <c r="E9" s="48"/>
      <c r="F9" s="49">
        <v>5</v>
      </c>
      <c r="G9" s="50">
        <v>8892500000</v>
      </c>
      <c r="H9" s="50">
        <v>9531250000</v>
      </c>
      <c r="I9" s="50">
        <v>10170000000</v>
      </c>
      <c r="J9" s="50">
        <v>10808750000</v>
      </c>
      <c r="K9" s="51">
        <v>11447500000</v>
      </c>
    </row>
    <row r="11" spans="1:11" x14ac:dyDescent="0.3">
      <c r="A11" s="43" t="s">
        <v>63</v>
      </c>
      <c r="B11" s="44"/>
    </row>
    <row r="12" spans="1:11" x14ac:dyDescent="0.3">
      <c r="A12" s="45" t="s">
        <v>60</v>
      </c>
      <c r="B12" s="52">
        <v>5</v>
      </c>
    </row>
    <row r="17" spans="1:2" ht="15" thickBot="1" x14ac:dyDescent="0.35"/>
    <row r="18" spans="1:2" ht="15.6" thickTop="1" thickBot="1" x14ac:dyDescent="0.35">
      <c r="A18" s="53" t="s">
        <v>0</v>
      </c>
      <c r="B18" s="36">
        <f>(B1*B2*B8*B9*B12)-B3</f>
        <v>9531250000</v>
      </c>
    </row>
    <row r="19" spans="1:2" ht="15" thickTop="1" x14ac:dyDescent="0.3"/>
    <row r="28" spans="1:2" x14ac:dyDescent="0.3">
      <c r="B28" s="54"/>
    </row>
    <row r="29" spans="1:2" x14ac:dyDescent="0.3">
      <c r="B29" s="54"/>
    </row>
  </sheetData>
  <scenarios current="1" show="1" sqref="B18">
    <scenario name="Пессимистичный" locked="1" count="1" user="Евгений Копылов" comment="Автор: Евгений Копылов , 29.04.2023_x000a_Автор изменений: Евгений Копылов , 29.04.2023">
      <inputCells r="B9" val="0,5" numFmtId="9"/>
    </scenario>
    <scenario name="Реальный" locked="1" count="1" user="Евгений Копылов" comment="Автор: Евгений Копылов , 29.04.2023_x000a_Автор изменений: Евгений Копылов , 29.04.2023">
      <inputCells r="B9" val="0,75" numFmtId="9"/>
    </scenario>
    <scenario name="Оптимистичный" locked="1" count="1" user="Евгений Копылов" comment="Автор: Евгений Копылов , 29.04.2023_x000a_Автор изменений: Евгений Копылов , 29.04.2023">
      <inputCells r="B9" val="0,9" numFmtId="9"/>
    </scenario>
  </scenarios>
  <mergeCells count="5">
    <mergeCell ref="F2:K2"/>
    <mergeCell ref="G3:K3"/>
    <mergeCell ref="E5:E9"/>
    <mergeCell ref="A7:B7"/>
    <mergeCell ref="A11:B1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14"/>
  <sheetViews>
    <sheetView workbookViewId="0">
      <selection activeCell="J18" sqref="J18"/>
    </sheetView>
  </sheetViews>
  <sheetFormatPr defaultColWidth="9.109375" defaultRowHeight="14.4" x14ac:dyDescent="0.3"/>
  <cols>
    <col min="1" max="1" width="15.88671875" style="1" customWidth="1"/>
    <col min="2" max="2" width="21.5546875" style="1" customWidth="1"/>
    <col min="3" max="3" width="9.109375" style="1"/>
    <col min="4" max="4" width="18.109375" style="1" customWidth="1"/>
    <col min="5" max="7" width="9.109375" style="1"/>
    <col min="8" max="8" width="17.109375" style="1" customWidth="1"/>
    <col min="9" max="9" width="14.44140625" style="1" customWidth="1"/>
    <col min="10" max="11" width="11.5546875" style="1" bestFit="1" customWidth="1"/>
    <col min="12" max="16384" width="9.109375" style="1"/>
  </cols>
  <sheetData>
    <row r="2" spans="1:11" ht="15" thickBot="1" x14ac:dyDescent="0.35"/>
    <row r="3" spans="1:11" ht="43.2" x14ac:dyDescent="0.3">
      <c r="A3" s="2" t="s">
        <v>1</v>
      </c>
      <c r="B3" s="3"/>
      <c r="D3" s="2" t="s">
        <v>5</v>
      </c>
      <c r="E3" s="8" t="s">
        <v>6</v>
      </c>
      <c r="F3" s="3" t="s">
        <v>7</v>
      </c>
      <c r="H3" s="2" t="s">
        <v>8</v>
      </c>
      <c r="I3" s="8" t="s">
        <v>6</v>
      </c>
      <c r="J3" s="3" t="s">
        <v>7</v>
      </c>
    </row>
    <row r="4" spans="1:11" x14ac:dyDescent="0.3">
      <c r="A4" s="4" t="s">
        <v>2</v>
      </c>
      <c r="B4" s="5">
        <v>800</v>
      </c>
      <c r="D4" s="4" t="s">
        <v>2</v>
      </c>
      <c r="E4" s="1">
        <v>0.2</v>
      </c>
      <c r="F4" s="5">
        <v>0.04</v>
      </c>
      <c r="H4" s="4" t="s">
        <v>2</v>
      </c>
      <c r="I4" s="1">
        <v>116.15384615384616</v>
      </c>
      <c r="J4" s="5">
        <v>576.76923076923083</v>
      </c>
    </row>
    <row r="5" spans="1:11" x14ac:dyDescent="0.3">
      <c r="A5" s="4" t="s">
        <v>4</v>
      </c>
      <c r="B5" s="5">
        <v>1100</v>
      </c>
      <c r="D5" s="4" t="s">
        <v>4</v>
      </c>
      <c r="E5" s="1">
        <v>0.3</v>
      </c>
      <c r="F5" s="5">
        <v>5.5E-2</v>
      </c>
      <c r="H5" s="4" t="s">
        <v>4</v>
      </c>
      <c r="I5" s="1">
        <v>288.97228985218345</v>
      </c>
      <c r="J5" s="5">
        <v>1542.0217468742655</v>
      </c>
    </row>
    <row r="6" spans="1:11" ht="15" thickBot="1" x14ac:dyDescent="0.35">
      <c r="A6" s="6" t="s">
        <v>3</v>
      </c>
      <c r="B6" s="7">
        <v>900</v>
      </c>
      <c r="D6" s="6" t="s">
        <v>3</v>
      </c>
      <c r="E6" s="9">
        <v>0.24</v>
      </c>
      <c r="F6" s="7">
        <v>0.04</v>
      </c>
      <c r="H6" s="6" t="s">
        <v>3</v>
      </c>
      <c r="I6" s="9">
        <v>77.799840045196348</v>
      </c>
      <c r="J6" s="7">
        <v>427.03336002831077</v>
      </c>
    </row>
    <row r="7" spans="1:11" ht="15" thickBot="1" x14ac:dyDescent="0.35">
      <c r="H7" s="10" t="s">
        <v>10</v>
      </c>
      <c r="I7" s="11">
        <f>SUM(I4:I6)</f>
        <v>482.92597605122592</v>
      </c>
      <c r="J7" s="12">
        <f>SUM(J4:J6)</f>
        <v>2545.8243376718069</v>
      </c>
    </row>
    <row r="8" spans="1:11" ht="15" thickBot="1" x14ac:dyDescent="0.35"/>
    <row r="9" spans="1:11" x14ac:dyDescent="0.3">
      <c r="H9" s="2" t="s">
        <v>9</v>
      </c>
      <c r="I9" s="8" t="s">
        <v>6</v>
      </c>
      <c r="J9" s="8" t="s">
        <v>7</v>
      </c>
      <c r="K9" s="13" t="s">
        <v>10</v>
      </c>
    </row>
    <row r="10" spans="1:11" x14ac:dyDescent="0.3">
      <c r="H10" s="4" t="s">
        <v>2</v>
      </c>
      <c r="I10" s="1">
        <f>I4/E4</f>
        <v>580.76923076923072</v>
      </c>
      <c r="J10" s="1">
        <f>J4/F4</f>
        <v>14419.230769230771</v>
      </c>
      <c r="K10" s="14">
        <f>SUM(I10:J10)</f>
        <v>15000.000000000002</v>
      </c>
    </row>
    <row r="11" spans="1:11" x14ac:dyDescent="0.3">
      <c r="H11" s="4" t="s">
        <v>4</v>
      </c>
      <c r="I11" s="21">
        <f t="shared" ref="I11:I12" si="0">I5/E5</f>
        <v>963.24096617394491</v>
      </c>
      <c r="J11" s="21">
        <f t="shared" ref="J11:J12" si="1">J5/F5</f>
        <v>28036.759034077557</v>
      </c>
      <c r="K11" s="22">
        <f t="shared" ref="K11:K12" si="2">SUM(I11:J11)</f>
        <v>29000.000000251501</v>
      </c>
    </row>
    <row r="12" spans="1:11" ht="15" thickBot="1" x14ac:dyDescent="0.35">
      <c r="H12" s="6" t="s">
        <v>3</v>
      </c>
      <c r="I12" s="23">
        <f t="shared" si="0"/>
        <v>324.16600018831815</v>
      </c>
      <c r="J12" s="23">
        <f t="shared" si="1"/>
        <v>10675.83400070777</v>
      </c>
      <c r="K12" s="24">
        <f t="shared" si="2"/>
        <v>11000.000000896087</v>
      </c>
    </row>
    <row r="14" spans="1:11" x14ac:dyDescent="0.3">
      <c r="A14" s="1" t="s">
        <v>0</v>
      </c>
      <c r="B14" s="15">
        <f>SUMPRODUCT(B4:B6,K10:K12)</f>
        <v>53800000.001083136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showGridLines="0" tabSelected="1" workbookViewId="0"/>
  </sheetViews>
  <sheetFormatPr defaultRowHeight="14.4" x14ac:dyDescent="0.3"/>
  <cols>
    <col min="1" max="1" width="2.33203125" customWidth="1"/>
    <col min="2" max="2" width="7.5546875" customWidth="1"/>
    <col min="3" max="3" width="19.6640625" bestFit="1" customWidth="1"/>
    <col min="4" max="4" width="19.44140625" bestFit="1" customWidth="1"/>
    <col min="5" max="5" width="15.5546875" bestFit="1" customWidth="1"/>
    <col min="6" max="6" width="10.33203125" bestFit="1" customWidth="1"/>
    <col min="7" max="7" width="12" bestFit="1" customWidth="1"/>
  </cols>
  <sheetData>
    <row r="1" spans="1:5" x14ac:dyDescent="0.3">
      <c r="A1" s="16" t="s">
        <v>11</v>
      </c>
    </row>
    <row r="2" spans="1:5" x14ac:dyDescent="0.3">
      <c r="A2" s="16" t="s">
        <v>12</v>
      </c>
    </row>
    <row r="3" spans="1:5" x14ac:dyDescent="0.3">
      <c r="A3" s="16" t="s">
        <v>13</v>
      </c>
    </row>
    <row r="6" spans="1:5" ht="15" thickBot="1" x14ac:dyDescent="0.35">
      <c r="A6" t="s">
        <v>14</v>
      </c>
    </row>
    <row r="7" spans="1:5" ht="15" thickBot="1" x14ac:dyDescent="0.35">
      <c r="B7" s="18" t="s">
        <v>15</v>
      </c>
      <c r="C7" s="18" t="s">
        <v>16</v>
      </c>
      <c r="D7" s="18" t="s">
        <v>17</v>
      </c>
      <c r="E7" s="18" t="s">
        <v>18</v>
      </c>
    </row>
    <row r="8" spans="1:5" ht="15" thickBot="1" x14ac:dyDescent="0.35">
      <c r="B8" s="17" t="s">
        <v>25</v>
      </c>
      <c r="C8" s="17" t="s">
        <v>0</v>
      </c>
      <c r="D8" s="20">
        <v>73916.67</v>
      </c>
      <c r="E8" s="20">
        <v>53800000.001100004</v>
      </c>
    </row>
    <row r="11" spans="1:5" ht="15" thickBot="1" x14ac:dyDescent="0.35">
      <c r="A11" t="s">
        <v>19</v>
      </c>
    </row>
    <row r="12" spans="1:5" ht="15" thickBot="1" x14ac:dyDescent="0.35">
      <c r="B12" s="18" t="s">
        <v>15</v>
      </c>
      <c r="C12" s="18" t="s">
        <v>16</v>
      </c>
      <c r="D12" s="18" t="s">
        <v>17</v>
      </c>
      <c r="E12" s="18" t="s">
        <v>18</v>
      </c>
    </row>
    <row r="13" spans="1:5" x14ac:dyDescent="0.3">
      <c r="B13" s="19" t="s">
        <v>26</v>
      </c>
      <c r="C13" s="19" t="s">
        <v>27</v>
      </c>
      <c r="D13" s="19">
        <v>1</v>
      </c>
      <c r="E13" s="19">
        <v>116.15384615384616</v>
      </c>
    </row>
    <row r="14" spans="1:5" x14ac:dyDescent="0.3">
      <c r="B14" s="19" t="s">
        <v>28</v>
      </c>
      <c r="C14" s="19" t="s">
        <v>29</v>
      </c>
      <c r="D14" s="19">
        <v>1</v>
      </c>
      <c r="E14" s="19">
        <v>576.76923076923083</v>
      </c>
    </row>
    <row r="15" spans="1:5" x14ac:dyDescent="0.3">
      <c r="B15" s="19" t="s">
        <v>30</v>
      </c>
      <c r="C15" s="19" t="s">
        <v>31</v>
      </c>
      <c r="D15" s="19">
        <v>1</v>
      </c>
      <c r="E15" s="19">
        <v>288.97228985218345</v>
      </c>
    </row>
    <row r="16" spans="1:5" x14ac:dyDescent="0.3">
      <c r="B16" s="19" t="s">
        <v>32</v>
      </c>
      <c r="C16" s="19" t="s">
        <v>33</v>
      </c>
      <c r="D16" s="19">
        <v>1</v>
      </c>
      <c r="E16" s="19">
        <v>1542.0217468742655</v>
      </c>
    </row>
    <row r="17" spans="1:7" x14ac:dyDescent="0.3">
      <c r="B17" s="19" t="s">
        <v>34</v>
      </c>
      <c r="C17" s="19" t="s">
        <v>35</v>
      </c>
      <c r="D17" s="19">
        <v>1</v>
      </c>
      <c r="E17" s="19">
        <v>77.799840045196348</v>
      </c>
    </row>
    <row r="18" spans="1:7" ht="15" thickBot="1" x14ac:dyDescent="0.35">
      <c r="B18" s="17" t="s">
        <v>36</v>
      </c>
      <c r="C18" s="17" t="s">
        <v>37</v>
      </c>
      <c r="D18" s="17">
        <v>1</v>
      </c>
      <c r="E18" s="17">
        <v>427.03336002831077</v>
      </c>
    </row>
    <row r="21" spans="1:7" ht="15" thickBot="1" x14ac:dyDescent="0.35">
      <c r="A21" t="s">
        <v>20</v>
      </c>
    </row>
    <row r="22" spans="1:7" ht="15" thickBot="1" x14ac:dyDescent="0.35">
      <c r="B22" s="18" t="s">
        <v>15</v>
      </c>
      <c r="C22" s="18" t="s">
        <v>16</v>
      </c>
      <c r="D22" s="18" t="s">
        <v>21</v>
      </c>
      <c r="E22" s="18" t="s">
        <v>22</v>
      </c>
      <c r="F22" s="18" t="s">
        <v>23</v>
      </c>
      <c r="G22" s="18" t="s">
        <v>24</v>
      </c>
    </row>
    <row r="23" spans="1:7" x14ac:dyDescent="0.3">
      <c r="B23" s="19" t="s">
        <v>38</v>
      </c>
      <c r="C23" s="19" t="s">
        <v>39</v>
      </c>
      <c r="D23" s="19">
        <v>482.92597605122592</v>
      </c>
      <c r="E23" s="19" t="s">
        <v>40</v>
      </c>
      <c r="F23" s="19" t="s">
        <v>41</v>
      </c>
      <c r="G23" s="19">
        <v>12517.074023948775</v>
      </c>
    </row>
    <row r="24" spans="1:7" x14ac:dyDescent="0.3">
      <c r="B24" s="19" t="s">
        <v>42</v>
      </c>
      <c r="C24" s="19" t="s">
        <v>43</v>
      </c>
      <c r="D24" s="19">
        <v>2545.8243376718069</v>
      </c>
      <c r="E24" s="19" t="s">
        <v>44</v>
      </c>
      <c r="F24" s="19" t="s">
        <v>41</v>
      </c>
      <c r="G24" s="19">
        <v>454.17566232819308</v>
      </c>
    </row>
    <row r="25" spans="1:7" x14ac:dyDescent="0.3">
      <c r="B25" s="19" t="s">
        <v>45</v>
      </c>
      <c r="C25" s="19" t="s">
        <v>46</v>
      </c>
      <c r="D25" s="19">
        <v>15000.000000000002</v>
      </c>
      <c r="E25" s="19" t="s">
        <v>47</v>
      </c>
      <c r="F25" s="19" t="s">
        <v>48</v>
      </c>
      <c r="G25" s="19">
        <v>0</v>
      </c>
    </row>
    <row r="26" spans="1:7" x14ac:dyDescent="0.3">
      <c r="B26" s="19" t="s">
        <v>49</v>
      </c>
      <c r="C26" s="19" t="s">
        <v>50</v>
      </c>
      <c r="D26" s="19">
        <v>29000.000000251501</v>
      </c>
      <c r="E26" s="19" t="s">
        <v>51</v>
      </c>
      <c r="F26" s="19" t="s">
        <v>48</v>
      </c>
      <c r="G26" s="19">
        <v>0</v>
      </c>
    </row>
    <row r="27" spans="1:7" ht="15" thickBot="1" x14ac:dyDescent="0.35">
      <c r="B27" s="17" t="s">
        <v>52</v>
      </c>
      <c r="C27" s="17" t="s">
        <v>53</v>
      </c>
      <c r="D27" s="17">
        <v>11000.000000896087</v>
      </c>
      <c r="E27" s="17" t="s">
        <v>54</v>
      </c>
      <c r="F27" s="17" t="s">
        <v>48</v>
      </c>
      <c r="G27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Задача1 </vt:lpstr>
      <vt:lpstr>Задача3</vt:lpstr>
      <vt:lpstr>Отчет по результатам 1</vt:lpstr>
      <vt:lpstr>Годы</vt:lpstr>
      <vt:lpstr>Общая</vt:lpstr>
      <vt:lpstr>Прибыль</vt:lpstr>
      <vt:lpstr>Цена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Semyonov</dc:creator>
  <cp:lastModifiedBy>Евгений Копылов</cp:lastModifiedBy>
  <dcterms:created xsi:type="dcterms:W3CDTF">2022-08-16T03:23:07Z</dcterms:created>
  <dcterms:modified xsi:type="dcterms:W3CDTF">2023-05-02T14:27:41Z</dcterms:modified>
</cp:coreProperties>
</file>