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evgen\OneDrive\Рабочий стол\Женя\GeekBrains\GeekBrains\Exel\"/>
    </mc:Choice>
  </mc:AlternateContent>
  <xr:revisionPtr revIDLastSave="0" documentId="13_ncr:1_{8D1A686F-CD0F-40BD-9CFC-1B776397CC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СК" sheetId="2" r:id="rId2"/>
    <sheet name="Лист3" sheetId="3" r:id="rId3"/>
    <sheet name="Лист4" sheetId="4" r:id="rId4"/>
    <sheet name="Лист5" sheetId="5" r:id="rId5"/>
  </sheets>
  <definedNames>
    <definedName name="act_mult">СК!$O$12:$O$16</definedName>
    <definedName name="act_name">СК!$O$2:$O$6</definedName>
    <definedName name="choice">Лист3!$B$6</definedName>
    <definedName name="course">Лист3!$B$1:$D$2</definedName>
    <definedName name="distans">Лист5!$C$3:$G$7</definedName>
    <definedName name="ex">Лист4!$A$3:$C$14</definedName>
    <definedName name="exam">Лист4!$A$3:$D$14</definedName>
    <definedName name="marks">Лист4!$F$6:$G$10</definedName>
    <definedName name="point">Лист4!$D$3:$D$14</definedName>
    <definedName name="points">Лист4!$C$3:$C$14</definedName>
    <definedName name="rub">Лист3!$B$5</definedName>
    <definedName name="value">Лист3!$B$1:$D$1</definedName>
    <definedName name="Пол">СК!$N$2:$N$3</definedName>
    <definedName name="Пол1">СК!$N$2:$N$3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5" l="1"/>
  <c r="K6" i="5" s="1"/>
  <c r="K4" i="5"/>
  <c r="F15" i="4"/>
  <c r="D4" i="4"/>
  <c r="D5" i="4"/>
  <c r="D6" i="4"/>
  <c r="D7" i="4"/>
  <c r="D8" i="4"/>
  <c r="D9" i="4"/>
  <c r="D10" i="4"/>
  <c r="D11" i="4"/>
  <c r="D12" i="4"/>
  <c r="D13" i="4"/>
  <c r="D14" i="4"/>
  <c r="D3" i="4"/>
  <c r="B7" i="3"/>
  <c r="G2" i="2"/>
  <c r="H2" i="2" s="1"/>
  <c r="E2" i="2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<sst xmlns="http://schemas.openxmlformats.org/spreadsheetml/2006/main" count="72" uniqueCount="63">
  <si>
    <t>Вес(кг)</t>
  </si>
  <si>
    <t>Рост(см)</t>
  </si>
  <si>
    <t>Возраст</t>
  </si>
  <si>
    <t>Пол</t>
  </si>
  <si>
    <t>ИМТ</t>
  </si>
  <si>
    <t>Уровень активности</t>
  </si>
  <si>
    <t>ПБМ</t>
  </si>
  <si>
    <t>РСК</t>
  </si>
  <si>
    <t>мужской</t>
  </si>
  <si>
    <t>пол</t>
  </si>
  <si>
    <t>женский</t>
  </si>
  <si>
    <t>минимальная</t>
  </si>
  <si>
    <t>умеренная</t>
  </si>
  <si>
    <t>низкая</t>
  </si>
  <si>
    <t>высокая</t>
  </si>
  <si>
    <t>экстремальная</t>
  </si>
  <si>
    <t>Коээфициенты ПБМ</t>
  </si>
  <si>
    <t>Aктивность</t>
  </si>
  <si>
    <t>Коэфф.</t>
  </si>
  <si>
    <t>¥</t>
  </si>
  <si>
    <t>$</t>
  </si>
  <si>
    <t>€</t>
  </si>
  <si>
    <t>Курс</t>
  </si>
  <si>
    <t>Сумма</t>
  </si>
  <si>
    <t>Валюта</t>
  </si>
  <si>
    <t>ФИО студента</t>
  </si>
  <si>
    <t>Балл за экзамен</t>
  </si>
  <si>
    <t>Оценка</t>
  </si>
  <si>
    <t>Антонов Г.Е.</t>
  </si>
  <si>
    <t>Бехтерев Р.М.</t>
  </si>
  <si>
    <t>Критерий оценивания</t>
  </si>
  <si>
    <t>Галкин Е.К.</t>
  </si>
  <si>
    <t>Баллы</t>
  </si>
  <si>
    <t>Расшифровка</t>
  </si>
  <si>
    <t>Иванов П.Д.</t>
  </si>
  <si>
    <t xml:space="preserve">F </t>
  </si>
  <si>
    <t>неудовлетворительно</t>
  </si>
  <si>
    <t>Климов А.Д.</t>
  </si>
  <si>
    <t xml:space="preserve">D </t>
  </si>
  <si>
    <t>удовлетворительно</t>
  </si>
  <si>
    <t>Крылов А.А.</t>
  </si>
  <si>
    <t xml:space="preserve">C </t>
  </si>
  <si>
    <t>хорошо</t>
  </si>
  <si>
    <t>Петров Б.И.</t>
  </si>
  <si>
    <t xml:space="preserve">B </t>
  </si>
  <si>
    <t>очень хорошо</t>
  </si>
  <si>
    <t>Пономарев Е.А.</t>
  </si>
  <si>
    <t xml:space="preserve">A </t>
  </si>
  <si>
    <t>отлично</t>
  </si>
  <si>
    <t>Раскольников Р.Р.</t>
  </si>
  <si>
    <t>Симонов В.Л.</t>
  </si>
  <si>
    <t>Суворов Р.Д.</t>
  </si>
  <si>
    <t>Тонких Ю.М.</t>
  </si>
  <si>
    <t xml:space="preserve"> Лучший балл:</t>
  </si>
  <si>
    <t>Поездка</t>
  </si>
  <si>
    <t>Апрелевка</t>
  </si>
  <si>
    <t>Носово</t>
  </si>
  <si>
    <t>Крылово</t>
  </si>
  <si>
    <t>Ивантеевка</t>
  </si>
  <si>
    <t>Заречный</t>
  </si>
  <si>
    <t>Порядок посещения пунктов</t>
  </si>
  <si>
    <t>Пройденное расстояние</t>
  </si>
  <si>
    <t>Задание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</si>
</sst>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4" tint="0.59999389629810485"/>
      </right>
      <top/>
      <bottom/>
      <diagonal/>
    </border>
    <border>
      <left/>
      <right/>
      <top/>
      <bottom style="medium">
        <color theme="4" tint="0.59999389629810485"/>
      </bottom>
      <diagonal/>
    </border>
    <border>
      <left/>
      <right style="medium">
        <color theme="4" tint="0.59999389629810485"/>
      </right>
      <top/>
      <bottom style="medium">
        <color theme="4" tint="0.59999389629810485"/>
      </bottom>
      <diagonal/>
    </border>
    <border>
      <left style="medium">
        <color theme="4" tint="0.59999389629810485"/>
      </left>
      <right/>
      <top/>
      <bottom/>
      <diagonal/>
    </border>
    <border>
      <left/>
      <right style="medium">
        <color theme="4" tint="0.59999389629810485"/>
      </right>
      <top style="medium">
        <color theme="4" tint="0.59999389629810485"/>
      </top>
      <bottom style="medium">
        <color theme="4" tint="0.59999389629810485"/>
      </bottom>
      <diagonal/>
    </border>
    <border>
      <left style="medium">
        <color theme="4" tint="0.59999389629810485"/>
      </left>
      <right style="medium">
        <color theme="4" tint="0.59999389629810485"/>
      </right>
      <top style="medium">
        <color theme="4" tint="0.59999389629810485"/>
      </top>
      <bottom style="medium">
        <color theme="4" tint="0.59999389629810485"/>
      </bottom>
      <diagonal/>
    </border>
    <border>
      <left style="medium">
        <color theme="4" tint="0.59999389629810485"/>
      </left>
      <right style="medium">
        <color theme="4" tint="0.59999389629810485"/>
      </right>
      <top style="medium">
        <color theme="4" tint="0.59999389629810485"/>
      </top>
      <bottom/>
      <diagonal/>
    </border>
    <border>
      <left style="medium">
        <color theme="4" tint="0.59999389629810485"/>
      </left>
      <right style="medium">
        <color theme="4" tint="0.59999389629810485"/>
      </right>
      <top/>
      <bottom/>
      <diagonal/>
    </border>
    <border>
      <left style="medium">
        <color theme="4" tint="0.59999389629810485"/>
      </left>
      <right/>
      <top/>
      <bottom style="medium">
        <color theme="4" tint="0.59999389629810485"/>
      </bottom>
      <diagonal/>
    </border>
    <border>
      <left style="medium">
        <color theme="4" tint="0.59999389629810485"/>
      </left>
      <right style="medium">
        <color theme="4" tint="0.59999389629810485"/>
      </right>
      <top/>
      <bottom style="medium">
        <color theme="4" tint="0.59999389629810485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7" fillId="4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2" fontId="0" fillId="0" borderId="0" xfId="0" applyNumberFormat="1"/>
    <xf numFmtId="0" fontId="0" fillId="5" borderId="0" xfId="0" applyFill="1" applyAlignment="1">
      <alignment horizontal="center"/>
    </xf>
    <xf numFmtId="0" fontId="6" fillId="0" borderId="0" xfId="0" applyFont="1"/>
    <xf numFmtId="44" fontId="0" fillId="0" borderId="0" xfId="0" applyNumberFormat="1"/>
    <xf numFmtId="0" fontId="3" fillId="0" borderId="3" xfId="3"/>
    <xf numFmtId="0" fontId="3" fillId="0" borderId="4" xfId="3" applyBorder="1"/>
    <xf numFmtId="0" fontId="0" fillId="0" borderId="5" xfId="0" applyBorder="1"/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2" fillId="0" borderId="9" xfId="2" applyBorder="1" applyAlignment="1">
      <alignment horizontal="center"/>
    </xf>
    <xf numFmtId="0" fontId="2" fillId="0" borderId="10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1" applyBorder="1" applyAlignment="1">
      <alignment horizontal="center"/>
    </xf>
    <xf numFmtId="0" fontId="1" fillId="0" borderId="15" xfId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2" fillId="0" borderId="16" xfId="2" applyBorder="1"/>
    <xf numFmtId="0" fontId="2" fillId="0" borderId="19" xfId="2" applyBorder="1"/>
    <xf numFmtId="0" fontId="2" fillId="0" borderId="20" xfId="2" applyFill="1" applyBorder="1"/>
    <xf numFmtId="0" fontId="2" fillId="0" borderId="20" xfId="2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5" xfId="2" applyBorder="1"/>
    <xf numFmtId="0" fontId="5" fillId="3" borderId="0" xfId="5"/>
    <xf numFmtId="0" fontId="4" fillId="2" borderId="0" xfId="4"/>
    <xf numFmtId="0" fontId="4" fillId="2" borderId="15" xfId="4" applyBorder="1"/>
    <xf numFmtId="0" fontId="0" fillId="0" borderId="21" xfId="0" applyBorder="1"/>
    <xf numFmtId="0" fontId="0" fillId="0" borderId="22" xfId="0" applyBorder="1"/>
    <xf numFmtId="0" fontId="2" fillId="0" borderId="17" xfId="2" applyBorder="1"/>
    <xf numFmtId="0" fontId="4" fillId="2" borderId="23" xfId="4" applyBorder="1"/>
    <xf numFmtId="0" fontId="4" fillId="2" borderId="16" xfId="4" applyBorder="1"/>
    <xf numFmtId="0" fontId="5" fillId="3" borderId="17" xfId="5" applyBorder="1"/>
    <xf numFmtId="0" fontId="0" fillId="0" borderId="24" xfId="0" applyBorder="1"/>
    <xf numFmtId="0" fontId="8" fillId="0" borderId="0" xfId="6"/>
  </cellXfs>
  <cellStyles count="7">
    <cellStyle name="Гиперссылка" xfId="6" builtinId="8"/>
    <cellStyle name="Заголовок 1" xfId="1" builtinId="16"/>
    <cellStyle name="Заголовок 2" xfId="2" builtinId="17"/>
    <cellStyle name="Заголовок 3" xfId="3" builtinId="18"/>
    <cellStyle name="Нейтральный" xfId="5" builtinId="28"/>
    <cellStyle name="Обычный" xfId="0" builtinId="0"/>
    <cellStyle name="Плохой" xfId="4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/>
  </sheetViews>
  <sheetFormatPr defaultRowHeight="14.4" x14ac:dyDescent="0.3"/>
  <cols>
    <col min="1" max="1" width="17.77734375" customWidth="1"/>
  </cols>
  <sheetData>
    <row r="1" spans="1:6" x14ac:dyDescent="0.3">
      <c r="A1">
        <v>5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">
      <c r="A2" s="2">
        <v>1</v>
      </c>
      <c r="B2">
        <f>$A2*B$1*$A$1</f>
        <v>5</v>
      </c>
      <c r="C2">
        <f t="shared" ref="C2:F6" si="0">$A2*C$1*$A$1</f>
        <v>10</v>
      </c>
      <c r="D2">
        <f t="shared" si="0"/>
        <v>15</v>
      </c>
      <c r="E2">
        <f t="shared" si="0"/>
        <v>20</v>
      </c>
      <c r="F2">
        <f t="shared" si="0"/>
        <v>25</v>
      </c>
    </row>
    <row r="3" spans="1:6" x14ac:dyDescent="0.3">
      <c r="A3" s="2">
        <v>2</v>
      </c>
      <c r="B3">
        <f t="shared" ref="B3:B6" si="1">$A3*B$1*$A$1</f>
        <v>10</v>
      </c>
      <c r="C3">
        <f t="shared" si="0"/>
        <v>20</v>
      </c>
      <c r="D3">
        <f t="shared" si="0"/>
        <v>30</v>
      </c>
      <c r="E3">
        <f t="shared" si="0"/>
        <v>40</v>
      </c>
      <c r="F3">
        <f t="shared" si="0"/>
        <v>50</v>
      </c>
    </row>
    <row r="4" spans="1:6" x14ac:dyDescent="0.3">
      <c r="A4" s="2">
        <v>3</v>
      </c>
      <c r="B4">
        <f t="shared" si="1"/>
        <v>15</v>
      </c>
      <c r="C4">
        <f t="shared" si="0"/>
        <v>30</v>
      </c>
      <c r="D4">
        <f t="shared" si="0"/>
        <v>45</v>
      </c>
      <c r="E4">
        <f t="shared" si="0"/>
        <v>60</v>
      </c>
      <c r="F4">
        <f t="shared" si="0"/>
        <v>75</v>
      </c>
    </row>
    <row r="5" spans="1:6" x14ac:dyDescent="0.3">
      <c r="A5" s="2">
        <v>4</v>
      </c>
      <c r="B5">
        <f t="shared" si="1"/>
        <v>20</v>
      </c>
      <c r="C5">
        <f t="shared" si="0"/>
        <v>40</v>
      </c>
      <c r="D5">
        <f t="shared" si="0"/>
        <v>60</v>
      </c>
      <c r="E5">
        <f t="shared" si="0"/>
        <v>80</v>
      </c>
      <c r="F5">
        <f t="shared" si="0"/>
        <v>100</v>
      </c>
    </row>
    <row r="6" spans="1:6" x14ac:dyDescent="0.3">
      <c r="A6" s="2">
        <v>5</v>
      </c>
      <c r="B6">
        <f t="shared" si="1"/>
        <v>25</v>
      </c>
      <c r="C6">
        <f t="shared" si="0"/>
        <v>50</v>
      </c>
      <c r="D6">
        <f t="shared" si="0"/>
        <v>75</v>
      </c>
      <c r="E6">
        <f t="shared" si="0"/>
        <v>100</v>
      </c>
      <c r="F6">
        <f t="shared" si="0"/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13E7-D879-41C1-A455-679D41FC03C9}">
  <dimension ref="A1:R16"/>
  <sheetViews>
    <sheetView workbookViewId="0">
      <selection activeCell="C2" sqref="C2"/>
    </sheetView>
  </sheetViews>
  <sheetFormatPr defaultRowHeight="14.4" x14ac:dyDescent="0.3"/>
  <cols>
    <col min="1" max="1" width="12.33203125" customWidth="1"/>
    <col min="6" max="6" width="18.88671875" customWidth="1"/>
    <col min="14" max="14" width="15.109375" customWidth="1"/>
  </cols>
  <sheetData>
    <row r="1" spans="1:18" ht="43.2" customHeight="1" x14ac:dyDescent="0.3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N1" s="3" t="s">
        <v>9</v>
      </c>
      <c r="O1" s="6" t="s">
        <v>16</v>
      </c>
      <c r="P1" s="6"/>
      <c r="Q1" s="6"/>
      <c r="R1" s="6"/>
    </row>
    <row r="2" spans="1:18" x14ac:dyDescent="0.3">
      <c r="A2">
        <v>176</v>
      </c>
      <c r="B2">
        <v>69</v>
      </c>
      <c r="C2">
        <v>25</v>
      </c>
      <c r="D2" t="s">
        <v>8</v>
      </c>
      <c r="E2" s="5">
        <f>$B2/(($A2*$A2)/10000)</f>
        <v>22.275309917355372</v>
      </c>
      <c r="F2" t="s">
        <v>12</v>
      </c>
      <c r="G2" s="5">
        <f>IF(D2=$N$2,O2+P2*B2+Q2*A2-R2*C2,O3+B2*P3+Q3*A2-R3*C2)</f>
        <v>1726.403</v>
      </c>
      <c r="H2">
        <f>IF(F2=$N412,G2*$O$12,IF(F2=$N$13,G2*$O$13,IF(F2=$N$14,G2*$O$14,IF(F2=$N$15,G2*$O$15,IF(F2=$N$16,G2*$O$16)))))</f>
        <v>2675.9246499999999</v>
      </c>
      <c r="N2" t="s">
        <v>8</v>
      </c>
      <c r="O2">
        <v>66.5</v>
      </c>
      <c r="P2">
        <v>13.75</v>
      </c>
      <c r="Q2">
        <v>5.0030000000000001</v>
      </c>
      <c r="R2">
        <v>6.7750000000000004</v>
      </c>
    </row>
    <row r="3" spans="1:18" x14ac:dyDescent="0.3">
      <c r="N3" t="s">
        <v>10</v>
      </c>
      <c r="O3">
        <v>655.1</v>
      </c>
      <c r="P3">
        <v>9.5630000000000006</v>
      </c>
      <c r="Q3">
        <v>1.85</v>
      </c>
      <c r="R3">
        <v>4.6760000000000002</v>
      </c>
    </row>
    <row r="11" spans="1:18" x14ac:dyDescent="0.3">
      <c r="N11" s="3" t="s">
        <v>17</v>
      </c>
      <c r="O11" s="3" t="s">
        <v>18</v>
      </c>
    </row>
    <row r="12" spans="1:18" x14ac:dyDescent="0.3">
      <c r="N12" t="s">
        <v>11</v>
      </c>
      <c r="O12">
        <v>1.2</v>
      </c>
    </row>
    <row r="13" spans="1:18" x14ac:dyDescent="0.3">
      <c r="N13" t="s">
        <v>13</v>
      </c>
      <c r="O13">
        <v>1.375</v>
      </c>
    </row>
    <row r="14" spans="1:18" x14ac:dyDescent="0.3">
      <c r="N14" t="s">
        <v>12</v>
      </c>
      <c r="O14">
        <v>1.55</v>
      </c>
    </row>
    <row r="15" spans="1:18" x14ac:dyDescent="0.3">
      <c r="N15" t="s">
        <v>14</v>
      </c>
      <c r="O15">
        <v>1.7</v>
      </c>
    </row>
    <row r="16" spans="1:18" x14ac:dyDescent="0.3">
      <c r="N16" t="s">
        <v>15</v>
      </c>
      <c r="O16">
        <v>1.9</v>
      </c>
    </row>
  </sheetData>
  <mergeCells count="1">
    <mergeCell ref="O1:R1"/>
  </mergeCells>
  <dataValidations count="3">
    <dataValidation type="whole" operator="greaterThan" allowBlank="1" showInputMessage="1" showErrorMessage="1" sqref="A1:C1048576" xr:uid="{76B0CEAC-E561-4920-878C-1A50DBA14EB1}">
      <formula1>0</formula1>
    </dataValidation>
    <dataValidation type="list" allowBlank="1" showInputMessage="1" showErrorMessage="1" sqref="D2:D15" xr:uid="{4E25E6B5-7526-43CA-B5B7-D9C9A6AAA196}">
      <formula1>Пол</formula1>
    </dataValidation>
    <dataValidation type="list" allowBlank="1" showInputMessage="1" showErrorMessage="1" sqref="F2:F16" xr:uid="{36929365-5525-4442-9B14-720F89D4EC91}">
      <formula1>$N$12:$N$17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681F-125F-4AA5-81D9-392C1DDA9E45}">
  <dimension ref="A1:D7"/>
  <sheetViews>
    <sheetView workbookViewId="0">
      <selection activeCell="B7" sqref="B7"/>
    </sheetView>
  </sheetViews>
  <sheetFormatPr defaultRowHeight="14.4" x14ac:dyDescent="0.3"/>
  <cols>
    <col min="2" max="2" width="11.6640625" bestFit="1" customWidth="1"/>
  </cols>
  <sheetData>
    <row r="1" spans="1:4" x14ac:dyDescent="0.3">
      <c r="B1" t="s">
        <v>20</v>
      </c>
      <c r="C1" s="7" t="s">
        <v>21</v>
      </c>
      <c r="D1" s="7" t="s">
        <v>19</v>
      </c>
    </row>
    <row r="2" spans="1:4" x14ac:dyDescent="0.3">
      <c r="A2" t="s">
        <v>22</v>
      </c>
      <c r="B2" s="8">
        <v>63.44</v>
      </c>
      <c r="C2" s="8">
        <v>65.819999999999993</v>
      </c>
      <c r="D2" s="8">
        <v>0.49</v>
      </c>
    </row>
    <row r="5" spans="1:4" x14ac:dyDescent="0.3">
      <c r="A5" t="s">
        <v>23</v>
      </c>
      <c r="B5" s="8">
        <v>10000</v>
      </c>
    </row>
    <row r="6" spans="1:4" x14ac:dyDescent="0.3">
      <c r="A6" t="s">
        <v>24</v>
      </c>
      <c r="B6" t="s">
        <v>21</v>
      </c>
    </row>
    <row r="7" spans="1:4" x14ac:dyDescent="0.3">
      <c r="B7" s="5">
        <f>rub/HLOOKUP(choice,course,2,FALSE)</f>
        <v>151.92950470981467</v>
      </c>
    </row>
  </sheetData>
  <dataValidations count="1">
    <dataValidation type="list" allowBlank="1" showInputMessage="1" showErrorMessage="1" sqref="B6" xr:uid="{E2C91FDE-42D8-4F72-B56E-437655778C06}">
      <formula1>$B$1:$D$1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9801-5B6F-4743-957D-5154CC50F4BA}">
  <dimension ref="A2:H15"/>
  <sheetViews>
    <sheetView workbookViewId="0">
      <selection activeCell="L10" sqref="L10"/>
    </sheetView>
  </sheetViews>
  <sheetFormatPr defaultRowHeight="14.4" x14ac:dyDescent="0.3"/>
  <cols>
    <col min="2" max="2" width="18" customWidth="1"/>
    <col min="3" max="3" width="15.33203125" customWidth="1"/>
    <col min="4" max="4" width="14.88671875" customWidth="1"/>
    <col min="8" max="8" width="23.44140625" customWidth="1"/>
  </cols>
  <sheetData>
    <row r="2" spans="1:8" ht="15" thickBot="1" x14ac:dyDescent="0.35">
      <c r="B2" s="9" t="s">
        <v>25</v>
      </c>
      <c r="C2" s="9" t="s">
        <v>26</v>
      </c>
      <c r="D2" s="10" t="s">
        <v>27</v>
      </c>
    </row>
    <row r="3" spans="1:8" x14ac:dyDescent="0.3">
      <c r="A3">
        <v>1</v>
      </c>
      <c r="B3" t="s">
        <v>28</v>
      </c>
      <c r="C3">
        <v>66</v>
      </c>
      <c r="D3" s="11" t="str">
        <f>VLOOKUP(C3,marks,2,TRUE)</f>
        <v xml:space="preserve">D </v>
      </c>
    </row>
    <row r="4" spans="1:8" ht="20.399999999999999" thickBot="1" x14ac:dyDescent="0.45">
      <c r="A4">
        <v>2</v>
      </c>
      <c r="B4" t="s">
        <v>29</v>
      </c>
      <c r="C4">
        <v>45</v>
      </c>
      <c r="D4" s="11" t="str">
        <f>VLOOKUP(C4,marks,2,TRUE)</f>
        <v xml:space="preserve">F </v>
      </c>
      <c r="F4" s="12" t="s">
        <v>30</v>
      </c>
      <c r="G4" s="13"/>
      <c r="H4" s="14"/>
    </row>
    <row r="5" spans="1:8" ht="18.600000000000001" thickTop="1" thickBot="1" x14ac:dyDescent="0.4">
      <c r="A5">
        <v>3</v>
      </c>
      <c r="B5" t="s">
        <v>31</v>
      </c>
      <c r="C5">
        <v>78</v>
      </c>
      <c r="D5" s="11" t="str">
        <f>VLOOKUP(C5,marks,2,TRUE)</f>
        <v xml:space="preserve">C </v>
      </c>
      <c r="F5" s="15" t="s">
        <v>32</v>
      </c>
      <c r="G5" s="15" t="s">
        <v>27</v>
      </c>
      <c r="H5" s="16" t="s">
        <v>33</v>
      </c>
    </row>
    <row r="6" spans="1:8" ht="15" thickTop="1" x14ac:dyDescent="0.3">
      <c r="A6">
        <v>4</v>
      </c>
      <c r="B6" t="s">
        <v>34</v>
      </c>
      <c r="C6">
        <v>95</v>
      </c>
      <c r="D6" s="11" t="str">
        <f>VLOOKUP(C6,marks,2,TRUE)</f>
        <v xml:space="preserve">A </v>
      </c>
      <c r="F6" s="17">
        <v>0</v>
      </c>
      <c r="G6" s="17" t="s">
        <v>35</v>
      </c>
      <c r="H6" s="18" t="s">
        <v>36</v>
      </c>
    </row>
    <row r="7" spans="1:8" x14ac:dyDescent="0.3">
      <c r="A7">
        <v>5</v>
      </c>
      <c r="B7" t="s">
        <v>37</v>
      </c>
      <c r="C7">
        <v>33</v>
      </c>
      <c r="D7" s="11" t="str">
        <f>VLOOKUP(C7,marks,2,TRUE)</f>
        <v xml:space="preserve">F </v>
      </c>
      <c r="F7" s="17">
        <v>60</v>
      </c>
      <c r="G7" s="17" t="s">
        <v>38</v>
      </c>
      <c r="H7" s="18" t="s">
        <v>39</v>
      </c>
    </row>
    <row r="8" spans="1:8" x14ac:dyDescent="0.3">
      <c r="A8">
        <v>6</v>
      </c>
      <c r="B8" t="s">
        <v>40</v>
      </c>
      <c r="C8">
        <v>83</v>
      </c>
      <c r="D8" s="11" t="str">
        <f>VLOOKUP(C8,marks,2,TRUE)</f>
        <v xml:space="preserve">B </v>
      </c>
      <c r="F8" s="17">
        <v>70</v>
      </c>
      <c r="G8" s="17" t="s">
        <v>41</v>
      </c>
      <c r="H8" s="18" t="s">
        <v>42</v>
      </c>
    </row>
    <row r="9" spans="1:8" x14ac:dyDescent="0.3">
      <c r="A9">
        <v>7</v>
      </c>
      <c r="B9" t="s">
        <v>43</v>
      </c>
      <c r="C9">
        <v>100</v>
      </c>
      <c r="D9" s="11" t="str">
        <f>VLOOKUP(C9,marks,2,TRUE)</f>
        <v xml:space="preserve">A </v>
      </c>
      <c r="F9" s="17">
        <v>80</v>
      </c>
      <c r="G9" s="17" t="s">
        <v>44</v>
      </c>
      <c r="H9" s="18" t="s">
        <v>45</v>
      </c>
    </row>
    <row r="10" spans="1:8" x14ac:dyDescent="0.3">
      <c r="A10">
        <v>8</v>
      </c>
      <c r="B10" t="s">
        <v>46</v>
      </c>
      <c r="C10">
        <v>68</v>
      </c>
      <c r="D10" s="11" t="str">
        <f>VLOOKUP(C10,marks,2,TRUE)</f>
        <v xml:space="preserve">D </v>
      </c>
      <c r="F10" s="19">
        <v>90</v>
      </c>
      <c r="G10" s="19" t="s">
        <v>47</v>
      </c>
      <c r="H10" s="20" t="s">
        <v>48</v>
      </c>
    </row>
    <row r="11" spans="1:8" x14ac:dyDescent="0.3">
      <c r="A11">
        <v>9</v>
      </c>
      <c r="B11" t="s">
        <v>49</v>
      </c>
      <c r="C11">
        <v>59</v>
      </c>
      <c r="D11" s="11" t="str">
        <f>VLOOKUP(C11,marks,2,TRUE)</f>
        <v xml:space="preserve">F </v>
      </c>
    </row>
    <row r="12" spans="1:8" x14ac:dyDescent="0.3">
      <c r="A12">
        <v>10</v>
      </c>
      <c r="B12" t="s">
        <v>50</v>
      </c>
      <c r="C12">
        <v>85</v>
      </c>
      <c r="D12" s="11" t="str">
        <f>VLOOKUP(C12,marks,2,TRUE)</f>
        <v xml:space="preserve">B </v>
      </c>
    </row>
    <row r="13" spans="1:8" x14ac:dyDescent="0.3">
      <c r="A13">
        <v>11</v>
      </c>
      <c r="B13" t="s">
        <v>51</v>
      </c>
      <c r="C13">
        <v>90</v>
      </c>
      <c r="D13" s="11" t="str">
        <f>VLOOKUP(C13,marks,2,TRUE)</f>
        <v xml:space="preserve">A </v>
      </c>
    </row>
    <row r="14" spans="1:8" x14ac:dyDescent="0.3">
      <c r="A14">
        <v>12</v>
      </c>
      <c r="B14" t="s">
        <v>52</v>
      </c>
      <c r="C14">
        <v>65</v>
      </c>
      <c r="D14" s="11" t="str">
        <f>VLOOKUP(C14,marks,2,TRUE)</f>
        <v xml:space="preserve">D </v>
      </c>
      <c r="F14" t="s">
        <v>53</v>
      </c>
    </row>
    <row r="15" spans="1:8" x14ac:dyDescent="0.3">
      <c r="F15" t="str">
        <f>VLOOKUP(MATCH(MAX(points),points,0),exam,2,FALSE)</f>
        <v>Петров Б.И.</v>
      </c>
    </row>
  </sheetData>
  <mergeCells count="1">
    <mergeCell ref="F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8CF7-0101-47AE-979B-4B10DDAFCE58}">
  <dimension ref="A1:K9"/>
  <sheetViews>
    <sheetView topLeftCell="B1" workbookViewId="0">
      <selection activeCell="B9" sqref="B9"/>
    </sheetView>
  </sheetViews>
  <sheetFormatPr defaultRowHeight="14.4" x14ac:dyDescent="0.3"/>
  <cols>
    <col min="1" max="6" width="15.6640625" customWidth="1"/>
    <col min="7" max="7" width="14.88671875" customWidth="1"/>
    <col min="10" max="10" width="41.5546875" customWidth="1"/>
    <col min="11" max="11" width="43.5546875" customWidth="1"/>
  </cols>
  <sheetData>
    <row r="1" spans="1:11" ht="20.399999999999999" thickBot="1" x14ac:dyDescent="0.45">
      <c r="B1" s="21"/>
      <c r="C1" s="22">
        <v>1</v>
      </c>
      <c r="D1" s="22">
        <v>2</v>
      </c>
      <c r="E1" s="22">
        <v>3</v>
      </c>
      <c r="F1" s="22">
        <v>4</v>
      </c>
      <c r="G1" s="23">
        <v>5</v>
      </c>
      <c r="I1" s="21"/>
      <c r="J1" s="24" t="s">
        <v>54</v>
      </c>
      <c r="K1" s="25"/>
    </row>
    <row r="2" spans="1:11" ht="18" thickBot="1" x14ac:dyDescent="0.4">
      <c r="A2" s="26"/>
      <c r="B2" s="27"/>
      <c r="C2" s="28" t="s">
        <v>55</v>
      </c>
      <c r="D2" s="28" t="s">
        <v>56</v>
      </c>
      <c r="E2" s="28" t="s">
        <v>57</v>
      </c>
      <c r="F2" s="28" t="s">
        <v>58</v>
      </c>
      <c r="G2" s="29" t="s">
        <v>59</v>
      </c>
      <c r="I2" s="21"/>
      <c r="J2" s="30" t="s">
        <v>60</v>
      </c>
      <c r="K2" s="31" t="s">
        <v>61</v>
      </c>
    </row>
    <row r="3" spans="1:11" ht="17.399999999999999" x14ac:dyDescent="0.35">
      <c r="A3" s="32">
        <v>1</v>
      </c>
      <c r="B3" s="33" t="s">
        <v>55</v>
      </c>
      <c r="C3" s="34">
        <v>0</v>
      </c>
      <c r="D3">
        <v>25</v>
      </c>
      <c r="E3">
        <v>60</v>
      </c>
      <c r="F3" s="35">
        <v>100000</v>
      </c>
      <c r="G3" s="36">
        <v>100000</v>
      </c>
      <c r="I3" s="21"/>
      <c r="J3" s="37">
        <v>4</v>
      </c>
      <c r="K3" s="21">
        <v>0</v>
      </c>
    </row>
    <row r="4" spans="1:11" ht="17.399999999999999" x14ac:dyDescent="0.35">
      <c r="A4" s="32">
        <v>2</v>
      </c>
      <c r="B4" s="33" t="s">
        <v>56</v>
      </c>
      <c r="C4">
        <v>25</v>
      </c>
      <c r="D4" s="34">
        <v>0</v>
      </c>
      <c r="E4">
        <v>45</v>
      </c>
      <c r="F4" s="35">
        <v>100000</v>
      </c>
      <c r="G4" s="21">
        <v>30</v>
      </c>
      <c r="I4" s="21"/>
      <c r="J4" s="38">
        <v>3</v>
      </c>
      <c r="K4" s="21">
        <f>K3+INDEX(distans,J3,J4)</f>
        <v>10</v>
      </c>
    </row>
    <row r="5" spans="1:11" ht="17.399999999999999" x14ac:dyDescent="0.35">
      <c r="A5" s="32">
        <v>3</v>
      </c>
      <c r="B5" s="33" t="s">
        <v>57</v>
      </c>
      <c r="C5">
        <v>60</v>
      </c>
      <c r="D5">
        <v>45</v>
      </c>
      <c r="E5" s="34">
        <v>0</v>
      </c>
      <c r="F5">
        <v>10</v>
      </c>
      <c r="G5" s="21">
        <v>20</v>
      </c>
      <c r="I5" s="21"/>
      <c r="J5" s="38">
        <v>1</v>
      </c>
      <c r="K5" s="21">
        <f>K4+INDEX(distans,J4,J5)</f>
        <v>70</v>
      </c>
    </row>
    <row r="6" spans="1:11" ht="17.399999999999999" x14ac:dyDescent="0.35">
      <c r="A6" s="32">
        <v>4</v>
      </c>
      <c r="B6" s="33" t="s">
        <v>58</v>
      </c>
      <c r="C6" s="35">
        <v>100000</v>
      </c>
      <c r="D6" s="35">
        <v>100000</v>
      </c>
      <c r="E6">
        <v>10</v>
      </c>
      <c r="F6" s="34">
        <v>0</v>
      </c>
      <c r="G6" s="36">
        <v>100000</v>
      </c>
      <c r="I6" s="21"/>
      <c r="J6" s="38">
        <v>2</v>
      </c>
      <c r="K6" s="21">
        <f>K5+INDEX(distans,J5,J6)</f>
        <v>95</v>
      </c>
    </row>
    <row r="7" spans="1:11" ht="18" thickBot="1" x14ac:dyDescent="0.4">
      <c r="A7" s="23">
        <v>5</v>
      </c>
      <c r="B7" s="39" t="s">
        <v>59</v>
      </c>
      <c r="C7" s="40">
        <v>100000</v>
      </c>
      <c r="D7" s="26">
        <v>30</v>
      </c>
      <c r="E7" s="26">
        <v>20</v>
      </c>
      <c r="F7" s="41">
        <v>100000</v>
      </c>
      <c r="G7" s="42">
        <v>0</v>
      </c>
      <c r="I7" s="21"/>
      <c r="J7" s="43">
        <v>5</v>
      </c>
      <c r="K7" s="21">
        <v>1</v>
      </c>
    </row>
    <row r="9" spans="1:11" x14ac:dyDescent="0.3">
      <c r="B9" s="44" t="s">
        <v>62</v>
      </c>
    </row>
  </sheetData>
  <mergeCells count="1">
    <mergeCell ref="J1:K1"/>
  </mergeCells>
  <hyperlinks>
    <hyperlink ref="B9" location="Лист1!A1" display="Задание 1" xr:uid="{ECDCA72C-8D50-4879-A9E6-84050F64DE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14</vt:i4>
      </vt:variant>
    </vt:vector>
  </HeadingPairs>
  <TitlesOfParts>
    <vt:vector size="19" baseType="lpstr">
      <vt:lpstr>Лист1</vt:lpstr>
      <vt:lpstr>СК</vt:lpstr>
      <vt:lpstr>Лист3</vt:lpstr>
      <vt:lpstr>Лист4</vt:lpstr>
      <vt:lpstr>Лист5</vt:lpstr>
      <vt:lpstr>act_mult</vt:lpstr>
      <vt:lpstr>act_name</vt:lpstr>
      <vt:lpstr>choice</vt:lpstr>
      <vt:lpstr>course</vt:lpstr>
      <vt:lpstr>distans</vt:lpstr>
      <vt:lpstr>ex</vt:lpstr>
      <vt:lpstr>exam</vt:lpstr>
      <vt:lpstr>marks</vt:lpstr>
      <vt:lpstr>point</vt:lpstr>
      <vt:lpstr>points</vt:lpstr>
      <vt:lpstr>rub</vt:lpstr>
      <vt:lpstr>value</vt:lpstr>
      <vt:lpstr>Пол</vt:lpstr>
      <vt:lpstr>Пол1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Копылов</dc:creator>
  <cp:lastModifiedBy>Евгений Копылов</cp:lastModifiedBy>
  <dcterms:created xsi:type="dcterms:W3CDTF">2015-06-05T18:19:34Z</dcterms:created>
  <dcterms:modified xsi:type="dcterms:W3CDTF">2023-04-15T13:31:01Z</dcterms:modified>
</cp:coreProperties>
</file>