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ather\Documents\Bible Quiz\Bluegrass\"/>
    </mc:Choice>
  </mc:AlternateContent>
  <xr:revisionPtr revIDLastSave="0" documentId="13_ncr:1_{4D9402BE-B457-4604-9810-85913FA47541}" xr6:coauthVersionLast="45" xr6:coauthVersionMax="45" xr10:uidLastSave="{00000000-0000-0000-0000-000000000000}"/>
  <bookViews>
    <workbookView xWindow="-98" yWindow="-98" windowWidth="19396" windowHeight="11596" tabRatio="785" xr2:uid="{8FD38FA4-542C-40CA-B31B-48FE95776488}"/>
  </bookViews>
  <sheets>
    <sheet name="A Top Division" sheetId="12" r:id="rId1"/>
    <sheet name="A Bottom Division" sheetId="13" r:id="rId2"/>
    <sheet name="A League Quizzers" sheetId="3" r:id="rId3"/>
    <sheet name="A League Teams" sheetId="1" r:id="rId4"/>
    <sheet name="XP Top Division" sheetId="17" r:id="rId5"/>
    <sheet name="XP Bottom Division" sheetId="18" r:id="rId6"/>
    <sheet name="XP Quizzers" sheetId="10" r:id="rId7"/>
    <sheet name="XP Teams" sheetId="9" r:id="rId8"/>
    <sheet name="Schedule" sheetId="11" r:id="rId9"/>
  </sheets>
  <definedNames>
    <definedName name="_xlnm.Print_Area" localSheetId="8">Schedule!$A$1:$U$31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" i="12" l="1"/>
  <c r="Y6" i="12"/>
  <c r="Y5" i="12"/>
  <c r="Y7" i="12"/>
  <c r="X4" i="12"/>
  <c r="X6" i="12"/>
  <c r="X5" i="12"/>
  <c r="X7" i="12"/>
  <c r="Y5" i="13"/>
  <c r="Y4" i="13"/>
  <c r="Y6" i="13"/>
  <c r="X5" i="13"/>
  <c r="X4" i="13"/>
  <c r="X6" i="13"/>
  <c r="Y4" i="17"/>
  <c r="Y5" i="17"/>
  <c r="Y6" i="17"/>
  <c r="Y7" i="17"/>
  <c r="X4" i="17"/>
  <c r="X5" i="17"/>
  <c r="X6" i="17"/>
  <c r="X7" i="17"/>
  <c r="W4" i="17"/>
  <c r="W5" i="17"/>
  <c r="W6" i="17"/>
  <c r="W7" i="17"/>
  <c r="V4" i="17"/>
  <c r="V5" i="17"/>
  <c r="V6" i="17"/>
  <c r="V7" i="17"/>
  <c r="Y4" i="18"/>
  <c r="Y5" i="18"/>
  <c r="Y6" i="18"/>
  <c r="X4" i="18"/>
  <c r="X5" i="18"/>
  <c r="X6" i="18"/>
  <c r="W4" i="18"/>
  <c r="W5" i="18"/>
  <c r="W6" i="18"/>
  <c r="V4" i="18"/>
  <c r="V5" i="18"/>
  <c r="V6" i="18"/>
  <c r="S17" i="3"/>
  <c r="S11" i="3"/>
  <c r="S14" i="3"/>
  <c r="S23" i="3"/>
  <c r="S20" i="3"/>
  <c r="S4" i="3"/>
  <c r="S21" i="3"/>
  <c r="S10" i="3"/>
  <c r="S12" i="3"/>
  <c r="S22" i="3"/>
  <c r="S24" i="3"/>
  <c r="S19" i="3"/>
  <c r="S13" i="3"/>
  <c r="S9" i="3"/>
  <c r="S5" i="3"/>
  <c r="S18" i="3"/>
  <c r="S7" i="3"/>
  <c r="S6" i="3"/>
  <c r="S15" i="3"/>
  <c r="S8" i="3"/>
  <c r="S16" i="3"/>
  <c r="S9" i="10"/>
  <c r="S7" i="10"/>
  <c r="S19" i="10"/>
  <c r="S16" i="10"/>
  <c r="S20" i="10"/>
  <c r="S6" i="10"/>
  <c r="S8" i="10"/>
  <c r="S4" i="10"/>
  <c r="S14" i="10"/>
  <c r="S13" i="10"/>
  <c r="S10" i="10"/>
  <c r="S5" i="10"/>
  <c r="S11" i="10"/>
  <c r="S15" i="10"/>
  <c r="S18" i="10"/>
  <c r="S12" i="10"/>
  <c r="S17" i="10"/>
  <c r="W4" i="12"/>
  <c r="W6" i="12"/>
  <c r="W5" i="12"/>
  <c r="W7" i="12"/>
  <c r="V4" i="12"/>
  <c r="V6" i="12"/>
  <c r="V5" i="12"/>
  <c r="V7" i="12"/>
  <c r="W5" i="13"/>
  <c r="W4" i="13"/>
  <c r="W6" i="13"/>
  <c r="V5" i="13"/>
  <c r="V4" i="13"/>
  <c r="V6" i="13"/>
  <c r="R4" i="9"/>
  <c r="R5" i="9"/>
  <c r="R6" i="9"/>
  <c r="R7" i="9"/>
  <c r="R8" i="9"/>
  <c r="R9" i="9"/>
  <c r="R10" i="9"/>
  <c r="P9" i="1" l="1"/>
  <c r="Q9" i="1"/>
  <c r="R9" i="1"/>
  <c r="S9" i="1"/>
  <c r="P6" i="1"/>
  <c r="Q6" i="1"/>
  <c r="R6" i="1"/>
  <c r="S6" i="1"/>
  <c r="P7" i="1"/>
  <c r="Q7" i="1"/>
  <c r="R7" i="1"/>
  <c r="S7" i="1"/>
  <c r="R8" i="1" l="1"/>
  <c r="R5" i="1"/>
  <c r="R10" i="1"/>
  <c r="R4" i="1"/>
  <c r="R12" i="10"/>
  <c r="R17" i="10"/>
  <c r="T12" i="10"/>
  <c r="T17" i="10"/>
  <c r="T18" i="10"/>
  <c r="R18" i="10"/>
  <c r="T15" i="10"/>
  <c r="R15" i="10"/>
  <c r="T11" i="10"/>
  <c r="R11" i="10"/>
  <c r="T5" i="10"/>
  <c r="R5" i="10"/>
  <c r="T10" i="10"/>
  <c r="R10" i="10"/>
  <c r="T13" i="10"/>
  <c r="R13" i="10"/>
  <c r="T14" i="10"/>
  <c r="R14" i="10"/>
  <c r="T4" i="10"/>
  <c r="R4" i="10"/>
  <c r="T8" i="10"/>
  <c r="R8" i="10"/>
  <c r="T6" i="10"/>
  <c r="R6" i="10"/>
  <c r="T20" i="10"/>
  <c r="R20" i="10"/>
  <c r="T16" i="10"/>
  <c r="R16" i="10"/>
  <c r="T19" i="10"/>
  <c r="R19" i="10"/>
  <c r="T7" i="10"/>
  <c r="R7" i="10"/>
  <c r="T9" i="10"/>
  <c r="R9" i="10"/>
  <c r="S4" i="9"/>
  <c r="Q4" i="9"/>
  <c r="P4" i="9"/>
  <c r="S7" i="9"/>
  <c r="Q7" i="9"/>
  <c r="P7" i="9"/>
  <c r="S6" i="9"/>
  <c r="Q6" i="9"/>
  <c r="P6" i="9"/>
  <c r="S5" i="9"/>
  <c r="Q5" i="9"/>
  <c r="P5" i="9"/>
  <c r="S10" i="9"/>
  <c r="Q10" i="9"/>
  <c r="P10" i="9"/>
  <c r="S9" i="9"/>
  <c r="Q9" i="9"/>
  <c r="P9" i="9"/>
  <c r="S8" i="9"/>
  <c r="Q8" i="9"/>
  <c r="P8" i="9"/>
  <c r="T7" i="3"/>
  <c r="T6" i="3"/>
  <c r="T15" i="3"/>
  <c r="T19" i="3"/>
  <c r="T13" i="3"/>
  <c r="T9" i="3"/>
  <c r="T5" i="3"/>
  <c r="T18" i="3"/>
  <c r="T8" i="3"/>
  <c r="T16" i="3"/>
  <c r="T20" i="3"/>
  <c r="T4" i="3"/>
  <c r="T21" i="3"/>
  <c r="T17" i="3"/>
  <c r="T11" i="3"/>
  <c r="T14" i="3"/>
  <c r="T23" i="3"/>
  <c r="T10" i="3"/>
  <c r="T12" i="3"/>
  <c r="T22" i="3"/>
  <c r="T24" i="3"/>
  <c r="R15" i="3"/>
  <c r="R19" i="3"/>
  <c r="R13" i="3"/>
  <c r="R9" i="3"/>
  <c r="R5" i="3"/>
  <c r="R18" i="3"/>
  <c r="R8" i="3"/>
  <c r="R16" i="3"/>
  <c r="R20" i="3"/>
  <c r="R4" i="3"/>
  <c r="R21" i="3"/>
  <c r="R17" i="3"/>
  <c r="R11" i="3"/>
  <c r="R14" i="3"/>
  <c r="R23" i="3"/>
  <c r="R10" i="3"/>
  <c r="R12" i="3"/>
  <c r="R22" i="3"/>
  <c r="R24" i="3"/>
  <c r="R6" i="3"/>
  <c r="R7" i="3"/>
  <c r="P10" i="1"/>
  <c r="P4" i="1"/>
  <c r="P8" i="1"/>
  <c r="Q10" i="1"/>
  <c r="Q4" i="1"/>
  <c r="Q8" i="1"/>
  <c r="S10" i="1"/>
  <c r="S4" i="1"/>
  <c r="S8" i="1"/>
  <c r="S5" i="1" l="1"/>
  <c r="Q5" i="1"/>
  <c r="P5" i="1"/>
</calcChain>
</file>

<file path=xl/sharedStrings.xml><?xml version="1.0" encoding="utf-8"?>
<sst xmlns="http://schemas.openxmlformats.org/spreadsheetml/2006/main" count="741" uniqueCount="124">
  <si>
    <t>Wins</t>
  </si>
  <si>
    <t>Losses</t>
  </si>
  <si>
    <t>Win/Loss</t>
  </si>
  <si>
    <t>Points</t>
  </si>
  <si>
    <t>W</t>
  </si>
  <si>
    <t>L</t>
  </si>
  <si>
    <t>Team</t>
  </si>
  <si>
    <t>Quizzer</t>
  </si>
  <si>
    <t>Quiz outs</t>
  </si>
  <si>
    <t>Hannah Tinney</t>
  </si>
  <si>
    <t>Sarah Lin</t>
  </si>
  <si>
    <t>Aaron Lin</t>
  </si>
  <si>
    <t>Josiah Laakkonen</t>
  </si>
  <si>
    <t>Total</t>
  </si>
  <si>
    <t>R1</t>
  </si>
  <si>
    <t>R2</t>
  </si>
  <si>
    <t>R3</t>
  </si>
  <si>
    <t>R4</t>
  </si>
  <si>
    <t>Konyinsola Sofowora</t>
  </si>
  <si>
    <t>Elijah Caudill</t>
  </si>
  <si>
    <t>Breonna Elder</t>
  </si>
  <si>
    <t>Faith Poling</t>
  </si>
  <si>
    <t>Rachel Caudill</t>
  </si>
  <si>
    <t>R5</t>
  </si>
  <si>
    <t>1</t>
  </si>
  <si>
    <t>2</t>
  </si>
  <si>
    <t>3</t>
  </si>
  <si>
    <t>4</t>
  </si>
  <si>
    <t>5</t>
  </si>
  <si>
    <t>6</t>
  </si>
  <si>
    <t>R6</t>
  </si>
  <si>
    <t>R1 - P</t>
  </si>
  <si>
    <t>R2 - P</t>
  </si>
  <si>
    <t>R3 - P</t>
  </si>
  <si>
    <t>R4 - P</t>
  </si>
  <si>
    <t>R5 - P</t>
  </si>
  <si>
    <t>R6 - P</t>
  </si>
  <si>
    <t>R7</t>
  </si>
  <si>
    <t>R7 - P</t>
  </si>
  <si>
    <t>First Assembly - Louisville, OH</t>
  </si>
  <si>
    <t>Weak and Useless - Lexington, KY</t>
  </si>
  <si>
    <t>Order of Aaron - Lexington, KY</t>
  </si>
  <si>
    <t>Radiant Life - Dublin, OH</t>
  </si>
  <si>
    <t>Life Church - Germantown, WI</t>
  </si>
  <si>
    <t>Hidden Word - Sandston, VA</t>
  </si>
  <si>
    <t>Calvary Church - Marinette, WI</t>
  </si>
  <si>
    <t>Janelle Nimako</t>
  </si>
  <si>
    <t>Jayden Nimako</t>
  </si>
  <si>
    <t>Dara Sofowora</t>
  </si>
  <si>
    <t>Aaron Lane</t>
  </si>
  <si>
    <t>Andrew Lane</t>
  </si>
  <si>
    <t>Anna Lane</t>
  </si>
  <si>
    <t>Johnathon Kramer</t>
  </si>
  <si>
    <t>Elizabeth Powell</t>
  </si>
  <si>
    <t>Jeremy Zadina</t>
  </si>
  <si>
    <t>Victoria Cullins</t>
  </si>
  <si>
    <t>Darcie Harr</t>
  </si>
  <si>
    <t>Landon Hester</t>
  </si>
  <si>
    <t>Madison Day</t>
  </si>
  <si>
    <t>Camille Lawrence</t>
  </si>
  <si>
    <t>Ember Yoder</t>
  </si>
  <si>
    <t>Robson Yoder</t>
  </si>
  <si>
    <t>Sophia Hoffman</t>
  </si>
  <si>
    <t>Gracie Stogsdill</t>
  </si>
  <si>
    <t>Hannah Vradenburg</t>
  </si>
  <si>
    <t>Maycee Vradenburg</t>
  </si>
  <si>
    <t>Hidden Word - Standston, VA</t>
  </si>
  <si>
    <t>7</t>
  </si>
  <si>
    <t>1 - QO</t>
  </si>
  <si>
    <t>2 - QO</t>
  </si>
  <si>
    <t>3 - QO</t>
  </si>
  <si>
    <t>4 - QO</t>
  </si>
  <si>
    <t>5 - QO</t>
  </si>
  <si>
    <t>6 - QO</t>
  </si>
  <si>
    <t>7 - QO</t>
  </si>
  <si>
    <t>Average</t>
  </si>
  <si>
    <t>Trinity - Georgetown, KY</t>
  </si>
  <si>
    <t>Deliberately Forget - Harbor Beach, MI</t>
  </si>
  <si>
    <t>Say With Confidence - Harbor Beach, MI</t>
  </si>
  <si>
    <t>Flames of Fire - Lexington, KY</t>
  </si>
  <si>
    <t>Kaylee Tidaback</t>
  </si>
  <si>
    <t>Abigail Powell</t>
  </si>
  <si>
    <t>Eric Zadina</t>
  </si>
  <si>
    <t>Alexis Bernstein</t>
  </si>
  <si>
    <t>Becca Bartsch</t>
  </si>
  <si>
    <t>Christopher Costlow</t>
  </si>
  <si>
    <t>Jessica Spitaleri</t>
  </si>
  <si>
    <t>Caleb Hoffman</t>
  </si>
  <si>
    <t>Cora Vradenburg</t>
  </si>
  <si>
    <t>Avg.</t>
  </si>
  <si>
    <t>Team #1</t>
  </si>
  <si>
    <t xml:space="preserve">     Team #7</t>
  </si>
  <si>
    <t>Team #2</t>
  </si>
  <si>
    <t>Team #3</t>
  </si>
  <si>
    <t>Team #4</t>
  </si>
  <si>
    <t>Team #5</t>
  </si>
  <si>
    <t>Team #6</t>
  </si>
  <si>
    <t xml:space="preserve">     Team #5</t>
  </si>
  <si>
    <t xml:space="preserve">     Team #6</t>
  </si>
  <si>
    <t>A Division</t>
  </si>
  <si>
    <t>Experience Division</t>
  </si>
  <si>
    <t>Team #7</t>
  </si>
  <si>
    <t xml:space="preserve">   Flames of Fire - Lexington, KY</t>
  </si>
  <si>
    <t xml:space="preserve">   First Assembly - Louisville, OH</t>
  </si>
  <si>
    <t xml:space="preserve">   Trinity Assembly - Georgetown, KY</t>
  </si>
  <si>
    <t>Bye</t>
  </si>
  <si>
    <t>3rd Annual Bluegrass Classic                                                    October 24, 2020</t>
  </si>
  <si>
    <t>Room/Round</t>
  </si>
  <si>
    <t>Lunch</t>
  </si>
  <si>
    <t>A-1</t>
  </si>
  <si>
    <t>A-2</t>
  </si>
  <si>
    <t>A-3</t>
  </si>
  <si>
    <t>XP-1</t>
  </si>
  <si>
    <t>XP-2</t>
  </si>
  <si>
    <t>XP-3</t>
  </si>
  <si>
    <t>E</t>
  </si>
  <si>
    <t>B</t>
  </si>
  <si>
    <t>-</t>
  </si>
  <si>
    <t>R8</t>
  </si>
  <si>
    <t>R8 - P</t>
  </si>
  <si>
    <t>R9</t>
  </si>
  <si>
    <t>R9 - P</t>
  </si>
  <si>
    <t>R10</t>
  </si>
  <si>
    <t>R10 -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</si>
</sst>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75">
    <xf numFmtId="0" fontId="0" fillId="0" borderId="0" xfId="0"/>
    <xf numFmtId="0" fontId="2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64" fontId="0" fillId="0" borderId="0" xfId="1" applyNumberFormat="1" applyFont="1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4" borderId="0" xfId="0" applyFont="1" applyFill="1" applyBorder="1"/>
    <xf numFmtId="0" fontId="0" fillId="4" borderId="0" xfId="0" applyFill="1"/>
    <xf numFmtId="0" fontId="6" fillId="2" borderId="0" xfId="0" applyFont="1" applyFill="1" applyBorder="1" applyAlignment="1">
      <alignment horizontal="center"/>
    </xf>
    <xf numFmtId="0" fontId="8" fillId="0" borderId="0" xfId="2"/>
    <xf numFmtId="0" fontId="6" fillId="2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2" fillId="0" borderId="1" xfId="0" applyFont="1" applyFill="1" applyBorder="1"/>
    <xf numFmtId="0" fontId="0" fillId="0" borderId="2" xfId="0" applyBorder="1"/>
    <xf numFmtId="0" fontId="2" fillId="0" borderId="1" xfId="0" applyFont="1" applyFill="1" applyBorder="1" applyAlignment="1">
      <alignment horizontal="right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right"/>
    </xf>
    <xf numFmtId="0" fontId="2" fillId="0" borderId="2" xfId="0" applyFont="1" applyFill="1" applyBorder="1"/>
    <xf numFmtId="0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0" xfId="0" applyFill="1"/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2" fillId="0" borderId="0" xfId="0" applyFont="1"/>
    <xf numFmtId="0" fontId="9" fillId="0" borderId="3" xfId="0" applyFont="1" applyBorder="1" applyAlignment="1"/>
    <xf numFmtId="0" fontId="9" fillId="0" borderId="4" xfId="0" applyFont="1" applyBorder="1" applyAlignment="1"/>
    <xf numFmtId="0" fontId="9" fillId="0" borderId="5" xfId="0" applyFont="1" applyBorder="1" applyAlignment="1"/>
    <xf numFmtId="0" fontId="13" fillId="0" borderId="0" xfId="0" applyFont="1"/>
    <xf numFmtId="0" fontId="13" fillId="0" borderId="8" xfId="0" applyFont="1" applyBorder="1"/>
    <xf numFmtId="0" fontId="14" fillId="0" borderId="0" xfId="0" applyFont="1"/>
    <xf numFmtId="0" fontId="13" fillId="0" borderId="10" xfId="0" applyFont="1" applyBorder="1"/>
    <xf numFmtId="0" fontId="14" fillId="0" borderId="11" xfId="0" applyFont="1" applyBorder="1" applyAlignment="1">
      <alignment horizontal="center"/>
    </xf>
    <xf numFmtId="0" fontId="14" fillId="5" borderId="11" xfId="0" applyFont="1" applyFill="1" applyBorder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14" fillId="5" borderId="2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/>
    <xf numFmtId="0" fontId="14" fillId="0" borderId="14" xfId="0" applyFont="1" applyBorder="1"/>
    <xf numFmtId="0" fontId="13" fillId="0" borderId="14" xfId="0" applyFont="1" applyBorder="1"/>
    <xf numFmtId="0" fontId="13" fillId="0" borderId="15" xfId="0" applyFont="1" applyBorder="1"/>
    <xf numFmtId="0" fontId="14" fillId="0" borderId="7" xfId="0" applyFont="1" applyBorder="1"/>
    <xf numFmtId="0" fontId="12" fillId="0" borderId="14" xfId="0" applyFont="1" applyBorder="1"/>
    <xf numFmtId="0" fontId="16" fillId="0" borderId="10" xfId="0" applyFont="1" applyBorder="1"/>
    <xf numFmtId="0" fontId="14" fillId="0" borderId="0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0" fillId="0" borderId="6" xfId="0" applyFont="1" applyBorder="1" applyAlignment="1">
      <alignment horizontal="left"/>
    </xf>
    <xf numFmtId="0" fontId="12" fillId="0" borderId="9" xfId="0" applyFont="1" applyBorder="1"/>
    <xf numFmtId="0" fontId="14" fillId="0" borderId="9" xfId="0" applyFont="1" applyBorder="1"/>
    <xf numFmtId="0" fontId="14" fillId="0" borderId="13" xfId="0" applyFont="1" applyBorder="1"/>
    <xf numFmtId="0" fontId="14" fillId="0" borderId="6" xfId="0" applyFont="1" applyBorder="1"/>
    <xf numFmtId="0" fontId="0" fillId="0" borderId="1" xfId="0" applyBorder="1" applyAlignment="1">
      <alignment horizontal="right"/>
    </xf>
    <xf numFmtId="0" fontId="1" fillId="0" borderId="10" xfId="0" applyFont="1" applyBorder="1"/>
    <xf numFmtId="0" fontId="0" fillId="0" borderId="10" xfId="0" applyBorder="1"/>
    <xf numFmtId="0" fontId="14" fillId="0" borderId="23" xfId="0" applyFont="1" applyBorder="1" applyAlignment="1">
      <alignment horizontal="center"/>
    </xf>
    <xf numFmtId="0" fontId="14" fillId="0" borderId="24" xfId="0" applyFont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/>
        <right style="thin">
          <color auto="1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border diagonalUp="0" diagonalDown="0">
        <left/>
        <right style="thin">
          <color auto="1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border diagonalUp="0" diagonalDown="0">
        <left/>
        <right style="thin">
          <color auto="1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border diagonalUp="0" diagonalDown="0">
        <left/>
        <right style="thin">
          <color auto="1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border diagonalUp="0" diagonalDown="0">
        <left/>
        <right style="thin">
          <color auto="1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border diagonalUp="0" diagonalDown="0">
        <left/>
        <right style="thin">
          <color auto="1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border diagonalUp="0" diagonalDown="0">
        <left/>
        <right style="thin">
          <color auto="1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border diagonalUp="0" diagonalDown="0">
        <left/>
        <right style="thin">
          <color auto="1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/>
        <right style="thin">
          <color auto="1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border diagonalUp="0" diagonalDown="0">
        <left/>
        <right style="thin">
          <color auto="1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border diagonalUp="0" diagonalDown="0">
        <left/>
        <right style="thin">
          <color auto="1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border diagonalUp="0" diagonalDown="0">
        <left/>
        <right style="thin">
          <color auto="1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border diagonalUp="0" diagonalDown="0">
        <left/>
        <right style="thin">
          <color auto="1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/>
        <right style="thin">
          <color auto="1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border diagonalUp="0" diagonalDown="0">
        <left/>
        <right style="thin">
          <color auto="1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border diagonalUp="0" diagonalDown="0">
        <left/>
        <right style="thin">
          <color auto="1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border diagonalUp="0" diagonalDown="0">
        <left/>
        <right style="thin">
          <color auto="1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border diagonalUp="0" diagonalDown="0">
        <left/>
        <right style="thin">
          <color auto="1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border diagonalUp="0" diagonalDown="0">
        <left/>
        <right style="thin">
          <color auto="1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border diagonalUp="0" diagonalDown="0">
        <left/>
        <right style="thin">
          <color auto="1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border diagonalUp="0" diagonalDown="0">
        <left/>
        <right style="thin">
          <color auto="1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/>
        <right style="thin">
          <color auto="1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border diagonalUp="0" diagonalDown="0">
        <left/>
        <right style="thin">
          <color auto="1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border diagonalUp="0" diagonalDown="0">
        <left/>
        <right style="thin">
          <color auto="1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border diagonalUp="0" diagonalDown="0">
        <left/>
        <right style="thin">
          <color auto="1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border diagonalUp="0" diagonalDown="0">
        <left/>
        <right style="thin">
          <color auto="1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auto="1"/>
        </right>
        <top/>
        <bottom/>
        <vertical/>
        <horizontal/>
      </border>
    </dxf>
    <dxf>
      <border diagonalUp="0" diagonalDown="0">
        <left/>
        <right style="thin">
          <color auto="1"/>
        </right>
        <top/>
        <bottom/>
        <vertical/>
        <horizontal/>
      </border>
    </dxf>
    <dxf>
      <border diagonalUp="0" diagonalDown="0">
        <left/>
        <right style="thin">
          <color auto="1"/>
        </right>
        <top/>
        <bottom/>
        <vertical/>
        <horizontal/>
      </border>
    </dxf>
    <dxf>
      <border diagonalUp="0" diagonalDown="0">
        <left/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/>
        <right style="thin">
          <color auto="1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border diagonalUp="0" diagonalDown="0">
        <left/>
        <right style="thin">
          <color auto="1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border diagonalUp="0" diagonalDown="0">
        <left/>
        <right style="thin">
          <color auto="1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border diagonalUp="0" diagonalDown="0">
        <left/>
        <right style="thin">
          <color auto="1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border diagonalUp="0" diagonalDown="0">
        <left/>
        <right style="thin">
          <color auto="1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border diagonalUp="0" diagonalDown="0">
        <left/>
        <right style="thin">
          <color auto="1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border diagonalUp="0" diagonalDown="0">
        <left/>
        <right style="thin">
          <color auto="1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border diagonalUp="0" diagonalDown="0">
        <left/>
        <right style="thin">
          <color auto="1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border diagonalUp="0" diagonalDown="0" outline="0">
        <left/>
        <right style="thin">
          <color indexed="64"/>
        </right>
        <top/>
        <bottom/>
      </border>
    </dxf>
    <dxf>
      <alignment horizontal="right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auto="1"/>
        </left>
      </border>
    </dxf>
    <dxf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/>
        <right style="thin">
          <color auto="1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border diagonalUp="0" diagonalDown="0">
        <left/>
        <right style="thin">
          <color auto="1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border diagonalUp="0" diagonalDown="0">
        <left/>
        <right style="thin">
          <color auto="1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border diagonalUp="0" diagonalDown="0">
        <left/>
        <right style="thin">
          <color auto="1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border diagonalUp="0" diagonalDown="0">
        <left/>
        <right style="thin">
          <color auto="1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border diagonalUp="0" diagonalDown="0">
        <left/>
        <right style="thin">
          <color auto="1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border diagonalUp="0" diagonalDown="0">
        <left/>
        <right style="thin">
          <color auto="1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border diagonalUp="0" diagonalDown="0">
        <left/>
        <right style="thin">
          <color auto="1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472CAFC-6D31-4C3A-B3D2-F6C788275348}" name="Table39" displayName="Table39" ref="A3:Y7" totalsRowShown="0">
  <autoFilter ref="A3:Y7" xr:uid="{2D44EEF3-49DA-4135-9B91-788BC99227D9}"/>
  <sortState xmlns:xlrd2="http://schemas.microsoft.com/office/spreadsheetml/2017/richdata2" ref="A4:Y7">
    <sortCondition descending="1" ref="V3:V7"/>
  </sortState>
  <tableColumns count="25">
    <tableColumn id="1" xr3:uid="{56F5BBAC-0FE3-43CB-BF6E-4C209835E17F}" name="Team" dataDxfId="160"/>
    <tableColumn id="2" xr3:uid="{CC08525F-6D91-4F8C-9B31-C7C255FB5E71}" name="R1" dataDxfId="159"/>
    <tableColumn id="11" xr3:uid="{02EBEF81-B7E4-4DBB-B1FB-8082F42E48E9}" name="R1 - P" dataDxfId="158"/>
    <tableColumn id="3" xr3:uid="{3E65F5EC-F6DC-4766-B56C-439BA2838250}" name="R2" dataDxfId="157"/>
    <tableColumn id="12" xr3:uid="{E1204699-1E65-44B1-8BFA-EE65278BE631}" name="R2 - P" dataDxfId="156"/>
    <tableColumn id="4" xr3:uid="{AF787839-A911-4CFB-9806-1E8AD36F4156}" name="R3" dataDxfId="155"/>
    <tableColumn id="13" xr3:uid="{10C0A353-89F0-4824-8E35-763BE0190D8F}" name="R3 - P" dataDxfId="154"/>
    <tableColumn id="5" xr3:uid="{E084815F-6C8D-4D71-8392-B797B821C5C4}" name="R4" dataDxfId="153"/>
    <tableColumn id="6" xr3:uid="{C2F267D0-5C36-4C2E-9EA5-CB51225C30AA}" name="R4 - P" dataDxfId="152"/>
    <tableColumn id="17" xr3:uid="{75DA60B5-B7CD-4FE5-B0C0-7FB05067661C}" name="R5" dataDxfId="151"/>
    <tableColumn id="15" xr3:uid="{85A6FB90-451F-4B8B-B4B8-790380A1C945}" name="R5 - P" dataDxfId="150"/>
    <tableColumn id="7" xr3:uid="{A57448D1-2F35-4B45-BFD7-FFCD831DC59D}" name="R6" dataDxfId="149"/>
    <tableColumn id="14" xr3:uid="{EA1CB086-6E5A-42BC-B229-C7A1652B3590}" name="R6 - P" dataDxfId="148"/>
    <tableColumn id="18" xr3:uid="{F1A5F890-7228-46EB-A8E0-21637C63CA45}" name="R7" dataDxfId="147"/>
    <tableColumn id="16" xr3:uid="{F573CE73-B1AF-4585-9BE5-09F671972A41}" name="R7 - P" dataDxfId="146"/>
    <tableColumn id="26" xr3:uid="{5D295353-6F7E-4425-B970-5B2D03A527A5}" name="R8" dataDxfId="145"/>
    <tableColumn id="25" xr3:uid="{AF858596-F59C-4406-AF15-0E2314A7E299}" name="R8 - P" dataDxfId="144"/>
    <tableColumn id="24" xr3:uid="{37EBD34E-D779-412E-AB7E-D5B1C4301675}" name="R9" dataDxfId="143"/>
    <tableColumn id="23" xr3:uid="{62EA24AA-C6CB-45EE-A758-30F6EAAF8A03}" name="R9 - P" dataDxfId="142"/>
    <tableColumn id="22" xr3:uid="{15452DAE-EA6A-4F45-8092-317F8C548258}" name="R10" dataDxfId="141"/>
    <tableColumn id="21" xr3:uid="{99306CD4-F165-43B7-8022-C2BBF2268568}" name="R10 - P" dataDxfId="140"/>
    <tableColumn id="8" xr3:uid="{A4CF1D45-F625-4993-AB66-2B73173555DB}" name="W" dataDxfId="139">
      <calculatedColumnFormula>COUNTIF(B4:U4,"W")</calculatedColumnFormula>
    </tableColumn>
    <tableColumn id="9" xr3:uid="{827EF244-EA9E-4B29-975D-84F92900F67B}" name="L" dataDxfId="138">
      <calculatedColumnFormula>COUNTIF(B4:U4,"L")</calculatedColumnFormula>
    </tableColumn>
    <tableColumn id="19" xr3:uid="{1472047A-A54B-49D3-968B-456A1798989F}" name="Avg." dataDxfId="137">
      <calculatedColumnFormula>SUM(C4:U4)/9</calculatedColumnFormula>
    </tableColumn>
    <tableColumn id="10" xr3:uid="{237DC71C-CA14-40BD-894D-B3812EF23136}" name="Points" dataDxfId="136" dataCellStyle="Comma">
      <calculatedColumnFormula>SUM(C4:U4)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BCAC099-6EA6-4552-9BB2-4FFD0DF06CB2}" name="Table310" displayName="Table310" ref="A3:Y6" totalsRowShown="0">
  <autoFilter ref="A3:Y6" xr:uid="{7512F242-E791-4235-A04A-05FD19A75ED1}"/>
  <sortState xmlns:xlrd2="http://schemas.microsoft.com/office/spreadsheetml/2017/richdata2" ref="A4:Y6">
    <sortCondition descending="1" ref="V3:V6"/>
  </sortState>
  <tableColumns count="25">
    <tableColumn id="1" xr3:uid="{5C828116-86E3-42D4-AAA9-F62F82090B43}" name="Team" dataDxfId="68"/>
    <tableColumn id="2" xr3:uid="{511550B9-EF15-40FB-8A18-D5D3E54A7D09}" name="R1" dataDxfId="67"/>
    <tableColumn id="11" xr3:uid="{7C0445F8-7596-4C1A-BDF3-1F844B180505}" name="R1 - P" dataDxfId="66"/>
    <tableColumn id="3" xr3:uid="{7DCB84BD-AC73-471E-B0A8-55903A12CB7B}" name="R2" dataDxfId="65"/>
    <tableColumn id="12" xr3:uid="{451B4FF5-D73D-4AFC-B9FE-5B7DAF198B77}" name="R2 - P" dataDxfId="64"/>
    <tableColumn id="4" xr3:uid="{9437B313-1B66-4C22-BEE1-CC4994B5F13D}" name="R3" dataDxfId="63"/>
    <tableColumn id="13" xr3:uid="{85461496-7901-4BC1-952F-B12946F6038E}" name="R3 - P" dataDxfId="62"/>
    <tableColumn id="5" xr3:uid="{53B1B905-D6AF-47D9-BB55-719A22FD6817}" name="R4" dataDxfId="61"/>
    <tableColumn id="6" xr3:uid="{3EE2812F-9BE5-4D00-877D-A52A5A8D3162}" name="R4 - P" dataDxfId="60"/>
    <tableColumn id="17" xr3:uid="{0CBA2B5C-4ED7-4382-8CDB-47199512C09A}" name="R5" dataDxfId="59"/>
    <tableColumn id="15" xr3:uid="{B87254E0-BF0E-4A72-9074-54589DD70B1E}" name="R5 - P" dataDxfId="58"/>
    <tableColumn id="7" xr3:uid="{147FC25B-3CEE-4F69-A6EE-101BAF097F2F}" name="R6" dataDxfId="57"/>
    <tableColumn id="14" xr3:uid="{E5BAA2F6-A24B-446D-AE62-F86189E15FD4}" name="R6 - P" dataDxfId="56"/>
    <tableColumn id="18" xr3:uid="{0FC9BCAB-763A-4A92-BC79-3EED07B1C78F}" name="R7" dataDxfId="55"/>
    <tableColumn id="16" xr3:uid="{0393CCA3-4BAD-49D3-A119-DB81C7F0F934}" name="R7 - P" dataDxfId="54"/>
    <tableColumn id="21" xr3:uid="{C8214889-8224-4D66-BC55-46AA26894AF1}" name="R8" dataDxfId="53"/>
    <tableColumn id="20" xr3:uid="{9BA39521-FA33-4FC7-8D5A-B9CAAB9E443C}" name="R8 - P" dataDxfId="52"/>
    <tableColumn id="25" xr3:uid="{54760DB9-B4C2-4D35-9699-FB7FE6DF97D9}" name="R9" dataDxfId="51"/>
    <tableColumn id="24" xr3:uid="{1181DCD8-47A4-40A6-97E3-CBCB9D9182BB}" name="R9 - P" dataDxfId="50"/>
    <tableColumn id="23" xr3:uid="{75DB67FB-2B67-4F4E-B160-E5EA7A5466F8}" name="R10" dataDxfId="49"/>
    <tableColumn id="22" xr3:uid="{C94614D2-72C5-4A6C-BC87-E3A7A348E997}" name="R10 - P" dataDxfId="48"/>
    <tableColumn id="8" xr3:uid="{C7B9C6FA-F358-46CF-8150-9250430DD278}" name="W" dataDxfId="47">
      <calculatedColumnFormula>COUNTIF(B4:U4,"W")</calculatedColumnFormula>
    </tableColumn>
    <tableColumn id="9" xr3:uid="{4680A543-E61A-46A1-91EE-F9C509D3E087}" name="L" dataDxfId="46">
      <calculatedColumnFormula>COUNTIF(B4:U4,"L")</calculatedColumnFormula>
    </tableColumn>
    <tableColumn id="19" xr3:uid="{8FD2F822-2BA3-4DC3-A6BF-413161BF2045}" name="Avg." dataDxfId="45">
      <calculatedColumnFormula>SUM(C4:U4)/8</calculatedColumnFormula>
    </tableColumn>
    <tableColumn id="10" xr3:uid="{39E48CE7-C620-4D56-A37F-CA9CC3B3D26C}" name="Points" dataDxfId="44" dataCellStyle="Comma">
      <calculatedColumnFormula>SUM(C4:U4)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8629EB-DEC7-4DCE-9345-96390E8482B2}" name="Table1" displayName="Table1" ref="B3:T24" totalsRowShown="0" headerRowDxfId="135">
  <autoFilter ref="B3:T24" xr:uid="{063EEF2D-9203-4488-80F7-A5BF3057B098}"/>
  <sortState xmlns:xlrd2="http://schemas.microsoft.com/office/spreadsheetml/2017/richdata2" ref="B4:T24">
    <sortCondition descending="1" ref="T3:T24"/>
  </sortState>
  <tableColumns count="19">
    <tableColumn id="1" xr3:uid="{841260B0-A740-4100-906F-343455A06B71}" name="Quizzer"/>
    <tableColumn id="2" xr3:uid="{BF2EE395-AB57-4AB2-B7DB-6554B0B02957}" name="Team"/>
    <tableColumn id="3" xr3:uid="{658448BF-94CC-487E-BC72-31B2FACA792E}" name="1" dataDxfId="134"/>
    <tableColumn id="13" xr3:uid="{A28FE939-9170-4345-A522-2BEEED69AB19}" name="1 - QO" dataDxfId="133"/>
    <tableColumn id="4" xr3:uid="{C33398B0-3D8F-4114-8D2A-12FE38371785}" name="2"/>
    <tableColumn id="14" xr3:uid="{99E51F14-DA70-43D4-BDE0-228C7C58828B}" name="2 - QO" dataDxfId="132"/>
    <tableColumn id="5" xr3:uid="{B4C5AFA6-2BEE-43CC-AA5F-957C0A5F941E}" name="3" dataDxfId="131"/>
    <tableColumn id="15" xr3:uid="{8DABD037-DDE1-4CA0-926F-8F544913562A}" name="3 - QO" dataDxfId="130"/>
    <tableColumn id="6" xr3:uid="{3F1E281F-8B37-412C-BE82-A6E2D8E8796E}" name="4"/>
    <tableColumn id="16" xr3:uid="{5AD44035-BF87-4820-81E7-6BEE99859083}" name="4 - QO" dataDxfId="129"/>
    <tableColumn id="7" xr3:uid="{88557C60-BB45-43AD-BC09-1631A75BEB56}" name="5"/>
    <tableColumn id="17" xr3:uid="{F32FF92E-3D44-4888-BE14-8DC357BFD160}" name="5 - QO" dataDxfId="128"/>
    <tableColumn id="11" xr3:uid="{4318393A-9A1B-445E-A318-A7DA4D30B7FB}" name="6"/>
    <tableColumn id="18" xr3:uid="{B48815C7-6EC2-45A9-B5E4-945DF6D8C168}" name="6 - QO"/>
    <tableColumn id="19" xr3:uid="{45D99701-E652-487F-B89A-B76B3B40AE9B}" name="7" dataDxfId="127"/>
    <tableColumn id="8" xr3:uid="{0F5022F2-ADF4-4516-A3FE-71FB10F9ADBD}" name="7 - QO" dataDxfId="126"/>
    <tableColumn id="9" xr3:uid="{BB077BAE-2A47-4A4D-96BB-6448BA0B7713}" name="Quiz outs"/>
    <tableColumn id="12" xr3:uid="{CB77D454-66C6-427B-BAB4-05BB35C6A173}" name="Average" dataDxfId="125">
      <calculatedColumnFormula>SUM(D4,F4,H4,J4,L4,N4,P4)/6</calculatedColumnFormula>
    </tableColumn>
    <tableColumn id="10" xr3:uid="{ABFF71D0-5C03-4228-841C-EF35E822EB78}" name="Total" dataDxfId="124">
      <calculatedColumnFormula>SUM(D4,F4,H4,J4,L4,N4,P4)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9B3247-C996-412F-8AE9-F3F78E530FFA}" name="Table3" displayName="Table3" ref="A3:S10" totalsRowShown="0">
  <autoFilter ref="A3:S10" xr:uid="{02BC0E82-4340-4AFA-840C-1DFDE40CB602}"/>
  <sortState xmlns:xlrd2="http://schemas.microsoft.com/office/spreadsheetml/2017/richdata2" ref="A4:S10">
    <sortCondition descending="1" ref="P3:P10"/>
  </sortState>
  <tableColumns count="19">
    <tableColumn id="1" xr3:uid="{B7A5069C-7C22-4303-93A6-A3027B71E580}" name="Team" dataDxfId="87"/>
    <tableColumn id="2" xr3:uid="{3DDFFD48-6FF2-405C-AFFA-F88BD74ED4AE}" name="R1" dataDxfId="86"/>
    <tableColumn id="11" xr3:uid="{651441D1-6CDA-4B75-AB74-7F1D46FFE650}" name="R1 - P" dataDxfId="85"/>
    <tableColumn id="3" xr3:uid="{D421B79B-D874-4F20-B37D-FD4DF92E579E}" name="R2" dataDxfId="84"/>
    <tableColumn id="12" xr3:uid="{93E099C8-BB9D-4279-A016-93F91ABB2E8E}" name="R2 - P" dataDxfId="83"/>
    <tableColumn id="4" xr3:uid="{003AD7B7-4E46-4F2D-905A-5F4F6807606E}" name="R3" dataDxfId="82"/>
    <tableColumn id="13" xr3:uid="{A07BD7CC-FFB5-45BC-8414-BFD8FC664012}" name="R3 - P" dataDxfId="81"/>
    <tableColumn id="5" xr3:uid="{3E91EC19-FBA5-4893-AEDC-4CE03D866728}" name="R4" dataDxfId="80"/>
    <tableColumn id="6" xr3:uid="{404EE08F-9A3C-4D8A-8AA9-2D342DB4FF7A}" name="R4 - P" dataDxfId="79"/>
    <tableColumn id="17" xr3:uid="{ECE27827-9DAA-4720-B5CE-6842DFDD4ABC}" name="R5" dataDxfId="78"/>
    <tableColumn id="15" xr3:uid="{3BF6527B-78B3-4E46-BBCD-EBBD55C98BE0}" name="R5 - P" dataDxfId="77"/>
    <tableColumn id="7" xr3:uid="{9F9546D5-73D3-45AC-9FF1-C91030CF972F}" name="R6" dataDxfId="76"/>
    <tableColumn id="14" xr3:uid="{F3E0DD52-C8D2-45B5-83D3-DC5170E907A1}" name="R6 - P" dataDxfId="75"/>
    <tableColumn id="18" xr3:uid="{F72AF583-37F3-4F03-B3FA-6B8EE25C1039}" name="R7" dataDxfId="74"/>
    <tableColumn id="16" xr3:uid="{FA43DF47-BA2C-46DC-8BE5-DA8E26565BF3}" name="R7 - P" dataDxfId="73"/>
    <tableColumn id="8" xr3:uid="{C0397A72-4F54-40C3-9286-27F83536FC8E}" name="W" dataDxfId="72">
      <calculatedColumnFormula>COUNTIF(B4:O4,"W")</calculatedColumnFormula>
    </tableColumn>
    <tableColumn id="9" xr3:uid="{91FDBA0B-B67B-469A-AC03-925D39F64F44}" name="L" dataDxfId="71">
      <calculatedColumnFormula>COUNTIF(B4:O4,"L")</calculatedColumnFormula>
    </tableColumn>
    <tableColumn id="19" xr3:uid="{12DD2E91-7423-432D-9591-A5EA9F2D2BCA}" name="Avg." dataDxfId="70">
      <calculatedColumnFormula>SUM(C4:O4)/6</calculatedColumnFormula>
    </tableColumn>
    <tableColumn id="10" xr3:uid="{86CE59E8-942E-445A-894B-C5622AD17E11}" name="Points" dataDxfId="69" dataCellStyle="Comma">
      <calculatedColumnFormula>SUM(C4:O4)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85DF514-9D5B-47D0-9DB9-12E233F5D2E1}" name="Table3912" displayName="Table3912" ref="A3:Y7" totalsRowShown="0">
  <autoFilter ref="A3:Y7" xr:uid="{2D44EEF3-49DA-4135-9B91-788BC99227D9}"/>
  <sortState xmlns:xlrd2="http://schemas.microsoft.com/office/spreadsheetml/2017/richdata2" ref="A4:Y7">
    <sortCondition descending="1" ref="V3:V7"/>
  </sortState>
  <tableColumns count="25">
    <tableColumn id="1" xr3:uid="{C673D1AC-EA90-4270-B05D-BB7079F74FAF}" name="Team" dataDxfId="123"/>
    <tableColumn id="2" xr3:uid="{40C79931-92DC-4AB7-AB94-70FE0494F000}" name="R1" dataDxfId="122"/>
    <tableColumn id="11" xr3:uid="{905ED1D5-CC39-4F83-8F42-F0556C0E3147}" name="R1 - P" dataDxfId="121"/>
    <tableColumn id="3" xr3:uid="{AD947809-6DFF-4B86-8237-A8D8197D6B59}" name="R2" dataDxfId="120"/>
    <tableColumn id="12" xr3:uid="{46AB3F47-3D40-408D-9DFA-6AA3223ABA42}" name="R2 - P" dataDxfId="119"/>
    <tableColumn id="4" xr3:uid="{329DFE8F-4C0D-4ABB-8235-BA0C9510F1D1}" name="R3" dataDxfId="118"/>
    <tableColumn id="13" xr3:uid="{61012AA7-2639-428A-BF17-A7583D61A7C5}" name="R3 - P" dataDxfId="117"/>
    <tableColumn id="5" xr3:uid="{76A94E3E-62B2-4773-97D7-8F79D3E314D2}" name="R4" dataDxfId="116"/>
    <tableColumn id="6" xr3:uid="{7C87B9AC-A26A-43CC-9576-8351EC833878}" name="R4 - P" dataDxfId="115"/>
    <tableColumn id="17" xr3:uid="{A9FA632A-FD79-4C21-B96C-371922394FCF}" name="R5" dataDxfId="114"/>
    <tableColumn id="15" xr3:uid="{87BE3A7B-8FB6-473A-BC74-4F29004D732B}" name="R5 - P" dataDxfId="113"/>
    <tableColumn id="7" xr3:uid="{D99913AD-C8DB-4E9A-8474-D9CADCDD2494}" name="R6" dataDxfId="112"/>
    <tableColumn id="14" xr3:uid="{A85787AA-BAE9-4C76-A9E2-22DFA81C7E2E}" name="R6 - P" dataDxfId="111"/>
    <tableColumn id="18" xr3:uid="{6FC092E9-0205-4E97-A65E-9339BCE37E6C}" name="R7" dataDxfId="110"/>
    <tableColumn id="16" xr3:uid="{A594DBE8-D79B-4AAA-B637-4B66FAE40B1D}" name="R7 - P" dataDxfId="109"/>
    <tableColumn id="25" xr3:uid="{4E4F4B16-D485-426D-8CD2-655385F5D07D}" name="R8" dataDxfId="108"/>
    <tableColumn id="24" xr3:uid="{8889AD9F-078F-4041-A9D2-6A6716F65282}" name="R8 - P" dataDxfId="107"/>
    <tableColumn id="23" xr3:uid="{52F7000E-4E0C-4FCA-AF29-F78D59DCB8A5}" name="R9" dataDxfId="106"/>
    <tableColumn id="22" xr3:uid="{AB273B5E-0B46-4089-B892-FAD65FC03D0C}" name="R9 - P" dataDxfId="105"/>
    <tableColumn id="21" xr3:uid="{15C3893A-A68E-4AF7-9DCF-5D973F74E8D5}" name="R10" dataDxfId="104"/>
    <tableColumn id="20" xr3:uid="{39858FBF-C9C1-4C0C-98C9-B380D67E0363}" name="R10 - P" dataDxfId="103"/>
    <tableColumn id="8" xr3:uid="{42E32F3C-1C4C-4729-928B-322068EC6844}" name="W" dataDxfId="102">
      <calculatedColumnFormula>COUNTIF(B4:U4,"W")</calculatedColumnFormula>
    </tableColumn>
    <tableColumn id="9" xr3:uid="{4C7CAF15-C1CD-4DE2-9A9A-F3E80DAF1716}" name="L" dataDxfId="101">
      <calculatedColumnFormula>COUNTIF(B4:U4,"L")</calculatedColumnFormula>
    </tableColumn>
    <tableColumn id="19" xr3:uid="{93FA9C03-7D19-4A39-9EAE-45BBDEB14610}" name="Avg." dataDxfId="100">
      <calculatedColumnFormula>SUM(C4:U4)/9</calculatedColumnFormula>
    </tableColumn>
    <tableColumn id="10" xr3:uid="{92D904F0-BC3A-4B5B-AC84-3F003C75A48C}" name="Points" dataDxfId="99" dataCellStyle="Comma">
      <calculatedColumnFormula>SUM(C4:U4)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D9D757F-4CC5-46FA-9E00-069DD57C3A7B}" name="Table31013" displayName="Table31013" ref="A3:Y6" totalsRowShown="0">
  <autoFilter ref="A3:Y6" xr:uid="{7512F242-E791-4235-A04A-05FD19A75ED1}"/>
  <sortState xmlns:xlrd2="http://schemas.microsoft.com/office/spreadsheetml/2017/richdata2" ref="A4:Y6">
    <sortCondition descending="1" ref="V3:V6"/>
  </sortState>
  <tableColumns count="25">
    <tableColumn id="1" xr3:uid="{BDFD6AD3-5473-4A5C-94AB-4223FEAAC317}" name="Team" dataDxfId="24"/>
    <tableColumn id="2" xr3:uid="{8136C843-63B3-4F2F-B92E-E0876558174D}" name="R1" dataDxfId="23"/>
    <tableColumn id="11" xr3:uid="{7B565B77-7734-41FC-91A6-283E42EF024A}" name="R1 - P" dataDxfId="22"/>
    <tableColumn id="3" xr3:uid="{7EAC149E-2487-47A0-AE4E-8E4AC0F997C2}" name="R2" dataDxfId="21"/>
    <tableColumn id="12" xr3:uid="{A93F4F3C-EB87-4064-AACE-C046B325844C}" name="R2 - P" dataDxfId="20"/>
    <tableColumn id="4" xr3:uid="{866BC914-C9E1-4AAB-83FC-0622EC12212A}" name="R3" dataDxfId="19"/>
    <tableColumn id="13" xr3:uid="{BE7E18D6-B648-4513-A272-F4335FCA29CA}" name="R3 - P" dataDxfId="18"/>
    <tableColumn id="5" xr3:uid="{D906F69F-F283-4F47-9201-F2FDFEC60379}" name="R4" dataDxfId="17"/>
    <tableColumn id="6" xr3:uid="{3730D173-0D46-4F52-AB76-AEE1791DEA4C}" name="R4 - P" dataDxfId="16"/>
    <tableColumn id="17" xr3:uid="{E0669D6A-7429-4183-9FC0-FEB05F3455CF}" name="R5" dataDxfId="15"/>
    <tableColumn id="15" xr3:uid="{B3FB95AF-1938-41CC-BA99-D1025DA2BDF6}" name="R5 - P" dataDxfId="14"/>
    <tableColumn id="7" xr3:uid="{31FC24DB-262F-4CDC-AD7E-76FFF303ACE4}" name="R6" dataDxfId="13"/>
    <tableColumn id="14" xr3:uid="{8F6A90D4-93D5-49A4-8E7E-975CBB6C9E60}" name="R6 - P" dataDxfId="12"/>
    <tableColumn id="18" xr3:uid="{1FF71BC2-D3ED-45DF-92AA-E9419D9E56BD}" name="R7" dataDxfId="11"/>
    <tableColumn id="16" xr3:uid="{B2C8166C-9730-4832-B053-E34FA0C815EA}" name="R7 - P" dataDxfId="10"/>
    <tableColumn id="25" xr3:uid="{15B9FB6A-4F1A-4BE2-8510-E8C06D1348EC}" name="R8" dataDxfId="9"/>
    <tableColumn id="24" xr3:uid="{A18576EA-1016-41AE-B5EE-C025F07646F0}" name="R8 - P" dataDxfId="8"/>
    <tableColumn id="23" xr3:uid="{9DDBCAC9-B231-47E7-9BF9-228D2CA562C7}" name="R9" dataDxfId="7"/>
    <tableColumn id="22" xr3:uid="{68BDB385-6D4D-44C8-8303-C8B533A522B4}" name="R9 - P" dataDxfId="6"/>
    <tableColumn id="21" xr3:uid="{4E3870CE-B85A-4CEC-A987-EFD96098EBB5}" name="R10" dataDxfId="5"/>
    <tableColumn id="20" xr3:uid="{490E3804-755D-4598-8217-BCC16459CDBF}" name="R10 - P" dataDxfId="4"/>
    <tableColumn id="8" xr3:uid="{B3CC0294-6A86-40C3-A1E6-5EF8AF09E08A}" name="W" dataDxfId="3">
      <calculatedColumnFormula>COUNTIF(B4:U4,"W")</calculatedColumnFormula>
    </tableColumn>
    <tableColumn id="9" xr3:uid="{FC679F36-CCBB-4854-9597-A1BD044DF8DB}" name="L" dataDxfId="2">
      <calculatedColumnFormula>COUNTIF(B4:U4,"L")</calculatedColumnFormula>
    </tableColumn>
    <tableColumn id="19" xr3:uid="{FD5BB4F8-0303-4559-822C-E9BE57D2EF33}" name="Avg." dataDxfId="1">
      <calculatedColumnFormula>SUM(C4:O4)/8</calculatedColumnFormula>
    </tableColumn>
    <tableColumn id="10" xr3:uid="{08B4908D-181F-480A-9A35-16D9DFD67669}" name="Points" dataDxfId="0" dataCellStyle="Comma">
      <calculatedColumnFormula>SUM(C4:U4)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5EB61A-ED91-4742-B7D0-6B1D0ECB9395}" name="Table17" displayName="Table17" ref="B3:T20" totalsRowShown="0" headerRowDxfId="98">
  <autoFilter ref="B3:T20" xr:uid="{063EEF2D-9203-4488-80F7-A5BF3057B098}"/>
  <sortState xmlns:xlrd2="http://schemas.microsoft.com/office/spreadsheetml/2017/richdata2" ref="B4:T20">
    <sortCondition descending="1" ref="T3:T20"/>
  </sortState>
  <tableColumns count="19">
    <tableColumn id="1" xr3:uid="{A081EC71-601F-4AA0-945D-EE4D8735163E}" name="Quizzer"/>
    <tableColumn id="2" xr3:uid="{1EE07703-E08E-4355-ADC1-5A6E480CD32A}" name="Team"/>
    <tableColumn id="3" xr3:uid="{60AEDB96-96E3-4DB2-95A2-5AFEEC58874E}" name="1" dataDxfId="97"/>
    <tableColumn id="13" xr3:uid="{9B698EB7-5862-42E9-8232-EB9DECEE7F39}" name="1 - QO" dataDxfId="96"/>
    <tableColumn id="4" xr3:uid="{1DED9A60-310C-4374-8875-8DAEFE4F0F3D}" name="2"/>
    <tableColumn id="14" xr3:uid="{1BE7F0FF-6081-4936-B384-E19B37C92949}" name="2 - QO" dataDxfId="95"/>
    <tableColumn id="5" xr3:uid="{C1D4A837-4E7A-4CF2-A6EF-772BA6AAEF49}" name="3"/>
    <tableColumn id="15" xr3:uid="{D948B17B-118F-4700-B727-51E2433E289C}" name="3 - QO" dataDxfId="94"/>
    <tableColumn id="6" xr3:uid="{046D3CB1-2322-4DFE-8E2A-9EAEF006FD57}" name="4"/>
    <tableColumn id="16" xr3:uid="{CFA91DA1-FFF2-4003-8D1E-E8360899CCD5}" name="4 - QO" dataDxfId="93"/>
    <tableColumn id="7" xr3:uid="{A33B9F44-A2A5-423D-B81E-5D435911AF75}" name="5"/>
    <tableColumn id="17" xr3:uid="{5ED90A63-42CA-4D1C-AEE9-ECFB6412B6B5}" name="5 - QO" dataDxfId="92"/>
    <tableColumn id="11" xr3:uid="{08A34898-4F9F-4222-A583-243334C624F4}" name="6"/>
    <tableColumn id="18" xr3:uid="{4B6F1344-2011-413D-814B-DD620B817B16}" name="6 - QO" dataDxfId="91"/>
    <tableColumn id="19" xr3:uid="{1E6DD7C8-2D1A-4475-9182-C56E45AB418E}" name="7"/>
    <tableColumn id="8" xr3:uid="{E76AF174-D8DF-4B4C-91C1-41DE456F738D}" name="7 - QO" dataDxfId="90"/>
    <tableColumn id="9" xr3:uid="{AB00FA14-2B80-43BD-A0F6-F969350FCA85}" name="Quiz outs">
      <calculatedColumnFormula>SUM(E4,G4,I4,K4,M4,O4,Q4)</calculatedColumnFormula>
    </tableColumn>
    <tableColumn id="12" xr3:uid="{5BF88DF0-3F70-4B79-8983-E8C3EE0C5E36}" name="Average" dataDxfId="89">
      <calculatedColumnFormula>SUM(D4,F4,H4,J4,L4,N4,P4)/6</calculatedColumnFormula>
    </tableColumn>
    <tableColumn id="10" xr3:uid="{63EBE2D7-7BE1-45AD-8DB8-68720648CAA5}" name="Total" dataDxfId="88">
      <calculatedColumnFormula>SUM(D4,F4,H4,J4,L4,N4,P4)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F1C42C-8A59-4CE6-8971-4DBBEA014473}" name="Table35" displayName="Table35" ref="A3:S10" totalsRowShown="0">
  <autoFilter ref="A3:S10" xr:uid="{02BC0E82-4340-4AFA-840C-1DFDE40CB602}"/>
  <sortState xmlns:xlrd2="http://schemas.microsoft.com/office/spreadsheetml/2017/richdata2" ref="A4:S10">
    <sortCondition descending="1" ref="P3:P10"/>
  </sortState>
  <tableColumns count="19">
    <tableColumn id="1" xr3:uid="{E47BD251-CBBC-4589-847F-83153FB8C0FF}" name="Team" dataDxfId="43"/>
    <tableColumn id="2" xr3:uid="{A1527D7D-93A3-43DA-910A-B5AABB1B6B1A}" name="R1" dataDxfId="42"/>
    <tableColumn id="11" xr3:uid="{8A25396D-5839-4B64-86D9-80AFBA604080}" name="R1 - P" dataDxfId="41"/>
    <tableColumn id="3" xr3:uid="{545CCD6C-04B1-4D6D-A228-725ED46F30FC}" name="R2" dataDxfId="40"/>
    <tableColumn id="12" xr3:uid="{B8902BA4-7975-4302-92D9-6E1275AD5517}" name="R2 - P" dataDxfId="39"/>
    <tableColumn id="4" xr3:uid="{41C78E1F-A5B1-4EF4-B05F-52F0E644CA2D}" name="R3" dataDxfId="38"/>
    <tableColumn id="13" xr3:uid="{27F3465B-0BA9-459B-BC2A-66BDEA40489C}" name="R3 - P" dataDxfId="37"/>
    <tableColumn id="5" xr3:uid="{2FA7C642-C9EA-437D-BC23-7A709783E7DD}" name="R4" dataDxfId="36"/>
    <tableColumn id="6" xr3:uid="{09852208-851E-4ACA-995C-41269BEA0EEF}" name="R4 - P" dataDxfId="35"/>
    <tableColumn id="17" xr3:uid="{7364D372-0FED-4D76-B396-FDF78EA4C9A1}" name="R5" dataDxfId="34"/>
    <tableColumn id="15" xr3:uid="{D28098AF-EB93-4C63-8C05-81734113A361}" name="R5 - P" dataDxfId="33"/>
    <tableColumn id="7" xr3:uid="{FEB8ADA9-8906-4E6F-904B-9F69188BE496}" name="R6" dataDxfId="32"/>
    <tableColumn id="14" xr3:uid="{3E97CF1F-A4A4-4053-AA9C-EF63ED3847F8}" name="R6 - P" dataDxfId="31"/>
    <tableColumn id="18" xr3:uid="{8E50F466-4BCC-4548-9DE4-B72915FF0964}" name="R7" dataDxfId="30"/>
    <tableColumn id="16" xr3:uid="{7B4E4D2C-D2A6-405C-A17C-AE445E1B80E0}" name="R7 - P" dataDxfId="29"/>
    <tableColumn id="8" xr3:uid="{F3630267-8441-43D1-ABB1-4F1827958806}" name="W" dataDxfId="28">
      <calculatedColumnFormula>COUNTIF(B4:O4,"W")</calculatedColumnFormula>
    </tableColumn>
    <tableColumn id="9" xr3:uid="{562586EC-1A0D-4DDD-9B37-7A0B1F29A693}" name="L" dataDxfId="27">
      <calculatedColumnFormula>COUNTIF(B4:O4,"L")</calculatedColumnFormula>
    </tableColumn>
    <tableColumn id="19" xr3:uid="{CDD99A4F-2E9F-4A31-8D66-B0A22BF44445}" name="Avg." dataDxfId="26">
      <calculatedColumnFormula>SUM(C4:O4)/6</calculatedColumnFormula>
    </tableColumn>
    <tableColumn id="10" xr3:uid="{E19F5342-0EFB-46B6-8D11-1D8B6855B32B}" name="Points" dataDxfId="25" dataCellStyle="Comma">
      <calculatedColumnFormula>SUM(C4:O4)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R@%20-%20P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mailto:R@%20-%20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@%20-%20P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mailto:R@%20-%20P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mailto:R@%20-%20P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R@%20-%20P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3292C-6CC2-458D-912C-A61A25A14BA4}">
  <dimension ref="A1:Y7"/>
  <sheetViews>
    <sheetView tabSelected="1" workbookViewId="0">
      <selection activeCell="A8" sqref="A8"/>
    </sheetView>
  </sheetViews>
  <sheetFormatPr defaultRowHeight="14.25" x14ac:dyDescent="0.45"/>
  <cols>
    <col min="1" max="1" width="27.19921875" bestFit="1" customWidth="1"/>
    <col min="2" max="2" width="8.59765625" hidden="1" customWidth="1"/>
    <col min="3" max="3" width="7.53125" hidden="1" customWidth="1"/>
    <col min="4" max="4" width="8.59765625" hidden="1" customWidth="1"/>
    <col min="5" max="5" width="7.53125" hidden="1" customWidth="1"/>
    <col min="6" max="6" width="8.59765625" hidden="1" customWidth="1"/>
    <col min="7" max="7" width="7.53125" hidden="1" customWidth="1"/>
    <col min="8" max="8" width="8.59765625" hidden="1" customWidth="1"/>
    <col min="9" max="9" width="7.53125" hidden="1" customWidth="1"/>
    <col min="10" max="10" width="8.59765625" hidden="1" customWidth="1"/>
    <col min="11" max="11" width="7.53125" hidden="1" customWidth="1"/>
    <col min="12" max="12" width="9.06640625" hidden="1" customWidth="1"/>
    <col min="13" max="13" width="7.53125" hidden="1" customWidth="1"/>
    <col min="14" max="14" width="8.59765625" hidden="1" customWidth="1"/>
    <col min="15" max="15" width="7.53125" hidden="1" customWidth="1"/>
    <col min="16" max="16" width="8.59765625" bestFit="1" customWidth="1"/>
    <col min="17" max="17" width="7.53125" bestFit="1" customWidth="1"/>
    <col min="18" max="18" width="8.59765625" bestFit="1" customWidth="1"/>
    <col min="19" max="19" width="7.53125" bestFit="1" customWidth="1"/>
    <col min="20" max="20" width="8.59765625" bestFit="1" customWidth="1"/>
    <col min="21" max="21" width="8.53125" bestFit="1" customWidth="1"/>
  </cols>
  <sheetData>
    <row r="1" spans="1:25" x14ac:dyDescent="0.45">
      <c r="A1" s="2"/>
      <c r="B1" s="15" t="s">
        <v>2</v>
      </c>
      <c r="C1" s="16" t="s">
        <v>3</v>
      </c>
      <c r="D1" s="13" t="s">
        <v>2</v>
      </c>
      <c r="E1" s="16" t="s">
        <v>3</v>
      </c>
      <c r="F1" s="13" t="s">
        <v>2</v>
      </c>
      <c r="G1" s="16" t="s">
        <v>3</v>
      </c>
      <c r="H1" s="13" t="s">
        <v>2</v>
      </c>
      <c r="I1" s="16" t="s">
        <v>3</v>
      </c>
      <c r="J1" s="13" t="s">
        <v>2</v>
      </c>
      <c r="K1" s="16" t="s">
        <v>3</v>
      </c>
      <c r="L1" s="13" t="s">
        <v>2</v>
      </c>
      <c r="M1" s="16" t="s">
        <v>3</v>
      </c>
      <c r="N1" s="13" t="s">
        <v>2</v>
      </c>
      <c r="O1" s="16" t="s">
        <v>3</v>
      </c>
      <c r="P1" s="13" t="s">
        <v>2</v>
      </c>
      <c r="Q1" s="16" t="s">
        <v>3</v>
      </c>
      <c r="R1" s="13" t="s">
        <v>2</v>
      </c>
      <c r="S1" s="16" t="s">
        <v>3</v>
      </c>
      <c r="T1" s="13" t="s">
        <v>2</v>
      </c>
      <c r="U1" s="16" t="s">
        <v>3</v>
      </c>
    </row>
    <row r="2" spans="1:25" x14ac:dyDescent="0.45">
      <c r="A2" s="2"/>
      <c r="B2" s="17">
        <v>1</v>
      </c>
      <c r="C2" s="18">
        <v>1</v>
      </c>
      <c r="D2" s="4">
        <v>2</v>
      </c>
      <c r="E2" s="23">
        <v>2</v>
      </c>
      <c r="F2" s="3">
        <v>3</v>
      </c>
      <c r="G2" s="18">
        <v>3</v>
      </c>
      <c r="H2" s="4">
        <v>4</v>
      </c>
      <c r="I2" s="23">
        <v>4</v>
      </c>
      <c r="J2" s="4">
        <v>5</v>
      </c>
      <c r="K2" s="18">
        <v>5</v>
      </c>
      <c r="L2" s="4">
        <v>6</v>
      </c>
      <c r="M2" s="23">
        <v>6</v>
      </c>
      <c r="N2" s="4">
        <v>7</v>
      </c>
      <c r="O2" s="23">
        <v>7</v>
      </c>
      <c r="P2" s="4">
        <v>8</v>
      </c>
      <c r="Q2" s="23">
        <v>8</v>
      </c>
      <c r="R2" s="4">
        <v>9</v>
      </c>
      <c r="S2" s="23">
        <v>9</v>
      </c>
      <c r="T2" s="4">
        <v>10</v>
      </c>
      <c r="U2" s="23">
        <v>10</v>
      </c>
      <c r="V2" s="5" t="s">
        <v>0</v>
      </c>
      <c r="W2" s="6" t="s">
        <v>1</v>
      </c>
      <c r="X2" s="30" t="s">
        <v>89</v>
      </c>
      <c r="Y2" s="6" t="s">
        <v>3</v>
      </c>
    </row>
    <row r="3" spans="1:25" x14ac:dyDescent="0.45">
      <c r="A3" s="1" t="s">
        <v>6</v>
      </c>
      <c r="B3" s="19" t="s">
        <v>14</v>
      </c>
      <c r="C3" s="20" t="s">
        <v>31</v>
      </c>
      <c r="D3" t="s">
        <v>15</v>
      </c>
      <c r="E3" s="20" t="s">
        <v>32</v>
      </c>
      <c r="F3" t="s">
        <v>16</v>
      </c>
      <c r="G3" s="20" t="s">
        <v>33</v>
      </c>
      <c r="H3" t="s">
        <v>17</v>
      </c>
      <c r="I3" s="20" t="s">
        <v>34</v>
      </c>
      <c r="J3" t="s">
        <v>23</v>
      </c>
      <c r="K3" s="20" t="s">
        <v>35</v>
      </c>
      <c r="L3" t="s">
        <v>30</v>
      </c>
      <c r="M3" s="20" t="s">
        <v>36</v>
      </c>
      <c r="N3" t="s">
        <v>37</v>
      </c>
      <c r="O3" s="20" t="s">
        <v>38</v>
      </c>
      <c r="P3" t="s">
        <v>118</v>
      </c>
      <c r="Q3" s="20" t="s">
        <v>119</v>
      </c>
      <c r="R3" t="s">
        <v>120</v>
      </c>
      <c r="S3" s="20" t="s">
        <v>121</v>
      </c>
      <c r="T3" t="s">
        <v>122</v>
      </c>
      <c r="U3" s="20" t="s">
        <v>123</v>
      </c>
      <c r="V3" t="s">
        <v>4</v>
      </c>
      <c r="W3" t="s">
        <v>5</v>
      </c>
      <c r="X3" t="s">
        <v>89</v>
      </c>
      <c r="Y3" s="7" t="s">
        <v>3</v>
      </c>
    </row>
    <row r="4" spans="1:25" x14ac:dyDescent="0.45">
      <c r="A4" s="1" t="s">
        <v>42</v>
      </c>
      <c r="B4" s="21" t="s">
        <v>4</v>
      </c>
      <c r="C4" s="25">
        <v>215</v>
      </c>
      <c r="D4" s="8" t="s">
        <v>116</v>
      </c>
      <c r="E4" s="20">
        <v>0</v>
      </c>
      <c r="F4" s="8" t="s">
        <v>4</v>
      </c>
      <c r="G4" s="20">
        <v>235</v>
      </c>
      <c r="H4" s="8" t="s">
        <v>4</v>
      </c>
      <c r="I4" s="20">
        <v>140</v>
      </c>
      <c r="J4" s="8" t="s">
        <v>4</v>
      </c>
      <c r="K4" s="20">
        <v>175</v>
      </c>
      <c r="L4" s="8" t="s">
        <v>4</v>
      </c>
      <c r="M4" s="24">
        <v>175</v>
      </c>
      <c r="N4" s="8" t="s">
        <v>5</v>
      </c>
      <c r="O4" s="20">
        <v>115</v>
      </c>
      <c r="P4" s="8" t="s">
        <v>4</v>
      </c>
      <c r="Q4" s="24">
        <v>200</v>
      </c>
      <c r="R4" s="8" t="s">
        <v>4</v>
      </c>
      <c r="S4" s="20">
        <v>165</v>
      </c>
      <c r="T4" s="8" t="s">
        <v>4</v>
      </c>
      <c r="U4" s="20">
        <v>240</v>
      </c>
      <c r="V4" s="26">
        <f>COUNTIF(B4:U4,"W")</f>
        <v>8</v>
      </c>
      <c r="W4" s="26">
        <f>COUNTIF(B4:U4,"L")</f>
        <v>1</v>
      </c>
      <c r="X4" s="26">
        <f>SUM(C4:U4)/9</f>
        <v>184.44444444444446</v>
      </c>
      <c r="Y4" s="7">
        <f>SUM(C4:U4)</f>
        <v>1660</v>
      </c>
    </row>
    <row r="5" spans="1:25" x14ac:dyDescent="0.45">
      <c r="A5" s="1" t="s">
        <v>43</v>
      </c>
      <c r="B5" s="21" t="s">
        <v>4</v>
      </c>
      <c r="C5" s="20">
        <v>165</v>
      </c>
      <c r="D5" s="8" t="s">
        <v>4</v>
      </c>
      <c r="E5" s="20">
        <v>120</v>
      </c>
      <c r="F5" s="8" t="s">
        <v>5</v>
      </c>
      <c r="G5" s="20">
        <v>120</v>
      </c>
      <c r="H5" s="8" t="s">
        <v>5</v>
      </c>
      <c r="I5" s="20">
        <v>25</v>
      </c>
      <c r="J5" s="8" t="s">
        <v>4</v>
      </c>
      <c r="K5" s="20">
        <v>120</v>
      </c>
      <c r="L5" s="8" t="s">
        <v>116</v>
      </c>
      <c r="M5" s="24">
        <v>0</v>
      </c>
      <c r="N5" s="8" t="s">
        <v>4</v>
      </c>
      <c r="O5" s="20">
        <v>140</v>
      </c>
      <c r="P5" s="8" t="s">
        <v>4</v>
      </c>
      <c r="Q5" s="20">
        <v>155</v>
      </c>
      <c r="R5" s="8" t="s">
        <v>5</v>
      </c>
      <c r="S5" s="20">
        <v>65</v>
      </c>
      <c r="T5" s="8" t="s">
        <v>4</v>
      </c>
      <c r="U5" s="20">
        <v>160</v>
      </c>
      <c r="V5">
        <f>COUNTIF(B5:U5,"W")</f>
        <v>6</v>
      </c>
      <c r="W5">
        <f>COUNTIF(B5:U5,"L")</f>
        <v>3</v>
      </c>
      <c r="X5">
        <f>SUM(C5:U5)/9</f>
        <v>118.88888888888889</v>
      </c>
      <c r="Y5" s="7">
        <f>SUM(C5:U5)</f>
        <v>1070</v>
      </c>
    </row>
    <row r="6" spans="1:25" x14ac:dyDescent="0.45">
      <c r="A6" s="1" t="s">
        <v>39</v>
      </c>
      <c r="B6" s="21" t="s">
        <v>4</v>
      </c>
      <c r="C6" s="20">
        <v>155</v>
      </c>
      <c r="D6" s="8" t="s">
        <v>5</v>
      </c>
      <c r="E6" s="20">
        <v>70</v>
      </c>
      <c r="F6" s="8" t="s">
        <v>116</v>
      </c>
      <c r="G6" s="20">
        <v>0</v>
      </c>
      <c r="H6" s="8" t="s">
        <v>4</v>
      </c>
      <c r="I6" s="20">
        <v>125</v>
      </c>
      <c r="J6" s="8" t="s">
        <v>5</v>
      </c>
      <c r="K6" s="20">
        <v>105</v>
      </c>
      <c r="L6" s="8" t="s">
        <v>4</v>
      </c>
      <c r="M6" s="24">
        <v>170</v>
      </c>
      <c r="N6" s="8" t="s">
        <v>4</v>
      </c>
      <c r="O6" s="20">
        <v>125</v>
      </c>
      <c r="P6" s="8" t="s">
        <v>5</v>
      </c>
      <c r="Q6" s="20">
        <v>105</v>
      </c>
      <c r="R6" s="8" t="s">
        <v>5</v>
      </c>
      <c r="S6" s="20">
        <v>55</v>
      </c>
      <c r="T6" s="8" t="s">
        <v>5</v>
      </c>
      <c r="U6" s="20">
        <v>105</v>
      </c>
      <c r="V6">
        <f>COUNTIF(B6:U6,"W")</f>
        <v>4</v>
      </c>
      <c r="W6">
        <f>COUNTIF(B6:U6,"L")</f>
        <v>5</v>
      </c>
      <c r="X6">
        <f>SUM(C6:U6)/9</f>
        <v>112.77777777777777</v>
      </c>
      <c r="Y6" s="7">
        <f>SUM(C6:U6)</f>
        <v>1015</v>
      </c>
    </row>
    <row r="7" spans="1:25" x14ac:dyDescent="0.45">
      <c r="A7" s="1" t="s">
        <v>40</v>
      </c>
      <c r="B7" s="21" t="s">
        <v>5</v>
      </c>
      <c r="C7" s="20">
        <v>105</v>
      </c>
      <c r="D7" s="8" t="s">
        <v>4</v>
      </c>
      <c r="E7" s="20">
        <v>140</v>
      </c>
      <c r="F7" s="8" t="s">
        <v>5</v>
      </c>
      <c r="G7" s="20">
        <v>20</v>
      </c>
      <c r="H7" s="8" t="s">
        <v>116</v>
      </c>
      <c r="I7" s="20">
        <v>0</v>
      </c>
      <c r="J7" s="8" t="s">
        <v>5</v>
      </c>
      <c r="K7" s="20">
        <v>60</v>
      </c>
      <c r="L7" s="8" t="s">
        <v>4</v>
      </c>
      <c r="M7" s="24">
        <v>70</v>
      </c>
      <c r="N7" s="8" t="s">
        <v>4</v>
      </c>
      <c r="O7" s="20">
        <v>110</v>
      </c>
      <c r="P7" s="8" t="s">
        <v>5</v>
      </c>
      <c r="Q7" s="20">
        <v>110</v>
      </c>
      <c r="R7" s="8" t="s">
        <v>4</v>
      </c>
      <c r="S7" s="20">
        <v>110</v>
      </c>
      <c r="T7" s="8" t="s">
        <v>5</v>
      </c>
      <c r="U7" s="20">
        <v>45</v>
      </c>
      <c r="V7">
        <f>COUNTIF(B7:U7,"W")</f>
        <v>4</v>
      </c>
      <c r="W7">
        <f>COUNTIF(B7:U7,"L")</f>
        <v>5</v>
      </c>
      <c r="X7">
        <f>SUM(C7:U7)/9</f>
        <v>85.555555555555557</v>
      </c>
      <c r="Y7" s="7">
        <f>SUM(C7:U7)</f>
        <v>770</v>
      </c>
    </row>
  </sheetData>
  <phoneticPr fontId="4" type="noConversion"/>
  <hyperlinks>
    <hyperlink ref="E3" r:id="rId1" display="R@ - P" xr:uid="{EC9B34DD-C825-4E2D-BE36-A775CB3F1B5E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6B8E1-F963-425D-9F8F-19DB3FFF5A56}">
  <dimension ref="A1:AI6"/>
  <sheetViews>
    <sheetView workbookViewId="0">
      <selection activeCell="Q16" sqref="Q16"/>
    </sheetView>
  </sheetViews>
  <sheetFormatPr defaultRowHeight="14.25" x14ac:dyDescent="0.45"/>
  <cols>
    <col min="1" max="1" width="27.19921875" bestFit="1" customWidth="1"/>
    <col min="2" max="15" width="0" hidden="1" customWidth="1"/>
  </cols>
  <sheetData>
    <row r="1" spans="1:35" x14ac:dyDescent="0.45">
      <c r="A1" s="2"/>
      <c r="B1" s="15" t="s">
        <v>2</v>
      </c>
      <c r="C1" s="16" t="s">
        <v>3</v>
      </c>
      <c r="D1" s="13" t="s">
        <v>2</v>
      </c>
      <c r="E1" s="16" t="s">
        <v>3</v>
      </c>
      <c r="F1" s="13" t="s">
        <v>2</v>
      </c>
      <c r="G1" s="16" t="s">
        <v>3</v>
      </c>
      <c r="H1" s="13" t="s">
        <v>2</v>
      </c>
      <c r="I1" s="16" t="s">
        <v>3</v>
      </c>
      <c r="J1" s="13" t="s">
        <v>2</v>
      </c>
      <c r="K1" s="16" t="s">
        <v>3</v>
      </c>
      <c r="L1" s="13" t="s">
        <v>2</v>
      </c>
      <c r="M1" s="16" t="s">
        <v>3</v>
      </c>
      <c r="N1" s="13" t="s">
        <v>2</v>
      </c>
      <c r="O1" s="16" t="s">
        <v>3</v>
      </c>
      <c r="P1" s="13" t="s">
        <v>2</v>
      </c>
      <c r="Q1" s="16" t="s">
        <v>3</v>
      </c>
      <c r="R1" s="13" t="s">
        <v>2</v>
      </c>
      <c r="S1" s="16" t="s">
        <v>3</v>
      </c>
      <c r="T1" s="13" t="s">
        <v>2</v>
      </c>
      <c r="U1" s="16" t="s">
        <v>3</v>
      </c>
    </row>
    <row r="2" spans="1:35" x14ac:dyDescent="0.45">
      <c r="A2" s="2"/>
      <c r="B2" s="17">
        <v>1</v>
      </c>
      <c r="C2" s="18">
        <v>1</v>
      </c>
      <c r="D2" s="4">
        <v>2</v>
      </c>
      <c r="E2" s="23">
        <v>2</v>
      </c>
      <c r="F2" s="3">
        <v>3</v>
      </c>
      <c r="G2" s="18">
        <v>3</v>
      </c>
      <c r="H2" s="4">
        <v>4</v>
      </c>
      <c r="I2" s="23">
        <v>4</v>
      </c>
      <c r="J2" s="4">
        <v>5</v>
      </c>
      <c r="K2" s="18">
        <v>5</v>
      </c>
      <c r="L2" s="4">
        <v>6</v>
      </c>
      <c r="M2" s="23">
        <v>6</v>
      </c>
      <c r="N2" s="4">
        <v>7</v>
      </c>
      <c r="O2" s="23">
        <v>7</v>
      </c>
      <c r="P2" s="4">
        <v>8</v>
      </c>
      <c r="Q2" s="23">
        <v>8</v>
      </c>
      <c r="R2" s="4">
        <v>9</v>
      </c>
      <c r="S2" s="23">
        <v>9</v>
      </c>
      <c r="T2" s="4">
        <v>10</v>
      </c>
      <c r="U2" s="23">
        <v>10</v>
      </c>
      <c r="V2" s="5" t="s">
        <v>0</v>
      </c>
      <c r="W2" s="6" t="s">
        <v>1</v>
      </c>
      <c r="X2" s="30" t="s">
        <v>89</v>
      </c>
      <c r="Y2" s="6" t="s">
        <v>3</v>
      </c>
    </row>
    <row r="3" spans="1:35" x14ac:dyDescent="0.45">
      <c r="A3" s="1" t="s">
        <v>6</v>
      </c>
      <c r="B3" s="19" t="s">
        <v>14</v>
      </c>
      <c r="C3" s="20" t="s">
        <v>31</v>
      </c>
      <c r="D3" t="s">
        <v>15</v>
      </c>
      <c r="E3" s="20" t="s">
        <v>32</v>
      </c>
      <c r="F3" t="s">
        <v>16</v>
      </c>
      <c r="G3" s="20" t="s">
        <v>33</v>
      </c>
      <c r="H3" t="s">
        <v>17</v>
      </c>
      <c r="I3" s="20" t="s">
        <v>34</v>
      </c>
      <c r="J3" t="s">
        <v>23</v>
      </c>
      <c r="K3" s="20" t="s">
        <v>35</v>
      </c>
      <c r="L3" t="s">
        <v>30</v>
      </c>
      <c r="M3" s="20" t="s">
        <v>36</v>
      </c>
      <c r="N3" t="s">
        <v>37</v>
      </c>
      <c r="O3" s="20" t="s">
        <v>38</v>
      </c>
      <c r="P3" t="s">
        <v>118</v>
      </c>
      <c r="Q3" s="20" t="s">
        <v>119</v>
      </c>
      <c r="R3" t="s">
        <v>120</v>
      </c>
      <c r="S3" s="20" t="s">
        <v>121</v>
      </c>
      <c r="T3" t="s">
        <v>122</v>
      </c>
      <c r="U3" s="20" t="s">
        <v>123</v>
      </c>
      <c r="V3" t="s">
        <v>4</v>
      </c>
      <c r="W3" t="s">
        <v>5</v>
      </c>
      <c r="X3" t="s">
        <v>89</v>
      </c>
      <c r="Y3" s="7" t="s">
        <v>3</v>
      </c>
    </row>
    <row r="4" spans="1:35" s="12" customFormat="1" x14ac:dyDescent="0.45">
      <c r="A4" s="1" t="s">
        <v>41</v>
      </c>
      <c r="B4" s="21" t="s">
        <v>116</v>
      </c>
      <c r="C4" s="20">
        <v>0</v>
      </c>
      <c r="D4" s="8" t="s">
        <v>5</v>
      </c>
      <c r="E4" s="20">
        <v>115</v>
      </c>
      <c r="F4" s="8" t="s">
        <v>4</v>
      </c>
      <c r="G4" s="20">
        <v>115</v>
      </c>
      <c r="H4" s="8" t="s">
        <v>4</v>
      </c>
      <c r="I4" s="20">
        <v>135</v>
      </c>
      <c r="J4" s="8" t="s">
        <v>5</v>
      </c>
      <c r="K4" s="20">
        <v>75</v>
      </c>
      <c r="L4" s="8" t="s">
        <v>5</v>
      </c>
      <c r="M4" s="24">
        <v>95</v>
      </c>
      <c r="N4" s="8" t="s">
        <v>5</v>
      </c>
      <c r="O4" s="20">
        <v>95</v>
      </c>
      <c r="P4" s="8" t="s">
        <v>4</v>
      </c>
      <c r="Q4" s="20">
        <v>160</v>
      </c>
      <c r="R4" s="8" t="s">
        <v>4</v>
      </c>
      <c r="S4" s="20">
        <v>145</v>
      </c>
      <c r="T4" s="8" t="s">
        <v>116</v>
      </c>
      <c r="U4" s="24" t="s">
        <v>117</v>
      </c>
      <c r="V4">
        <f>COUNTIF(B4:U4,"W")</f>
        <v>4</v>
      </c>
      <c r="W4">
        <f>COUNTIF(B4:U4,"L")</f>
        <v>4</v>
      </c>
      <c r="X4">
        <f>SUM(C4:U4)/8</f>
        <v>116.875</v>
      </c>
      <c r="Y4" s="7">
        <f>SUM(C4:U4)</f>
        <v>935</v>
      </c>
      <c r="Z4" s="29"/>
      <c r="AA4" s="29"/>
      <c r="AB4" s="29"/>
      <c r="AC4" s="29"/>
      <c r="AD4" s="29"/>
      <c r="AE4" s="29"/>
      <c r="AF4" s="29"/>
      <c r="AG4" s="29"/>
      <c r="AH4" s="29"/>
      <c r="AI4" s="29"/>
    </row>
    <row r="5" spans="1:35" x14ac:dyDescent="0.45">
      <c r="A5" s="11" t="s">
        <v>45</v>
      </c>
      <c r="B5" s="21" t="s">
        <v>5</v>
      </c>
      <c r="C5" s="25">
        <v>75</v>
      </c>
      <c r="D5" s="8" t="s">
        <v>4</v>
      </c>
      <c r="E5" s="20">
        <v>115</v>
      </c>
      <c r="F5" s="8" t="s">
        <v>4</v>
      </c>
      <c r="G5" s="20">
        <v>110</v>
      </c>
      <c r="H5" s="8" t="s">
        <v>5</v>
      </c>
      <c r="I5" s="20">
        <v>55</v>
      </c>
      <c r="J5" s="8" t="s">
        <v>116</v>
      </c>
      <c r="K5" s="20">
        <v>0</v>
      </c>
      <c r="L5" s="8" t="s">
        <v>5</v>
      </c>
      <c r="M5" s="24">
        <v>95</v>
      </c>
      <c r="N5" s="8" t="s">
        <v>5</v>
      </c>
      <c r="O5" s="20">
        <v>60</v>
      </c>
      <c r="P5" s="8" t="s">
        <v>5</v>
      </c>
      <c r="Q5" s="24">
        <v>30</v>
      </c>
      <c r="R5" s="8" t="s">
        <v>116</v>
      </c>
      <c r="S5" s="24" t="s">
        <v>117</v>
      </c>
      <c r="T5" s="8" t="s">
        <v>5</v>
      </c>
      <c r="U5" s="20">
        <v>40</v>
      </c>
      <c r="V5" s="26">
        <f>COUNTIF(B5:U5,"W")</f>
        <v>2</v>
      </c>
      <c r="W5" s="26">
        <f>COUNTIF(B5:U5,"L")</f>
        <v>6</v>
      </c>
      <c r="X5" s="26">
        <f>SUM(C5:U5)/8</f>
        <v>72.5</v>
      </c>
      <c r="Y5" s="7">
        <f>SUM(C5:U5)</f>
        <v>580</v>
      </c>
      <c r="Z5" s="29"/>
      <c r="AA5" s="29"/>
      <c r="AB5" s="29"/>
      <c r="AC5" s="29"/>
      <c r="AD5" s="29"/>
      <c r="AE5" s="29"/>
      <c r="AF5" s="29"/>
      <c r="AG5" s="29"/>
      <c r="AH5" s="29"/>
      <c r="AI5" s="29"/>
    </row>
    <row r="6" spans="1:35" s="12" customFormat="1" x14ac:dyDescent="0.45">
      <c r="A6" s="1" t="s">
        <v>44</v>
      </c>
      <c r="B6" s="21" t="s">
        <v>5</v>
      </c>
      <c r="C6" s="25">
        <v>95</v>
      </c>
      <c r="D6" s="8" t="s">
        <v>5</v>
      </c>
      <c r="E6" s="20">
        <v>40</v>
      </c>
      <c r="F6" s="8" t="s">
        <v>5</v>
      </c>
      <c r="G6" s="20">
        <v>80</v>
      </c>
      <c r="H6" s="8" t="s">
        <v>5</v>
      </c>
      <c r="I6" s="20">
        <v>95</v>
      </c>
      <c r="J6" s="8" t="s">
        <v>4</v>
      </c>
      <c r="K6" s="20">
        <v>205</v>
      </c>
      <c r="L6" s="8" t="s">
        <v>5</v>
      </c>
      <c r="M6" s="24">
        <v>60</v>
      </c>
      <c r="N6" s="8" t="s">
        <v>116</v>
      </c>
      <c r="O6" s="20">
        <v>0</v>
      </c>
      <c r="P6" s="8" t="s">
        <v>116</v>
      </c>
      <c r="Q6" s="24" t="s">
        <v>117</v>
      </c>
      <c r="R6" s="8" t="s">
        <v>5</v>
      </c>
      <c r="S6" s="20">
        <v>60</v>
      </c>
      <c r="T6" s="8" t="s">
        <v>4</v>
      </c>
      <c r="U6" s="20">
        <v>200</v>
      </c>
      <c r="V6" s="26">
        <f>COUNTIF(B6:U6,"W")</f>
        <v>2</v>
      </c>
      <c r="W6" s="26">
        <f>COUNTIF(B6:U6,"L")</f>
        <v>6</v>
      </c>
      <c r="X6" s="26">
        <f>SUM(C6:U6)/8</f>
        <v>104.375</v>
      </c>
      <c r="Y6" s="7">
        <f>SUM(C6:U6)</f>
        <v>835</v>
      </c>
      <c r="Z6" s="29"/>
      <c r="AA6" s="29"/>
      <c r="AB6" s="29"/>
      <c r="AC6" s="29"/>
      <c r="AD6" s="29"/>
      <c r="AE6" s="29"/>
      <c r="AF6" s="29"/>
      <c r="AG6" s="29"/>
      <c r="AH6" s="29"/>
      <c r="AI6" s="29"/>
    </row>
  </sheetData>
  <hyperlinks>
    <hyperlink ref="E3" r:id="rId1" display="R@ - P" xr:uid="{5DFB25BB-8335-4E4A-97D8-2AEAB8853AA0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415C3-3E94-4B5A-8048-DD44CF584AFD}">
  <dimension ref="A3:T24"/>
  <sheetViews>
    <sheetView workbookViewId="0">
      <selection activeCell="J18" sqref="J18"/>
    </sheetView>
  </sheetViews>
  <sheetFormatPr defaultRowHeight="14.25" x14ac:dyDescent="0.45"/>
  <cols>
    <col min="1" max="1" width="2.73046875" bestFit="1" customWidth="1"/>
    <col min="2" max="2" width="16.59765625" bestFit="1" customWidth="1"/>
    <col min="3" max="3" width="27.19921875" bestFit="1" customWidth="1"/>
    <col min="4" max="4" width="6.1328125" style="22" bestFit="1" customWidth="1"/>
    <col min="5" max="5" width="8.1328125" style="20" bestFit="1" customWidth="1"/>
    <col min="6" max="6" width="6.1328125" bestFit="1" customWidth="1"/>
    <col min="7" max="7" width="8.1328125" style="20" bestFit="1" customWidth="1"/>
    <col min="8" max="8" width="6.1328125" bestFit="1" customWidth="1"/>
    <col min="9" max="9" width="8.1328125" style="20" bestFit="1" customWidth="1"/>
    <col min="10" max="10" width="6.1328125" bestFit="1" customWidth="1"/>
    <col min="11" max="11" width="8.1328125" style="20" bestFit="1" customWidth="1"/>
    <col min="12" max="12" width="6.1328125" bestFit="1" customWidth="1"/>
    <col min="13" max="13" width="8.1328125" style="20" bestFit="1" customWidth="1"/>
    <col min="14" max="14" width="6.1328125" bestFit="1" customWidth="1"/>
    <col min="15" max="15" width="8.1328125" style="20" bestFit="1" customWidth="1"/>
    <col min="16" max="16" width="6.1328125" customWidth="1"/>
    <col min="17" max="17" width="9.1328125" style="20" customWidth="1"/>
    <col min="18" max="18" width="10.6640625" bestFit="1" customWidth="1"/>
    <col min="19" max="19" width="11.73046875" bestFit="1" customWidth="1"/>
    <col min="20" max="20" width="7" bestFit="1" customWidth="1"/>
  </cols>
  <sheetData>
    <row r="3" spans="1:20" s="9" customFormat="1" x14ac:dyDescent="0.45">
      <c r="A3" s="71"/>
      <c r="B3" s="9" t="s">
        <v>7</v>
      </c>
      <c r="C3" s="9" t="s">
        <v>6</v>
      </c>
      <c r="D3" s="27" t="s">
        <v>24</v>
      </c>
      <c r="E3" s="28" t="s">
        <v>68</v>
      </c>
      <c r="F3" s="4" t="s">
        <v>25</v>
      </c>
      <c r="G3" s="28" t="s">
        <v>69</v>
      </c>
      <c r="H3" s="4" t="s">
        <v>26</v>
      </c>
      <c r="I3" s="28" t="s">
        <v>70</v>
      </c>
      <c r="J3" s="4" t="s">
        <v>27</v>
      </c>
      <c r="K3" s="28" t="s">
        <v>71</v>
      </c>
      <c r="L3" s="4" t="s">
        <v>28</v>
      </c>
      <c r="M3" s="28" t="s">
        <v>72</v>
      </c>
      <c r="N3" s="4" t="s">
        <v>29</v>
      </c>
      <c r="O3" s="28" t="s">
        <v>73</v>
      </c>
      <c r="P3" s="4" t="s">
        <v>67</v>
      </c>
      <c r="Q3" s="28" t="s">
        <v>74</v>
      </c>
      <c r="R3" s="9" t="s">
        <v>8</v>
      </c>
      <c r="S3" s="9" t="s">
        <v>75</v>
      </c>
      <c r="T3" s="10" t="s">
        <v>13</v>
      </c>
    </row>
    <row r="4" spans="1:20" x14ac:dyDescent="0.45">
      <c r="A4" s="72">
        <v>1</v>
      </c>
      <c r="B4" t="s">
        <v>56</v>
      </c>
      <c r="C4" t="s">
        <v>39</v>
      </c>
      <c r="D4" s="22">
        <v>150</v>
      </c>
      <c r="E4" s="20">
        <v>1</v>
      </c>
      <c r="F4">
        <v>65</v>
      </c>
      <c r="G4" s="24" t="s">
        <v>115</v>
      </c>
      <c r="H4" s="8" t="s">
        <v>117</v>
      </c>
      <c r="J4">
        <v>120</v>
      </c>
      <c r="K4" s="20">
        <v>1</v>
      </c>
      <c r="L4">
        <v>100</v>
      </c>
      <c r="M4" s="20">
        <v>1</v>
      </c>
      <c r="N4">
        <v>150</v>
      </c>
      <c r="O4" s="20">
        <v>1</v>
      </c>
      <c r="P4" s="8">
        <v>125</v>
      </c>
      <c r="Q4" s="24">
        <v>1</v>
      </c>
      <c r="R4">
        <f t="shared" ref="R4:R24" si="0">SUM(E4,G4,I4,K4,M4,O4,Q4)</f>
        <v>5</v>
      </c>
      <c r="S4">
        <f t="shared" ref="S4:S24" si="1">SUM(D4,F4,H4,J4,L4,N4,P4)/6</f>
        <v>118.33333333333333</v>
      </c>
      <c r="T4">
        <f t="shared" ref="T4:T24" si="2">SUM(D4,F4,H4,J4,L4,N4,P4)</f>
        <v>710</v>
      </c>
    </row>
    <row r="5" spans="1:20" x14ac:dyDescent="0.45">
      <c r="A5" s="72">
        <v>2</v>
      </c>
      <c r="B5" t="s">
        <v>12</v>
      </c>
      <c r="C5" t="s">
        <v>41</v>
      </c>
      <c r="D5" s="70" t="s">
        <v>117</v>
      </c>
      <c r="F5">
        <v>115</v>
      </c>
      <c r="G5" s="24">
        <v>1</v>
      </c>
      <c r="H5">
        <v>75</v>
      </c>
      <c r="I5" s="20">
        <v>1</v>
      </c>
      <c r="J5">
        <v>120</v>
      </c>
      <c r="K5" s="20">
        <v>1</v>
      </c>
      <c r="L5">
        <v>80</v>
      </c>
      <c r="N5">
        <v>90</v>
      </c>
      <c r="O5" s="20">
        <v>1</v>
      </c>
      <c r="P5" s="8">
        <v>105</v>
      </c>
      <c r="Q5" s="24">
        <v>1</v>
      </c>
      <c r="R5">
        <f t="shared" si="0"/>
        <v>5</v>
      </c>
      <c r="S5">
        <f t="shared" si="1"/>
        <v>97.5</v>
      </c>
      <c r="T5">
        <f t="shared" si="2"/>
        <v>585</v>
      </c>
    </row>
    <row r="6" spans="1:20" x14ac:dyDescent="0.45">
      <c r="A6" s="72">
        <v>3</v>
      </c>
      <c r="B6" t="s">
        <v>47</v>
      </c>
      <c r="C6" t="s">
        <v>42</v>
      </c>
      <c r="D6" s="22">
        <v>110</v>
      </c>
      <c r="E6" s="20">
        <v>1</v>
      </c>
      <c r="F6" s="8" t="s">
        <v>117</v>
      </c>
      <c r="G6" s="24"/>
      <c r="H6">
        <v>100</v>
      </c>
      <c r="I6" s="20">
        <v>1</v>
      </c>
      <c r="J6">
        <v>90</v>
      </c>
      <c r="K6" s="20">
        <v>1</v>
      </c>
      <c r="L6">
        <v>110</v>
      </c>
      <c r="M6" s="20">
        <v>1</v>
      </c>
      <c r="N6">
        <v>120</v>
      </c>
      <c r="O6" s="20">
        <v>1</v>
      </c>
      <c r="P6" s="8">
        <v>-20</v>
      </c>
      <c r="Q6" s="24" t="s">
        <v>115</v>
      </c>
      <c r="R6">
        <f t="shared" si="0"/>
        <v>5</v>
      </c>
      <c r="S6">
        <f t="shared" si="1"/>
        <v>85</v>
      </c>
      <c r="T6">
        <f t="shared" si="2"/>
        <v>510</v>
      </c>
    </row>
    <row r="7" spans="1:20" x14ac:dyDescent="0.45">
      <c r="A7" s="72">
        <v>4</v>
      </c>
      <c r="B7" t="s">
        <v>46</v>
      </c>
      <c r="C7" t="s">
        <v>42</v>
      </c>
      <c r="D7" s="22">
        <v>115</v>
      </c>
      <c r="E7" s="20">
        <v>1</v>
      </c>
      <c r="F7" s="8" t="s">
        <v>117</v>
      </c>
      <c r="G7" s="24"/>
      <c r="H7">
        <v>120</v>
      </c>
      <c r="I7" s="20">
        <v>1</v>
      </c>
      <c r="J7">
        <v>30</v>
      </c>
      <c r="L7">
        <v>60</v>
      </c>
      <c r="M7" s="20">
        <v>1</v>
      </c>
      <c r="N7">
        <v>15</v>
      </c>
      <c r="P7" s="8">
        <v>95</v>
      </c>
      <c r="Q7" s="24">
        <v>1</v>
      </c>
      <c r="R7">
        <f t="shared" si="0"/>
        <v>4</v>
      </c>
      <c r="S7">
        <f t="shared" si="1"/>
        <v>72.5</v>
      </c>
      <c r="T7">
        <f t="shared" si="2"/>
        <v>435</v>
      </c>
    </row>
    <row r="8" spans="1:20" x14ac:dyDescent="0.45">
      <c r="A8" s="72">
        <v>5</v>
      </c>
      <c r="B8" t="s">
        <v>10</v>
      </c>
      <c r="C8" t="s">
        <v>40</v>
      </c>
      <c r="D8" s="22">
        <v>100</v>
      </c>
      <c r="E8" s="20">
        <v>1</v>
      </c>
      <c r="F8">
        <v>75</v>
      </c>
      <c r="G8" s="24">
        <v>1</v>
      </c>
      <c r="H8">
        <v>0</v>
      </c>
      <c r="J8" s="8" t="s">
        <v>117</v>
      </c>
      <c r="L8">
        <v>70</v>
      </c>
      <c r="N8">
        <v>70</v>
      </c>
      <c r="P8" s="8">
        <v>90</v>
      </c>
      <c r="Q8" s="20">
        <v>1</v>
      </c>
      <c r="R8">
        <f t="shared" si="0"/>
        <v>3</v>
      </c>
      <c r="S8">
        <f t="shared" si="1"/>
        <v>67.5</v>
      </c>
      <c r="T8">
        <f t="shared" si="2"/>
        <v>405</v>
      </c>
    </row>
    <row r="9" spans="1:20" x14ac:dyDescent="0.45">
      <c r="A9" s="72">
        <v>6</v>
      </c>
      <c r="B9" t="s">
        <v>51</v>
      </c>
      <c r="C9" t="s">
        <v>43</v>
      </c>
      <c r="D9" s="22">
        <v>120</v>
      </c>
      <c r="E9" s="20">
        <v>1</v>
      </c>
      <c r="F9">
        <v>25</v>
      </c>
      <c r="G9" s="24" t="s">
        <v>115</v>
      </c>
      <c r="H9">
        <v>20</v>
      </c>
      <c r="J9">
        <v>10</v>
      </c>
      <c r="K9" s="24" t="s">
        <v>115</v>
      </c>
      <c r="L9">
        <v>95</v>
      </c>
      <c r="M9" s="20">
        <v>1</v>
      </c>
      <c r="N9" s="8" t="s">
        <v>117</v>
      </c>
      <c r="P9" s="8">
        <v>120</v>
      </c>
      <c r="Q9" s="24">
        <v>1</v>
      </c>
      <c r="R9">
        <f t="shared" si="0"/>
        <v>3</v>
      </c>
      <c r="S9">
        <f t="shared" si="1"/>
        <v>65</v>
      </c>
      <c r="T9">
        <f t="shared" si="2"/>
        <v>390</v>
      </c>
    </row>
    <row r="10" spans="1:20" x14ac:dyDescent="0.45">
      <c r="A10" s="72">
        <v>7</v>
      </c>
      <c r="B10" t="s">
        <v>62</v>
      </c>
      <c r="C10" t="s">
        <v>66</v>
      </c>
      <c r="D10" s="22">
        <v>25</v>
      </c>
      <c r="F10">
        <v>-10</v>
      </c>
      <c r="G10" s="24" t="s">
        <v>115</v>
      </c>
      <c r="H10">
        <v>85</v>
      </c>
      <c r="J10">
        <v>40</v>
      </c>
      <c r="L10">
        <v>120</v>
      </c>
      <c r="M10" s="20">
        <v>1</v>
      </c>
      <c r="N10">
        <v>25</v>
      </c>
      <c r="O10" s="24" t="s">
        <v>115</v>
      </c>
      <c r="P10" s="8" t="s">
        <v>117</v>
      </c>
      <c r="Q10" s="24"/>
      <c r="R10">
        <f t="shared" si="0"/>
        <v>1</v>
      </c>
      <c r="S10">
        <f t="shared" si="1"/>
        <v>47.5</v>
      </c>
      <c r="T10">
        <f t="shared" si="2"/>
        <v>285</v>
      </c>
    </row>
    <row r="11" spans="1:20" x14ac:dyDescent="0.45">
      <c r="A11" s="72">
        <v>8</v>
      </c>
      <c r="B11" t="s">
        <v>59</v>
      </c>
      <c r="C11" t="s">
        <v>45</v>
      </c>
      <c r="D11" s="22">
        <v>5</v>
      </c>
      <c r="E11" s="20" t="s">
        <v>115</v>
      </c>
      <c r="F11">
        <v>90</v>
      </c>
      <c r="G11" s="24">
        <v>1</v>
      </c>
      <c r="H11">
        <v>65</v>
      </c>
      <c r="I11" s="20">
        <v>1</v>
      </c>
      <c r="J11">
        <v>5</v>
      </c>
      <c r="K11" s="24" t="s">
        <v>115</v>
      </c>
      <c r="L11" s="8" t="s">
        <v>117</v>
      </c>
      <c r="N11">
        <v>50</v>
      </c>
      <c r="O11" s="20" t="s">
        <v>115</v>
      </c>
      <c r="P11" s="8">
        <v>65</v>
      </c>
      <c r="Q11" s="20">
        <v>1</v>
      </c>
      <c r="R11">
        <f t="shared" si="0"/>
        <v>3</v>
      </c>
      <c r="S11">
        <f t="shared" si="1"/>
        <v>46.666666666666664</v>
      </c>
      <c r="T11">
        <f t="shared" si="2"/>
        <v>280</v>
      </c>
    </row>
    <row r="12" spans="1:20" x14ac:dyDescent="0.45">
      <c r="A12" s="72">
        <v>9</v>
      </c>
      <c r="B12" t="s">
        <v>63</v>
      </c>
      <c r="C12" t="s">
        <v>66</v>
      </c>
      <c r="D12" s="22">
        <v>70</v>
      </c>
      <c r="F12">
        <v>50</v>
      </c>
      <c r="G12" s="24" t="s">
        <v>115</v>
      </c>
      <c r="H12">
        <v>-15</v>
      </c>
      <c r="J12">
        <v>55</v>
      </c>
      <c r="L12">
        <v>90</v>
      </c>
      <c r="M12" s="20">
        <v>1</v>
      </c>
      <c r="N12">
        <v>25</v>
      </c>
      <c r="P12" s="8" t="s">
        <v>117</v>
      </c>
      <c r="Q12" s="24"/>
      <c r="R12">
        <f t="shared" si="0"/>
        <v>1</v>
      </c>
      <c r="S12">
        <f t="shared" si="1"/>
        <v>45.833333333333336</v>
      </c>
      <c r="T12">
        <f t="shared" si="2"/>
        <v>275</v>
      </c>
    </row>
    <row r="13" spans="1:20" x14ac:dyDescent="0.45">
      <c r="A13" s="72">
        <v>10</v>
      </c>
      <c r="B13" t="s">
        <v>50</v>
      </c>
      <c r="C13" t="s">
        <v>43</v>
      </c>
      <c r="D13" s="22">
        <v>45</v>
      </c>
      <c r="F13">
        <v>90</v>
      </c>
      <c r="G13" s="24">
        <v>1</v>
      </c>
      <c r="H13">
        <v>100</v>
      </c>
      <c r="I13" s="20">
        <v>1</v>
      </c>
      <c r="J13">
        <v>-10</v>
      </c>
      <c r="K13" s="24" t="s">
        <v>115</v>
      </c>
      <c r="L13">
        <v>20</v>
      </c>
      <c r="N13" s="8" t="s">
        <v>117</v>
      </c>
      <c r="P13" s="8">
        <v>20</v>
      </c>
      <c r="Q13" s="24" t="s">
        <v>115</v>
      </c>
      <c r="R13">
        <f t="shared" si="0"/>
        <v>2</v>
      </c>
      <c r="S13">
        <f t="shared" si="1"/>
        <v>44.166666666666664</v>
      </c>
      <c r="T13">
        <f t="shared" si="2"/>
        <v>265</v>
      </c>
    </row>
    <row r="14" spans="1:20" x14ac:dyDescent="0.45">
      <c r="A14" s="72">
        <v>11</v>
      </c>
      <c r="B14" t="s">
        <v>60</v>
      </c>
      <c r="C14" t="s">
        <v>45</v>
      </c>
      <c r="D14" s="22">
        <v>80</v>
      </c>
      <c r="E14" s="20">
        <v>1</v>
      </c>
      <c r="F14">
        <v>25</v>
      </c>
      <c r="G14" s="24" t="s">
        <v>115</v>
      </c>
      <c r="H14">
        <v>15</v>
      </c>
      <c r="J14">
        <v>50</v>
      </c>
      <c r="L14" s="8" t="s">
        <v>117</v>
      </c>
      <c r="N14">
        <v>50</v>
      </c>
      <c r="P14" s="8">
        <v>-35</v>
      </c>
      <c r="Q14" s="24" t="s">
        <v>115</v>
      </c>
      <c r="R14">
        <f t="shared" si="0"/>
        <v>1</v>
      </c>
      <c r="S14">
        <f t="shared" si="1"/>
        <v>30.833333333333332</v>
      </c>
      <c r="T14">
        <f t="shared" si="2"/>
        <v>185</v>
      </c>
    </row>
    <row r="15" spans="1:20" x14ac:dyDescent="0.45">
      <c r="A15" s="72">
        <v>12</v>
      </c>
      <c r="B15" t="s">
        <v>48</v>
      </c>
      <c r="C15" t="s">
        <v>42</v>
      </c>
      <c r="D15" s="22">
        <v>-10</v>
      </c>
      <c r="F15" s="8" t="s">
        <v>117</v>
      </c>
      <c r="G15" s="24"/>
      <c r="H15">
        <v>15</v>
      </c>
      <c r="J15">
        <v>20</v>
      </c>
      <c r="L15">
        <v>5</v>
      </c>
      <c r="N15">
        <v>40</v>
      </c>
      <c r="P15" s="8">
        <v>40</v>
      </c>
      <c r="R15">
        <f t="shared" si="0"/>
        <v>0</v>
      </c>
      <c r="S15">
        <f t="shared" si="1"/>
        <v>18.333333333333332</v>
      </c>
      <c r="T15">
        <f t="shared" si="2"/>
        <v>110</v>
      </c>
    </row>
    <row r="16" spans="1:20" x14ac:dyDescent="0.45">
      <c r="A16" s="72">
        <v>13</v>
      </c>
      <c r="B16" t="s">
        <v>9</v>
      </c>
      <c r="C16" t="s">
        <v>40</v>
      </c>
      <c r="D16" s="22">
        <v>5</v>
      </c>
      <c r="F16">
        <v>65</v>
      </c>
      <c r="G16" s="24"/>
      <c r="H16">
        <v>20</v>
      </c>
      <c r="J16" s="8" t="s">
        <v>117</v>
      </c>
      <c r="L16">
        <v>-10</v>
      </c>
      <c r="N16">
        <v>0</v>
      </c>
      <c r="P16" s="8">
        <v>20</v>
      </c>
      <c r="R16">
        <f t="shared" si="0"/>
        <v>0</v>
      </c>
      <c r="S16">
        <f t="shared" si="1"/>
        <v>16.666666666666668</v>
      </c>
      <c r="T16">
        <f t="shared" si="2"/>
        <v>100</v>
      </c>
    </row>
    <row r="17" spans="1:20" x14ac:dyDescent="0.45">
      <c r="A17" s="72">
        <v>14</v>
      </c>
      <c r="B17" t="s">
        <v>58</v>
      </c>
      <c r="C17" t="s">
        <v>45</v>
      </c>
      <c r="D17" s="22">
        <v>-10</v>
      </c>
      <c r="F17">
        <v>0</v>
      </c>
      <c r="G17" s="24"/>
      <c r="H17">
        <v>30</v>
      </c>
      <c r="J17">
        <v>0</v>
      </c>
      <c r="L17" s="8" t="s">
        <v>117</v>
      </c>
      <c r="N17">
        <v>-5</v>
      </c>
      <c r="P17" s="8">
        <v>30</v>
      </c>
      <c r="R17">
        <f t="shared" si="0"/>
        <v>0</v>
      </c>
      <c r="S17">
        <f t="shared" si="1"/>
        <v>7.5</v>
      </c>
      <c r="T17">
        <f t="shared" si="2"/>
        <v>45</v>
      </c>
    </row>
    <row r="18" spans="1:20" x14ac:dyDescent="0.45">
      <c r="A18" s="72">
        <v>15</v>
      </c>
      <c r="B18" t="s">
        <v>11</v>
      </c>
      <c r="C18" t="s">
        <v>41</v>
      </c>
      <c r="D18" s="70" t="s">
        <v>117</v>
      </c>
      <c r="F18">
        <v>0</v>
      </c>
      <c r="G18" s="24"/>
      <c r="H18">
        <v>40</v>
      </c>
      <c r="J18">
        <v>15</v>
      </c>
      <c r="L18">
        <v>-5</v>
      </c>
      <c r="N18">
        <v>5</v>
      </c>
      <c r="P18" s="8">
        <v>-10</v>
      </c>
      <c r="Q18" s="24" t="s">
        <v>115</v>
      </c>
      <c r="R18">
        <f t="shared" si="0"/>
        <v>0</v>
      </c>
      <c r="S18">
        <f t="shared" si="1"/>
        <v>7.5</v>
      </c>
      <c r="T18">
        <f t="shared" si="2"/>
        <v>45</v>
      </c>
    </row>
    <row r="19" spans="1:20" x14ac:dyDescent="0.45">
      <c r="A19" s="72">
        <v>16</v>
      </c>
      <c r="B19" t="s">
        <v>49</v>
      </c>
      <c r="C19" t="s">
        <v>43</v>
      </c>
      <c r="D19" s="22">
        <v>0</v>
      </c>
      <c r="F19">
        <v>5</v>
      </c>
      <c r="G19" s="24"/>
      <c r="H19">
        <v>0</v>
      </c>
      <c r="J19">
        <v>25</v>
      </c>
      <c r="L19">
        <v>5</v>
      </c>
      <c r="N19" s="8" t="s">
        <v>117</v>
      </c>
      <c r="P19" s="8">
        <v>0</v>
      </c>
      <c r="Q19" s="24"/>
      <c r="R19">
        <f t="shared" si="0"/>
        <v>0</v>
      </c>
      <c r="S19">
        <f t="shared" si="1"/>
        <v>5.833333333333333</v>
      </c>
      <c r="T19">
        <f t="shared" si="2"/>
        <v>35</v>
      </c>
    </row>
    <row r="20" spans="1:20" x14ac:dyDescent="0.45">
      <c r="A20" s="72">
        <v>17</v>
      </c>
      <c r="B20" t="s">
        <v>55</v>
      </c>
      <c r="C20" t="s">
        <v>39</v>
      </c>
      <c r="D20" s="22">
        <v>5</v>
      </c>
      <c r="F20">
        <v>10</v>
      </c>
      <c r="G20" s="24"/>
      <c r="H20" s="8" t="s">
        <v>117</v>
      </c>
      <c r="J20">
        <v>-5</v>
      </c>
      <c r="L20">
        <v>10</v>
      </c>
      <c r="N20">
        <v>10</v>
      </c>
      <c r="P20" s="8">
        <v>-10</v>
      </c>
      <c r="Q20" s="24"/>
      <c r="R20">
        <f t="shared" si="0"/>
        <v>0</v>
      </c>
      <c r="S20">
        <f t="shared" si="1"/>
        <v>3.3333333333333335</v>
      </c>
      <c r="T20">
        <f t="shared" si="2"/>
        <v>20</v>
      </c>
    </row>
    <row r="21" spans="1:20" x14ac:dyDescent="0.45">
      <c r="A21" s="72">
        <v>18</v>
      </c>
      <c r="B21" t="s">
        <v>57</v>
      </c>
      <c r="C21" t="s">
        <v>39</v>
      </c>
      <c r="D21" s="22">
        <v>0</v>
      </c>
      <c r="F21">
        <v>-5</v>
      </c>
      <c r="G21" s="24"/>
      <c r="H21" s="8" t="s">
        <v>117</v>
      </c>
      <c r="J21">
        <v>10</v>
      </c>
      <c r="L21">
        <v>-5</v>
      </c>
      <c r="N21">
        <v>10</v>
      </c>
      <c r="P21" s="8">
        <v>10</v>
      </c>
      <c r="Q21" s="24"/>
      <c r="R21">
        <f t="shared" si="0"/>
        <v>0</v>
      </c>
      <c r="S21">
        <f t="shared" si="1"/>
        <v>3.3333333333333335</v>
      </c>
      <c r="T21">
        <f t="shared" si="2"/>
        <v>20</v>
      </c>
    </row>
    <row r="22" spans="1:20" x14ac:dyDescent="0.45">
      <c r="A22" s="72">
        <v>19</v>
      </c>
      <c r="B22" t="s">
        <v>64</v>
      </c>
      <c r="C22" t="s">
        <v>66</v>
      </c>
      <c r="D22" s="22">
        <v>0</v>
      </c>
      <c r="F22">
        <v>0</v>
      </c>
      <c r="G22" s="24"/>
      <c r="H22">
        <v>10</v>
      </c>
      <c r="J22">
        <v>0</v>
      </c>
      <c r="L22">
        <v>-5</v>
      </c>
      <c r="N22">
        <v>10</v>
      </c>
      <c r="P22" s="8" t="s">
        <v>117</v>
      </c>
      <c r="Q22" s="24"/>
      <c r="R22">
        <f t="shared" si="0"/>
        <v>0</v>
      </c>
      <c r="S22">
        <f t="shared" si="1"/>
        <v>2.5</v>
      </c>
      <c r="T22">
        <f t="shared" si="2"/>
        <v>15</v>
      </c>
    </row>
    <row r="23" spans="1:20" x14ac:dyDescent="0.45">
      <c r="A23" s="72">
        <v>20</v>
      </c>
      <c r="B23" t="s">
        <v>61</v>
      </c>
      <c r="C23" t="s">
        <v>45</v>
      </c>
      <c r="D23" s="22">
        <v>0</v>
      </c>
      <c r="F23">
        <v>0</v>
      </c>
      <c r="G23" s="24"/>
      <c r="H23">
        <v>0</v>
      </c>
      <c r="J23">
        <v>0</v>
      </c>
      <c r="L23" s="8" t="s">
        <v>117</v>
      </c>
      <c r="N23">
        <v>0</v>
      </c>
      <c r="P23" s="8">
        <v>0</v>
      </c>
      <c r="Q23" s="24"/>
      <c r="R23">
        <f t="shared" si="0"/>
        <v>0</v>
      </c>
      <c r="S23">
        <f t="shared" si="1"/>
        <v>0</v>
      </c>
      <c r="T23">
        <f t="shared" si="2"/>
        <v>0</v>
      </c>
    </row>
    <row r="24" spans="1:20" x14ac:dyDescent="0.45">
      <c r="A24" s="72">
        <v>21</v>
      </c>
      <c r="B24" t="s">
        <v>65</v>
      </c>
      <c r="C24" t="s">
        <v>66</v>
      </c>
      <c r="D24" s="22">
        <v>0</v>
      </c>
      <c r="F24">
        <v>0</v>
      </c>
      <c r="G24" s="24"/>
      <c r="H24">
        <v>0</v>
      </c>
      <c r="J24">
        <v>0</v>
      </c>
      <c r="L24">
        <v>0</v>
      </c>
      <c r="N24">
        <v>0</v>
      </c>
      <c r="P24" s="8" t="s">
        <v>117</v>
      </c>
      <c r="Q24" s="24"/>
      <c r="R24">
        <f t="shared" si="0"/>
        <v>0</v>
      </c>
      <c r="S24">
        <f t="shared" si="1"/>
        <v>0</v>
      </c>
      <c r="T24">
        <f t="shared" si="2"/>
        <v>0</v>
      </c>
    </row>
  </sheetData>
  <sortState xmlns:xlrd2="http://schemas.microsoft.com/office/spreadsheetml/2017/richdata2" ref="B3:T9">
    <sortCondition descending="1" ref="T3:T9"/>
  </sortState>
  <phoneticPr fontId="4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CA476-583F-40BE-B5BD-59F9253DA953}">
  <dimension ref="A1:AC18"/>
  <sheetViews>
    <sheetView workbookViewId="0">
      <selection activeCell="B9" sqref="B9"/>
    </sheetView>
  </sheetViews>
  <sheetFormatPr defaultRowHeight="14.25" x14ac:dyDescent="0.45"/>
  <cols>
    <col min="1" max="1" width="27.19921875" bestFit="1" customWidth="1"/>
    <col min="2" max="2" width="8.59765625" style="22" bestFit="1" customWidth="1"/>
    <col min="3" max="3" width="7.53125" style="20" bestFit="1" customWidth="1"/>
    <col min="4" max="4" width="8.59765625" bestFit="1" customWidth="1"/>
    <col min="5" max="5" width="7.53125" style="20" bestFit="1" customWidth="1"/>
    <col min="6" max="6" width="8.59765625" bestFit="1" customWidth="1"/>
    <col min="7" max="7" width="7.53125" style="20" bestFit="1" customWidth="1"/>
    <col min="8" max="8" width="8.59765625" bestFit="1" customWidth="1"/>
    <col min="9" max="9" width="7.53125" style="20" bestFit="1" customWidth="1"/>
    <col min="10" max="10" width="8.59765625" bestFit="1" customWidth="1"/>
    <col min="11" max="11" width="7.53125" style="20" bestFit="1" customWidth="1"/>
    <col min="12" max="12" width="8.59765625" bestFit="1" customWidth="1"/>
    <col min="13" max="13" width="7.53125" style="20" bestFit="1" customWidth="1"/>
    <col min="14" max="14" width="8.59765625" bestFit="1" customWidth="1"/>
    <col min="15" max="15" width="7.53125" style="20" bestFit="1" customWidth="1"/>
    <col min="16" max="16" width="5.33203125" bestFit="1" customWidth="1"/>
    <col min="17" max="17" width="6.33203125" bestFit="1" customWidth="1"/>
    <col min="18" max="18" width="6.33203125" customWidth="1"/>
    <col min="19" max="19" width="9.19921875" bestFit="1" customWidth="1"/>
    <col min="21" max="23" width="10.86328125" customWidth="1"/>
  </cols>
  <sheetData>
    <row r="1" spans="1:29" x14ac:dyDescent="0.45">
      <c r="A1" s="2"/>
      <c r="B1" s="15" t="s">
        <v>2</v>
      </c>
      <c r="C1" s="16" t="s">
        <v>3</v>
      </c>
      <c r="D1" s="13" t="s">
        <v>2</v>
      </c>
      <c r="E1" s="16" t="s">
        <v>3</v>
      </c>
      <c r="F1" s="13" t="s">
        <v>2</v>
      </c>
      <c r="G1" s="16" t="s">
        <v>3</v>
      </c>
      <c r="H1" s="13" t="s">
        <v>2</v>
      </c>
      <c r="I1" s="16" t="s">
        <v>3</v>
      </c>
      <c r="J1" s="13" t="s">
        <v>2</v>
      </c>
      <c r="K1" s="16" t="s">
        <v>3</v>
      </c>
      <c r="L1" s="13" t="s">
        <v>2</v>
      </c>
      <c r="M1" s="16" t="s">
        <v>3</v>
      </c>
      <c r="N1" s="13" t="s">
        <v>2</v>
      </c>
      <c r="O1" s="16" t="s">
        <v>3</v>
      </c>
    </row>
    <row r="2" spans="1:29" x14ac:dyDescent="0.45">
      <c r="A2" s="2"/>
      <c r="B2" s="17">
        <v>1</v>
      </c>
      <c r="C2" s="18">
        <v>1</v>
      </c>
      <c r="D2" s="4">
        <v>2</v>
      </c>
      <c r="E2" s="23">
        <v>2</v>
      </c>
      <c r="F2" s="3">
        <v>3</v>
      </c>
      <c r="G2" s="18">
        <v>3</v>
      </c>
      <c r="H2" s="4">
        <v>4</v>
      </c>
      <c r="I2" s="23">
        <v>4</v>
      </c>
      <c r="J2" s="4">
        <v>5</v>
      </c>
      <c r="K2" s="18">
        <v>5</v>
      </c>
      <c r="L2" s="4">
        <v>6</v>
      </c>
      <c r="M2" s="23">
        <v>6</v>
      </c>
      <c r="N2" s="4">
        <v>7</v>
      </c>
      <c r="O2" s="23">
        <v>7</v>
      </c>
      <c r="P2" s="5" t="s">
        <v>0</v>
      </c>
      <c r="Q2" s="6" t="s">
        <v>1</v>
      </c>
      <c r="R2" s="30" t="s">
        <v>89</v>
      </c>
      <c r="S2" s="6" t="s">
        <v>3</v>
      </c>
    </row>
    <row r="3" spans="1:29" x14ac:dyDescent="0.45">
      <c r="A3" s="1" t="s">
        <v>6</v>
      </c>
      <c r="B3" s="19" t="s">
        <v>14</v>
      </c>
      <c r="C3" s="20" t="s">
        <v>31</v>
      </c>
      <c r="D3" t="s">
        <v>15</v>
      </c>
      <c r="E3" s="20" t="s">
        <v>32</v>
      </c>
      <c r="F3" t="s">
        <v>16</v>
      </c>
      <c r="G3" s="20" t="s">
        <v>33</v>
      </c>
      <c r="H3" t="s">
        <v>17</v>
      </c>
      <c r="I3" s="20" t="s">
        <v>34</v>
      </c>
      <c r="J3" t="s">
        <v>23</v>
      </c>
      <c r="K3" s="20" t="s">
        <v>35</v>
      </c>
      <c r="L3" t="s">
        <v>30</v>
      </c>
      <c r="M3" s="20" t="s">
        <v>36</v>
      </c>
      <c r="N3" t="s">
        <v>37</v>
      </c>
      <c r="O3" s="20" t="s">
        <v>38</v>
      </c>
      <c r="P3" t="s">
        <v>4</v>
      </c>
      <c r="Q3" t="s">
        <v>5</v>
      </c>
      <c r="R3" t="s">
        <v>89</v>
      </c>
      <c r="S3" s="7" t="s">
        <v>3</v>
      </c>
    </row>
    <row r="4" spans="1:29" x14ac:dyDescent="0.45">
      <c r="A4" s="1" t="s">
        <v>42</v>
      </c>
      <c r="B4" s="21" t="s">
        <v>4</v>
      </c>
      <c r="C4" s="25">
        <v>215</v>
      </c>
      <c r="D4" s="8" t="s">
        <v>116</v>
      </c>
      <c r="E4" s="20">
        <v>0</v>
      </c>
      <c r="F4" s="8" t="s">
        <v>4</v>
      </c>
      <c r="G4" s="20">
        <v>235</v>
      </c>
      <c r="H4" s="8" t="s">
        <v>4</v>
      </c>
      <c r="I4" s="20">
        <v>140</v>
      </c>
      <c r="J4" s="8" t="s">
        <v>4</v>
      </c>
      <c r="K4" s="20">
        <v>175</v>
      </c>
      <c r="L4" s="8" t="s">
        <v>4</v>
      </c>
      <c r="M4" s="24">
        <v>175</v>
      </c>
      <c r="N4" s="8" t="s">
        <v>5</v>
      </c>
      <c r="O4" s="20">
        <v>115</v>
      </c>
      <c r="P4" s="26">
        <f t="shared" ref="P4:P10" si="0">COUNTIF(B4:O4,"W")</f>
        <v>5</v>
      </c>
      <c r="Q4" s="26">
        <f t="shared" ref="Q4:Q10" si="1">COUNTIF(B4:O4,"L")</f>
        <v>1</v>
      </c>
      <c r="R4" s="26">
        <f t="shared" ref="R4:R10" si="2">SUM(C4:O4)/6</f>
        <v>175.83333333333334</v>
      </c>
      <c r="S4" s="7">
        <f t="shared" ref="S4:S10" si="3">SUM(C4:O4)</f>
        <v>1055</v>
      </c>
    </row>
    <row r="5" spans="1:29" x14ac:dyDescent="0.45">
      <c r="A5" s="1" t="s">
        <v>39</v>
      </c>
      <c r="B5" s="21" t="s">
        <v>4</v>
      </c>
      <c r="C5" s="20">
        <v>155</v>
      </c>
      <c r="D5" s="8" t="s">
        <v>5</v>
      </c>
      <c r="E5" s="20">
        <v>70</v>
      </c>
      <c r="F5" s="8" t="s">
        <v>116</v>
      </c>
      <c r="G5" s="20">
        <v>0</v>
      </c>
      <c r="H5" s="8" t="s">
        <v>4</v>
      </c>
      <c r="I5" s="20">
        <v>125</v>
      </c>
      <c r="J5" s="8" t="s">
        <v>5</v>
      </c>
      <c r="K5" s="20">
        <v>105</v>
      </c>
      <c r="L5" s="8" t="s">
        <v>4</v>
      </c>
      <c r="M5" s="24">
        <v>170</v>
      </c>
      <c r="N5" s="8" t="s">
        <v>4</v>
      </c>
      <c r="O5" s="20">
        <v>125</v>
      </c>
      <c r="P5">
        <f t="shared" si="0"/>
        <v>4</v>
      </c>
      <c r="Q5">
        <f t="shared" si="1"/>
        <v>2</v>
      </c>
      <c r="R5">
        <f t="shared" si="2"/>
        <v>125</v>
      </c>
      <c r="S5" s="7">
        <f t="shared" si="3"/>
        <v>750</v>
      </c>
    </row>
    <row r="6" spans="1:29" x14ac:dyDescent="0.45">
      <c r="A6" s="1" t="s">
        <v>43</v>
      </c>
      <c r="B6" s="21" t="s">
        <v>4</v>
      </c>
      <c r="C6" s="20">
        <v>165</v>
      </c>
      <c r="D6" s="8" t="s">
        <v>4</v>
      </c>
      <c r="E6" s="20">
        <v>120</v>
      </c>
      <c r="F6" s="8" t="s">
        <v>5</v>
      </c>
      <c r="G6" s="20">
        <v>120</v>
      </c>
      <c r="H6" s="8" t="s">
        <v>5</v>
      </c>
      <c r="I6" s="20">
        <v>25</v>
      </c>
      <c r="J6" s="8" t="s">
        <v>4</v>
      </c>
      <c r="K6" s="20">
        <v>120</v>
      </c>
      <c r="L6" s="8" t="s">
        <v>116</v>
      </c>
      <c r="M6" s="24">
        <v>0</v>
      </c>
      <c r="N6" s="8" t="s">
        <v>4</v>
      </c>
      <c r="O6" s="20">
        <v>140</v>
      </c>
      <c r="P6">
        <f t="shared" si="0"/>
        <v>4</v>
      </c>
      <c r="Q6">
        <f t="shared" si="1"/>
        <v>2</v>
      </c>
      <c r="R6">
        <f t="shared" si="2"/>
        <v>115</v>
      </c>
      <c r="S6" s="7">
        <f t="shared" si="3"/>
        <v>690</v>
      </c>
    </row>
    <row r="7" spans="1:29" x14ac:dyDescent="0.45">
      <c r="A7" s="1" t="s">
        <v>40</v>
      </c>
      <c r="B7" s="21" t="s">
        <v>5</v>
      </c>
      <c r="C7" s="20">
        <v>105</v>
      </c>
      <c r="D7" s="8" t="s">
        <v>4</v>
      </c>
      <c r="E7" s="20">
        <v>140</v>
      </c>
      <c r="F7" s="8" t="s">
        <v>5</v>
      </c>
      <c r="G7" s="20">
        <v>20</v>
      </c>
      <c r="H7" s="8" t="s">
        <v>116</v>
      </c>
      <c r="I7" s="20">
        <v>0</v>
      </c>
      <c r="J7" s="8" t="s">
        <v>5</v>
      </c>
      <c r="K7" s="20">
        <v>60</v>
      </c>
      <c r="L7" s="8" t="s">
        <v>4</v>
      </c>
      <c r="M7" s="24">
        <v>70</v>
      </c>
      <c r="N7" s="8" t="s">
        <v>4</v>
      </c>
      <c r="O7" s="20">
        <v>110</v>
      </c>
      <c r="P7">
        <f t="shared" si="0"/>
        <v>3</v>
      </c>
      <c r="Q7">
        <f t="shared" si="1"/>
        <v>3</v>
      </c>
      <c r="R7">
        <f t="shared" si="2"/>
        <v>84.166666666666671</v>
      </c>
      <c r="S7" s="7">
        <f t="shared" si="3"/>
        <v>505</v>
      </c>
    </row>
    <row r="8" spans="1:29" s="12" customFormat="1" x14ac:dyDescent="0.45">
      <c r="A8" s="11" t="s">
        <v>45</v>
      </c>
      <c r="B8" s="21" t="s">
        <v>5</v>
      </c>
      <c r="C8" s="25">
        <v>75</v>
      </c>
      <c r="D8" s="8" t="s">
        <v>4</v>
      </c>
      <c r="E8" s="20">
        <v>115</v>
      </c>
      <c r="F8" s="8" t="s">
        <v>4</v>
      </c>
      <c r="G8" s="20">
        <v>110</v>
      </c>
      <c r="H8" s="8" t="s">
        <v>5</v>
      </c>
      <c r="I8" s="20">
        <v>55</v>
      </c>
      <c r="J8" s="8" t="s">
        <v>116</v>
      </c>
      <c r="K8" s="20">
        <v>0</v>
      </c>
      <c r="L8" s="8" t="s">
        <v>5</v>
      </c>
      <c r="M8" s="24">
        <v>95</v>
      </c>
      <c r="N8" s="8" t="s">
        <v>5</v>
      </c>
      <c r="O8" s="20">
        <v>60</v>
      </c>
      <c r="P8" s="26">
        <f t="shared" si="0"/>
        <v>2</v>
      </c>
      <c r="Q8" s="26">
        <f t="shared" si="1"/>
        <v>4</v>
      </c>
      <c r="R8" s="26">
        <f t="shared" si="2"/>
        <v>85</v>
      </c>
      <c r="S8" s="7">
        <f t="shared" si="3"/>
        <v>510</v>
      </c>
      <c r="T8" s="29"/>
      <c r="U8" s="29"/>
      <c r="V8" s="29"/>
      <c r="W8" s="29"/>
      <c r="X8" s="29"/>
      <c r="Y8" s="29"/>
      <c r="Z8" s="29"/>
      <c r="AA8" s="29"/>
      <c r="AB8" s="29"/>
      <c r="AC8" s="29"/>
    </row>
    <row r="9" spans="1:29" x14ac:dyDescent="0.45">
      <c r="A9" s="1" t="s">
        <v>41</v>
      </c>
      <c r="B9" s="21" t="s">
        <v>116</v>
      </c>
      <c r="D9" s="8" t="s">
        <v>5</v>
      </c>
      <c r="E9" s="20">
        <v>115</v>
      </c>
      <c r="F9" s="8" t="s">
        <v>4</v>
      </c>
      <c r="G9" s="20">
        <v>115</v>
      </c>
      <c r="H9" s="8" t="s">
        <v>4</v>
      </c>
      <c r="I9" s="20">
        <v>135</v>
      </c>
      <c r="J9" s="8" t="s">
        <v>5</v>
      </c>
      <c r="K9" s="20">
        <v>75</v>
      </c>
      <c r="L9" s="8" t="s">
        <v>5</v>
      </c>
      <c r="M9" s="24">
        <v>95</v>
      </c>
      <c r="N9" s="8" t="s">
        <v>5</v>
      </c>
      <c r="O9" s="20">
        <v>95</v>
      </c>
      <c r="P9">
        <f t="shared" si="0"/>
        <v>2</v>
      </c>
      <c r="Q9">
        <f t="shared" si="1"/>
        <v>4</v>
      </c>
      <c r="R9">
        <f t="shared" si="2"/>
        <v>105</v>
      </c>
      <c r="S9" s="7">
        <f t="shared" si="3"/>
        <v>630</v>
      </c>
      <c r="T9" s="29"/>
      <c r="U9" s="29"/>
      <c r="V9" s="29"/>
      <c r="W9" s="29"/>
      <c r="X9" s="29"/>
      <c r="Y9" s="29"/>
      <c r="Z9" s="29"/>
      <c r="AA9" s="29"/>
      <c r="AB9" s="29"/>
      <c r="AC9" s="29"/>
    </row>
    <row r="10" spans="1:29" s="12" customFormat="1" x14ac:dyDescent="0.45">
      <c r="A10" s="1" t="s">
        <v>44</v>
      </c>
      <c r="B10" s="21" t="s">
        <v>5</v>
      </c>
      <c r="C10" s="25">
        <v>95</v>
      </c>
      <c r="D10" s="8" t="s">
        <v>5</v>
      </c>
      <c r="E10" s="20">
        <v>40</v>
      </c>
      <c r="F10" s="8" t="s">
        <v>5</v>
      </c>
      <c r="G10" s="20">
        <v>80</v>
      </c>
      <c r="H10" s="8" t="s">
        <v>5</v>
      </c>
      <c r="I10" s="20">
        <v>95</v>
      </c>
      <c r="J10" s="8" t="s">
        <v>4</v>
      </c>
      <c r="K10" s="20">
        <v>205</v>
      </c>
      <c r="L10" s="8" t="s">
        <v>5</v>
      </c>
      <c r="M10" s="24">
        <v>60</v>
      </c>
      <c r="N10" s="8" t="s">
        <v>116</v>
      </c>
      <c r="O10" s="20">
        <v>0</v>
      </c>
      <c r="P10" s="26">
        <f t="shared" si="0"/>
        <v>1</v>
      </c>
      <c r="Q10" s="26">
        <f t="shared" si="1"/>
        <v>5</v>
      </c>
      <c r="R10" s="26">
        <f t="shared" si="2"/>
        <v>95.833333333333329</v>
      </c>
      <c r="S10" s="7">
        <f t="shared" si="3"/>
        <v>575</v>
      </c>
      <c r="T10" s="29"/>
      <c r="U10" s="29"/>
      <c r="V10" s="29"/>
      <c r="W10" s="29"/>
      <c r="X10" s="29"/>
      <c r="Y10" s="29"/>
      <c r="Z10" s="29"/>
      <c r="AA10" s="29"/>
      <c r="AB10" s="29"/>
      <c r="AC10" s="29"/>
    </row>
    <row r="18" spans="14:14" x14ac:dyDescent="0.45">
      <c r="N18" s="14"/>
    </row>
  </sheetData>
  <sortState xmlns:xlrd2="http://schemas.microsoft.com/office/spreadsheetml/2017/richdata2" ref="A4:S7">
    <sortCondition descending="1" ref="P4:P7"/>
    <sortCondition descending="1" ref="S4:S7"/>
  </sortState>
  <phoneticPr fontId="4" type="noConversion"/>
  <hyperlinks>
    <hyperlink ref="E3" r:id="rId1" display="R@ - P" xr:uid="{3B3F3B83-EC58-4778-B1FA-CADB7A3BF04D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79109-8751-4FA1-81B6-EEAE6218180B}">
  <dimension ref="A1:Y7"/>
  <sheetViews>
    <sheetView workbookViewId="0">
      <selection activeCell="W24" sqref="W24"/>
    </sheetView>
  </sheetViews>
  <sheetFormatPr defaultRowHeight="14.25" x14ac:dyDescent="0.45"/>
  <cols>
    <col min="1" max="1" width="32.53125" bestFit="1" customWidth="1"/>
    <col min="2" max="15" width="9.06640625" hidden="1" customWidth="1"/>
    <col min="16" max="21" width="9.06640625" customWidth="1"/>
  </cols>
  <sheetData>
    <row r="1" spans="1:25" x14ac:dyDescent="0.45">
      <c r="A1" s="2"/>
      <c r="B1" s="15" t="s">
        <v>2</v>
      </c>
      <c r="C1" s="16" t="s">
        <v>3</v>
      </c>
      <c r="D1" s="13" t="s">
        <v>2</v>
      </c>
      <c r="E1" s="16" t="s">
        <v>3</v>
      </c>
      <c r="F1" s="13" t="s">
        <v>2</v>
      </c>
      <c r="G1" s="16" t="s">
        <v>3</v>
      </c>
      <c r="H1" s="13" t="s">
        <v>2</v>
      </c>
      <c r="I1" s="16" t="s">
        <v>3</v>
      </c>
      <c r="J1" s="13" t="s">
        <v>2</v>
      </c>
      <c r="K1" s="16" t="s">
        <v>3</v>
      </c>
      <c r="L1" s="13" t="s">
        <v>2</v>
      </c>
      <c r="M1" s="16" t="s">
        <v>3</v>
      </c>
      <c r="N1" s="13" t="s">
        <v>2</v>
      </c>
      <c r="O1" s="16" t="s">
        <v>3</v>
      </c>
      <c r="P1" s="13" t="s">
        <v>2</v>
      </c>
      <c r="Q1" s="16" t="s">
        <v>3</v>
      </c>
      <c r="R1" s="13" t="s">
        <v>2</v>
      </c>
      <c r="S1" s="16" t="s">
        <v>3</v>
      </c>
      <c r="T1" s="13" t="s">
        <v>2</v>
      </c>
      <c r="U1" s="16" t="s">
        <v>3</v>
      </c>
    </row>
    <row r="2" spans="1:25" x14ac:dyDescent="0.45">
      <c r="A2" s="2"/>
      <c r="B2" s="17">
        <v>1</v>
      </c>
      <c r="C2" s="18">
        <v>1</v>
      </c>
      <c r="D2" s="4">
        <v>2</v>
      </c>
      <c r="E2" s="23">
        <v>2</v>
      </c>
      <c r="F2" s="3">
        <v>3</v>
      </c>
      <c r="G2" s="18">
        <v>3</v>
      </c>
      <c r="H2" s="4">
        <v>4</v>
      </c>
      <c r="I2" s="23">
        <v>4</v>
      </c>
      <c r="J2" s="4">
        <v>5</v>
      </c>
      <c r="K2" s="18">
        <v>5</v>
      </c>
      <c r="L2" s="4">
        <v>6</v>
      </c>
      <c r="M2" s="23">
        <v>6</v>
      </c>
      <c r="N2" s="4">
        <v>7</v>
      </c>
      <c r="O2" s="23">
        <v>7</v>
      </c>
      <c r="P2" s="4">
        <v>8</v>
      </c>
      <c r="Q2" s="23">
        <v>8</v>
      </c>
      <c r="R2" s="4">
        <v>9</v>
      </c>
      <c r="S2" s="23">
        <v>9</v>
      </c>
      <c r="T2" s="4">
        <v>10</v>
      </c>
      <c r="U2" s="23">
        <v>10</v>
      </c>
      <c r="V2" s="5" t="s">
        <v>0</v>
      </c>
      <c r="W2" s="6" t="s">
        <v>1</v>
      </c>
      <c r="X2" s="30" t="s">
        <v>89</v>
      </c>
      <c r="Y2" s="6" t="s">
        <v>3</v>
      </c>
    </row>
    <row r="3" spans="1:25" x14ac:dyDescent="0.45">
      <c r="A3" s="1" t="s">
        <v>6</v>
      </c>
      <c r="B3" s="19" t="s">
        <v>14</v>
      </c>
      <c r="C3" s="20" t="s">
        <v>31</v>
      </c>
      <c r="D3" t="s">
        <v>15</v>
      </c>
      <c r="E3" s="20" t="s">
        <v>32</v>
      </c>
      <c r="F3" t="s">
        <v>16</v>
      </c>
      <c r="G3" s="20" t="s">
        <v>33</v>
      </c>
      <c r="H3" t="s">
        <v>17</v>
      </c>
      <c r="I3" s="20" t="s">
        <v>34</v>
      </c>
      <c r="J3" t="s">
        <v>23</v>
      </c>
      <c r="K3" s="20" t="s">
        <v>35</v>
      </c>
      <c r="L3" t="s">
        <v>30</v>
      </c>
      <c r="M3" s="20" t="s">
        <v>36</v>
      </c>
      <c r="N3" t="s">
        <v>37</v>
      </c>
      <c r="O3" s="20" t="s">
        <v>38</v>
      </c>
      <c r="P3" t="s">
        <v>118</v>
      </c>
      <c r="Q3" s="20" t="s">
        <v>119</v>
      </c>
      <c r="R3" t="s">
        <v>120</v>
      </c>
      <c r="S3" s="20" t="s">
        <v>121</v>
      </c>
      <c r="T3" t="s">
        <v>122</v>
      </c>
      <c r="U3" s="20" t="s">
        <v>123</v>
      </c>
      <c r="V3" t="s">
        <v>4</v>
      </c>
      <c r="W3" t="s">
        <v>5</v>
      </c>
      <c r="X3" t="s">
        <v>89</v>
      </c>
      <c r="Y3" s="7" t="s">
        <v>3</v>
      </c>
    </row>
    <row r="4" spans="1:25" x14ac:dyDescent="0.45">
      <c r="A4" s="1" t="s">
        <v>39</v>
      </c>
      <c r="B4" s="21" t="s">
        <v>4</v>
      </c>
      <c r="C4" s="20">
        <v>220</v>
      </c>
      <c r="D4" s="8" t="s">
        <v>4</v>
      </c>
      <c r="E4" s="20">
        <v>230</v>
      </c>
      <c r="F4" s="8" t="s">
        <v>4</v>
      </c>
      <c r="G4" s="20">
        <v>235</v>
      </c>
      <c r="H4" s="8" t="s">
        <v>4</v>
      </c>
      <c r="I4" s="20">
        <v>280</v>
      </c>
      <c r="J4" s="8" t="s">
        <v>4</v>
      </c>
      <c r="K4" s="20">
        <v>160</v>
      </c>
      <c r="L4" s="8" t="s">
        <v>116</v>
      </c>
      <c r="M4" s="24" t="s">
        <v>117</v>
      </c>
      <c r="N4" s="8" t="s">
        <v>4</v>
      </c>
      <c r="O4" s="20">
        <v>250</v>
      </c>
      <c r="P4" s="8" t="s">
        <v>5</v>
      </c>
      <c r="Q4" s="20">
        <v>150</v>
      </c>
      <c r="R4" s="8" t="s">
        <v>4</v>
      </c>
      <c r="S4" s="20">
        <v>210</v>
      </c>
      <c r="T4" s="8" t="s">
        <v>4</v>
      </c>
      <c r="U4" s="20">
        <v>280</v>
      </c>
      <c r="V4">
        <f t="shared" ref="V4:V7" si="0">COUNTIF(B4:U4,"W")</f>
        <v>8</v>
      </c>
      <c r="W4">
        <f t="shared" ref="W4:W7" si="1">COUNTIF(B4:U4,"L")</f>
        <v>1</v>
      </c>
      <c r="X4">
        <f t="shared" ref="X4:X7" si="2">SUM(C4:U4)/9</f>
        <v>223.88888888888889</v>
      </c>
      <c r="Y4" s="7">
        <f t="shared" ref="Y4:Y7" si="3">SUM(C4:U4)</f>
        <v>2015</v>
      </c>
    </row>
    <row r="5" spans="1:25" x14ac:dyDescent="0.45">
      <c r="A5" s="1" t="s">
        <v>77</v>
      </c>
      <c r="B5" s="21" t="s">
        <v>116</v>
      </c>
      <c r="C5" s="24" t="s">
        <v>117</v>
      </c>
      <c r="D5" s="8" t="s">
        <v>5</v>
      </c>
      <c r="E5" s="20">
        <v>160</v>
      </c>
      <c r="F5" s="8" t="s">
        <v>4</v>
      </c>
      <c r="G5" s="20">
        <v>205</v>
      </c>
      <c r="H5" s="8" t="s">
        <v>4</v>
      </c>
      <c r="I5" s="20">
        <v>230</v>
      </c>
      <c r="J5" s="8" t="s">
        <v>4</v>
      </c>
      <c r="K5" s="20">
        <v>230</v>
      </c>
      <c r="L5" s="8" t="s">
        <v>4</v>
      </c>
      <c r="M5" s="24">
        <v>230</v>
      </c>
      <c r="N5" s="8" t="s">
        <v>4</v>
      </c>
      <c r="O5" s="20">
        <v>200</v>
      </c>
      <c r="P5" s="8" t="s">
        <v>4</v>
      </c>
      <c r="Q5" s="20">
        <v>230</v>
      </c>
      <c r="R5" s="8" t="s">
        <v>4</v>
      </c>
      <c r="S5" s="20">
        <v>240</v>
      </c>
      <c r="T5" s="8" t="s">
        <v>4</v>
      </c>
      <c r="U5" s="20">
        <v>230</v>
      </c>
      <c r="V5">
        <f t="shared" si="0"/>
        <v>8</v>
      </c>
      <c r="W5">
        <f t="shared" si="1"/>
        <v>1</v>
      </c>
      <c r="X5">
        <f t="shared" si="2"/>
        <v>217.22222222222223</v>
      </c>
      <c r="Y5" s="7">
        <f t="shared" si="3"/>
        <v>1955</v>
      </c>
    </row>
    <row r="6" spans="1:25" x14ac:dyDescent="0.45">
      <c r="A6" s="1" t="s">
        <v>78</v>
      </c>
      <c r="B6" s="21" t="s">
        <v>5</v>
      </c>
      <c r="C6" s="20">
        <v>130</v>
      </c>
      <c r="D6" s="8" t="s">
        <v>4</v>
      </c>
      <c r="E6" s="20">
        <v>240</v>
      </c>
      <c r="F6" s="8" t="s">
        <v>5</v>
      </c>
      <c r="G6" s="20">
        <v>190</v>
      </c>
      <c r="H6" s="8" t="s">
        <v>5</v>
      </c>
      <c r="I6" s="20">
        <v>140</v>
      </c>
      <c r="J6" s="8" t="s">
        <v>4</v>
      </c>
      <c r="K6" s="20">
        <v>175</v>
      </c>
      <c r="L6" s="8" t="s">
        <v>4</v>
      </c>
      <c r="M6" s="24">
        <v>200</v>
      </c>
      <c r="N6" s="8" t="s">
        <v>116</v>
      </c>
      <c r="O6" s="24" t="s">
        <v>117</v>
      </c>
      <c r="P6" s="8" t="s">
        <v>4</v>
      </c>
      <c r="Q6" s="20">
        <v>245</v>
      </c>
      <c r="R6" s="8" t="s">
        <v>5</v>
      </c>
      <c r="S6" s="20">
        <v>150</v>
      </c>
      <c r="T6" s="8" t="s">
        <v>5</v>
      </c>
      <c r="U6" s="20">
        <v>130</v>
      </c>
      <c r="V6">
        <f t="shared" si="0"/>
        <v>4</v>
      </c>
      <c r="W6">
        <f t="shared" si="1"/>
        <v>5</v>
      </c>
      <c r="X6">
        <f t="shared" si="2"/>
        <v>177.77777777777777</v>
      </c>
      <c r="Y6" s="7">
        <f t="shared" si="3"/>
        <v>1600</v>
      </c>
    </row>
    <row r="7" spans="1:25" x14ac:dyDescent="0.45">
      <c r="A7" s="1" t="s">
        <v>79</v>
      </c>
      <c r="B7" s="21" t="s">
        <v>4</v>
      </c>
      <c r="C7" s="25">
        <v>120</v>
      </c>
      <c r="D7" s="8" t="s">
        <v>4</v>
      </c>
      <c r="E7" s="20">
        <v>165</v>
      </c>
      <c r="F7" s="8" t="s">
        <v>116</v>
      </c>
      <c r="G7" s="24" t="s">
        <v>117</v>
      </c>
      <c r="H7" s="8" t="s">
        <v>5</v>
      </c>
      <c r="I7" s="20">
        <v>35</v>
      </c>
      <c r="J7" s="8" t="s">
        <v>5</v>
      </c>
      <c r="K7" s="20">
        <v>120</v>
      </c>
      <c r="L7" s="8" t="s">
        <v>5</v>
      </c>
      <c r="M7" s="24">
        <v>140</v>
      </c>
      <c r="N7" s="8" t="s">
        <v>4</v>
      </c>
      <c r="O7" s="20">
        <v>155</v>
      </c>
      <c r="P7" s="8" t="s">
        <v>5</v>
      </c>
      <c r="Q7" s="20">
        <v>90</v>
      </c>
      <c r="R7" s="8" t="s">
        <v>5</v>
      </c>
      <c r="S7" s="20">
        <v>105</v>
      </c>
      <c r="T7" s="8" t="s">
        <v>5</v>
      </c>
      <c r="U7" s="20">
        <v>70</v>
      </c>
      <c r="V7" s="26">
        <f t="shared" si="0"/>
        <v>3</v>
      </c>
      <c r="W7" s="26">
        <f t="shared" si="1"/>
        <v>6</v>
      </c>
      <c r="X7" s="26">
        <f t="shared" si="2"/>
        <v>111.11111111111111</v>
      </c>
      <c r="Y7" s="7">
        <f t="shared" si="3"/>
        <v>1000</v>
      </c>
    </row>
  </sheetData>
  <hyperlinks>
    <hyperlink ref="E3" r:id="rId1" display="R@ - P" xr:uid="{A6745C1A-8DA9-40E9-8578-FABA48CF1F44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B5B4-CF47-4E0B-B44B-6CEF130FA8B4}">
  <dimension ref="A1:Y6"/>
  <sheetViews>
    <sheetView topLeftCell="A2" workbookViewId="0">
      <selection activeCell="U21" sqref="U21"/>
    </sheetView>
  </sheetViews>
  <sheetFormatPr defaultRowHeight="14.25" x14ac:dyDescent="0.45"/>
  <cols>
    <col min="1" max="1" width="27.19921875" bestFit="1" customWidth="1"/>
    <col min="2" max="15" width="0" hidden="1" customWidth="1"/>
  </cols>
  <sheetData>
    <row r="1" spans="1:25" x14ac:dyDescent="0.45">
      <c r="A1" s="2"/>
      <c r="B1" s="15" t="s">
        <v>2</v>
      </c>
      <c r="C1" s="16" t="s">
        <v>3</v>
      </c>
      <c r="D1" s="13" t="s">
        <v>2</v>
      </c>
      <c r="E1" s="16" t="s">
        <v>3</v>
      </c>
      <c r="F1" s="13" t="s">
        <v>2</v>
      </c>
      <c r="G1" s="16" t="s">
        <v>3</v>
      </c>
      <c r="H1" s="13" t="s">
        <v>2</v>
      </c>
      <c r="I1" s="16" t="s">
        <v>3</v>
      </c>
      <c r="J1" s="13" t="s">
        <v>2</v>
      </c>
      <c r="K1" s="16" t="s">
        <v>3</v>
      </c>
      <c r="L1" s="13" t="s">
        <v>2</v>
      </c>
      <c r="M1" s="16" t="s">
        <v>3</v>
      </c>
      <c r="N1" s="13" t="s">
        <v>2</v>
      </c>
      <c r="O1" s="16" t="s">
        <v>3</v>
      </c>
      <c r="P1" s="13" t="s">
        <v>2</v>
      </c>
      <c r="Q1" s="16" t="s">
        <v>3</v>
      </c>
      <c r="R1" s="13" t="s">
        <v>2</v>
      </c>
      <c r="S1" s="16" t="s">
        <v>3</v>
      </c>
      <c r="T1" s="13" t="s">
        <v>2</v>
      </c>
      <c r="U1" s="16" t="s">
        <v>3</v>
      </c>
    </row>
    <row r="2" spans="1:25" x14ac:dyDescent="0.45">
      <c r="A2" s="2"/>
      <c r="B2" s="17">
        <v>1</v>
      </c>
      <c r="C2" s="18">
        <v>1</v>
      </c>
      <c r="D2" s="4">
        <v>2</v>
      </c>
      <c r="E2" s="23">
        <v>2</v>
      </c>
      <c r="F2" s="3">
        <v>3</v>
      </c>
      <c r="G2" s="18">
        <v>3</v>
      </c>
      <c r="H2" s="4">
        <v>4</v>
      </c>
      <c r="I2" s="23">
        <v>4</v>
      </c>
      <c r="J2" s="4">
        <v>5</v>
      </c>
      <c r="K2" s="18">
        <v>5</v>
      </c>
      <c r="L2" s="4">
        <v>6</v>
      </c>
      <c r="M2" s="23">
        <v>6</v>
      </c>
      <c r="N2" s="4">
        <v>7</v>
      </c>
      <c r="O2" s="23">
        <v>7</v>
      </c>
      <c r="P2" s="4">
        <v>8</v>
      </c>
      <c r="Q2" s="23">
        <v>8</v>
      </c>
      <c r="R2" s="4">
        <v>9</v>
      </c>
      <c r="S2" s="23">
        <v>9</v>
      </c>
      <c r="T2" s="4">
        <v>10</v>
      </c>
      <c r="U2" s="23">
        <v>10</v>
      </c>
      <c r="V2" s="5" t="s">
        <v>0</v>
      </c>
      <c r="W2" s="6" t="s">
        <v>1</v>
      </c>
      <c r="X2" s="30" t="s">
        <v>89</v>
      </c>
      <c r="Y2" s="6" t="s">
        <v>3</v>
      </c>
    </row>
    <row r="3" spans="1:25" x14ac:dyDescent="0.45">
      <c r="A3" s="1" t="s">
        <v>6</v>
      </c>
      <c r="B3" s="19" t="s">
        <v>14</v>
      </c>
      <c r="C3" s="20" t="s">
        <v>31</v>
      </c>
      <c r="D3" t="s">
        <v>15</v>
      </c>
      <c r="E3" s="20" t="s">
        <v>32</v>
      </c>
      <c r="F3" t="s">
        <v>16</v>
      </c>
      <c r="G3" s="20" t="s">
        <v>33</v>
      </c>
      <c r="H3" t="s">
        <v>17</v>
      </c>
      <c r="I3" s="20" t="s">
        <v>34</v>
      </c>
      <c r="J3" t="s">
        <v>23</v>
      </c>
      <c r="K3" s="20" t="s">
        <v>35</v>
      </c>
      <c r="L3" t="s">
        <v>30</v>
      </c>
      <c r="M3" s="20" t="s">
        <v>36</v>
      </c>
      <c r="N3" t="s">
        <v>37</v>
      </c>
      <c r="O3" s="20" t="s">
        <v>38</v>
      </c>
      <c r="P3" t="s">
        <v>118</v>
      </c>
      <c r="Q3" s="20" t="s">
        <v>119</v>
      </c>
      <c r="R3" t="s">
        <v>120</v>
      </c>
      <c r="S3" s="20" t="s">
        <v>121</v>
      </c>
      <c r="T3" t="s">
        <v>122</v>
      </c>
      <c r="U3" s="20" t="s">
        <v>123</v>
      </c>
      <c r="V3" t="s">
        <v>4</v>
      </c>
      <c r="W3" t="s">
        <v>5</v>
      </c>
      <c r="X3" t="s">
        <v>89</v>
      </c>
      <c r="Y3" s="7" t="s">
        <v>3</v>
      </c>
    </row>
    <row r="4" spans="1:25" s="12" customFormat="1" x14ac:dyDescent="0.45">
      <c r="A4" s="11" t="s">
        <v>42</v>
      </c>
      <c r="B4" s="21" t="s">
        <v>5</v>
      </c>
      <c r="C4" s="25">
        <v>115</v>
      </c>
      <c r="D4" s="8" t="s">
        <v>5</v>
      </c>
      <c r="E4" s="20">
        <v>100</v>
      </c>
      <c r="F4" s="8" t="s">
        <v>4</v>
      </c>
      <c r="G4" s="20">
        <v>110</v>
      </c>
      <c r="H4" s="8" t="s">
        <v>5</v>
      </c>
      <c r="I4" s="20">
        <v>70</v>
      </c>
      <c r="J4" s="8" t="s">
        <v>116</v>
      </c>
      <c r="K4" s="20">
        <v>0</v>
      </c>
      <c r="L4" s="8" t="s">
        <v>4</v>
      </c>
      <c r="M4" s="24">
        <v>150</v>
      </c>
      <c r="N4" s="8" t="s">
        <v>5</v>
      </c>
      <c r="O4" s="20">
        <v>60</v>
      </c>
      <c r="P4" s="8" t="s">
        <v>4</v>
      </c>
      <c r="Q4" s="20">
        <v>165</v>
      </c>
      <c r="R4" s="8" t="s">
        <v>116</v>
      </c>
      <c r="S4" s="24" t="s">
        <v>117</v>
      </c>
      <c r="T4" s="8" t="s">
        <v>4</v>
      </c>
      <c r="U4" s="20">
        <v>160</v>
      </c>
      <c r="V4" s="26">
        <f t="shared" ref="V4:V6" si="0">COUNTIF(B4:U4,"W")</f>
        <v>4</v>
      </c>
      <c r="W4" s="26">
        <f t="shared" ref="W4:W6" si="1">COUNTIF(B4:U4,"L")</f>
        <v>4</v>
      </c>
      <c r="X4" s="26">
        <f t="shared" ref="X4:X6" si="2">SUM(C4:O4)/8</f>
        <v>75.625</v>
      </c>
      <c r="Y4" s="7">
        <f t="shared" ref="Y4:Y6" si="3">SUM(C4:U4)</f>
        <v>930</v>
      </c>
    </row>
    <row r="5" spans="1:25" x14ac:dyDescent="0.45">
      <c r="A5" s="1" t="s">
        <v>76</v>
      </c>
      <c r="B5" s="21" t="s">
        <v>4</v>
      </c>
      <c r="C5" s="20">
        <v>155</v>
      </c>
      <c r="D5" s="8" t="s">
        <v>116</v>
      </c>
      <c r="E5" s="20">
        <v>0</v>
      </c>
      <c r="F5" s="8" t="s">
        <v>5</v>
      </c>
      <c r="G5" s="20">
        <v>140</v>
      </c>
      <c r="H5" s="8" t="s">
        <v>4</v>
      </c>
      <c r="I5" s="20">
        <v>180</v>
      </c>
      <c r="J5" s="8" t="s">
        <v>5</v>
      </c>
      <c r="K5" s="20">
        <v>135</v>
      </c>
      <c r="L5" s="8" t="s">
        <v>5</v>
      </c>
      <c r="M5" s="24">
        <v>140</v>
      </c>
      <c r="N5" s="8" t="s">
        <v>5</v>
      </c>
      <c r="O5" s="20">
        <v>85</v>
      </c>
      <c r="P5" s="8" t="s">
        <v>5</v>
      </c>
      <c r="Q5" s="20">
        <v>150</v>
      </c>
      <c r="R5" s="8" t="s">
        <v>4</v>
      </c>
      <c r="S5" s="20">
        <v>160</v>
      </c>
      <c r="T5" s="8" t="s">
        <v>116</v>
      </c>
      <c r="U5" s="20" t="s">
        <v>117</v>
      </c>
      <c r="V5">
        <f t="shared" si="0"/>
        <v>3</v>
      </c>
      <c r="W5">
        <f t="shared" si="1"/>
        <v>5</v>
      </c>
      <c r="X5">
        <f t="shared" si="2"/>
        <v>104.375</v>
      </c>
      <c r="Y5" s="7">
        <f t="shared" si="3"/>
        <v>1145</v>
      </c>
    </row>
    <row r="6" spans="1:25" s="12" customFormat="1" x14ac:dyDescent="0.45">
      <c r="A6" s="1" t="s">
        <v>44</v>
      </c>
      <c r="B6" s="21" t="s">
        <v>5</v>
      </c>
      <c r="C6" s="25">
        <v>35</v>
      </c>
      <c r="D6" s="8" t="s">
        <v>5</v>
      </c>
      <c r="E6" s="20">
        <v>10</v>
      </c>
      <c r="F6" s="8" t="s">
        <v>5</v>
      </c>
      <c r="G6" s="20">
        <v>95</v>
      </c>
      <c r="H6" s="8" t="s">
        <v>116</v>
      </c>
      <c r="I6" s="20">
        <v>0</v>
      </c>
      <c r="J6" s="8" t="s">
        <v>5</v>
      </c>
      <c r="K6" s="20">
        <v>95</v>
      </c>
      <c r="L6" s="8" t="s">
        <v>5</v>
      </c>
      <c r="M6" s="24">
        <v>170</v>
      </c>
      <c r="N6" s="8" t="s">
        <v>5</v>
      </c>
      <c r="O6" s="20">
        <v>65</v>
      </c>
      <c r="P6" s="8" t="s">
        <v>116</v>
      </c>
      <c r="Q6" s="24" t="s">
        <v>117</v>
      </c>
      <c r="R6" s="8" t="s">
        <v>5</v>
      </c>
      <c r="S6" s="20">
        <v>70</v>
      </c>
      <c r="T6" s="8" t="s">
        <v>5</v>
      </c>
      <c r="U6" s="20">
        <v>105</v>
      </c>
      <c r="V6" s="26">
        <f t="shared" si="0"/>
        <v>0</v>
      </c>
      <c r="W6" s="26">
        <f t="shared" si="1"/>
        <v>8</v>
      </c>
      <c r="X6" s="26">
        <f t="shared" si="2"/>
        <v>58.75</v>
      </c>
      <c r="Y6" s="7">
        <f t="shared" si="3"/>
        <v>645</v>
      </c>
    </row>
  </sheetData>
  <hyperlinks>
    <hyperlink ref="E3" r:id="rId1" display="R@ - P" xr:uid="{A1D2587C-F6D5-410D-B9A1-EB623519E783}"/>
  </hyperlinks>
  <pageMargins left="0.7" right="0.7" top="0.75" bottom="0.75" header="0.3" footer="0.3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FAF8-17AA-4880-A3E0-CE1E4097E7CA}">
  <dimension ref="A3:T20"/>
  <sheetViews>
    <sheetView topLeftCell="A2" workbookViewId="0">
      <selection activeCell="I15" sqref="I15"/>
    </sheetView>
  </sheetViews>
  <sheetFormatPr defaultRowHeight="14.25" x14ac:dyDescent="0.45"/>
  <cols>
    <col min="1" max="1" width="2.73046875" bestFit="1" customWidth="1"/>
    <col min="2" max="2" width="17.265625" bestFit="1" customWidth="1"/>
    <col min="3" max="3" width="32.53125" bestFit="1" customWidth="1"/>
    <col min="4" max="4" width="6.1328125" style="22" customWidth="1"/>
    <col min="5" max="5" width="8.1328125" style="20" customWidth="1"/>
    <col min="6" max="6" width="6.1328125" customWidth="1"/>
    <col min="7" max="7" width="8.1328125" style="20" customWidth="1"/>
    <col min="8" max="8" width="6.1328125" customWidth="1"/>
    <col min="9" max="9" width="8.1328125" style="20" customWidth="1"/>
    <col min="10" max="10" width="6.1328125" customWidth="1"/>
    <col min="11" max="11" width="8.1328125" style="20" customWidth="1"/>
    <col min="12" max="12" width="6.1328125" customWidth="1"/>
    <col min="13" max="13" width="8.1328125" style="20" customWidth="1"/>
    <col min="14" max="14" width="6.1328125" customWidth="1"/>
    <col min="15" max="15" width="8.1328125" style="20" customWidth="1"/>
    <col min="16" max="16" width="6.1328125" customWidth="1"/>
    <col min="17" max="17" width="9.1328125" style="20" customWidth="1"/>
    <col min="18" max="18" width="10.6640625" bestFit="1" customWidth="1"/>
    <col min="19" max="19" width="11.73046875" bestFit="1" customWidth="1"/>
    <col min="20" max="20" width="7" bestFit="1" customWidth="1"/>
  </cols>
  <sheetData>
    <row r="3" spans="1:20" s="9" customFormat="1" x14ac:dyDescent="0.45">
      <c r="A3" s="71"/>
      <c r="B3" s="9" t="s">
        <v>7</v>
      </c>
      <c r="C3" s="9" t="s">
        <v>6</v>
      </c>
      <c r="D3" s="27" t="s">
        <v>24</v>
      </c>
      <c r="E3" s="28" t="s">
        <v>68</v>
      </c>
      <c r="F3" s="4" t="s">
        <v>25</v>
      </c>
      <c r="G3" s="28" t="s">
        <v>69</v>
      </c>
      <c r="H3" s="4" t="s">
        <v>26</v>
      </c>
      <c r="I3" s="28" t="s">
        <v>70</v>
      </c>
      <c r="J3" s="4" t="s">
        <v>27</v>
      </c>
      <c r="K3" s="28" t="s">
        <v>71</v>
      </c>
      <c r="L3" s="4" t="s">
        <v>28</v>
      </c>
      <c r="M3" s="28" t="s">
        <v>72</v>
      </c>
      <c r="N3" s="4" t="s">
        <v>29</v>
      </c>
      <c r="O3" s="28" t="s">
        <v>73</v>
      </c>
      <c r="P3" s="4" t="s">
        <v>67</v>
      </c>
      <c r="Q3" s="28" t="s">
        <v>74</v>
      </c>
      <c r="R3" s="9" t="s">
        <v>8</v>
      </c>
      <c r="S3" s="9" t="s">
        <v>75</v>
      </c>
      <c r="T3" s="10" t="s">
        <v>13</v>
      </c>
    </row>
    <row r="4" spans="1:20" x14ac:dyDescent="0.45">
      <c r="A4" s="71">
        <v>1</v>
      </c>
      <c r="B4" t="s">
        <v>82</v>
      </c>
      <c r="C4" t="s">
        <v>77</v>
      </c>
      <c r="D4" s="70">
        <v>0</v>
      </c>
      <c r="F4">
        <v>115</v>
      </c>
      <c r="G4" s="20">
        <v>1</v>
      </c>
      <c r="H4">
        <v>115</v>
      </c>
      <c r="I4" s="20">
        <v>1</v>
      </c>
      <c r="J4">
        <v>140</v>
      </c>
      <c r="K4" s="20">
        <v>1</v>
      </c>
      <c r="L4">
        <v>140</v>
      </c>
      <c r="M4" s="20">
        <v>1</v>
      </c>
      <c r="N4">
        <v>140</v>
      </c>
      <c r="O4" s="20">
        <v>1</v>
      </c>
      <c r="P4">
        <v>130</v>
      </c>
      <c r="Q4" s="20">
        <v>1</v>
      </c>
      <c r="R4">
        <f t="shared" ref="R4:R20" si="0">SUM(E4,G4,I4,K4,M4,O4,Q4)</f>
        <v>6</v>
      </c>
      <c r="S4">
        <f t="shared" ref="S4:S20" si="1">SUM(D4,F4,H4,J4,L4,N4,P4)/6</f>
        <v>130</v>
      </c>
      <c r="T4">
        <f t="shared" ref="T4:T20" si="2">SUM(D4,F4,H4,J4,L4,N4,P4)</f>
        <v>780</v>
      </c>
    </row>
    <row r="5" spans="1:20" x14ac:dyDescent="0.45">
      <c r="A5" s="71">
        <v>2</v>
      </c>
      <c r="B5" t="s">
        <v>85</v>
      </c>
      <c r="C5" t="s">
        <v>39</v>
      </c>
      <c r="D5" s="22">
        <v>100</v>
      </c>
      <c r="F5">
        <v>20</v>
      </c>
      <c r="H5">
        <v>120</v>
      </c>
      <c r="I5" s="20">
        <v>1</v>
      </c>
      <c r="J5">
        <v>110</v>
      </c>
      <c r="K5" s="20">
        <v>1</v>
      </c>
      <c r="L5">
        <v>105</v>
      </c>
      <c r="M5" s="20">
        <v>1</v>
      </c>
      <c r="N5">
        <v>0</v>
      </c>
      <c r="P5">
        <v>100</v>
      </c>
      <c r="Q5" s="20">
        <v>1</v>
      </c>
      <c r="R5">
        <f t="shared" si="0"/>
        <v>4</v>
      </c>
      <c r="S5">
        <f t="shared" si="1"/>
        <v>92.5</v>
      </c>
      <c r="T5">
        <f t="shared" si="2"/>
        <v>555</v>
      </c>
    </row>
    <row r="6" spans="1:20" x14ac:dyDescent="0.45">
      <c r="A6" s="71">
        <v>3</v>
      </c>
      <c r="B6" t="s">
        <v>80</v>
      </c>
      <c r="C6" t="s">
        <v>76</v>
      </c>
      <c r="D6" s="22">
        <v>110</v>
      </c>
      <c r="E6" s="20">
        <v>1</v>
      </c>
      <c r="F6" s="8">
        <v>0</v>
      </c>
      <c r="H6">
        <v>90</v>
      </c>
      <c r="I6" s="20">
        <v>1</v>
      </c>
      <c r="J6">
        <v>110</v>
      </c>
      <c r="K6" s="20">
        <v>1</v>
      </c>
      <c r="L6">
        <v>95</v>
      </c>
      <c r="M6" s="20">
        <v>1</v>
      </c>
      <c r="N6">
        <v>90</v>
      </c>
      <c r="P6">
        <v>55</v>
      </c>
      <c r="R6">
        <f t="shared" si="0"/>
        <v>4</v>
      </c>
      <c r="S6">
        <f t="shared" si="1"/>
        <v>91.666666666666671</v>
      </c>
      <c r="T6">
        <f t="shared" si="2"/>
        <v>550</v>
      </c>
    </row>
    <row r="7" spans="1:20" x14ac:dyDescent="0.45">
      <c r="A7" s="71">
        <v>4</v>
      </c>
      <c r="B7" t="s">
        <v>53</v>
      </c>
      <c r="C7" t="s">
        <v>78</v>
      </c>
      <c r="D7" s="22">
        <v>120</v>
      </c>
      <c r="E7" s="20">
        <v>1</v>
      </c>
      <c r="F7">
        <v>140</v>
      </c>
      <c r="G7" s="20">
        <v>1</v>
      </c>
      <c r="H7">
        <v>120</v>
      </c>
      <c r="I7" s="20">
        <v>1</v>
      </c>
      <c r="J7">
        <v>35</v>
      </c>
      <c r="K7" s="24" t="s">
        <v>115</v>
      </c>
      <c r="L7">
        <v>80</v>
      </c>
      <c r="M7" s="20">
        <v>1</v>
      </c>
      <c r="N7">
        <v>45</v>
      </c>
      <c r="P7">
        <v>0</v>
      </c>
      <c r="R7">
        <f t="shared" si="0"/>
        <v>4</v>
      </c>
      <c r="S7">
        <f t="shared" si="1"/>
        <v>90</v>
      </c>
      <c r="T7">
        <f t="shared" si="2"/>
        <v>540</v>
      </c>
    </row>
    <row r="8" spans="1:20" x14ac:dyDescent="0.45">
      <c r="A8" s="71">
        <v>5</v>
      </c>
      <c r="B8" t="s">
        <v>81</v>
      </c>
      <c r="C8" t="s">
        <v>77</v>
      </c>
      <c r="D8" s="70">
        <v>0</v>
      </c>
      <c r="F8">
        <v>45</v>
      </c>
      <c r="H8">
        <v>90</v>
      </c>
      <c r="I8" s="20">
        <v>1</v>
      </c>
      <c r="J8">
        <v>90</v>
      </c>
      <c r="K8" s="20">
        <v>1</v>
      </c>
      <c r="L8">
        <v>90</v>
      </c>
      <c r="M8" s="20">
        <v>1</v>
      </c>
      <c r="N8">
        <v>90</v>
      </c>
      <c r="O8" s="20">
        <v>1</v>
      </c>
      <c r="P8">
        <v>70</v>
      </c>
      <c r="Q8" s="20">
        <v>1</v>
      </c>
      <c r="R8">
        <f t="shared" si="0"/>
        <v>5</v>
      </c>
      <c r="S8">
        <f t="shared" si="1"/>
        <v>79.166666666666671</v>
      </c>
      <c r="T8">
        <f t="shared" si="2"/>
        <v>475</v>
      </c>
    </row>
    <row r="9" spans="1:20" x14ac:dyDescent="0.45">
      <c r="A9" s="71">
        <v>6</v>
      </c>
      <c r="B9" t="s">
        <v>52</v>
      </c>
      <c r="C9" t="s">
        <v>78</v>
      </c>
      <c r="D9" s="22">
        <v>10</v>
      </c>
      <c r="F9">
        <v>80</v>
      </c>
      <c r="G9" s="20">
        <v>1</v>
      </c>
      <c r="H9">
        <v>60</v>
      </c>
      <c r="J9">
        <v>85</v>
      </c>
      <c r="K9" s="20">
        <v>1</v>
      </c>
      <c r="L9">
        <v>100</v>
      </c>
      <c r="M9" s="20">
        <v>1</v>
      </c>
      <c r="N9">
        <v>120</v>
      </c>
      <c r="O9" s="20">
        <v>1</v>
      </c>
      <c r="P9">
        <v>0</v>
      </c>
      <c r="R9">
        <f t="shared" si="0"/>
        <v>4</v>
      </c>
      <c r="S9">
        <f t="shared" si="1"/>
        <v>75.833333333333329</v>
      </c>
      <c r="T9">
        <f t="shared" si="2"/>
        <v>455</v>
      </c>
    </row>
    <row r="10" spans="1:20" x14ac:dyDescent="0.45">
      <c r="A10" s="71">
        <v>7</v>
      </c>
      <c r="B10" t="s">
        <v>84</v>
      </c>
      <c r="C10" t="s">
        <v>39</v>
      </c>
      <c r="D10" s="22">
        <v>90</v>
      </c>
      <c r="E10" s="20">
        <v>1</v>
      </c>
      <c r="F10">
        <v>100</v>
      </c>
      <c r="G10" s="20">
        <v>1</v>
      </c>
      <c r="H10">
        <v>30</v>
      </c>
      <c r="J10">
        <v>110</v>
      </c>
      <c r="K10" s="20">
        <v>1</v>
      </c>
      <c r="L10">
        <v>25</v>
      </c>
      <c r="N10">
        <v>0</v>
      </c>
      <c r="P10">
        <v>60</v>
      </c>
      <c r="R10">
        <f t="shared" si="0"/>
        <v>3</v>
      </c>
      <c r="S10">
        <f t="shared" si="1"/>
        <v>69.166666666666671</v>
      </c>
      <c r="T10">
        <f t="shared" si="2"/>
        <v>415</v>
      </c>
    </row>
    <row r="11" spans="1:20" x14ac:dyDescent="0.45">
      <c r="A11" s="71">
        <v>8</v>
      </c>
      <c r="B11" t="s">
        <v>86</v>
      </c>
      <c r="C11" t="s">
        <v>39</v>
      </c>
      <c r="D11" s="22">
        <v>30</v>
      </c>
      <c r="F11">
        <v>110</v>
      </c>
      <c r="G11" s="20">
        <v>1</v>
      </c>
      <c r="H11">
        <v>85</v>
      </c>
      <c r="I11" s="20">
        <v>1</v>
      </c>
      <c r="J11">
        <v>60</v>
      </c>
      <c r="L11">
        <v>30</v>
      </c>
      <c r="N11">
        <v>0</v>
      </c>
      <c r="P11">
        <v>90</v>
      </c>
      <c r="Q11" s="20">
        <v>1</v>
      </c>
      <c r="R11">
        <f t="shared" si="0"/>
        <v>3</v>
      </c>
      <c r="S11">
        <f t="shared" si="1"/>
        <v>67.5</v>
      </c>
      <c r="T11">
        <f t="shared" si="2"/>
        <v>405</v>
      </c>
    </row>
    <row r="12" spans="1:20" x14ac:dyDescent="0.45">
      <c r="A12" s="71">
        <v>9</v>
      </c>
      <c r="B12" t="s">
        <v>21</v>
      </c>
      <c r="C12" t="s">
        <v>42</v>
      </c>
      <c r="D12" s="22">
        <v>105</v>
      </c>
      <c r="E12" s="20">
        <v>1</v>
      </c>
      <c r="F12">
        <v>90</v>
      </c>
      <c r="G12" s="20">
        <v>1</v>
      </c>
      <c r="H12">
        <v>50</v>
      </c>
      <c r="J12">
        <v>50</v>
      </c>
      <c r="L12" s="8">
        <v>0</v>
      </c>
      <c r="N12">
        <v>50</v>
      </c>
      <c r="P12">
        <v>30</v>
      </c>
      <c r="R12">
        <f t="shared" si="0"/>
        <v>2</v>
      </c>
      <c r="S12" s="26">
        <f t="shared" si="1"/>
        <v>62.5</v>
      </c>
      <c r="T12" s="26">
        <f t="shared" si="2"/>
        <v>375</v>
      </c>
    </row>
    <row r="13" spans="1:20" x14ac:dyDescent="0.45">
      <c r="A13" s="71">
        <v>10</v>
      </c>
      <c r="B13" t="s">
        <v>20</v>
      </c>
      <c r="C13" t="s">
        <v>79</v>
      </c>
      <c r="D13" s="22">
        <v>90</v>
      </c>
      <c r="E13" s="20">
        <v>1</v>
      </c>
      <c r="F13">
        <v>80</v>
      </c>
      <c r="G13" s="20">
        <v>1</v>
      </c>
      <c r="H13" s="8">
        <v>0</v>
      </c>
      <c r="J13">
        <v>15</v>
      </c>
      <c r="L13">
        <v>40</v>
      </c>
      <c r="N13">
        <v>90</v>
      </c>
      <c r="O13" s="20">
        <v>1</v>
      </c>
      <c r="P13">
        <v>55</v>
      </c>
      <c r="R13">
        <f t="shared" si="0"/>
        <v>3</v>
      </c>
      <c r="S13">
        <f t="shared" si="1"/>
        <v>61.666666666666664</v>
      </c>
      <c r="T13">
        <f t="shared" si="2"/>
        <v>370</v>
      </c>
    </row>
    <row r="14" spans="1:20" x14ac:dyDescent="0.45">
      <c r="A14" s="71">
        <v>11</v>
      </c>
      <c r="B14" t="s">
        <v>83</v>
      </c>
      <c r="C14" t="s">
        <v>79</v>
      </c>
      <c r="D14" s="22">
        <v>30</v>
      </c>
      <c r="F14">
        <v>85</v>
      </c>
      <c r="H14" s="8">
        <v>0</v>
      </c>
      <c r="J14">
        <v>20</v>
      </c>
      <c r="L14">
        <v>80</v>
      </c>
      <c r="N14">
        <v>50</v>
      </c>
      <c r="P14">
        <v>100</v>
      </c>
      <c r="Q14" s="20">
        <v>1</v>
      </c>
      <c r="R14">
        <f t="shared" si="0"/>
        <v>1</v>
      </c>
      <c r="S14">
        <f t="shared" si="1"/>
        <v>60.833333333333336</v>
      </c>
      <c r="T14">
        <f t="shared" si="2"/>
        <v>365</v>
      </c>
    </row>
    <row r="15" spans="1:20" x14ac:dyDescent="0.45">
      <c r="A15" s="71">
        <v>12</v>
      </c>
      <c r="B15" t="s">
        <v>87</v>
      </c>
      <c r="C15" t="s">
        <v>44</v>
      </c>
      <c r="D15" s="22">
        <v>50</v>
      </c>
      <c r="F15">
        <v>-25</v>
      </c>
      <c r="G15" s="24" t="s">
        <v>115</v>
      </c>
      <c r="H15">
        <v>105</v>
      </c>
      <c r="I15" s="20">
        <v>1</v>
      </c>
      <c r="J15" s="8">
        <v>0</v>
      </c>
      <c r="L15">
        <v>75</v>
      </c>
      <c r="M15" s="20">
        <v>1</v>
      </c>
      <c r="N15">
        <v>110</v>
      </c>
      <c r="O15" s="20">
        <v>1</v>
      </c>
      <c r="P15">
        <v>15</v>
      </c>
      <c r="R15">
        <f t="shared" si="0"/>
        <v>3</v>
      </c>
      <c r="S15">
        <f t="shared" si="1"/>
        <v>55</v>
      </c>
      <c r="T15">
        <f t="shared" si="2"/>
        <v>330</v>
      </c>
    </row>
    <row r="16" spans="1:20" x14ac:dyDescent="0.45">
      <c r="A16" s="71">
        <v>13</v>
      </c>
      <c r="B16" t="s">
        <v>19</v>
      </c>
      <c r="C16" t="s">
        <v>76</v>
      </c>
      <c r="D16" s="22">
        <v>30</v>
      </c>
      <c r="F16" s="8">
        <v>0</v>
      </c>
      <c r="H16">
        <v>30</v>
      </c>
      <c r="J16">
        <v>70</v>
      </c>
      <c r="L16">
        <v>30</v>
      </c>
      <c r="N16">
        <v>40</v>
      </c>
      <c r="P16">
        <v>30</v>
      </c>
      <c r="R16">
        <f t="shared" si="0"/>
        <v>0</v>
      </c>
      <c r="S16">
        <f t="shared" si="1"/>
        <v>38.333333333333336</v>
      </c>
      <c r="T16">
        <f t="shared" si="2"/>
        <v>230</v>
      </c>
    </row>
    <row r="17" spans="1:20" x14ac:dyDescent="0.45">
      <c r="A17" s="71">
        <v>14</v>
      </c>
      <c r="B17" t="s">
        <v>18</v>
      </c>
      <c r="C17" t="s">
        <v>42</v>
      </c>
      <c r="D17" s="22">
        <v>10</v>
      </c>
      <c r="F17">
        <v>10</v>
      </c>
      <c r="H17">
        <v>60</v>
      </c>
      <c r="J17">
        <v>20</v>
      </c>
      <c r="L17" s="8">
        <v>0</v>
      </c>
      <c r="N17">
        <v>100</v>
      </c>
      <c r="O17" s="20">
        <v>1</v>
      </c>
      <c r="P17">
        <v>30</v>
      </c>
      <c r="R17">
        <f t="shared" si="0"/>
        <v>1</v>
      </c>
      <c r="S17" s="26">
        <f t="shared" si="1"/>
        <v>38.333333333333336</v>
      </c>
      <c r="T17" s="26">
        <f t="shared" si="2"/>
        <v>230</v>
      </c>
    </row>
    <row r="18" spans="1:20" x14ac:dyDescent="0.45">
      <c r="A18" s="71">
        <v>15</v>
      </c>
      <c r="B18" t="s">
        <v>88</v>
      </c>
      <c r="C18" t="s">
        <v>44</v>
      </c>
      <c r="D18" s="22">
        <v>-15</v>
      </c>
      <c r="F18">
        <v>35</v>
      </c>
      <c r="H18">
        <v>-10</v>
      </c>
      <c r="J18" s="8">
        <v>0</v>
      </c>
      <c r="L18">
        <v>20</v>
      </c>
      <c r="N18">
        <v>60</v>
      </c>
      <c r="P18">
        <v>50</v>
      </c>
      <c r="R18">
        <f t="shared" si="0"/>
        <v>0</v>
      </c>
      <c r="S18">
        <f t="shared" si="1"/>
        <v>23.333333333333332</v>
      </c>
      <c r="T18">
        <f t="shared" si="2"/>
        <v>140</v>
      </c>
    </row>
    <row r="19" spans="1:20" x14ac:dyDescent="0.45">
      <c r="A19" s="71">
        <v>16</v>
      </c>
      <c r="B19" t="s">
        <v>54</v>
      </c>
      <c r="C19" t="s">
        <v>78</v>
      </c>
      <c r="D19" s="22">
        <v>0</v>
      </c>
      <c r="F19">
        <v>20</v>
      </c>
      <c r="H19">
        <v>10</v>
      </c>
      <c r="J19">
        <v>20</v>
      </c>
      <c r="L19">
        <v>-5</v>
      </c>
      <c r="N19">
        <v>35</v>
      </c>
      <c r="P19">
        <v>0</v>
      </c>
      <c r="R19">
        <f t="shared" si="0"/>
        <v>0</v>
      </c>
      <c r="S19">
        <f t="shared" si="1"/>
        <v>13.333333333333334</v>
      </c>
      <c r="T19">
        <f t="shared" si="2"/>
        <v>80</v>
      </c>
    </row>
    <row r="20" spans="1:20" x14ac:dyDescent="0.45">
      <c r="A20" s="71">
        <v>17</v>
      </c>
      <c r="B20" t="s">
        <v>22</v>
      </c>
      <c r="C20" t="s">
        <v>76</v>
      </c>
      <c r="D20" s="22">
        <v>15</v>
      </c>
      <c r="F20" s="8">
        <v>0</v>
      </c>
      <c r="H20">
        <v>20</v>
      </c>
      <c r="J20">
        <v>0</v>
      </c>
      <c r="L20">
        <v>10</v>
      </c>
      <c r="N20">
        <v>10</v>
      </c>
      <c r="P20">
        <v>0</v>
      </c>
      <c r="R20">
        <f t="shared" si="0"/>
        <v>0</v>
      </c>
      <c r="S20">
        <f t="shared" si="1"/>
        <v>9.1666666666666661</v>
      </c>
      <c r="T20">
        <f t="shared" si="2"/>
        <v>55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31139-4174-4394-9166-D33EC0E7D00F}">
  <dimension ref="A1:S18"/>
  <sheetViews>
    <sheetView workbookViewId="0">
      <selection activeCell="G17" sqref="G17"/>
    </sheetView>
  </sheetViews>
  <sheetFormatPr defaultRowHeight="14.25" x14ac:dyDescent="0.45"/>
  <cols>
    <col min="1" max="1" width="32.53125" bestFit="1" customWidth="1"/>
    <col min="2" max="2" width="8.59765625" style="22" bestFit="1" customWidth="1"/>
    <col min="3" max="3" width="7.53125" style="20" bestFit="1" customWidth="1"/>
    <col min="4" max="4" width="8.59765625" bestFit="1" customWidth="1"/>
    <col min="5" max="5" width="7.53125" style="20" bestFit="1" customWidth="1"/>
    <col min="6" max="6" width="8.59765625" bestFit="1" customWidth="1"/>
    <col min="7" max="7" width="7.53125" style="20" bestFit="1" customWidth="1"/>
    <col min="8" max="8" width="8.59765625" bestFit="1" customWidth="1"/>
    <col min="9" max="9" width="7.53125" style="20" bestFit="1" customWidth="1"/>
    <col min="10" max="10" width="8.59765625" bestFit="1" customWidth="1"/>
    <col min="11" max="11" width="7.53125" style="20" bestFit="1" customWidth="1"/>
    <col min="12" max="12" width="8.59765625" bestFit="1" customWidth="1"/>
    <col min="13" max="13" width="7.53125" style="20" bestFit="1" customWidth="1"/>
    <col min="14" max="14" width="8.59765625" bestFit="1" customWidth="1"/>
    <col min="15" max="15" width="7.53125" style="20" bestFit="1" customWidth="1"/>
    <col min="16" max="16" width="5.33203125" bestFit="1" customWidth="1"/>
    <col min="17" max="17" width="6.33203125" bestFit="1" customWidth="1"/>
    <col min="18" max="18" width="6.33203125" customWidth="1"/>
    <col min="19" max="19" width="9.19921875" bestFit="1" customWidth="1"/>
    <col min="21" max="23" width="10.86328125" customWidth="1"/>
  </cols>
  <sheetData>
    <row r="1" spans="1:19" x14ac:dyDescent="0.45">
      <c r="A1" s="2"/>
      <c r="B1" s="15" t="s">
        <v>2</v>
      </c>
      <c r="C1" s="16" t="s">
        <v>3</v>
      </c>
      <c r="D1" s="13" t="s">
        <v>2</v>
      </c>
      <c r="E1" s="16" t="s">
        <v>3</v>
      </c>
      <c r="F1" s="13" t="s">
        <v>2</v>
      </c>
      <c r="G1" s="16" t="s">
        <v>3</v>
      </c>
      <c r="H1" s="13" t="s">
        <v>2</v>
      </c>
      <c r="I1" s="16" t="s">
        <v>3</v>
      </c>
      <c r="J1" s="13" t="s">
        <v>2</v>
      </c>
      <c r="K1" s="16" t="s">
        <v>3</v>
      </c>
      <c r="L1" s="13" t="s">
        <v>2</v>
      </c>
      <c r="M1" s="16" t="s">
        <v>3</v>
      </c>
      <c r="N1" s="13" t="s">
        <v>2</v>
      </c>
      <c r="O1" s="16" t="s">
        <v>3</v>
      </c>
    </row>
    <row r="2" spans="1:19" x14ac:dyDescent="0.45">
      <c r="A2" s="2"/>
      <c r="B2" s="17">
        <v>1</v>
      </c>
      <c r="C2" s="18">
        <v>1</v>
      </c>
      <c r="D2" s="4">
        <v>2</v>
      </c>
      <c r="E2" s="23">
        <v>2</v>
      </c>
      <c r="F2" s="3">
        <v>3</v>
      </c>
      <c r="G2" s="18">
        <v>3</v>
      </c>
      <c r="H2" s="4">
        <v>4</v>
      </c>
      <c r="I2" s="23">
        <v>4</v>
      </c>
      <c r="J2" s="4">
        <v>5</v>
      </c>
      <c r="K2" s="18">
        <v>5</v>
      </c>
      <c r="L2" s="4">
        <v>6</v>
      </c>
      <c r="M2" s="23">
        <v>6</v>
      </c>
      <c r="N2" s="4">
        <v>7</v>
      </c>
      <c r="O2" s="23">
        <v>7</v>
      </c>
      <c r="P2" s="5" t="s">
        <v>0</v>
      </c>
      <c r="Q2" s="6" t="s">
        <v>1</v>
      </c>
      <c r="R2" s="6" t="s">
        <v>89</v>
      </c>
      <c r="S2" s="6" t="s">
        <v>3</v>
      </c>
    </row>
    <row r="3" spans="1:19" x14ac:dyDescent="0.45">
      <c r="A3" s="1" t="s">
        <v>6</v>
      </c>
      <c r="B3" s="19" t="s">
        <v>14</v>
      </c>
      <c r="C3" s="20" t="s">
        <v>31</v>
      </c>
      <c r="D3" t="s">
        <v>15</v>
      </c>
      <c r="E3" s="20" t="s">
        <v>32</v>
      </c>
      <c r="F3" t="s">
        <v>16</v>
      </c>
      <c r="G3" s="20" t="s">
        <v>33</v>
      </c>
      <c r="H3" t="s">
        <v>17</v>
      </c>
      <c r="I3" s="20" t="s">
        <v>34</v>
      </c>
      <c r="J3" t="s">
        <v>23</v>
      </c>
      <c r="K3" s="20" t="s">
        <v>35</v>
      </c>
      <c r="L3" t="s">
        <v>30</v>
      </c>
      <c r="M3" s="20" t="s">
        <v>36</v>
      </c>
      <c r="N3" t="s">
        <v>37</v>
      </c>
      <c r="O3" s="20" t="s">
        <v>38</v>
      </c>
      <c r="P3" t="s">
        <v>4</v>
      </c>
      <c r="Q3" t="s">
        <v>5</v>
      </c>
      <c r="R3" t="s">
        <v>89</v>
      </c>
      <c r="S3" s="7" t="s">
        <v>3</v>
      </c>
    </row>
    <row r="4" spans="1:19" x14ac:dyDescent="0.45">
      <c r="A4" s="1" t="s">
        <v>39</v>
      </c>
      <c r="B4" s="21" t="s">
        <v>4</v>
      </c>
      <c r="C4" s="20">
        <v>220</v>
      </c>
      <c r="D4" s="8" t="s">
        <v>4</v>
      </c>
      <c r="E4" s="20">
        <v>230</v>
      </c>
      <c r="F4" s="8" t="s">
        <v>4</v>
      </c>
      <c r="G4" s="20">
        <v>235</v>
      </c>
      <c r="H4" s="8" t="s">
        <v>4</v>
      </c>
      <c r="I4" s="20">
        <v>280</v>
      </c>
      <c r="J4" s="8" t="s">
        <v>4</v>
      </c>
      <c r="K4" s="20">
        <v>160</v>
      </c>
      <c r="L4" s="8" t="s">
        <v>116</v>
      </c>
      <c r="M4" s="24">
        <v>0</v>
      </c>
      <c r="N4" s="8" t="s">
        <v>4</v>
      </c>
      <c r="O4" s="20">
        <v>250</v>
      </c>
      <c r="P4">
        <f t="shared" ref="P4:P10" si="0">COUNTIF(B4:O4,"W")</f>
        <v>6</v>
      </c>
      <c r="Q4">
        <f t="shared" ref="Q4:Q10" si="1">COUNTIF(B4:O4,"L")</f>
        <v>0</v>
      </c>
      <c r="R4">
        <f t="shared" ref="R4:R10" si="2">SUM(C4:O4)/6</f>
        <v>229.16666666666666</v>
      </c>
      <c r="S4" s="7">
        <f t="shared" ref="S4:S10" si="3">SUM(C4:O4)</f>
        <v>1375</v>
      </c>
    </row>
    <row r="5" spans="1:19" x14ac:dyDescent="0.45">
      <c r="A5" s="1" t="s">
        <v>77</v>
      </c>
      <c r="B5" s="21" t="s">
        <v>116</v>
      </c>
      <c r="C5" s="20">
        <v>0</v>
      </c>
      <c r="D5" s="8" t="s">
        <v>5</v>
      </c>
      <c r="E5" s="20">
        <v>160</v>
      </c>
      <c r="F5" s="8" t="s">
        <v>4</v>
      </c>
      <c r="G5" s="20">
        <v>205</v>
      </c>
      <c r="H5" s="8" t="s">
        <v>4</v>
      </c>
      <c r="I5" s="20">
        <v>230</v>
      </c>
      <c r="J5" s="8" t="s">
        <v>4</v>
      </c>
      <c r="K5" s="20">
        <v>230</v>
      </c>
      <c r="L5" s="8" t="s">
        <v>4</v>
      </c>
      <c r="M5" s="24">
        <v>230</v>
      </c>
      <c r="N5" s="8" t="s">
        <v>4</v>
      </c>
      <c r="O5" s="20">
        <v>200</v>
      </c>
      <c r="P5">
        <f t="shared" si="0"/>
        <v>5</v>
      </c>
      <c r="Q5">
        <f t="shared" si="1"/>
        <v>1</v>
      </c>
      <c r="R5">
        <f t="shared" si="2"/>
        <v>209.16666666666666</v>
      </c>
      <c r="S5" s="7">
        <f t="shared" si="3"/>
        <v>1255</v>
      </c>
    </row>
    <row r="6" spans="1:19" x14ac:dyDescent="0.45">
      <c r="A6" s="1" t="s">
        <v>78</v>
      </c>
      <c r="B6" s="21" t="s">
        <v>5</v>
      </c>
      <c r="C6" s="20">
        <v>130</v>
      </c>
      <c r="D6" s="8" t="s">
        <v>4</v>
      </c>
      <c r="E6" s="20">
        <v>240</v>
      </c>
      <c r="F6" s="8" t="s">
        <v>5</v>
      </c>
      <c r="G6" s="20">
        <v>190</v>
      </c>
      <c r="H6" s="8" t="s">
        <v>5</v>
      </c>
      <c r="I6" s="20">
        <v>140</v>
      </c>
      <c r="J6" s="8" t="s">
        <v>4</v>
      </c>
      <c r="K6" s="20">
        <v>175</v>
      </c>
      <c r="L6" s="8" t="s">
        <v>4</v>
      </c>
      <c r="M6" s="24">
        <v>200</v>
      </c>
      <c r="N6" s="8" t="s">
        <v>116</v>
      </c>
      <c r="O6" s="20">
        <v>0</v>
      </c>
      <c r="P6">
        <f t="shared" si="0"/>
        <v>3</v>
      </c>
      <c r="Q6">
        <f t="shared" si="1"/>
        <v>3</v>
      </c>
      <c r="R6">
        <f t="shared" si="2"/>
        <v>179.16666666666666</v>
      </c>
      <c r="S6" s="7">
        <f t="shared" si="3"/>
        <v>1075</v>
      </c>
    </row>
    <row r="7" spans="1:19" x14ac:dyDescent="0.45">
      <c r="A7" s="1" t="s">
        <v>79</v>
      </c>
      <c r="B7" s="21" t="s">
        <v>4</v>
      </c>
      <c r="C7" s="25">
        <v>120</v>
      </c>
      <c r="D7" s="8" t="s">
        <v>4</v>
      </c>
      <c r="E7" s="20">
        <v>165</v>
      </c>
      <c r="F7" s="8" t="s">
        <v>116</v>
      </c>
      <c r="G7" s="20">
        <v>0</v>
      </c>
      <c r="H7" s="8" t="s">
        <v>5</v>
      </c>
      <c r="I7" s="20">
        <v>35</v>
      </c>
      <c r="J7" s="8" t="s">
        <v>5</v>
      </c>
      <c r="K7" s="20">
        <v>120</v>
      </c>
      <c r="L7" s="8" t="s">
        <v>5</v>
      </c>
      <c r="M7" s="24">
        <v>140</v>
      </c>
      <c r="N7" s="8" t="s">
        <v>4</v>
      </c>
      <c r="O7" s="20">
        <v>155</v>
      </c>
      <c r="P7" s="26">
        <f t="shared" si="0"/>
        <v>3</v>
      </c>
      <c r="Q7" s="26">
        <f t="shared" si="1"/>
        <v>3</v>
      </c>
      <c r="R7" s="26">
        <f t="shared" si="2"/>
        <v>122.5</v>
      </c>
      <c r="S7" s="7">
        <f t="shared" si="3"/>
        <v>735</v>
      </c>
    </row>
    <row r="8" spans="1:19" s="12" customFormat="1" x14ac:dyDescent="0.45">
      <c r="A8" s="11" t="s">
        <v>42</v>
      </c>
      <c r="B8" s="21" t="s">
        <v>5</v>
      </c>
      <c r="C8" s="25">
        <v>115</v>
      </c>
      <c r="D8" s="8" t="s">
        <v>5</v>
      </c>
      <c r="E8" s="20">
        <v>100</v>
      </c>
      <c r="F8" s="8" t="s">
        <v>4</v>
      </c>
      <c r="G8" s="20">
        <v>110</v>
      </c>
      <c r="H8" s="8" t="s">
        <v>5</v>
      </c>
      <c r="I8" s="20">
        <v>70</v>
      </c>
      <c r="J8" s="8" t="s">
        <v>116</v>
      </c>
      <c r="K8" s="20">
        <v>0</v>
      </c>
      <c r="L8" s="8" t="s">
        <v>4</v>
      </c>
      <c r="M8" s="24">
        <v>150</v>
      </c>
      <c r="N8" s="8" t="s">
        <v>5</v>
      </c>
      <c r="O8" s="20">
        <v>60</v>
      </c>
      <c r="P8" s="26">
        <f t="shared" si="0"/>
        <v>2</v>
      </c>
      <c r="Q8" s="26">
        <f t="shared" si="1"/>
        <v>4</v>
      </c>
      <c r="R8" s="26">
        <f t="shared" si="2"/>
        <v>100.83333333333333</v>
      </c>
      <c r="S8" s="7">
        <f t="shared" si="3"/>
        <v>605</v>
      </c>
    </row>
    <row r="9" spans="1:19" x14ac:dyDescent="0.45">
      <c r="A9" s="1" t="s">
        <v>76</v>
      </c>
      <c r="B9" s="21" t="s">
        <v>4</v>
      </c>
      <c r="C9" s="20">
        <v>155</v>
      </c>
      <c r="D9" s="8" t="s">
        <v>116</v>
      </c>
      <c r="E9" s="20">
        <v>0</v>
      </c>
      <c r="F9" s="8" t="s">
        <v>5</v>
      </c>
      <c r="G9" s="20">
        <v>140</v>
      </c>
      <c r="H9" s="8" t="s">
        <v>4</v>
      </c>
      <c r="I9" s="20">
        <v>180</v>
      </c>
      <c r="J9" s="8" t="s">
        <v>5</v>
      </c>
      <c r="K9" s="20">
        <v>135</v>
      </c>
      <c r="L9" s="8" t="s">
        <v>5</v>
      </c>
      <c r="M9" s="24">
        <v>140</v>
      </c>
      <c r="N9" s="8" t="s">
        <v>5</v>
      </c>
      <c r="O9" s="20">
        <v>85</v>
      </c>
      <c r="P9">
        <f t="shared" si="0"/>
        <v>2</v>
      </c>
      <c r="Q9">
        <f t="shared" si="1"/>
        <v>4</v>
      </c>
      <c r="R9">
        <f t="shared" si="2"/>
        <v>139.16666666666666</v>
      </c>
      <c r="S9" s="7">
        <f t="shared" si="3"/>
        <v>835</v>
      </c>
    </row>
    <row r="10" spans="1:19" s="12" customFormat="1" x14ac:dyDescent="0.45">
      <c r="A10" s="1" t="s">
        <v>44</v>
      </c>
      <c r="B10" s="21" t="s">
        <v>5</v>
      </c>
      <c r="C10" s="25">
        <v>35</v>
      </c>
      <c r="D10" s="8" t="s">
        <v>5</v>
      </c>
      <c r="E10" s="20">
        <v>10</v>
      </c>
      <c r="F10" s="8" t="s">
        <v>5</v>
      </c>
      <c r="G10" s="20">
        <v>95</v>
      </c>
      <c r="H10" s="8" t="s">
        <v>116</v>
      </c>
      <c r="I10" s="20">
        <v>0</v>
      </c>
      <c r="J10" s="8" t="s">
        <v>5</v>
      </c>
      <c r="K10" s="20">
        <v>95</v>
      </c>
      <c r="L10" s="8" t="s">
        <v>5</v>
      </c>
      <c r="M10" s="24">
        <v>170</v>
      </c>
      <c r="N10" s="8" t="s">
        <v>5</v>
      </c>
      <c r="O10" s="20">
        <v>65</v>
      </c>
      <c r="P10" s="26">
        <f t="shared" si="0"/>
        <v>0</v>
      </c>
      <c r="Q10" s="26">
        <f t="shared" si="1"/>
        <v>6</v>
      </c>
      <c r="R10" s="26">
        <f t="shared" si="2"/>
        <v>78.333333333333329</v>
      </c>
      <c r="S10" s="7">
        <f t="shared" si="3"/>
        <v>470</v>
      </c>
    </row>
    <row r="18" spans="14:14" x14ac:dyDescent="0.45">
      <c r="N18" s="14"/>
    </row>
  </sheetData>
  <hyperlinks>
    <hyperlink ref="E3" r:id="rId1" display="R@ - P" xr:uid="{C4B1A795-2545-4D06-B5E9-9875108E592E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4D55F-C364-47C2-8743-9EE03D3D5B54}">
  <dimension ref="A1:U34"/>
  <sheetViews>
    <sheetView zoomScaleNormal="100" workbookViewId="0">
      <selection activeCell="B25" sqref="B25"/>
    </sheetView>
  </sheetViews>
  <sheetFormatPr defaultColWidth="4.265625" defaultRowHeight="14.25" x14ac:dyDescent="0.45"/>
  <cols>
    <col min="1" max="1" width="4.265625" style="40"/>
    <col min="2" max="2" width="6.796875" style="40" customWidth="1"/>
    <col min="3" max="3" width="5" style="40" customWidth="1"/>
    <col min="4" max="247" width="4.265625" style="40"/>
    <col min="248" max="248" width="3.73046875" style="40" customWidth="1"/>
    <col min="249" max="249" width="4.265625" style="40"/>
    <col min="250" max="250" width="6" style="40" customWidth="1"/>
    <col min="251" max="251" width="5" style="40" customWidth="1"/>
    <col min="252" max="503" width="4.265625" style="40"/>
    <col min="504" max="504" width="3.73046875" style="40" customWidth="1"/>
    <col min="505" max="505" width="4.265625" style="40"/>
    <col min="506" max="506" width="6" style="40" customWidth="1"/>
    <col min="507" max="507" width="5" style="40" customWidth="1"/>
    <col min="508" max="759" width="4.265625" style="40"/>
    <col min="760" max="760" width="3.73046875" style="40" customWidth="1"/>
    <col min="761" max="761" width="4.265625" style="40"/>
    <col min="762" max="762" width="6" style="40" customWidth="1"/>
    <col min="763" max="763" width="5" style="40" customWidth="1"/>
    <col min="764" max="1015" width="4.265625" style="40"/>
    <col min="1016" max="1016" width="3.73046875" style="40" customWidth="1"/>
    <col min="1017" max="1017" width="4.265625" style="40"/>
    <col min="1018" max="1018" width="6" style="40" customWidth="1"/>
    <col min="1019" max="1019" width="5" style="40" customWidth="1"/>
    <col min="1020" max="1271" width="4.265625" style="40"/>
    <col min="1272" max="1272" width="3.73046875" style="40" customWidth="1"/>
    <col min="1273" max="1273" width="4.265625" style="40"/>
    <col min="1274" max="1274" width="6" style="40" customWidth="1"/>
    <col min="1275" max="1275" width="5" style="40" customWidth="1"/>
    <col min="1276" max="1527" width="4.265625" style="40"/>
    <col min="1528" max="1528" width="3.73046875" style="40" customWidth="1"/>
    <col min="1529" max="1529" width="4.265625" style="40"/>
    <col min="1530" max="1530" width="6" style="40" customWidth="1"/>
    <col min="1531" max="1531" width="5" style="40" customWidth="1"/>
    <col min="1532" max="1783" width="4.265625" style="40"/>
    <col min="1784" max="1784" width="3.73046875" style="40" customWidth="1"/>
    <col min="1785" max="1785" width="4.265625" style="40"/>
    <col min="1786" max="1786" width="6" style="40" customWidth="1"/>
    <col min="1787" max="1787" width="5" style="40" customWidth="1"/>
    <col min="1788" max="2039" width="4.265625" style="40"/>
    <col min="2040" max="2040" width="3.73046875" style="40" customWidth="1"/>
    <col min="2041" max="2041" width="4.265625" style="40"/>
    <col min="2042" max="2042" width="6" style="40" customWidth="1"/>
    <col min="2043" max="2043" width="5" style="40" customWidth="1"/>
    <col min="2044" max="2295" width="4.265625" style="40"/>
    <col min="2296" max="2296" width="3.73046875" style="40" customWidth="1"/>
    <col min="2297" max="2297" width="4.265625" style="40"/>
    <col min="2298" max="2298" width="6" style="40" customWidth="1"/>
    <col min="2299" max="2299" width="5" style="40" customWidth="1"/>
    <col min="2300" max="2551" width="4.265625" style="40"/>
    <col min="2552" max="2552" width="3.73046875" style="40" customWidth="1"/>
    <col min="2553" max="2553" width="4.265625" style="40"/>
    <col min="2554" max="2554" width="6" style="40" customWidth="1"/>
    <col min="2555" max="2555" width="5" style="40" customWidth="1"/>
    <col min="2556" max="2807" width="4.265625" style="40"/>
    <col min="2808" max="2808" width="3.73046875" style="40" customWidth="1"/>
    <col min="2809" max="2809" width="4.265625" style="40"/>
    <col min="2810" max="2810" width="6" style="40" customWidth="1"/>
    <col min="2811" max="2811" width="5" style="40" customWidth="1"/>
    <col min="2812" max="3063" width="4.265625" style="40"/>
    <col min="3064" max="3064" width="3.73046875" style="40" customWidth="1"/>
    <col min="3065" max="3065" width="4.265625" style="40"/>
    <col min="3066" max="3066" width="6" style="40" customWidth="1"/>
    <col min="3067" max="3067" width="5" style="40" customWidth="1"/>
    <col min="3068" max="3319" width="4.265625" style="40"/>
    <col min="3320" max="3320" width="3.73046875" style="40" customWidth="1"/>
    <col min="3321" max="3321" width="4.265625" style="40"/>
    <col min="3322" max="3322" width="6" style="40" customWidth="1"/>
    <col min="3323" max="3323" width="5" style="40" customWidth="1"/>
    <col min="3324" max="3575" width="4.265625" style="40"/>
    <col min="3576" max="3576" width="3.73046875" style="40" customWidth="1"/>
    <col min="3577" max="3577" width="4.265625" style="40"/>
    <col min="3578" max="3578" width="6" style="40" customWidth="1"/>
    <col min="3579" max="3579" width="5" style="40" customWidth="1"/>
    <col min="3580" max="3831" width="4.265625" style="40"/>
    <col min="3832" max="3832" width="3.73046875" style="40" customWidth="1"/>
    <col min="3833" max="3833" width="4.265625" style="40"/>
    <col min="3834" max="3834" width="6" style="40" customWidth="1"/>
    <col min="3835" max="3835" width="5" style="40" customWidth="1"/>
    <col min="3836" max="4087" width="4.265625" style="40"/>
    <col min="4088" max="4088" width="3.73046875" style="40" customWidth="1"/>
    <col min="4089" max="4089" width="4.265625" style="40"/>
    <col min="4090" max="4090" width="6" style="40" customWidth="1"/>
    <col min="4091" max="4091" width="5" style="40" customWidth="1"/>
    <col min="4092" max="4343" width="4.265625" style="40"/>
    <col min="4344" max="4344" width="3.73046875" style="40" customWidth="1"/>
    <col min="4345" max="4345" width="4.265625" style="40"/>
    <col min="4346" max="4346" width="6" style="40" customWidth="1"/>
    <col min="4347" max="4347" width="5" style="40" customWidth="1"/>
    <col min="4348" max="4599" width="4.265625" style="40"/>
    <col min="4600" max="4600" width="3.73046875" style="40" customWidth="1"/>
    <col min="4601" max="4601" width="4.265625" style="40"/>
    <col min="4602" max="4602" width="6" style="40" customWidth="1"/>
    <col min="4603" max="4603" width="5" style="40" customWidth="1"/>
    <col min="4604" max="4855" width="4.265625" style="40"/>
    <col min="4856" max="4856" width="3.73046875" style="40" customWidth="1"/>
    <col min="4857" max="4857" width="4.265625" style="40"/>
    <col min="4858" max="4858" width="6" style="40" customWidth="1"/>
    <col min="4859" max="4859" width="5" style="40" customWidth="1"/>
    <col min="4860" max="5111" width="4.265625" style="40"/>
    <col min="5112" max="5112" width="3.73046875" style="40" customWidth="1"/>
    <col min="5113" max="5113" width="4.265625" style="40"/>
    <col min="5114" max="5114" width="6" style="40" customWidth="1"/>
    <col min="5115" max="5115" width="5" style="40" customWidth="1"/>
    <col min="5116" max="5367" width="4.265625" style="40"/>
    <col min="5368" max="5368" width="3.73046875" style="40" customWidth="1"/>
    <col min="5369" max="5369" width="4.265625" style="40"/>
    <col min="5370" max="5370" width="6" style="40" customWidth="1"/>
    <col min="5371" max="5371" width="5" style="40" customWidth="1"/>
    <col min="5372" max="5623" width="4.265625" style="40"/>
    <col min="5624" max="5624" width="3.73046875" style="40" customWidth="1"/>
    <col min="5625" max="5625" width="4.265625" style="40"/>
    <col min="5626" max="5626" width="6" style="40" customWidth="1"/>
    <col min="5627" max="5627" width="5" style="40" customWidth="1"/>
    <col min="5628" max="5879" width="4.265625" style="40"/>
    <col min="5880" max="5880" width="3.73046875" style="40" customWidth="1"/>
    <col min="5881" max="5881" width="4.265625" style="40"/>
    <col min="5882" max="5882" width="6" style="40" customWidth="1"/>
    <col min="5883" max="5883" width="5" style="40" customWidth="1"/>
    <col min="5884" max="6135" width="4.265625" style="40"/>
    <col min="6136" max="6136" width="3.73046875" style="40" customWidth="1"/>
    <col min="6137" max="6137" width="4.265625" style="40"/>
    <col min="6138" max="6138" width="6" style="40" customWidth="1"/>
    <col min="6139" max="6139" width="5" style="40" customWidth="1"/>
    <col min="6140" max="6391" width="4.265625" style="40"/>
    <col min="6392" max="6392" width="3.73046875" style="40" customWidth="1"/>
    <col min="6393" max="6393" width="4.265625" style="40"/>
    <col min="6394" max="6394" width="6" style="40" customWidth="1"/>
    <col min="6395" max="6395" width="5" style="40" customWidth="1"/>
    <col min="6396" max="6647" width="4.265625" style="40"/>
    <col min="6648" max="6648" width="3.73046875" style="40" customWidth="1"/>
    <col min="6649" max="6649" width="4.265625" style="40"/>
    <col min="6650" max="6650" width="6" style="40" customWidth="1"/>
    <col min="6651" max="6651" width="5" style="40" customWidth="1"/>
    <col min="6652" max="6903" width="4.265625" style="40"/>
    <col min="6904" max="6904" width="3.73046875" style="40" customWidth="1"/>
    <col min="6905" max="6905" width="4.265625" style="40"/>
    <col min="6906" max="6906" width="6" style="40" customWidth="1"/>
    <col min="6907" max="6907" width="5" style="40" customWidth="1"/>
    <col min="6908" max="7159" width="4.265625" style="40"/>
    <col min="7160" max="7160" width="3.73046875" style="40" customWidth="1"/>
    <col min="7161" max="7161" width="4.265625" style="40"/>
    <col min="7162" max="7162" width="6" style="40" customWidth="1"/>
    <col min="7163" max="7163" width="5" style="40" customWidth="1"/>
    <col min="7164" max="7415" width="4.265625" style="40"/>
    <col min="7416" max="7416" width="3.73046875" style="40" customWidth="1"/>
    <col min="7417" max="7417" width="4.265625" style="40"/>
    <col min="7418" max="7418" width="6" style="40" customWidth="1"/>
    <col min="7419" max="7419" width="5" style="40" customWidth="1"/>
    <col min="7420" max="7671" width="4.265625" style="40"/>
    <col min="7672" max="7672" width="3.73046875" style="40" customWidth="1"/>
    <col min="7673" max="7673" width="4.265625" style="40"/>
    <col min="7674" max="7674" width="6" style="40" customWidth="1"/>
    <col min="7675" max="7675" width="5" style="40" customWidth="1"/>
    <col min="7676" max="7927" width="4.265625" style="40"/>
    <col min="7928" max="7928" width="3.73046875" style="40" customWidth="1"/>
    <col min="7929" max="7929" width="4.265625" style="40"/>
    <col min="7930" max="7930" width="6" style="40" customWidth="1"/>
    <col min="7931" max="7931" width="5" style="40" customWidth="1"/>
    <col min="7932" max="8183" width="4.265625" style="40"/>
    <col min="8184" max="8184" width="3.73046875" style="40" customWidth="1"/>
    <col min="8185" max="8185" width="4.265625" style="40"/>
    <col min="8186" max="8186" width="6" style="40" customWidth="1"/>
    <col min="8187" max="8187" width="5" style="40" customWidth="1"/>
    <col min="8188" max="8439" width="4.265625" style="40"/>
    <col min="8440" max="8440" width="3.73046875" style="40" customWidth="1"/>
    <col min="8441" max="8441" width="4.265625" style="40"/>
    <col min="8442" max="8442" width="6" style="40" customWidth="1"/>
    <col min="8443" max="8443" width="5" style="40" customWidth="1"/>
    <col min="8444" max="8695" width="4.265625" style="40"/>
    <col min="8696" max="8696" width="3.73046875" style="40" customWidth="1"/>
    <col min="8697" max="8697" width="4.265625" style="40"/>
    <col min="8698" max="8698" width="6" style="40" customWidth="1"/>
    <col min="8699" max="8699" width="5" style="40" customWidth="1"/>
    <col min="8700" max="8951" width="4.265625" style="40"/>
    <col min="8952" max="8952" width="3.73046875" style="40" customWidth="1"/>
    <col min="8953" max="8953" width="4.265625" style="40"/>
    <col min="8954" max="8954" width="6" style="40" customWidth="1"/>
    <col min="8955" max="8955" width="5" style="40" customWidth="1"/>
    <col min="8956" max="9207" width="4.265625" style="40"/>
    <col min="9208" max="9208" width="3.73046875" style="40" customWidth="1"/>
    <col min="9209" max="9209" width="4.265625" style="40"/>
    <col min="9210" max="9210" width="6" style="40" customWidth="1"/>
    <col min="9211" max="9211" width="5" style="40" customWidth="1"/>
    <col min="9212" max="9463" width="4.265625" style="40"/>
    <col min="9464" max="9464" width="3.73046875" style="40" customWidth="1"/>
    <col min="9465" max="9465" width="4.265625" style="40"/>
    <col min="9466" max="9466" width="6" style="40" customWidth="1"/>
    <col min="9467" max="9467" width="5" style="40" customWidth="1"/>
    <col min="9468" max="9719" width="4.265625" style="40"/>
    <col min="9720" max="9720" width="3.73046875" style="40" customWidth="1"/>
    <col min="9721" max="9721" width="4.265625" style="40"/>
    <col min="9722" max="9722" width="6" style="40" customWidth="1"/>
    <col min="9723" max="9723" width="5" style="40" customWidth="1"/>
    <col min="9724" max="9975" width="4.265625" style="40"/>
    <col min="9976" max="9976" width="3.73046875" style="40" customWidth="1"/>
    <col min="9977" max="9977" width="4.265625" style="40"/>
    <col min="9978" max="9978" width="6" style="40" customWidth="1"/>
    <col min="9979" max="9979" width="5" style="40" customWidth="1"/>
    <col min="9980" max="10231" width="4.265625" style="40"/>
    <col min="10232" max="10232" width="3.73046875" style="40" customWidth="1"/>
    <col min="10233" max="10233" width="4.265625" style="40"/>
    <col min="10234" max="10234" width="6" style="40" customWidth="1"/>
    <col min="10235" max="10235" width="5" style="40" customWidth="1"/>
    <col min="10236" max="10487" width="4.265625" style="40"/>
    <col min="10488" max="10488" width="3.73046875" style="40" customWidth="1"/>
    <col min="10489" max="10489" width="4.265625" style="40"/>
    <col min="10490" max="10490" width="6" style="40" customWidth="1"/>
    <col min="10491" max="10491" width="5" style="40" customWidth="1"/>
    <col min="10492" max="10743" width="4.265625" style="40"/>
    <col min="10744" max="10744" width="3.73046875" style="40" customWidth="1"/>
    <col min="10745" max="10745" width="4.265625" style="40"/>
    <col min="10746" max="10746" width="6" style="40" customWidth="1"/>
    <col min="10747" max="10747" width="5" style="40" customWidth="1"/>
    <col min="10748" max="10999" width="4.265625" style="40"/>
    <col min="11000" max="11000" width="3.73046875" style="40" customWidth="1"/>
    <col min="11001" max="11001" width="4.265625" style="40"/>
    <col min="11002" max="11002" width="6" style="40" customWidth="1"/>
    <col min="11003" max="11003" width="5" style="40" customWidth="1"/>
    <col min="11004" max="11255" width="4.265625" style="40"/>
    <col min="11256" max="11256" width="3.73046875" style="40" customWidth="1"/>
    <col min="11257" max="11257" width="4.265625" style="40"/>
    <col min="11258" max="11258" width="6" style="40" customWidth="1"/>
    <col min="11259" max="11259" width="5" style="40" customWidth="1"/>
    <col min="11260" max="11511" width="4.265625" style="40"/>
    <col min="11512" max="11512" width="3.73046875" style="40" customWidth="1"/>
    <col min="11513" max="11513" width="4.265625" style="40"/>
    <col min="11514" max="11514" width="6" style="40" customWidth="1"/>
    <col min="11515" max="11515" width="5" style="40" customWidth="1"/>
    <col min="11516" max="11767" width="4.265625" style="40"/>
    <col min="11768" max="11768" width="3.73046875" style="40" customWidth="1"/>
    <col min="11769" max="11769" width="4.265625" style="40"/>
    <col min="11770" max="11770" width="6" style="40" customWidth="1"/>
    <col min="11771" max="11771" width="5" style="40" customWidth="1"/>
    <col min="11772" max="12023" width="4.265625" style="40"/>
    <col min="12024" max="12024" width="3.73046875" style="40" customWidth="1"/>
    <col min="12025" max="12025" width="4.265625" style="40"/>
    <col min="12026" max="12026" width="6" style="40" customWidth="1"/>
    <col min="12027" max="12027" width="5" style="40" customWidth="1"/>
    <col min="12028" max="12279" width="4.265625" style="40"/>
    <col min="12280" max="12280" width="3.73046875" style="40" customWidth="1"/>
    <col min="12281" max="12281" width="4.265625" style="40"/>
    <col min="12282" max="12282" width="6" style="40" customWidth="1"/>
    <col min="12283" max="12283" width="5" style="40" customWidth="1"/>
    <col min="12284" max="12535" width="4.265625" style="40"/>
    <col min="12536" max="12536" width="3.73046875" style="40" customWidth="1"/>
    <col min="12537" max="12537" width="4.265625" style="40"/>
    <col min="12538" max="12538" width="6" style="40" customWidth="1"/>
    <col min="12539" max="12539" width="5" style="40" customWidth="1"/>
    <col min="12540" max="12791" width="4.265625" style="40"/>
    <col min="12792" max="12792" width="3.73046875" style="40" customWidth="1"/>
    <col min="12793" max="12793" width="4.265625" style="40"/>
    <col min="12794" max="12794" width="6" style="40" customWidth="1"/>
    <col min="12795" max="12795" width="5" style="40" customWidth="1"/>
    <col min="12796" max="13047" width="4.265625" style="40"/>
    <col min="13048" max="13048" width="3.73046875" style="40" customWidth="1"/>
    <col min="13049" max="13049" width="4.265625" style="40"/>
    <col min="13050" max="13050" width="6" style="40" customWidth="1"/>
    <col min="13051" max="13051" width="5" style="40" customWidth="1"/>
    <col min="13052" max="13303" width="4.265625" style="40"/>
    <col min="13304" max="13304" width="3.73046875" style="40" customWidth="1"/>
    <col min="13305" max="13305" width="4.265625" style="40"/>
    <col min="13306" max="13306" width="6" style="40" customWidth="1"/>
    <col min="13307" max="13307" width="5" style="40" customWidth="1"/>
    <col min="13308" max="13559" width="4.265625" style="40"/>
    <col min="13560" max="13560" width="3.73046875" style="40" customWidth="1"/>
    <col min="13561" max="13561" width="4.265625" style="40"/>
    <col min="13562" max="13562" width="6" style="40" customWidth="1"/>
    <col min="13563" max="13563" width="5" style="40" customWidth="1"/>
    <col min="13564" max="13815" width="4.265625" style="40"/>
    <col min="13816" max="13816" width="3.73046875" style="40" customWidth="1"/>
    <col min="13817" max="13817" width="4.265625" style="40"/>
    <col min="13818" max="13818" width="6" style="40" customWidth="1"/>
    <col min="13819" max="13819" width="5" style="40" customWidth="1"/>
    <col min="13820" max="14071" width="4.265625" style="40"/>
    <col min="14072" max="14072" width="3.73046875" style="40" customWidth="1"/>
    <col min="14073" max="14073" width="4.265625" style="40"/>
    <col min="14074" max="14074" width="6" style="40" customWidth="1"/>
    <col min="14075" max="14075" width="5" style="40" customWidth="1"/>
    <col min="14076" max="14327" width="4.265625" style="40"/>
    <col min="14328" max="14328" width="3.73046875" style="40" customWidth="1"/>
    <col min="14329" max="14329" width="4.265625" style="40"/>
    <col min="14330" max="14330" width="6" style="40" customWidth="1"/>
    <col min="14331" max="14331" width="5" style="40" customWidth="1"/>
    <col min="14332" max="14583" width="4.265625" style="40"/>
    <col min="14584" max="14584" width="3.73046875" style="40" customWidth="1"/>
    <col min="14585" max="14585" width="4.265625" style="40"/>
    <col min="14586" max="14586" width="6" style="40" customWidth="1"/>
    <col min="14587" max="14587" width="5" style="40" customWidth="1"/>
    <col min="14588" max="14839" width="4.265625" style="40"/>
    <col min="14840" max="14840" width="3.73046875" style="40" customWidth="1"/>
    <col min="14841" max="14841" width="4.265625" style="40"/>
    <col min="14842" max="14842" width="6" style="40" customWidth="1"/>
    <col min="14843" max="14843" width="5" style="40" customWidth="1"/>
    <col min="14844" max="15095" width="4.265625" style="40"/>
    <col min="15096" max="15096" width="3.73046875" style="40" customWidth="1"/>
    <col min="15097" max="15097" width="4.265625" style="40"/>
    <col min="15098" max="15098" width="6" style="40" customWidth="1"/>
    <col min="15099" max="15099" width="5" style="40" customWidth="1"/>
    <col min="15100" max="15351" width="4.265625" style="40"/>
    <col min="15352" max="15352" width="3.73046875" style="40" customWidth="1"/>
    <col min="15353" max="15353" width="4.265625" style="40"/>
    <col min="15354" max="15354" width="6" style="40" customWidth="1"/>
    <col min="15355" max="15355" width="5" style="40" customWidth="1"/>
    <col min="15356" max="15607" width="4.265625" style="40"/>
    <col min="15608" max="15608" width="3.73046875" style="40" customWidth="1"/>
    <col min="15609" max="15609" width="4.265625" style="40"/>
    <col min="15610" max="15610" width="6" style="40" customWidth="1"/>
    <col min="15611" max="15611" width="5" style="40" customWidth="1"/>
    <col min="15612" max="15863" width="4.265625" style="40"/>
    <col min="15864" max="15864" width="3.73046875" style="40" customWidth="1"/>
    <col min="15865" max="15865" width="4.265625" style="40"/>
    <col min="15866" max="15866" width="6" style="40" customWidth="1"/>
    <col min="15867" max="15867" width="5" style="40" customWidth="1"/>
    <col min="15868" max="16119" width="4.265625" style="40"/>
    <col min="16120" max="16120" width="3.73046875" style="40" customWidth="1"/>
    <col min="16121" max="16121" width="4.265625" style="40"/>
    <col min="16122" max="16122" width="6" style="40" customWidth="1"/>
    <col min="16123" max="16123" width="5" style="40" customWidth="1"/>
    <col min="16124" max="16384" width="4.265625" style="40"/>
  </cols>
  <sheetData>
    <row r="1" spans="1:21" ht="18" thickBot="1" x14ac:dyDescent="0.55000000000000004">
      <c r="A1" s="37" t="s">
        <v>106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</row>
    <row r="2" spans="1:21" ht="17.649999999999999" x14ac:dyDescent="0.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</row>
    <row r="3" spans="1:21" ht="12.75" customHeight="1" thickBot="1" x14ac:dyDescent="0.5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</row>
    <row r="4" spans="1:21" ht="12.75" customHeight="1" x14ac:dyDescent="0.45">
      <c r="A4" s="65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41"/>
    </row>
    <row r="5" spans="1:21" ht="12.75" customHeight="1" thickBot="1" x14ac:dyDescent="0.5">
      <c r="A5" s="66" t="s">
        <v>99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3"/>
    </row>
    <row r="6" spans="1:21" ht="12.75" customHeight="1" thickTop="1" x14ac:dyDescent="0.45">
      <c r="A6" s="67"/>
      <c r="B6" s="42" t="s">
        <v>107</v>
      </c>
      <c r="C6" s="42"/>
      <c r="D6" s="73">
        <v>1</v>
      </c>
      <c r="E6" s="74"/>
      <c r="F6" s="73">
        <v>2</v>
      </c>
      <c r="G6" s="74"/>
      <c r="H6" s="73">
        <v>3</v>
      </c>
      <c r="I6" s="74"/>
      <c r="J6" s="73">
        <v>4</v>
      </c>
      <c r="K6" s="74"/>
      <c r="L6" s="73">
        <v>5</v>
      </c>
      <c r="M6" s="74"/>
      <c r="N6" s="73" t="s">
        <v>108</v>
      </c>
      <c r="O6" s="74"/>
      <c r="P6" s="73">
        <v>6</v>
      </c>
      <c r="Q6" s="74"/>
      <c r="R6" s="73">
        <v>7</v>
      </c>
      <c r="S6" s="74"/>
      <c r="T6" s="57"/>
      <c r="U6" s="43"/>
    </row>
    <row r="7" spans="1:21" ht="12.75" customHeight="1" x14ac:dyDescent="0.45">
      <c r="A7" s="67"/>
      <c r="B7" s="42" t="s">
        <v>109</v>
      </c>
      <c r="C7" s="42"/>
      <c r="D7" s="58">
        <v>3</v>
      </c>
      <c r="E7" s="59">
        <v>7</v>
      </c>
      <c r="F7" s="58">
        <v>4</v>
      </c>
      <c r="G7" s="59">
        <v>6</v>
      </c>
      <c r="H7" s="58">
        <v>6</v>
      </c>
      <c r="I7" s="59">
        <v>7</v>
      </c>
      <c r="J7" s="58">
        <v>1</v>
      </c>
      <c r="K7" s="59">
        <v>4</v>
      </c>
      <c r="L7" s="58">
        <v>5</v>
      </c>
      <c r="M7" s="59">
        <v>2</v>
      </c>
      <c r="N7" s="45"/>
      <c r="O7" s="46"/>
      <c r="P7" s="58">
        <v>2</v>
      </c>
      <c r="Q7" s="59">
        <v>3</v>
      </c>
      <c r="R7" s="58">
        <v>1</v>
      </c>
      <c r="S7" s="59">
        <v>6</v>
      </c>
      <c r="T7" s="57"/>
      <c r="U7" s="43"/>
    </row>
    <row r="8" spans="1:21" ht="12.75" customHeight="1" x14ac:dyDescent="0.45">
      <c r="A8" s="67"/>
      <c r="B8" s="42" t="s">
        <v>110</v>
      </c>
      <c r="C8" s="42"/>
      <c r="D8" s="60">
        <v>2</v>
      </c>
      <c r="E8" s="61">
        <v>6</v>
      </c>
      <c r="F8" s="60">
        <v>3</v>
      </c>
      <c r="G8" s="61">
        <v>5</v>
      </c>
      <c r="H8" s="60">
        <v>1</v>
      </c>
      <c r="I8" s="61">
        <v>3</v>
      </c>
      <c r="J8" s="60">
        <v>6</v>
      </c>
      <c r="K8" s="61">
        <v>5</v>
      </c>
      <c r="L8" s="60">
        <v>7</v>
      </c>
      <c r="M8" s="61">
        <v>4</v>
      </c>
      <c r="N8" s="47"/>
      <c r="O8" s="48"/>
      <c r="P8" s="60">
        <v>1</v>
      </c>
      <c r="Q8" s="61">
        <v>7</v>
      </c>
      <c r="R8" s="60">
        <v>5</v>
      </c>
      <c r="S8" s="61">
        <v>7</v>
      </c>
      <c r="T8" s="57"/>
      <c r="U8" s="43"/>
    </row>
    <row r="9" spans="1:21" ht="12.75" customHeight="1" x14ac:dyDescent="0.45">
      <c r="A9" s="67"/>
      <c r="B9" s="42" t="s">
        <v>111</v>
      </c>
      <c r="C9" s="42"/>
      <c r="D9" s="60">
        <v>1</v>
      </c>
      <c r="E9" s="62">
        <v>5</v>
      </c>
      <c r="F9" s="60">
        <v>1</v>
      </c>
      <c r="G9" s="62">
        <v>2</v>
      </c>
      <c r="H9" s="60">
        <v>4</v>
      </c>
      <c r="I9" s="62">
        <v>2</v>
      </c>
      <c r="J9" s="60">
        <v>2</v>
      </c>
      <c r="K9" s="62">
        <v>7</v>
      </c>
      <c r="L9" s="60">
        <v>6</v>
      </c>
      <c r="M9" s="62">
        <v>3</v>
      </c>
      <c r="N9" s="47"/>
      <c r="O9" s="48"/>
      <c r="P9" s="60">
        <v>5</v>
      </c>
      <c r="Q9" s="62">
        <v>4</v>
      </c>
      <c r="R9" s="60">
        <v>3</v>
      </c>
      <c r="S9" s="62">
        <v>4</v>
      </c>
      <c r="T9" s="57"/>
      <c r="U9" s="43"/>
    </row>
    <row r="10" spans="1:21" ht="12.75" customHeight="1" x14ac:dyDescent="0.45">
      <c r="A10" s="67"/>
      <c r="B10" s="42" t="s">
        <v>105</v>
      </c>
      <c r="C10" s="42"/>
      <c r="D10" s="63">
        <v>4</v>
      </c>
      <c r="E10" s="64"/>
      <c r="F10" s="63">
        <v>7</v>
      </c>
      <c r="G10" s="64"/>
      <c r="H10" s="63">
        <v>5</v>
      </c>
      <c r="I10" s="64"/>
      <c r="J10" s="63">
        <v>3</v>
      </c>
      <c r="K10" s="64"/>
      <c r="L10" s="63">
        <v>1</v>
      </c>
      <c r="M10" s="44"/>
      <c r="N10" s="42"/>
      <c r="O10" s="42"/>
      <c r="P10" s="63">
        <v>6</v>
      </c>
      <c r="Q10" s="64"/>
      <c r="R10" s="63">
        <v>2</v>
      </c>
      <c r="S10" s="44"/>
      <c r="T10" s="57"/>
      <c r="U10" s="43"/>
    </row>
    <row r="11" spans="1:21" ht="12.75" customHeight="1" x14ac:dyDescent="0.45">
      <c r="A11" s="67"/>
      <c r="B11" s="42"/>
      <c r="C11" s="42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3"/>
    </row>
    <row r="12" spans="1:21" ht="12.75" customHeight="1" x14ac:dyDescent="0.45">
      <c r="A12" s="67" t="s">
        <v>90</v>
      </c>
      <c r="B12" s="42"/>
      <c r="C12" s="36" t="s">
        <v>45</v>
      </c>
      <c r="D12" s="42"/>
      <c r="E12" s="42"/>
      <c r="F12" s="42"/>
      <c r="G12" s="42"/>
      <c r="H12" s="42"/>
      <c r="I12" s="42"/>
      <c r="J12" s="50"/>
      <c r="K12" s="42"/>
      <c r="L12" s="42" t="s">
        <v>97</v>
      </c>
      <c r="O12" s="36" t="s">
        <v>39</v>
      </c>
      <c r="P12" s="42"/>
      <c r="Q12" s="42"/>
      <c r="R12" s="42"/>
      <c r="S12" s="42"/>
      <c r="T12" s="42"/>
      <c r="U12" s="43"/>
    </row>
    <row r="13" spans="1:21" ht="12.75" customHeight="1" x14ac:dyDescent="0.45">
      <c r="A13" s="67" t="s">
        <v>92</v>
      </c>
      <c r="B13" s="42"/>
      <c r="C13" s="36" t="s">
        <v>44</v>
      </c>
      <c r="D13" s="42"/>
      <c r="E13" s="42"/>
      <c r="F13" s="42"/>
      <c r="G13" s="42"/>
      <c r="H13" s="42"/>
      <c r="I13" s="42"/>
      <c r="J13" s="50"/>
      <c r="K13" s="42"/>
      <c r="L13" s="42" t="s">
        <v>98</v>
      </c>
      <c r="M13" s="42"/>
      <c r="N13" s="42"/>
      <c r="O13" s="36" t="s">
        <v>43</v>
      </c>
      <c r="P13" s="42"/>
      <c r="Q13" s="42"/>
      <c r="R13" s="42"/>
      <c r="S13" s="42"/>
      <c r="T13" s="42"/>
      <c r="U13" s="43"/>
    </row>
    <row r="14" spans="1:21" ht="12.75" customHeight="1" x14ac:dyDescent="0.45">
      <c r="A14" s="67" t="s">
        <v>93</v>
      </c>
      <c r="B14" s="42"/>
      <c r="C14" s="36" t="s">
        <v>40</v>
      </c>
      <c r="D14" s="42"/>
      <c r="E14" s="42"/>
      <c r="F14" s="42"/>
      <c r="G14" s="42"/>
      <c r="H14" s="42"/>
      <c r="I14" s="42"/>
      <c r="J14" s="50"/>
      <c r="K14" s="42"/>
      <c r="L14" s="42" t="s">
        <v>91</v>
      </c>
      <c r="M14" s="42"/>
      <c r="N14" s="42"/>
      <c r="O14" s="36" t="s">
        <v>42</v>
      </c>
      <c r="P14" s="42"/>
      <c r="Q14" s="42"/>
      <c r="R14" s="42"/>
      <c r="S14" s="42"/>
      <c r="T14" s="42"/>
      <c r="U14" s="43"/>
    </row>
    <row r="15" spans="1:21" ht="12.75" customHeight="1" x14ac:dyDescent="0.45">
      <c r="A15" s="67" t="s">
        <v>94</v>
      </c>
      <c r="B15" s="42"/>
      <c r="C15" s="36" t="s">
        <v>41</v>
      </c>
      <c r="D15" s="42"/>
      <c r="E15" s="42"/>
      <c r="F15" s="42"/>
      <c r="G15" s="42"/>
      <c r="H15" s="42"/>
      <c r="I15" s="42"/>
      <c r="J15" s="50"/>
      <c r="K15" s="42"/>
      <c r="L15" s="42"/>
      <c r="M15" s="42"/>
      <c r="N15" s="42"/>
      <c r="O15" s="36"/>
      <c r="P15" s="42"/>
      <c r="Q15" s="42"/>
      <c r="R15" s="42"/>
      <c r="S15" s="42"/>
      <c r="T15" s="42"/>
      <c r="U15" s="43"/>
    </row>
    <row r="16" spans="1:21" ht="12.75" customHeight="1" thickBot="1" x14ac:dyDescent="0.5">
      <c r="A16" s="68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51"/>
      <c r="M16" s="52"/>
      <c r="N16" s="35"/>
      <c r="O16" s="51"/>
      <c r="P16" s="35"/>
      <c r="Q16" s="35"/>
      <c r="R16" s="35"/>
      <c r="S16" s="35"/>
      <c r="T16" s="35"/>
      <c r="U16" s="53"/>
    </row>
    <row r="17" spans="1:21" ht="12.75" customHeight="1" x14ac:dyDescent="0.45">
      <c r="A17" s="4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42"/>
      <c r="N17" s="33"/>
      <c r="O17" s="42"/>
      <c r="P17" s="33"/>
      <c r="Q17" s="33"/>
      <c r="R17" s="33"/>
      <c r="S17" s="33"/>
      <c r="T17" s="33"/>
    </row>
    <row r="18" spans="1:21" ht="12.75" customHeight="1" thickBot="1" x14ac:dyDescent="0.5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N18" s="33"/>
      <c r="O18" s="33"/>
      <c r="P18" s="33"/>
      <c r="Q18" s="33"/>
      <c r="R18" s="33"/>
      <c r="S18" s="33"/>
      <c r="T18" s="33"/>
    </row>
    <row r="19" spans="1:21" x14ac:dyDescent="0.45">
      <c r="A19" s="69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41"/>
    </row>
    <row r="20" spans="1:21" ht="14.65" thickBot="1" x14ac:dyDescent="0.5">
      <c r="A20" s="66" t="s">
        <v>100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3"/>
    </row>
    <row r="21" spans="1:21" ht="14.65" thickTop="1" x14ac:dyDescent="0.45">
      <c r="A21" s="67"/>
      <c r="B21" s="42" t="s">
        <v>107</v>
      </c>
      <c r="C21" s="42"/>
      <c r="D21" s="73">
        <v>1</v>
      </c>
      <c r="E21" s="74"/>
      <c r="F21" s="73">
        <v>2</v>
      </c>
      <c r="G21" s="74"/>
      <c r="H21" s="73">
        <v>3</v>
      </c>
      <c r="I21" s="74"/>
      <c r="J21" s="73">
        <v>4</v>
      </c>
      <c r="K21" s="74"/>
      <c r="L21" s="73">
        <v>5</v>
      </c>
      <c r="M21" s="74"/>
      <c r="N21" s="73" t="s">
        <v>108</v>
      </c>
      <c r="O21" s="74"/>
      <c r="P21" s="73">
        <v>6</v>
      </c>
      <c r="Q21" s="74"/>
      <c r="R21" s="73">
        <v>7</v>
      </c>
      <c r="S21" s="74"/>
      <c r="T21" s="57"/>
      <c r="U21" s="56"/>
    </row>
    <row r="22" spans="1:21" x14ac:dyDescent="0.45">
      <c r="A22" s="67"/>
      <c r="B22" s="42" t="s">
        <v>112</v>
      </c>
      <c r="C22" s="42"/>
      <c r="D22" s="58">
        <v>3</v>
      </c>
      <c r="E22" s="59">
        <v>7</v>
      </c>
      <c r="F22" s="58">
        <v>4</v>
      </c>
      <c r="G22" s="59">
        <v>6</v>
      </c>
      <c r="H22" s="58">
        <v>6</v>
      </c>
      <c r="I22" s="59">
        <v>7</v>
      </c>
      <c r="J22" s="58">
        <v>1</v>
      </c>
      <c r="K22" s="59">
        <v>4</v>
      </c>
      <c r="L22" s="58">
        <v>5</v>
      </c>
      <c r="M22" s="59">
        <v>2</v>
      </c>
      <c r="N22" s="45"/>
      <c r="O22" s="46"/>
      <c r="P22" s="58">
        <v>2</v>
      </c>
      <c r="Q22" s="59">
        <v>3</v>
      </c>
      <c r="R22" s="58">
        <v>1</v>
      </c>
      <c r="S22" s="59">
        <v>6</v>
      </c>
      <c r="T22" s="57"/>
      <c r="U22" s="56"/>
    </row>
    <row r="23" spans="1:21" x14ac:dyDescent="0.45">
      <c r="A23" s="67"/>
      <c r="B23" s="42" t="s">
        <v>113</v>
      </c>
      <c r="C23" s="42"/>
      <c r="D23" s="60">
        <v>2</v>
      </c>
      <c r="E23" s="61">
        <v>6</v>
      </c>
      <c r="F23" s="60">
        <v>3</v>
      </c>
      <c r="G23" s="61">
        <v>5</v>
      </c>
      <c r="H23" s="60">
        <v>1</v>
      </c>
      <c r="I23" s="61">
        <v>3</v>
      </c>
      <c r="J23" s="60">
        <v>6</v>
      </c>
      <c r="K23" s="61">
        <v>5</v>
      </c>
      <c r="L23" s="60">
        <v>7</v>
      </c>
      <c r="M23" s="61">
        <v>4</v>
      </c>
      <c r="N23" s="47"/>
      <c r="O23" s="48"/>
      <c r="P23" s="60">
        <v>1</v>
      </c>
      <c r="Q23" s="61">
        <v>7</v>
      </c>
      <c r="R23" s="60">
        <v>5</v>
      </c>
      <c r="S23" s="61">
        <v>7</v>
      </c>
      <c r="T23" s="57"/>
      <c r="U23" s="56"/>
    </row>
    <row r="24" spans="1:21" x14ac:dyDescent="0.45">
      <c r="A24" s="67"/>
      <c r="B24" s="42" t="s">
        <v>114</v>
      </c>
      <c r="C24" s="42"/>
      <c r="D24" s="60">
        <v>1</v>
      </c>
      <c r="E24" s="62">
        <v>5</v>
      </c>
      <c r="F24" s="60">
        <v>1</v>
      </c>
      <c r="G24" s="62">
        <v>2</v>
      </c>
      <c r="H24" s="60">
        <v>4</v>
      </c>
      <c r="I24" s="62">
        <v>2</v>
      </c>
      <c r="J24" s="60">
        <v>2</v>
      </c>
      <c r="K24" s="62">
        <v>7</v>
      </c>
      <c r="L24" s="60">
        <v>6</v>
      </c>
      <c r="M24" s="62">
        <v>3</v>
      </c>
      <c r="N24" s="47"/>
      <c r="O24" s="48"/>
      <c r="P24" s="60">
        <v>5</v>
      </c>
      <c r="Q24" s="62">
        <v>4</v>
      </c>
      <c r="R24" s="60">
        <v>3</v>
      </c>
      <c r="S24" s="62">
        <v>4</v>
      </c>
      <c r="T24" s="57"/>
      <c r="U24" s="56"/>
    </row>
    <row r="25" spans="1:21" x14ac:dyDescent="0.45">
      <c r="A25" s="67"/>
      <c r="B25" s="42" t="s">
        <v>105</v>
      </c>
      <c r="C25" s="42"/>
      <c r="D25" s="63">
        <v>4</v>
      </c>
      <c r="E25" s="64"/>
      <c r="F25" s="63">
        <v>7</v>
      </c>
      <c r="G25" s="64"/>
      <c r="H25" s="63">
        <v>5</v>
      </c>
      <c r="I25" s="64"/>
      <c r="J25" s="63">
        <v>3</v>
      </c>
      <c r="K25" s="64"/>
      <c r="L25" s="63">
        <v>1</v>
      </c>
      <c r="M25" s="44"/>
      <c r="N25" s="42"/>
      <c r="O25" s="42"/>
      <c r="P25" s="63">
        <v>6</v>
      </c>
      <c r="Q25" s="64"/>
      <c r="R25" s="63">
        <v>2</v>
      </c>
      <c r="S25" s="44"/>
      <c r="T25" s="57"/>
      <c r="U25" s="56"/>
    </row>
    <row r="26" spans="1:21" x14ac:dyDescent="0.45">
      <c r="A26" s="67"/>
      <c r="B26" s="42"/>
      <c r="D26" s="49"/>
      <c r="E26" s="49"/>
      <c r="F26" s="49"/>
      <c r="G26" s="49"/>
      <c r="H26" s="49"/>
      <c r="I26" s="49"/>
      <c r="J26" s="49"/>
      <c r="K26" s="49"/>
      <c r="L26" s="49"/>
      <c r="M26" s="42"/>
      <c r="N26" s="42"/>
      <c r="O26" s="42"/>
      <c r="P26" s="49"/>
      <c r="Q26" s="49"/>
      <c r="R26" s="49"/>
      <c r="S26" s="49"/>
      <c r="T26" s="49"/>
      <c r="U26" s="43"/>
    </row>
    <row r="27" spans="1:21" x14ac:dyDescent="0.45">
      <c r="A27" s="67" t="s">
        <v>90</v>
      </c>
      <c r="B27" s="42"/>
      <c r="C27" s="36" t="s">
        <v>42</v>
      </c>
      <c r="D27" s="42"/>
      <c r="E27" s="42"/>
      <c r="F27" s="42"/>
      <c r="G27" s="42"/>
      <c r="H27" s="42"/>
      <c r="I27" s="42"/>
      <c r="J27" s="42"/>
      <c r="K27" s="42"/>
      <c r="L27" s="42" t="s">
        <v>95</v>
      </c>
      <c r="M27" s="42"/>
      <c r="N27" s="36" t="s">
        <v>102</v>
      </c>
      <c r="P27" s="42"/>
      <c r="Q27" s="42"/>
      <c r="R27" s="42"/>
      <c r="S27" s="42"/>
      <c r="T27" s="42"/>
      <c r="U27" s="43"/>
    </row>
    <row r="28" spans="1:21" x14ac:dyDescent="0.45">
      <c r="A28" s="67" t="s">
        <v>92</v>
      </c>
      <c r="B28" s="42"/>
      <c r="C28" s="36" t="s">
        <v>78</v>
      </c>
      <c r="D28" s="42"/>
      <c r="E28" s="42"/>
      <c r="F28" s="42"/>
      <c r="G28" s="42"/>
      <c r="H28" s="42"/>
      <c r="I28" s="42"/>
      <c r="J28" s="42"/>
      <c r="K28" s="42"/>
      <c r="L28" s="42" t="s">
        <v>96</v>
      </c>
      <c r="M28" s="42"/>
      <c r="N28" s="36" t="s">
        <v>103</v>
      </c>
      <c r="P28" s="42"/>
      <c r="Q28" s="42"/>
      <c r="R28" s="42"/>
      <c r="S28" s="42"/>
      <c r="T28" s="42"/>
      <c r="U28" s="43"/>
    </row>
    <row r="29" spans="1:21" x14ac:dyDescent="0.45">
      <c r="A29" s="67" t="s">
        <v>93</v>
      </c>
      <c r="B29" s="42"/>
      <c r="C29" s="36" t="s">
        <v>44</v>
      </c>
      <c r="D29" s="42"/>
      <c r="E29" s="42"/>
      <c r="F29" s="42"/>
      <c r="G29" s="42"/>
      <c r="H29" s="42"/>
      <c r="I29" s="42"/>
      <c r="J29" s="42"/>
      <c r="K29" s="42"/>
      <c r="L29" s="42" t="s">
        <v>101</v>
      </c>
      <c r="M29" s="42"/>
      <c r="N29" s="36" t="s">
        <v>104</v>
      </c>
      <c r="P29" s="42"/>
      <c r="Q29" s="42"/>
      <c r="R29" s="42"/>
      <c r="S29" s="42"/>
      <c r="T29" s="42"/>
      <c r="U29" s="43"/>
    </row>
    <row r="30" spans="1:21" x14ac:dyDescent="0.45">
      <c r="A30" s="67" t="s">
        <v>94</v>
      </c>
      <c r="C30" s="36" t="s">
        <v>77</v>
      </c>
      <c r="D30" s="42"/>
      <c r="E30" s="42"/>
      <c r="F30" s="42"/>
      <c r="G30" s="42"/>
      <c r="H30" s="42"/>
      <c r="I30" s="42"/>
      <c r="J30" s="42"/>
      <c r="K30" s="42"/>
      <c r="L30" s="42"/>
      <c r="P30" s="42"/>
      <c r="Q30" s="42"/>
      <c r="R30" s="42"/>
      <c r="S30" s="42"/>
      <c r="T30" s="42"/>
      <c r="U30" s="43"/>
    </row>
    <row r="31" spans="1:21" ht="14.65" thickBot="1" x14ac:dyDescent="0.5">
      <c r="A31" s="68"/>
      <c r="B31" s="51"/>
      <c r="C31" s="55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2"/>
      <c r="P31" s="51"/>
      <c r="Q31" s="51"/>
      <c r="R31" s="51"/>
      <c r="S31" s="51"/>
      <c r="T31" s="51"/>
      <c r="U31" s="53"/>
    </row>
    <row r="32" spans="1:21" x14ac:dyDescent="0.4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</row>
    <row r="33" spans="1:20" x14ac:dyDescent="0.45">
      <c r="A33" s="42"/>
      <c r="B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</row>
    <row r="34" spans="1:20" x14ac:dyDescent="0.45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</row>
  </sheetData>
  <mergeCells count="16">
    <mergeCell ref="N21:O21"/>
    <mergeCell ref="P21:Q21"/>
    <mergeCell ref="R21:S21"/>
    <mergeCell ref="D6:E6"/>
    <mergeCell ref="F6:G6"/>
    <mergeCell ref="H6:I6"/>
    <mergeCell ref="J6:K6"/>
    <mergeCell ref="L6:M6"/>
    <mergeCell ref="N6:O6"/>
    <mergeCell ref="P6:Q6"/>
    <mergeCell ref="R6:S6"/>
    <mergeCell ref="D21:E21"/>
    <mergeCell ref="F21:G21"/>
    <mergeCell ref="H21:I21"/>
    <mergeCell ref="J21:K21"/>
    <mergeCell ref="L21:M21"/>
  </mergeCells>
  <pageMargins left="1.04" right="0.7" top="0.75" bottom="0.75" header="0.3" footer="0.3"/>
  <pageSetup fitToWidth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S 2 V W U R 0 M X g u k A A A A 9 Q A A A B I A H A B D b 2 5 m a W c v U G F j a 2 F n Z S 5 4 b W w g o h g A K K A U A A A A A A A A A A A A A A A A A A A A A A A A A A A A h Y 9 B D o I w F E S v Q r q n R d R I y K c s 3 E p i Q j R u m 1 K h E T 6 G F s v d X H g k r y B G U X c u Z 9 5 M M n O / 3 i A d m t q 7 q M 7 o F h M y o w H x F M q 2 0 F g m p L d H P y I p h 6 2 Q J 1 E q b w y j i Q e j E 1 J Z e 4 4 Z c 8 5 R N 6 d t V 7 I w C G b s k G 1 y W a l G + B q N F S g V + b S K / y 3 C Y f 8 a w 0 M a L e l q M U 4 C N n m Q a f z y c G R P + m P C u q 9 t 3 y m u 0 N / l w C Y J 7 H 2 B P w B Q S w M E F A A C A A g A S 2 V W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t l V l E o i k e 4 D g A A A B E A A A A T A B w A R m 9 y b X V s Y X M v U 2 V j d G l v b j E u b S C i G A A o o B Q A A A A A A A A A A A A A A A A A A A A A A A A A A A A r T k 0 u y c z P U w i G 0 I b W A F B L A Q I t A B Q A A g A I A E t l V l E d D F 4 L p A A A A P U A A A A S A A A A A A A A A A A A A A A A A A A A A A B D b 2 5 m a W c v U G F j a 2 F n Z S 5 4 b W x Q S w E C L Q A U A A I A C A B L Z V Z R D 8 r p q 6 Q A A A D p A A A A E w A A A A A A A A A A A A A A A A D w A A A A W 0 N v b n R l b n R f V H l w Z X N d L n h t b F B L A Q I t A B Q A A g A I A E t l V l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K P X + X y p 0 9 T p M + G b A n z A X r A A A A A A I A A A A A A B B m A A A A A Q A A I A A A A D S q Z M v y E O u h e Y K t g s Q u 0 q r j E L r u Y U Y Z F l 6 U 3 j X z 3 u Z X A A A A A A 6 A A A A A A g A A I A A A A E X v L G k F l t M Q 3 s L w I p X x Y L R D L B B i H l 2 S I y 5 j Q 6 2 5 Q V t W U A A A A B 8 S J w X F x 7 p 3 o T G 8 O Y Y S t 2 0 9 g a S P 6 6 u u 4 d U D b H B y l 3 T 8 L 3 s J f 1 C U N K u g + 1 S 5 V i k W n W c B i P D Z n p Q N X 1 5 6 F g L u o A W 5 h T X 4 R l l r y w O o T 6 Q t K 2 x q Q A A A A P t B + r N C Q n H g c H B N f y k V M 6 D 3 r f 8 B o E T b 8 d 9 n 3 Z K K T A t B V b 1 U D S Y J o p E E 0 b 1 E I X R 4 0 D R L 9 M B V h Q i r 0 7 l l U 8 y / p b I = < / D a t a M a s h u p > 
</file>

<file path=customXml/itemProps1.xml><?xml version="1.0" encoding="utf-8"?>
<ds:datastoreItem xmlns:ds="http://schemas.openxmlformats.org/officeDocument/2006/customXml" ds:itemID="{2241C908-A46D-4385-AD1B-CBD8EEBAA4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A Top Division</vt:lpstr>
      <vt:lpstr>A Bottom Division</vt:lpstr>
      <vt:lpstr>A League Quizzers</vt:lpstr>
      <vt:lpstr>A League Teams</vt:lpstr>
      <vt:lpstr>XP Top Division</vt:lpstr>
      <vt:lpstr>XP Bottom Division</vt:lpstr>
      <vt:lpstr>XP Quizzers</vt:lpstr>
      <vt:lpstr>XP Teams</vt:lpstr>
      <vt:lpstr>Schedule</vt:lpstr>
      <vt:lpstr>Schedule!Print_Area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</dc:creator>
  <cp:lastModifiedBy>Heather</cp:lastModifiedBy>
  <cp:lastPrinted>2020-10-23T22:04:15Z</cp:lastPrinted>
  <dcterms:created xsi:type="dcterms:W3CDTF">2019-10-26T00:14:30Z</dcterms:created>
  <dcterms:modified xsi:type="dcterms:W3CDTF">2020-10-26T02:07:38Z</dcterms:modified>
</cp:coreProperties>
</file>