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30180" yWindow="560" windowWidth="23420" windowHeight="18040" tabRatio="500"/>
  </bookViews>
  <sheets>
    <sheet name="Sheet1" sheetId="1" r:id="rId1"/>
  </sheets>
  <definedNames>
    <definedName name="solver_adj" localSheetId="0" hidden="1">Sheet1!$E$14:$E$22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Sheet1!$E$30:$E$36</definedName>
    <definedName name="solver_lhs2" localSheetId="0" hidden="1">Sheet1!$E$37:$E$39</definedName>
    <definedName name="solver_lhs3" localSheetId="0" hidden="1">Sheet1!$E$40:$E$42</definedName>
    <definedName name="solver_lhs4" localSheetId="0" hidden="1">Sheet1!#REF!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Sheet1!$E$24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2</definedName>
    <definedName name="solver_rhs1" localSheetId="0" hidden="1">Sheet1!$G$30:$G$36</definedName>
    <definedName name="solver_rhs2" localSheetId="0" hidden="1">Sheet1!$G$37:$G$39</definedName>
    <definedName name="solver_rhs3" localSheetId="0" hidden="1">Sheet1!$G$40:$G$42</definedName>
    <definedName name="solver_rhs4" localSheetId="0" hidden="1">Sheet1!#REF!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1" i="1" l="1"/>
  <c r="K42" i="1"/>
  <c r="K40" i="1"/>
  <c r="J41" i="1"/>
  <c r="J42" i="1"/>
  <c r="J40" i="1"/>
  <c r="E24" i="1"/>
  <c r="E42" i="1"/>
  <c r="E41" i="1"/>
  <c r="E40" i="1"/>
  <c r="E33" i="1"/>
  <c r="E32" i="1"/>
  <c r="E31" i="1"/>
  <c r="E30" i="1"/>
  <c r="G39" i="1"/>
  <c r="G38" i="1"/>
  <c r="G37" i="1"/>
  <c r="G36" i="1"/>
  <c r="G35" i="1"/>
  <c r="G34" i="1"/>
  <c r="E34" i="1"/>
  <c r="E39" i="1"/>
  <c r="E38" i="1"/>
  <c r="E37" i="1"/>
  <c r="E36" i="1"/>
  <c r="E35" i="1"/>
  <c r="E26" i="1"/>
  <c r="E27" i="1"/>
</calcChain>
</file>

<file path=xl/sharedStrings.xml><?xml version="1.0" encoding="utf-8"?>
<sst xmlns="http://schemas.openxmlformats.org/spreadsheetml/2006/main" count="78" uniqueCount="51">
  <si>
    <t>crude oil</t>
  </si>
  <si>
    <t>purchase price</t>
  </si>
  <si>
    <t>crude1</t>
  </si>
  <si>
    <t>crude2</t>
  </si>
  <si>
    <t>crude3</t>
  </si>
  <si>
    <t>Product</t>
  </si>
  <si>
    <t>Sale price</t>
  </si>
  <si>
    <t>super gas</t>
  </si>
  <si>
    <t>Reg gas</t>
  </si>
  <si>
    <t>Diesel</t>
  </si>
  <si>
    <t>Decision variables</t>
  </si>
  <si>
    <t>crude1_super_gas</t>
  </si>
  <si>
    <t>crude1_reg_gas</t>
  </si>
  <si>
    <t>crude1_diesel</t>
  </si>
  <si>
    <t>crude2_super_gas</t>
  </si>
  <si>
    <t>crude2_reg_gas</t>
  </si>
  <si>
    <t>crude2_diesel</t>
  </si>
  <si>
    <t>crude3_super_gas</t>
  </si>
  <si>
    <t>crude3_reg_gas</t>
  </si>
  <si>
    <t>crude3_diesel</t>
  </si>
  <si>
    <t>objective</t>
  </si>
  <si>
    <t>Product\Oil</t>
  </si>
  <si>
    <t>regular gas</t>
  </si>
  <si>
    <t>diesel</t>
  </si>
  <si>
    <t>Iron Content</t>
  </si>
  <si>
    <t>Octane Rating</t>
  </si>
  <si>
    <t>contraints</t>
  </si>
  <si>
    <t>crude1_sum</t>
  </si>
  <si>
    <t>crude2_sum</t>
  </si>
  <si>
    <t>crude3_sum</t>
  </si>
  <si>
    <t>crude_sum</t>
  </si>
  <si>
    <t>Llimit</t>
  </si>
  <si>
    <t>conditions</t>
  </si>
  <si>
    <t>&lt;=</t>
  </si>
  <si>
    <t>crude_super_gas_octane</t>
  </si>
  <si>
    <t>crude_reg_gas_octane</t>
  </si>
  <si>
    <t>crude_diesel_octane</t>
  </si>
  <si>
    <t>crude_super_gas_iron</t>
  </si>
  <si>
    <t>crude_reg_gas_iron</t>
  </si>
  <si>
    <t>crude_diesel_iron</t>
  </si>
  <si>
    <t>&gt;=</t>
  </si>
  <si>
    <t>Sale</t>
  </si>
  <si>
    <t>Purchase</t>
  </si>
  <si>
    <t>super_gas_sum</t>
  </si>
  <si>
    <t>reg_gas_sum</t>
  </si>
  <si>
    <t>diesel_sum</t>
  </si>
  <si>
    <t>default</t>
  </si>
  <si>
    <t>with more constrains</t>
  </si>
  <si>
    <t>shadow limit</t>
  </si>
  <si>
    <t>shadow price</t>
  </si>
  <si>
    <t>add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</si>
</sst>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/>
    <xf numFmtId="0" fontId="3" fillId="0" borderId="0" xfId="0" applyFont="1" applyAlignment="1"/>
    <xf numFmtId="0" fontId="3" fillId="0" borderId="1" xfId="0" applyFont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0" fillId="0" borderId="1" xfId="0" applyFont="1" applyBorder="1" applyAlignment="1"/>
    <xf numFmtId="0" fontId="0" fillId="0" borderId="0" xfId="0" applyFill="1" applyBorder="1" applyAlignment="1"/>
    <xf numFmtId="0" fontId="3" fillId="0" borderId="0" xfId="0" applyFont="1" applyFill="1" applyBorder="1" applyAlignment="1"/>
    <xf numFmtId="0" fontId="0" fillId="0" borderId="0" xfId="0" applyFont="1" applyBorder="1" applyAlignment="1"/>
    <xf numFmtId="0" fontId="0" fillId="0" borderId="0" xfId="0" applyBorder="1" applyAlignment="1"/>
    <xf numFmtId="0" fontId="3" fillId="0" borderId="1" xfId="0" applyFont="1" applyFill="1" applyBorder="1" applyAlignment="1"/>
    <xf numFmtId="0" fontId="3" fillId="0" borderId="0" xfId="0" applyFont="1" applyBorder="1" applyAlignment="1"/>
    <xf numFmtId="0" fontId="0" fillId="0" borderId="2" xfId="0" applyFill="1" applyBorder="1" applyAlignment="1"/>
    <xf numFmtId="0" fontId="0" fillId="0" borderId="1" xfId="0" applyFill="1" applyBorder="1" applyAlignment="1"/>
    <xf numFmtId="0" fontId="0" fillId="3" borderId="0" xfId="0" applyFill="1" applyAlignment="1"/>
  </cellXfs>
  <cellStyles count="1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45"/>
  <sheetViews>
    <sheetView tabSelected="1" workbookViewId="0">
      <selection activeCell="H41" sqref="H41"/>
    </sheetView>
  </sheetViews>
  <sheetFormatPr baseColWidth="10" defaultColWidth="26.33203125" defaultRowHeight="15" x14ac:dyDescent="0"/>
  <cols>
    <col min="1" max="1" width="13" style="1" customWidth="1"/>
    <col min="2" max="2" width="14.33203125" style="1" customWidth="1"/>
    <col min="3" max="3" width="16.6640625" style="1" customWidth="1"/>
    <col min="4" max="5" width="26.33203125" style="1"/>
    <col min="6" max="6" width="12.5" style="1" customWidth="1"/>
    <col min="7" max="7" width="18.5" style="1" customWidth="1"/>
    <col min="8" max="8" width="12" style="1" customWidth="1"/>
    <col min="9" max="9" width="13" style="1" customWidth="1"/>
    <col min="10" max="11" width="9.1640625" style="1" customWidth="1"/>
    <col min="12" max="16384" width="26.33203125" style="1"/>
  </cols>
  <sheetData>
    <row r="5" spans="1:5" s="2" customFormat="1">
      <c r="A5" s="3" t="s">
        <v>21</v>
      </c>
      <c r="B5" s="3" t="s">
        <v>25</v>
      </c>
      <c r="C5" s="3" t="s">
        <v>24</v>
      </c>
    </row>
    <row r="6" spans="1:5">
      <c r="A6" s="4" t="s">
        <v>7</v>
      </c>
      <c r="B6" s="4">
        <v>10</v>
      </c>
      <c r="C6" s="4">
        <v>1</v>
      </c>
    </row>
    <row r="7" spans="1:5">
      <c r="A7" s="4" t="s">
        <v>22</v>
      </c>
      <c r="B7" s="4">
        <v>8</v>
      </c>
      <c r="C7" s="4">
        <v>2</v>
      </c>
    </row>
    <row r="8" spans="1:5">
      <c r="A8" s="4" t="s">
        <v>23</v>
      </c>
      <c r="B8" s="4">
        <v>6</v>
      </c>
      <c r="C8" s="4">
        <v>1</v>
      </c>
    </row>
    <row r="9" spans="1:5">
      <c r="A9" s="4" t="s">
        <v>2</v>
      </c>
      <c r="B9" s="4">
        <v>12</v>
      </c>
      <c r="C9" s="4">
        <v>0.5</v>
      </c>
    </row>
    <row r="10" spans="1:5">
      <c r="A10" s="4" t="s">
        <v>3</v>
      </c>
      <c r="B10" s="4">
        <v>6</v>
      </c>
      <c r="C10" s="4">
        <v>2</v>
      </c>
    </row>
    <row r="11" spans="1:5">
      <c r="A11" s="4" t="s">
        <v>4</v>
      </c>
      <c r="B11" s="4">
        <v>8</v>
      </c>
      <c r="C11" s="4">
        <v>3</v>
      </c>
    </row>
    <row r="13" spans="1:5">
      <c r="A13" s="3" t="s">
        <v>0</v>
      </c>
      <c r="B13" s="3" t="s">
        <v>1</v>
      </c>
      <c r="D13" s="3" t="s">
        <v>10</v>
      </c>
      <c r="E13" s="4"/>
    </row>
    <row r="14" spans="1:5">
      <c r="A14" s="6" t="s">
        <v>2</v>
      </c>
      <c r="B14" s="4">
        <v>45</v>
      </c>
      <c r="D14" s="4" t="s">
        <v>11</v>
      </c>
      <c r="E14" s="5">
        <v>2400</v>
      </c>
    </row>
    <row r="15" spans="1:5">
      <c r="A15" s="6" t="s">
        <v>3</v>
      </c>
      <c r="B15" s="4">
        <v>35</v>
      </c>
      <c r="D15" s="4" t="s">
        <v>14</v>
      </c>
      <c r="E15" s="5">
        <v>0</v>
      </c>
    </row>
    <row r="16" spans="1:5">
      <c r="A16" s="6" t="s">
        <v>4</v>
      </c>
      <c r="B16" s="4">
        <v>25</v>
      </c>
      <c r="D16" s="4" t="s">
        <v>17</v>
      </c>
      <c r="E16" s="5">
        <v>599.99999999999989</v>
      </c>
    </row>
    <row r="17" spans="1:8">
      <c r="A17" s="6" t="s">
        <v>2</v>
      </c>
      <c r="B17" s="4">
        <v>45</v>
      </c>
      <c r="D17" s="4" t="s">
        <v>12</v>
      </c>
      <c r="E17" s="5">
        <v>799.99999999999989</v>
      </c>
    </row>
    <row r="18" spans="1:8">
      <c r="A18" s="6" t="s">
        <v>3</v>
      </c>
      <c r="B18" s="4">
        <v>35</v>
      </c>
      <c r="D18" s="4" t="s">
        <v>15</v>
      </c>
      <c r="E18" s="5">
        <v>0</v>
      </c>
    </row>
    <row r="19" spans="1:8">
      <c r="A19" s="6" t="s">
        <v>4</v>
      </c>
      <c r="B19" s="4">
        <v>25</v>
      </c>
      <c r="D19" s="4" t="s">
        <v>18</v>
      </c>
      <c r="E19" s="5">
        <v>1200</v>
      </c>
    </row>
    <row r="20" spans="1:8">
      <c r="A20" s="6" t="s">
        <v>2</v>
      </c>
      <c r="B20" s="4">
        <v>45</v>
      </c>
      <c r="D20" s="4" t="s">
        <v>13</v>
      </c>
      <c r="E20" s="5">
        <v>800.00000000000011</v>
      </c>
      <c r="G20" s="1" t="s">
        <v>46</v>
      </c>
      <c r="H20" s="1">
        <v>375000</v>
      </c>
    </row>
    <row r="21" spans="1:8">
      <c r="A21" s="6" t="s">
        <v>3</v>
      </c>
      <c r="B21" s="4">
        <v>35</v>
      </c>
      <c r="D21" s="4" t="s">
        <v>16</v>
      </c>
      <c r="E21" s="5">
        <v>0</v>
      </c>
      <c r="G21" s="1" t="s">
        <v>47</v>
      </c>
      <c r="H21" s="1">
        <v>150000</v>
      </c>
    </row>
    <row r="22" spans="1:8">
      <c r="A22" s="6" t="s">
        <v>4</v>
      </c>
      <c r="B22" s="4">
        <v>25</v>
      </c>
      <c r="D22" s="4" t="s">
        <v>19</v>
      </c>
      <c r="E22" s="5">
        <v>200.00000000000006</v>
      </c>
    </row>
    <row r="23" spans="1:8">
      <c r="A23" s="9"/>
      <c r="B23" s="10"/>
    </row>
    <row r="24" spans="1:8">
      <c r="D24" s="8" t="s">
        <v>20</v>
      </c>
      <c r="E24" s="15">
        <f>SUMPRODUCT(E14:E22,B30:B38) - SUMPRODUCT(E14:E22,B14:B22)</f>
        <v>150000</v>
      </c>
    </row>
    <row r="25" spans="1:8">
      <c r="D25" s="8"/>
    </row>
    <row r="26" spans="1:8">
      <c r="D26" s="8" t="s">
        <v>41</v>
      </c>
      <c r="E26" s="1">
        <f>SUMPRODUCT(E14:E22,B30:B38)</f>
        <v>380000</v>
      </c>
    </row>
    <row r="27" spans="1:8">
      <c r="D27" s="8" t="s">
        <v>42</v>
      </c>
      <c r="E27" s="1">
        <f>SUMPRODUCT(E14:E22,B14:B22)</f>
        <v>230000</v>
      </c>
    </row>
    <row r="29" spans="1:8">
      <c r="A29" s="3" t="s">
        <v>5</v>
      </c>
      <c r="B29" s="3" t="s">
        <v>6</v>
      </c>
      <c r="C29" s="2"/>
      <c r="D29" s="11" t="s">
        <v>26</v>
      </c>
      <c r="E29" s="3"/>
      <c r="F29" s="3" t="s">
        <v>32</v>
      </c>
      <c r="G29" s="3" t="s">
        <v>31</v>
      </c>
    </row>
    <row r="30" spans="1:8">
      <c r="A30" s="4" t="s">
        <v>7</v>
      </c>
      <c r="B30" s="4">
        <v>70</v>
      </c>
      <c r="D30" s="4" t="s">
        <v>27</v>
      </c>
      <c r="E30" s="4">
        <f>(E14+E17+E20)</f>
        <v>4000</v>
      </c>
      <c r="F30" s="4" t="s">
        <v>33</v>
      </c>
      <c r="G30" s="4">
        <v>5000</v>
      </c>
    </row>
    <row r="31" spans="1:8">
      <c r="A31" s="4" t="s">
        <v>7</v>
      </c>
      <c r="B31" s="4">
        <v>70</v>
      </c>
      <c r="D31" s="4" t="s">
        <v>28</v>
      </c>
      <c r="E31" s="4">
        <f>(E15+E18+E21)</f>
        <v>0</v>
      </c>
      <c r="F31" s="4" t="s">
        <v>33</v>
      </c>
      <c r="G31" s="4">
        <v>5000</v>
      </c>
    </row>
    <row r="32" spans="1:8">
      <c r="A32" s="4" t="s">
        <v>7</v>
      </c>
      <c r="B32" s="4">
        <v>70</v>
      </c>
      <c r="D32" s="4" t="s">
        <v>29</v>
      </c>
      <c r="E32" s="4">
        <f>(E16+E19+E22)</f>
        <v>2000</v>
      </c>
      <c r="F32" s="4" t="s">
        <v>33</v>
      </c>
      <c r="G32" s="4">
        <v>5000</v>
      </c>
    </row>
    <row r="33" spans="1:11">
      <c r="A33" s="4" t="s">
        <v>8</v>
      </c>
      <c r="B33" s="4">
        <v>60</v>
      </c>
      <c r="D33" s="4" t="s">
        <v>30</v>
      </c>
      <c r="E33" s="4">
        <f>SUM(E14:E22)</f>
        <v>6000</v>
      </c>
      <c r="F33" s="4" t="s">
        <v>33</v>
      </c>
      <c r="G33" s="4">
        <v>14000</v>
      </c>
    </row>
    <row r="34" spans="1:11">
      <c r="A34" s="4" t="s">
        <v>8</v>
      </c>
      <c r="B34" s="4">
        <v>60</v>
      </c>
      <c r="D34" s="14" t="s">
        <v>37</v>
      </c>
      <c r="E34" s="4">
        <f>SUMPRODUCT(E14:E16,C9:C11)</f>
        <v>2999.9999999999995</v>
      </c>
      <c r="F34" s="14" t="s">
        <v>33</v>
      </c>
      <c r="G34" s="4">
        <f>C6*SUM(E14:E16)</f>
        <v>3000</v>
      </c>
    </row>
    <row r="35" spans="1:11">
      <c r="A35" s="4" t="s">
        <v>8</v>
      </c>
      <c r="B35" s="4">
        <v>60</v>
      </c>
      <c r="D35" s="14" t="s">
        <v>38</v>
      </c>
      <c r="E35" s="4">
        <f>SUMPRODUCT(E17:E19,C9:C11)</f>
        <v>4000</v>
      </c>
      <c r="F35" s="14" t="s">
        <v>33</v>
      </c>
      <c r="G35" s="4">
        <f>C7*SUM(E17:E19)</f>
        <v>4000</v>
      </c>
    </row>
    <row r="36" spans="1:11">
      <c r="A36" s="4" t="s">
        <v>9</v>
      </c>
      <c r="B36" s="4">
        <v>50</v>
      </c>
      <c r="D36" s="14" t="s">
        <v>39</v>
      </c>
      <c r="E36" s="4">
        <f>SUMPRODUCT(E20:E22,C9:C11)</f>
        <v>1000.0000000000002</v>
      </c>
      <c r="F36" s="14" t="s">
        <v>33</v>
      </c>
      <c r="G36" s="4">
        <f>C8*SUM(E20:E22)</f>
        <v>1000.0000000000002</v>
      </c>
    </row>
    <row r="37" spans="1:11">
      <c r="A37" s="4" t="s">
        <v>9</v>
      </c>
      <c r="B37" s="4">
        <v>50</v>
      </c>
      <c r="D37" s="14" t="s">
        <v>34</v>
      </c>
      <c r="E37" s="4">
        <f>SUMPRODUCT(E14:E16,B9:B11)</f>
        <v>33600</v>
      </c>
      <c r="F37" s="14" t="s">
        <v>40</v>
      </c>
      <c r="G37" s="4">
        <f>B6*SUM(E14:E16)</f>
        <v>30000</v>
      </c>
    </row>
    <row r="38" spans="1:11">
      <c r="A38" s="4" t="s">
        <v>9</v>
      </c>
      <c r="B38" s="4">
        <v>50</v>
      </c>
      <c r="D38" s="14" t="s">
        <v>35</v>
      </c>
      <c r="E38" s="4">
        <f>SUMPRODUCT(E17:E19,B9:B11)</f>
        <v>19200</v>
      </c>
      <c r="F38" s="14" t="s">
        <v>40</v>
      </c>
      <c r="G38" s="4">
        <f>B7*SUM(E17:E19)</f>
        <v>16000</v>
      </c>
    </row>
    <row r="39" spans="1:11">
      <c r="D39" s="14" t="s">
        <v>36</v>
      </c>
      <c r="E39" s="4">
        <f>SUMPRODUCT(E20:E22,B9:B11)</f>
        <v>11200.000000000002</v>
      </c>
      <c r="F39" s="14" t="s">
        <v>40</v>
      </c>
      <c r="G39" s="4">
        <f>B8*SUM(E20:E22)</f>
        <v>6000.0000000000018</v>
      </c>
      <c r="H39" s="1" t="s">
        <v>48</v>
      </c>
      <c r="I39" s="7" t="s">
        <v>49</v>
      </c>
      <c r="J39" s="7" t="s">
        <v>50</v>
      </c>
    </row>
    <row r="40" spans="1:11">
      <c r="A40" s="12"/>
      <c r="D40" s="13" t="s">
        <v>43</v>
      </c>
      <c r="E40" s="1">
        <f>SUM(E14:E16)</f>
        <v>3000</v>
      </c>
      <c r="F40" s="13" t="s">
        <v>33</v>
      </c>
      <c r="G40" s="1">
        <v>3000</v>
      </c>
      <c r="H40" s="1">
        <v>1250</v>
      </c>
      <c r="I40" s="1">
        <v>29</v>
      </c>
      <c r="J40" s="1">
        <f>H40*2</f>
        <v>2500</v>
      </c>
      <c r="K40" s="1">
        <f>I40*H40</f>
        <v>36250</v>
      </c>
    </row>
    <row r="41" spans="1:11">
      <c r="A41" s="9"/>
      <c r="D41" s="13" t="s">
        <v>44</v>
      </c>
      <c r="E41" s="1">
        <f>SUM(E17:E19)</f>
        <v>2000</v>
      </c>
      <c r="F41" s="13" t="s">
        <v>33</v>
      </c>
      <c r="G41" s="1">
        <v>2000</v>
      </c>
      <c r="H41" s="1">
        <v>2500</v>
      </c>
      <c r="I41" s="1">
        <v>27</v>
      </c>
      <c r="J41" s="1">
        <f t="shared" ref="J41:J42" si="0">H41*2</f>
        <v>5000</v>
      </c>
      <c r="K41" s="1">
        <f t="shared" ref="K41:K42" si="1">I41*H41</f>
        <v>67500</v>
      </c>
    </row>
    <row r="42" spans="1:11">
      <c r="A42" s="9"/>
      <c r="D42" s="13" t="s">
        <v>45</v>
      </c>
      <c r="E42" s="1">
        <f>SUM(E20:E22)</f>
        <v>1000.0000000000002</v>
      </c>
      <c r="F42" s="13" t="s">
        <v>33</v>
      </c>
      <c r="G42" s="1">
        <v>1000</v>
      </c>
      <c r="H42" s="1">
        <v>1250</v>
      </c>
      <c r="I42" s="1">
        <v>9</v>
      </c>
      <c r="J42" s="1">
        <f t="shared" si="0"/>
        <v>2500</v>
      </c>
      <c r="K42" s="1">
        <f t="shared" si="1"/>
        <v>11250</v>
      </c>
    </row>
    <row r="43" spans="1:11">
      <c r="A43" s="9"/>
    </row>
    <row r="45" spans="1:11">
      <c r="A45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Jay</cp:lastModifiedBy>
  <dcterms:created xsi:type="dcterms:W3CDTF">2014-01-19T04:00:32Z</dcterms:created>
  <dcterms:modified xsi:type="dcterms:W3CDTF">2015-08-10T07:52:31Z</dcterms:modified>
</cp:coreProperties>
</file>