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我的坚果云\002项目\2022_Chenlin\投稿期刊plants\data summary\"/>
    </mc:Choice>
  </mc:AlternateContent>
  <bookViews>
    <workbookView xWindow="-105" yWindow="-105" windowWidth="19395" windowHeight="11595" tabRatio="879"/>
  </bookViews>
  <sheets>
    <sheet name="1st_gen_20210305" sheetId="17" r:id="rId1"/>
    <sheet name="2nd_gen_20210305" sheetId="18" r:id="rId2"/>
    <sheet name="3rd_gen_20210305" sheetId="19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T57" i="19" l="1"/>
  <c r="S57" i="19"/>
  <c r="O57" i="19"/>
  <c r="T56" i="19"/>
  <c r="S56" i="19"/>
  <c r="O56" i="19"/>
  <c r="T55" i="19"/>
  <c r="S55" i="19"/>
  <c r="O55" i="19"/>
  <c r="T54" i="19"/>
  <c r="S54" i="19"/>
  <c r="O54" i="19"/>
  <c r="T53" i="19"/>
  <c r="S53" i="19"/>
  <c r="O53" i="19"/>
  <c r="T52" i="19"/>
  <c r="S52" i="19"/>
  <c r="O52" i="19"/>
  <c r="T51" i="19"/>
  <c r="S51" i="19"/>
  <c r="O51" i="19"/>
  <c r="T50" i="19"/>
  <c r="S50" i="19"/>
  <c r="O50" i="19"/>
  <c r="T49" i="19"/>
  <c r="S49" i="19"/>
  <c r="O49" i="19"/>
  <c r="T48" i="19"/>
  <c r="S48" i="19"/>
  <c r="O48" i="19"/>
  <c r="T47" i="19"/>
  <c r="S47" i="19"/>
  <c r="O47" i="19"/>
  <c r="T46" i="19"/>
  <c r="S46" i="19"/>
  <c r="O46" i="19"/>
  <c r="T45" i="19"/>
  <c r="S45" i="19"/>
  <c r="O45" i="19"/>
  <c r="T44" i="19"/>
  <c r="S44" i="19"/>
  <c r="O44" i="19"/>
  <c r="T43" i="19"/>
  <c r="S43" i="19"/>
  <c r="O43" i="19"/>
  <c r="T42" i="19"/>
  <c r="S42" i="19"/>
  <c r="O42" i="19"/>
  <c r="T41" i="19"/>
  <c r="S41" i="19"/>
  <c r="O41" i="19"/>
  <c r="T40" i="19"/>
  <c r="S40" i="19"/>
  <c r="O40" i="19"/>
  <c r="T39" i="19"/>
  <c r="S39" i="19"/>
  <c r="O39" i="19"/>
  <c r="T38" i="19"/>
  <c r="S38" i="19"/>
  <c r="O38" i="19"/>
  <c r="T37" i="19"/>
  <c r="S37" i="19"/>
  <c r="O37" i="19"/>
  <c r="T36" i="19"/>
  <c r="S36" i="19"/>
  <c r="O36" i="19"/>
  <c r="T35" i="19"/>
  <c r="S35" i="19"/>
  <c r="O35" i="19"/>
  <c r="T34" i="19"/>
  <c r="S34" i="19"/>
  <c r="O34" i="19"/>
  <c r="T33" i="19"/>
  <c r="S33" i="19"/>
  <c r="O33" i="19"/>
  <c r="T32" i="19"/>
  <c r="S32" i="19"/>
  <c r="O32" i="19"/>
  <c r="T31" i="19"/>
  <c r="S31" i="19"/>
  <c r="O31" i="19"/>
  <c r="T30" i="19"/>
  <c r="S30" i="19"/>
  <c r="O30" i="19"/>
  <c r="T29" i="19"/>
  <c r="S29" i="19"/>
  <c r="O29" i="19"/>
  <c r="T28" i="19"/>
  <c r="S28" i="19"/>
  <c r="O28" i="19"/>
  <c r="T27" i="19"/>
  <c r="S27" i="19"/>
  <c r="O27" i="19"/>
  <c r="T26" i="19"/>
  <c r="S26" i="19"/>
  <c r="O26" i="19"/>
  <c r="T25" i="19"/>
  <c r="S25" i="19"/>
  <c r="O25" i="19"/>
  <c r="T24" i="19"/>
  <c r="S24" i="19"/>
  <c r="O24" i="19"/>
  <c r="T23" i="19"/>
  <c r="S23" i="19"/>
  <c r="O23" i="19"/>
  <c r="T22" i="19"/>
  <c r="S22" i="19"/>
  <c r="O22" i="19"/>
  <c r="T21" i="19"/>
  <c r="S21" i="19"/>
  <c r="O21" i="19"/>
  <c r="T20" i="19"/>
  <c r="S20" i="19"/>
  <c r="O20" i="19"/>
  <c r="T19" i="19"/>
  <c r="S19" i="19"/>
  <c r="O19" i="19"/>
  <c r="T18" i="19"/>
  <c r="S18" i="19"/>
  <c r="O18" i="19"/>
  <c r="T17" i="19"/>
  <c r="S17" i="19"/>
  <c r="O17" i="19"/>
  <c r="T16" i="19"/>
  <c r="S16" i="19"/>
  <c r="O16" i="19"/>
  <c r="T15" i="19"/>
  <c r="S15" i="19"/>
  <c r="O15" i="19"/>
  <c r="T14" i="19"/>
  <c r="S14" i="19"/>
  <c r="O14" i="19"/>
  <c r="T13" i="19"/>
  <c r="S13" i="19"/>
  <c r="O13" i="19"/>
  <c r="T12" i="19"/>
  <c r="S12" i="19"/>
  <c r="O12" i="19"/>
  <c r="T11" i="19"/>
  <c r="S11" i="19"/>
  <c r="O11" i="19"/>
  <c r="T10" i="19"/>
  <c r="S10" i="19"/>
  <c r="O10" i="19"/>
  <c r="T9" i="19"/>
  <c r="S9" i="19"/>
  <c r="O9" i="19"/>
  <c r="T8" i="19"/>
  <c r="S8" i="19"/>
  <c r="O8" i="19"/>
  <c r="T7" i="19"/>
  <c r="S7" i="19"/>
  <c r="O7" i="19"/>
  <c r="T6" i="19"/>
  <c r="S6" i="19"/>
  <c r="O6" i="19"/>
  <c r="T5" i="19"/>
  <c r="S5" i="19"/>
  <c r="O5" i="19"/>
  <c r="T4" i="19"/>
  <c r="S4" i="19"/>
  <c r="O4" i="19"/>
  <c r="T3" i="19"/>
  <c r="S3" i="19"/>
  <c r="O3" i="19"/>
  <c r="T2" i="19"/>
  <c r="S2" i="19"/>
  <c r="O2" i="19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N2" i="18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</calcChain>
</file>

<file path=xl/sharedStrings.xml><?xml version="1.0" encoding="utf-8"?>
<sst xmlns="http://schemas.openxmlformats.org/spreadsheetml/2006/main" count="539" uniqueCount="124">
  <si>
    <t>Harvest_time_growth</t>
  </si>
  <si>
    <t>Harvest_time_biomass</t>
  </si>
  <si>
    <t>ID_code</t>
  </si>
  <si>
    <t>leafmass</t>
  </si>
  <si>
    <t>stemmass</t>
  </si>
  <si>
    <t>rootmass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</si>
  <si>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umnode</t>
    </r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</si>
  <si>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umleaf</t>
    </r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</si>
  <si>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tolonlen</t>
    </r>
  </si>
  <si>
    <t>totalmass</t>
  </si>
  <si>
    <t>rsratio</t>
  </si>
  <si>
    <t>1st</t>
  </si>
  <si>
    <t>control</t>
  </si>
  <si>
    <t>C3</t>
  </si>
  <si>
    <t>C4</t>
  </si>
  <si>
    <t>C2</t>
  </si>
  <si>
    <t>C7</t>
  </si>
  <si>
    <t>C5</t>
  </si>
  <si>
    <t>C6</t>
  </si>
  <si>
    <t>H30</t>
  </si>
  <si>
    <t>H10</t>
  </si>
  <si>
    <t>H3</t>
  </si>
  <si>
    <t>H40</t>
  </si>
  <si>
    <t>H52</t>
  </si>
  <si>
    <t>Harvest time_all</t>
  </si>
  <si>
    <t>numleaf</t>
  </si>
  <si>
    <t>numnode</t>
  </si>
  <si>
    <t>stolonlen</t>
  </si>
  <si>
    <t>1st_taproot_harvest</t>
  </si>
  <si>
    <t>2nd_taproot</t>
  </si>
  <si>
    <t>fineroot</t>
  </si>
  <si>
    <t>leafarea</t>
  </si>
  <si>
    <t>C29</t>
  </si>
  <si>
    <t>C29-0</t>
  </si>
  <si>
    <t>C3-0</t>
  </si>
  <si>
    <t>C5-0</t>
  </si>
  <si>
    <t>C6-0</t>
  </si>
  <si>
    <t>NA</t>
  </si>
  <si>
    <t>C7-0</t>
  </si>
  <si>
    <t>H2</t>
  </si>
  <si>
    <t>H2-0</t>
  </si>
  <si>
    <t>H28</t>
  </si>
  <si>
    <t>H28-0</t>
  </si>
  <si>
    <t>H43</t>
  </si>
  <si>
    <t>H43-0</t>
  </si>
  <si>
    <t>H55</t>
  </si>
  <si>
    <t>H55-0</t>
  </si>
  <si>
    <t>H56</t>
  </si>
  <si>
    <t>H56-0</t>
  </si>
  <si>
    <r>
      <rPr>
        <sz val="11"/>
        <color theme="1"/>
        <rFont val="宋体"/>
        <charset val="134"/>
        <scheme val="minor"/>
      </rPr>
      <t>initial_n</t>
    </r>
    <r>
      <rPr>
        <sz val="11"/>
        <color theme="1"/>
        <rFont val="宋体"/>
        <charset val="134"/>
        <scheme val="minor"/>
      </rPr>
      <t>umbuds</t>
    </r>
  </si>
  <si>
    <t>taproot</t>
  </si>
  <si>
    <t>3rd</t>
  </si>
  <si>
    <t>C11</t>
  </si>
  <si>
    <t>C11-0</t>
  </si>
  <si>
    <t>C15</t>
  </si>
  <si>
    <t>C15-0</t>
  </si>
  <si>
    <t>C16</t>
  </si>
  <si>
    <t>C16-0</t>
  </si>
  <si>
    <t>C17</t>
  </si>
  <si>
    <t>C17-0</t>
  </si>
  <si>
    <t>C23</t>
  </si>
  <si>
    <t>C23-0</t>
  </si>
  <si>
    <t>C30</t>
  </si>
  <si>
    <t>C30-0</t>
  </si>
  <si>
    <t>C9</t>
  </si>
  <si>
    <t>C9-0</t>
  </si>
  <si>
    <t>H21</t>
  </si>
  <si>
    <t>H21-0</t>
  </si>
  <si>
    <t>H29</t>
  </si>
  <si>
    <t>H29-0</t>
  </si>
  <si>
    <t>H31</t>
  </si>
  <si>
    <t>H31-0</t>
  </si>
  <si>
    <t>H35</t>
  </si>
  <si>
    <t>H35-0</t>
  </si>
  <si>
    <t>H36</t>
  </si>
  <si>
    <t>H36-0</t>
  </si>
  <si>
    <t>H37</t>
  </si>
  <si>
    <t>H37-0</t>
  </si>
  <si>
    <t>H41</t>
  </si>
  <si>
    <t>H41-0</t>
  </si>
  <si>
    <t>C14</t>
  </si>
  <si>
    <t>C14-0</t>
  </si>
  <si>
    <t>C2-0</t>
  </si>
  <si>
    <t>C21</t>
  </si>
  <si>
    <t>C21-0</t>
  </si>
  <si>
    <t>C25</t>
  </si>
  <si>
    <t>C25-0</t>
  </si>
  <si>
    <t>C26</t>
  </si>
  <si>
    <t>C26-0</t>
  </si>
  <si>
    <t>C27</t>
  </si>
  <si>
    <t>C27-0</t>
  </si>
  <si>
    <t>C4-0</t>
  </si>
  <si>
    <t>H11</t>
  </si>
  <si>
    <t>H11-0</t>
  </si>
  <si>
    <t>H17</t>
  </si>
  <si>
    <t>H17-0</t>
  </si>
  <si>
    <t>H42</t>
  </si>
  <si>
    <t>H42-0</t>
  </si>
  <si>
    <t>H44</t>
  </si>
  <si>
    <t>H44-0</t>
  </si>
  <si>
    <t>H49</t>
  </si>
  <si>
    <t>H49-0</t>
  </si>
  <si>
    <t>H57</t>
  </si>
  <si>
    <t>H57-0</t>
  </si>
  <si>
    <t>H91</t>
  </si>
  <si>
    <t>H91-0</t>
  </si>
  <si>
    <t>Gen_Code</t>
  </si>
  <si>
    <t>X1gen_treatment</t>
  </si>
  <si>
    <t>phenolic</t>
  </si>
  <si>
    <t>sugar</t>
  </si>
  <si>
    <t>starch</t>
  </si>
  <si>
    <t>carbohydrate</t>
  </si>
  <si>
    <t>X5mc</t>
  </si>
  <si>
    <t>Control</t>
  </si>
  <si>
    <t>Herbivory</t>
  </si>
  <si>
    <t>X2gen_treatment</t>
  </si>
  <si>
    <t>X1gen_organ_origin</t>
  </si>
  <si>
    <t>X1st_taproot_6cm_fresh</t>
  </si>
  <si>
    <t>2nd</t>
  </si>
  <si>
    <t>Primary root</t>
  </si>
  <si>
    <t>Secondary root</t>
  </si>
  <si>
    <t>X3gen_treatment</t>
  </si>
  <si>
    <t>X2gen_treatment</t>
    <phoneticPr fontId="1" type="noConversion"/>
  </si>
  <si>
    <t>X2nd_taproot_harvest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</si>
</sst>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_);[Red]\(0.00\)"/>
    <numFmt numFmtId="179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2362;&#26524;&#20113;/2021_&#23454;&#39564;&#39033;&#30446;/2021_ST_exp/DNA&#30002;&#22522;&#21270;&#32467;&#26524;/dbc&#30002;&#22522;&#21270;202107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for F50 Sheet 3"/>
      <sheetName val="Sheet2"/>
      <sheetName val="数据汇总"/>
      <sheetName val="DNA水平"/>
      <sheetName val="标准曲线"/>
    </sheetNames>
    <sheetDataSet>
      <sheetData sheetId="0"/>
      <sheetData sheetId="1"/>
      <sheetData sheetId="2"/>
      <sheetData sheetId="3"/>
      <sheetData sheetId="4">
        <row r="2">
          <cell r="B2">
            <v>5.3699999999999998E-2</v>
          </cell>
          <cell r="C2">
            <v>0</v>
          </cell>
        </row>
        <row r="3">
          <cell r="B3">
            <v>6.5100000000000005E-2</v>
          </cell>
          <cell r="C3">
            <v>0</v>
          </cell>
        </row>
        <row r="4">
          <cell r="B4">
            <v>8.2799999999999999E-2</v>
          </cell>
          <cell r="C4">
            <v>0.1</v>
          </cell>
        </row>
        <row r="5">
          <cell r="B5">
            <v>7.2800000000000004E-2</v>
          </cell>
          <cell r="C5">
            <v>0.1</v>
          </cell>
        </row>
        <row r="6">
          <cell r="B6">
            <v>0.1057</v>
          </cell>
          <cell r="C6">
            <v>0.2</v>
          </cell>
        </row>
        <row r="7">
          <cell r="B7">
            <v>0.1144</v>
          </cell>
          <cell r="C7">
            <v>0.2</v>
          </cell>
        </row>
        <row r="8">
          <cell r="B8">
            <v>0.39889999999999998</v>
          </cell>
          <cell r="C8">
            <v>0.5</v>
          </cell>
        </row>
        <row r="9">
          <cell r="B9">
            <v>0.21890000000000001</v>
          </cell>
          <cell r="C9">
            <v>0.5</v>
          </cell>
        </row>
        <row r="10">
          <cell r="B10">
            <v>0.67600000000000005</v>
          </cell>
          <cell r="C10">
            <v>1</v>
          </cell>
        </row>
        <row r="11">
          <cell r="B11">
            <v>0.60680000000000001</v>
          </cell>
          <cell r="C11">
            <v>1</v>
          </cell>
        </row>
        <row r="12">
          <cell r="B12">
            <v>0.82869999999999999</v>
          </cell>
          <cell r="C12">
            <v>2</v>
          </cell>
        </row>
        <row r="13">
          <cell r="B13">
            <v>0.97599999999999998</v>
          </cell>
          <cell r="C13">
            <v>2</v>
          </cell>
        </row>
        <row r="14">
          <cell r="B14">
            <v>1.1859999999999999</v>
          </cell>
          <cell r="C14">
            <v>5</v>
          </cell>
        </row>
        <row r="15">
          <cell r="B15">
            <v>1.3353999999999999</v>
          </cell>
          <cell r="C1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R4" sqref="R4"/>
    </sheetView>
  </sheetViews>
  <sheetFormatPr defaultColWidth="9" defaultRowHeight="13.5" x14ac:dyDescent="0.15"/>
  <cols>
    <col min="1" max="1" width="21.625" customWidth="1"/>
    <col min="2" max="2" width="22.75" customWidth="1"/>
    <col min="3" max="3" width="9.5" customWidth="1"/>
    <col min="4" max="4" width="8.5" customWidth="1"/>
    <col min="5" max="5" width="15" customWidth="1"/>
    <col min="6" max="8" width="9.5" style="1" customWidth="1"/>
    <col min="9" max="10" width="8.5" style="1" customWidth="1"/>
    <col min="11" max="12" width="10.5" style="1" customWidth="1"/>
    <col min="13" max="17" width="9" style="1"/>
    <col min="18" max="18" width="12.75" style="1" customWidth="1"/>
  </cols>
  <sheetData>
    <row r="1" spans="1:18" x14ac:dyDescent="0.15">
      <c r="A1" t="s">
        <v>0</v>
      </c>
      <c r="B1" t="s">
        <v>1</v>
      </c>
      <c r="C1" t="s">
        <v>106</v>
      </c>
      <c r="D1" t="s">
        <v>2</v>
      </c>
      <c r="E1" t="s">
        <v>107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</row>
    <row r="2" spans="1:18" x14ac:dyDescent="0.15">
      <c r="A2" s="2">
        <v>43372</v>
      </c>
      <c r="B2" s="2">
        <v>43408</v>
      </c>
      <c r="C2" t="s">
        <v>11</v>
      </c>
      <c r="D2" t="s">
        <v>13</v>
      </c>
      <c r="E2" t="s">
        <v>113</v>
      </c>
      <c r="F2" s="1">
        <v>2.8090000000000002</v>
      </c>
      <c r="G2" s="1">
        <v>4.7309999999999999</v>
      </c>
      <c r="H2" s="1">
        <v>3.173</v>
      </c>
      <c r="I2" s="1">
        <v>144</v>
      </c>
      <c r="J2" s="1">
        <v>277</v>
      </c>
      <c r="K2" s="1">
        <v>590.70000000000005</v>
      </c>
      <c r="L2" s="1">
        <f t="shared" ref="L2:L11" si="0">F2+G2+H2</f>
        <v>10.713000000000001</v>
      </c>
      <c r="M2" s="1">
        <f t="shared" ref="M2:M11" si="1">H2/(F2+G2)</f>
        <v>0.42082228116710874</v>
      </c>
      <c r="N2" s="1">
        <v>1.4430583846153799</v>
      </c>
      <c r="O2" s="1">
        <v>2.0246769230769202</v>
      </c>
      <c r="P2" s="1">
        <v>5.6712115384615398</v>
      </c>
      <c r="Q2" s="1">
        <v>7.69588846153846</v>
      </c>
      <c r="R2" s="1">
        <v>1.49519777902162</v>
      </c>
    </row>
    <row r="3" spans="1:18" x14ac:dyDescent="0.15">
      <c r="A3" s="2">
        <v>43372</v>
      </c>
      <c r="B3" s="2">
        <v>43408</v>
      </c>
      <c r="C3" t="s">
        <v>11</v>
      </c>
      <c r="D3" t="s">
        <v>14</v>
      </c>
      <c r="E3" t="s">
        <v>113</v>
      </c>
      <c r="F3" s="1">
        <v>3.8250000000000002</v>
      </c>
      <c r="G3" s="1">
        <v>4.5999999999999996</v>
      </c>
      <c r="H3" s="1">
        <v>2.6760000000000002</v>
      </c>
      <c r="I3" s="1">
        <v>157</v>
      </c>
      <c r="J3" s="1">
        <v>349</v>
      </c>
      <c r="K3" s="1">
        <v>754</v>
      </c>
      <c r="L3" s="1">
        <f t="shared" si="0"/>
        <v>11.101000000000001</v>
      </c>
      <c r="M3" s="1">
        <f t="shared" si="1"/>
        <v>0.31762611275964392</v>
      </c>
      <c r="N3" s="1">
        <v>1.46651632</v>
      </c>
      <c r="O3" s="1">
        <v>3.3818239999999999</v>
      </c>
      <c r="P3" s="1">
        <v>6.0671799999999996</v>
      </c>
      <c r="Q3" s="1">
        <v>9.4490040000000004</v>
      </c>
      <c r="R3" s="1">
        <v>1.34248271047457</v>
      </c>
    </row>
    <row r="4" spans="1:18" x14ac:dyDescent="0.15">
      <c r="A4" s="2">
        <v>43372</v>
      </c>
      <c r="B4" s="2">
        <v>43408</v>
      </c>
      <c r="C4" t="s">
        <v>11</v>
      </c>
      <c r="D4" t="s">
        <v>15</v>
      </c>
      <c r="E4" t="s">
        <v>113</v>
      </c>
      <c r="F4" s="1">
        <v>3.2240000000000002</v>
      </c>
      <c r="G4" s="1">
        <v>4.923</v>
      </c>
      <c r="H4" s="1">
        <v>3.24</v>
      </c>
      <c r="I4" s="1">
        <v>155</v>
      </c>
      <c r="J4" s="1">
        <v>280</v>
      </c>
      <c r="K4" s="1">
        <v>724.7</v>
      </c>
      <c r="L4" s="1">
        <f t="shared" si="0"/>
        <v>11.387</v>
      </c>
      <c r="M4" s="1">
        <f t="shared" si="1"/>
        <v>0.3976924021112066</v>
      </c>
      <c r="N4" s="1">
        <v>1.60700036</v>
      </c>
      <c r="O4" s="1">
        <v>3.4978083333333299</v>
      </c>
      <c r="P4" s="1">
        <v>6.2098750000000003</v>
      </c>
      <c r="Q4" s="1">
        <v>9.7076833333333301</v>
      </c>
      <c r="R4" s="1">
        <v>5.1839941604176296</v>
      </c>
    </row>
    <row r="5" spans="1:18" x14ac:dyDescent="0.15">
      <c r="A5" s="2">
        <v>43372</v>
      </c>
      <c r="B5" s="2">
        <v>43408</v>
      </c>
      <c r="C5" t="s">
        <v>11</v>
      </c>
      <c r="D5" t="s">
        <v>16</v>
      </c>
      <c r="E5" t="s">
        <v>113</v>
      </c>
      <c r="F5" s="1">
        <v>4.37</v>
      </c>
      <c r="G5" s="1">
        <v>6.5359999999999996</v>
      </c>
      <c r="H5" s="1">
        <v>2.3940000000000001</v>
      </c>
      <c r="I5" s="1">
        <v>149</v>
      </c>
      <c r="J5" s="1">
        <v>329</v>
      </c>
      <c r="K5" s="1">
        <v>642.1</v>
      </c>
      <c r="L5" s="1">
        <f t="shared" si="0"/>
        <v>13.299999999999999</v>
      </c>
      <c r="M5" s="1">
        <f t="shared" si="1"/>
        <v>0.21951219512195125</v>
      </c>
      <c r="N5" s="1">
        <v>1.23878984615385</v>
      </c>
      <c r="O5" s="1">
        <v>2.8793359999999999</v>
      </c>
      <c r="P5" s="1">
        <v>4.5028199999999998</v>
      </c>
      <c r="Q5" s="1">
        <v>7.3821560000000002</v>
      </c>
      <c r="R5" s="1">
        <v>3.9873527060713401</v>
      </c>
    </row>
    <row r="6" spans="1:18" x14ac:dyDescent="0.15">
      <c r="A6" s="2">
        <v>43372</v>
      </c>
      <c r="B6" s="2">
        <v>43408</v>
      </c>
      <c r="C6" t="s">
        <v>11</v>
      </c>
      <c r="D6" t="s">
        <v>17</v>
      </c>
      <c r="E6" t="s">
        <v>113</v>
      </c>
      <c r="F6" s="1">
        <v>5.282</v>
      </c>
      <c r="G6" s="1">
        <v>6.7809999999999997</v>
      </c>
      <c r="H6" s="1">
        <v>1.9339999999999999</v>
      </c>
      <c r="I6" s="1">
        <v>261</v>
      </c>
      <c r="J6" s="1">
        <v>479</v>
      </c>
      <c r="K6" s="1">
        <v>1111.3</v>
      </c>
      <c r="L6" s="1">
        <f t="shared" si="0"/>
        <v>13.996999999999998</v>
      </c>
      <c r="M6" s="1">
        <f t="shared" si="1"/>
        <v>0.16032496062339385</v>
      </c>
      <c r="N6" s="1">
        <v>1.17962314285714</v>
      </c>
      <c r="O6" s="1">
        <v>4.7286285714285698</v>
      </c>
      <c r="P6" s="1">
        <v>5.3928571428571397</v>
      </c>
      <c r="Q6" s="1">
        <v>10.121485714285701</v>
      </c>
      <c r="R6" s="1">
        <v>1.3094178831521499</v>
      </c>
    </row>
    <row r="7" spans="1:18" x14ac:dyDescent="0.15">
      <c r="A7" s="2">
        <v>43372</v>
      </c>
      <c r="B7" s="2">
        <v>43408</v>
      </c>
      <c r="C7" t="s">
        <v>11</v>
      </c>
      <c r="D7" t="s">
        <v>19</v>
      </c>
      <c r="E7" t="s">
        <v>114</v>
      </c>
      <c r="F7" s="1">
        <v>1.1919999999999999</v>
      </c>
      <c r="G7" s="1">
        <v>2.5710000000000002</v>
      </c>
      <c r="H7" s="1">
        <v>1.456</v>
      </c>
      <c r="I7" s="1">
        <v>49</v>
      </c>
      <c r="J7" s="1">
        <v>96</v>
      </c>
      <c r="K7" s="1">
        <v>223.2</v>
      </c>
      <c r="L7" s="1">
        <f t="shared" si="0"/>
        <v>5.2189999999999994</v>
      </c>
      <c r="M7" s="1">
        <f t="shared" si="1"/>
        <v>0.38692532553813447</v>
      </c>
      <c r="N7" s="1">
        <v>2.0491454901960799</v>
      </c>
      <c r="O7" s="1">
        <v>6.9949519999999996</v>
      </c>
      <c r="P7" s="1">
        <v>4.7776399999999999</v>
      </c>
      <c r="Q7" s="1">
        <v>11.772592</v>
      </c>
      <c r="R7" s="1">
        <v>10.221501206843699</v>
      </c>
    </row>
    <row r="8" spans="1:18" x14ac:dyDescent="0.15">
      <c r="A8" s="2">
        <v>43372</v>
      </c>
      <c r="B8" s="2">
        <v>43408</v>
      </c>
      <c r="C8" t="s">
        <v>11</v>
      </c>
      <c r="D8" t="s">
        <v>20</v>
      </c>
      <c r="E8" t="s">
        <v>114</v>
      </c>
      <c r="F8" s="1">
        <v>2.4049999999999998</v>
      </c>
      <c r="G8" s="1">
        <v>3.5419999999999998</v>
      </c>
      <c r="H8" s="1">
        <v>2.831</v>
      </c>
      <c r="I8" s="1">
        <v>90</v>
      </c>
      <c r="J8" s="1">
        <v>184</v>
      </c>
      <c r="K8" s="1">
        <v>428.2</v>
      </c>
      <c r="L8" s="1">
        <f t="shared" si="0"/>
        <v>8.7779999999999987</v>
      </c>
      <c r="M8" s="1">
        <f t="shared" si="1"/>
        <v>0.47603833865814704</v>
      </c>
      <c r="N8" s="1">
        <v>1.5083054509803899</v>
      </c>
      <c r="O8" s="1">
        <v>2.4553568627450999</v>
      </c>
      <c r="P8" s="1">
        <v>5.0362941176470599</v>
      </c>
      <c r="Q8" s="1">
        <v>7.4916509803921603</v>
      </c>
      <c r="R8" s="1">
        <v>7.7630588481942704</v>
      </c>
    </row>
    <row r="9" spans="1:18" x14ac:dyDescent="0.15">
      <c r="A9" s="2">
        <v>43372</v>
      </c>
      <c r="B9" s="2">
        <v>43408</v>
      </c>
      <c r="C9" t="s">
        <v>11</v>
      </c>
      <c r="D9" t="s">
        <v>21</v>
      </c>
      <c r="E9" t="s">
        <v>114</v>
      </c>
      <c r="F9" s="1">
        <v>2.7850000000000001</v>
      </c>
      <c r="G9" s="1">
        <v>3.105</v>
      </c>
      <c r="H9" s="1">
        <v>3.3530000000000002</v>
      </c>
      <c r="I9" s="1">
        <v>100</v>
      </c>
      <c r="J9" s="1">
        <v>193</v>
      </c>
      <c r="K9" s="1">
        <v>428.1</v>
      </c>
      <c r="L9" s="1">
        <f t="shared" si="0"/>
        <v>9.2430000000000003</v>
      </c>
      <c r="M9" s="1">
        <f t="shared" si="1"/>
        <v>0.56926994906621387</v>
      </c>
      <c r="N9" s="1">
        <v>1.8132657307692299</v>
      </c>
      <c r="O9" s="1">
        <v>4.6420320000000004</v>
      </c>
      <c r="P9" s="1">
        <v>5.05246</v>
      </c>
      <c r="Q9" s="1">
        <v>9.6944920000000003</v>
      </c>
      <c r="R9" s="1">
        <v>10.609631495327299</v>
      </c>
    </row>
    <row r="10" spans="1:18" x14ac:dyDescent="0.15">
      <c r="A10" s="2">
        <v>43372</v>
      </c>
      <c r="B10" s="2">
        <v>43408</v>
      </c>
      <c r="C10" t="s">
        <v>11</v>
      </c>
      <c r="D10" t="s">
        <v>22</v>
      </c>
      <c r="E10" t="s">
        <v>114</v>
      </c>
      <c r="F10" s="1">
        <v>2.9319999999999999</v>
      </c>
      <c r="G10" s="1">
        <v>4.1109999999999998</v>
      </c>
      <c r="H10" s="1">
        <v>2.7909999999999999</v>
      </c>
      <c r="I10" s="1">
        <v>98</v>
      </c>
      <c r="J10" s="1">
        <v>256</v>
      </c>
      <c r="K10" s="1">
        <v>486.3</v>
      </c>
      <c r="L10" s="1">
        <f t="shared" si="0"/>
        <v>9.8339999999999996</v>
      </c>
      <c r="M10" s="1">
        <f t="shared" si="1"/>
        <v>0.39627999432060207</v>
      </c>
      <c r="N10" s="1">
        <v>1.32354643137255</v>
      </c>
      <c r="O10" s="1">
        <v>4.2773254901960804</v>
      </c>
      <c r="P10" s="1">
        <v>6.3627254901960804</v>
      </c>
      <c r="Q10" s="1">
        <v>10.6400509803922</v>
      </c>
      <c r="R10" s="1">
        <v>3.3366200979184701</v>
      </c>
    </row>
    <row r="11" spans="1:18" x14ac:dyDescent="0.15">
      <c r="A11" s="2">
        <v>43372</v>
      </c>
      <c r="B11" s="2">
        <v>43408</v>
      </c>
      <c r="C11" t="s">
        <v>11</v>
      </c>
      <c r="D11" t="s">
        <v>23</v>
      </c>
      <c r="E11" t="s">
        <v>114</v>
      </c>
      <c r="F11" s="1">
        <v>3.8690000000000002</v>
      </c>
      <c r="G11" s="1">
        <v>5.3040000000000003</v>
      </c>
      <c r="H11" s="1">
        <v>2.472</v>
      </c>
      <c r="I11" s="1">
        <v>145</v>
      </c>
      <c r="J11" s="1">
        <v>292</v>
      </c>
      <c r="K11" s="1">
        <v>731.9</v>
      </c>
      <c r="L11" s="1">
        <f t="shared" si="0"/>
        <v>11.645</v>
      </c>
      <c r="M11" s="1">
        <f t="shared" si="1"/>
        <v>0.26948653657473021</v>
      </c>
      <c r="N11" s="1">
        <v>0.73448738461538499</v>
      </c>
      <c r="O11" s="1">
        <v>4.1554960000000003</v>
      </c>
      <c r="P11" s="1">
        <v>2.6425000000000001</v>
      </c>
      <c r="Q11" s="1">
        <v>6.7979960000000004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S6" sqref="K6:S6"/>
    </sheetView>
  </sheetViews>
  <sheetFormatPr defaultColWidth="9" defaultRowHeight="13.5" x14ac:dyDescent="0.15"/>
  <cols>
    <col min="1" max="1" width="18.375" customWidth="1"/>
    <col min="3" max="3" width="8.5" customWidth="1"/>
    <col min="4" max="5" width="16.125" customWidth="1"/>
    <col min="6" max="6" width="18.875" customWidth="1"/>
    <col min="7" max="7" width="23.375" style="1" customWidth="1"/>
    <col min="8" max="8" width="9.5" style="1" customWidth="1"/>
    <col min="9" max="9" width="8.625" style="1" customWidth="1"/>
    <col min="10" max="10" width="10.625" style="1" customWidth="1"/>
    <col min="11" max="11" width="21.25" style="1" customWidth="1"/>
    <col min="12" max="12" width="12.875" style="1" customWidth="1"/>
    <col min="13" max="13" width="9.625" style="1" customWidth="1"/>
    <col min="14" max="14" width="9.5" style="1" customWidth="1"/>
    <col min="15" max="16" width="9.625" style="1" customWidth="1"/>
    <col min="17" max="17" width="9.5" style="1" customWidth="1"/>
    <col min="18" max="18" width="10.375" style="1" customWidth="1"/>
    <col min="19" max="19" width="8.375" style="1" customWidth="1"/>
    <col min="21" max="21" width="15.75" customWidth="1"/>
    <col min="22" max="22" width="11.375" customWidth="1"/>
  </cols>
  <sheetData>
    <row r="1" spans="1:24" x14ac:dyDescent="0.15">
      <c r="A1" t="s">
        <v>24</v>
      </c>
      <c r="B1" t="s">
        <v>106</v>
      </c>
      <c r="C1" t="s">
        <v>2</v>
      </c>
      <c r="D1" t="s">
        <v>115</v>
      </c>
      <c r="E1" t="s">
        <v>107</v>
      </c>
      <c r="F1" t="s">
        <v>116</v>
      </c>
      <c r="G1" s="5" t="s">
        <v>117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5</v>
      </c>
      <c r="O1" s="1" t="s">
        <v>3</v>
      </c>
      <c r="P1" s="1" t="s">
        <v>4</v>
      </c>
      <c r="Q1" s="1" t="s">
        <v>31</v>
      </c>
      <c r="R1" s="1" t="s">
        <v>9</v>
      </c>
      <c r="S1" s="1" t="s">
        <v>10</v>
      </c>
      <c r="T1" s="1" t="s">
        <v>108</v>
      </c>
      <c r="U1" s="1" t="s">
        <v>109</v>
      </c>
      <c r="V1" s="1" t="s">
        <v>110</v>
      </c>
      <c r="W1" s="1" t="s">
        <v>111</v>
      </c>
      <c r="X1" t="s">
        <v>112</v>
      </c>
    </row>
    <row r="2" spans="1:24" x14ac:dyDescent="0.15">
      <c r="A2" s="2">
        <v>43638</v>
      </c>
      <c r="B2" t="s">
        <v>118</v>
      </c>
      <c r="C2" t="s">
        <v>32</v>
      </c>
      <c r="D2" t="s">
        <v>12</v>
      </c>
      <c r="E2" t="s">
        <v>113</v>
      </c>
      <c r="F2" t="s">
        <v>119</v>
      </c>
      <c r="G2" s="1">
        <v>1.0196000000000001</v>
      </c>
      <c r="H2" s="1">
        <v>619</v>
      </c>
      <c r="I2" s="1">
        <v>178</v>
      </c>
      <c r="J2" s="1">
        <v>503.7</v>
      </c>
      <c r="K2" s="1">
        <v>0.69199999999999995</v>
      </c>
      <c r="L2" s="1">
        <v>1.88</v>
      </c>
      <c r="M2" s="1">
        <v>0.34499999999999997</v>
      </c>
      <c r="N2" s="1">
        <f t="shared" ref="N2:N21" si="0">L2+M2</f>
        <v>2.2249999999999996</v>
      </c>
      <c r="O2" s="1">
        <v>2.984</v>
      </c>
      <c r="P2" s="1">
        <v>3.2349999999999999</v>
      </c>
      <c r="Q2" s="1">
        <v>919.08600000000001</v>
      </c>
      <c r="R2" s="1">
        <v>8.4440000000000008</v>
      </c>
      <c r="S2" s="1">
        <v>0.35777456182666001</v>
      </c>
      <c r="T2" s="4">
        <v>1.5849489795918399</v>
      </c>
      <c r="U2" s="4">
        <v>3.126592</v>
      </c>
      <c r="V2" s="4">
        <v>4.8199199999999998</v>
      </c>
      <c r="W2" s="4">
        <v>6.383216</v>
      </c>
      <c r="X2" s="4">
        <v>4.1435657480386503</v>
      </c>
    </row>
    <row r="3" spans="1:24" x14ac:dyDescent="0.15">
      <c r="A3" s="2">
        <v>43638</v>
      </c>
      <c r="B3" t="s">
        <v>118</v>
      </c>
      <c r="C3" t="s">
        <v>33</v>
      </c>
      <c r="D3" t="s">
        <v>12</v>
      </c>
      <c r="E3" t="s">
        <v>113</v>
      </c>
      <c r="F3" t="s">
        <v>120</v>
      </c>
      <c r="G3" s="1">
        <v>0.96860000000000002</v>
      </c>
      <c r="H3" s="1">
        <v>627</v>
      </c>
      <c r="I3" s="1">
        <v>205</v>
      </c>
      <c r="J3" s="1">
        <v>590.79999999999995</v>
      </c>
      <c r="K3" s="1">
        <v>0.61499999999999999</v>
      </c>
      <c r="L3" s="1">
        <v>2.0259999999999998</v>
      </c>
      <c r="M3" s="1">
        <v>0.68300000000000005</v>
      </c>
      <c r="N3" s="1">
        <f t="shared" si="0"/>
        <v>2.7089999999999996</v>
      </c>
      <c r="O3" s="1">
        <v>2.9430000000000001</v>
      </c>
      <c r="P3" s="1">
        <v>4.1660000000000004</v>
      </c>
      <c r="Q3" s="1">
        <v>944.303</v>
      </c>
      <c r="R3" s="1">
        <v>9.8179999999999996</v>
      </c>
      <c r="S3" s="1">
        <v>0.38106625404416899</v>
      </c>
      <c r="T3" s="4">
        <v>2.0661433200000001</v>
      </c>
      <c r="U3" s="4">
        <v>1.8719183673469399</v>
      </c>
      <c r="V3" s="4">
        <v>3.96914285714286</v>
      </c>
      <c r="W3" s="4">
        <v>4.88638285714286</v>
      </c>
      <c r="X3" s="4">
        <v>2.0405154932485501</v>
      </c>
    </row>
    <row r="4" spans="1:24" x14ac:dyDescent="0.15">
      <c r="A4" s="2">
        <v>43638</v>
      </c>
      <c r="B4" t="s">
        <v>118</v>
      </c>
      <c r="C4" t="s">
        <v>13</v>
      </c>
      <c r="D4" t="s">
        <v>12</v>
      </c>
      <c r="E4" t="s">
        <v>113</v>
      </c>
      <c r="F4" t="s">
        <v>119</v>
      </c>
      <c r="G4" s="1">
        <v>1.5724</v>
      </c>
      <c r="H4" s="1">
        <v>699</v>
      </c>
      <c r="I4" s="1">
        <v>179</v>
      </c>
      <c r="J4" s="1">
        <v>610.29999999999995</v>
      </c>
      <c r="K4" s="1">
        <v>0.67600000000000005</v>
      </c>
      <c r="L4" s="1">
        <v>1.5369999999999999</v>
      </c>
      <c r="M4" s="1">
        <v>0.40899999999999997</v>
      </c>
      <c r="N4" s="1">
        <f t="shared" si="0"/>
        <v>1.946</v>
      </c>
      <c r="O4" s="1">
        <v>3.738</v>
      </c>
      <c r="P4" s="1">
        <v>3.0339999999999998</v>
      </c>
      <c r="Q4" s="1">
        <v>920.77700000000004</v>
      </c>
      <c r="R4" s="1">
        <v>8.718</v>
      </c>
      <c r="S4" s="1">
        <v>0.287359716479622</v>
      </c>
      <c r="T4" s="4">
        <v>1.42202004</v>
      </c>
      <c r="U4" s="4">
        <v>2.8793359999999999</v>
      </c>
      <c r="V4" s="4">
        <v>3.0864400000000001</v>
      </c>
      <c r="W4" s="4">
        <v>4.5261079999999998</v>
      </c>
      <c r="X4" s="4">
        <v>1.4356289009269201</v>
      </c>
    </row>
    <row r="5" spans="1:24" x14ac:dyDescent="0.15">
      <c r="A5" s="2">
        <v>43638</v>
      </c>
      <c r="B5" t="s">
        <v>118</v>
      </c>
      <c r="C5" t="s">
        <v>34</v>
      </c>
      <c r="D5" t="s">
        <v>12</v>
      </c>
      <c r="E5" t="s">
        <v>113</v>
      </c>
      <c r="F5" t="s">
        <v>120</v>
      </c>
      <c r="G5" s="1">
        <v>1.2546999999999999</v>
      </c>
      <c r="H5" s="1">
        <v>1433</v>
      </c>
      <c r="I5" s="1">
        <v>395</v>
      </c>
      <c r="J5" s="1">
        <v>1248.8</v>
      </c>
      <c r="K5" s="1">
        <v>1.167</v>
      </c>
      <c r="L5" s="1">
        <v>2.27</v>
      </c>
      <c r="M5" s="1">
        <v>0.433</v>
      </c>
      <c r="N5" s="1">
        <f t="shared" si="0"/>
        <v>2.7029999999999998</v>
      </c>
      <c r="O5" s="1">
        <v>7.7969999999999997</v>
      </c>
      <c r="P5" s="1">
        <v>8.3119999999999994</v>
      </c>
      <c r="Q5" s="1">
        <v>1904.1790000000001</v>
      </c>
      <c r="R5" s="1">
        <v>18.812000000000001</v>
      </c>
      <c r="S5" s="1">
        <v>0.167794400645602</v>
      </c>
      <c r="T5" s="4">
        <v>1.55113673469388</v>
      </c>
      <c r="U5" s="4">
        <v>3.4934880000000001</v>
      </c>
      <c r="V5" s="4">
        <v>5.2215800000000003</v>
      </c>
      <c r="W5" s="4">
        <v>6.968324</v>
      </c>
      <c r="X5" s="4">
        <v>6.1614099953959096</v>
      </c>
    </row>
    <row r="6" spans="1:24" x14ac:dyDescent="0.15">
      <c r="A6" s="2">
        <v>43638</v>
      </c>
      <c r="B6" t="s">
        <v>118</v>
      </c>
      <c r="C6" t="s">
        <v>17</v>
      </c>
      <c r="D6" t="s">
        <v>12</v>
      </c>
      <c r="E6" t="s">
        <v>113</v>
      </c>
      <c r="F6" t="s">
        <v>119</v>
      </c>
      <c r="G6" s="1">
        <v>1.1052999999999999</v>
      </c>
      <c r="H6" s="1">
        <v>1664</v>
      </c>
      <c r="I6" s="1">
        <v>395</v>
      </c>
      <c r="J6" s="1">
        <v>1510.5</v>
      </c>
      <c r="K6" s="1">
        <v>0.83499999999999996</v>
      </c>
      <c r="L6" s="1">
        <v>2.5830000000000002</v>
      </c>
      <c r="M6" s="1">
        <v>0.37</v>
      </c>
      <c r="N6" s="1">
        <f t="shared" si="0"/>
        <v>2.9530000000000003</v>
      </c>
      <c r="O6" s="1">
        <v>9.9740000000000002</v>
      </c>
      <c r="P6" s="1">
        <v>11.849</v>
      </c>
      <c r="Q6" s="1">
        <v>2568.2370000000001</v>
      </c>
      <c r="R6" s="1">
        <v>24.776</v>
      </c>
      <c r="S6" s="1">
        <v>0.13531595106080699</v>
      </c>
      <c r="T6" s="4">
        <v>1.27218571428571</v>
      </c>
      <c r="U6" s="4">
        <v>3.6211039999999999</v>
      </c>
      <c r="V6" s="4">
        <v>1.2049799999999999</v>
      </c>
      <c r="W6" s="4">
        <v>3.0155319999999999</v>
      </c>
      <c r="X6" s="4">
        <v>3.4428982671981299</v>
      </c>
    </row>
    <row r="7" spans="1:24" x14ac:dyDescent="0.15">
      <c r="A7" s="2">
        <v>43638</v>
      </c>
      <c r="B7" t="s">
        <v>118</v>
      </c>
      <c r="C7" t="s">
        <v>35</v>
      </c>
      <c r="D7" t="s">
        <v>12</v>
      </c>
      <c r="E7" t="s">
        <v>113</v>
      </c>
      <c r="F7" t="s">
        <v>120</v>
      </c>
      <c r="G7" s="1">
        <v>1.0237000000000001</v>
      </c>
      <c r="H7" s="1">
        <v>517</v>
      </c>
      <c r="I7" s="1">
        <v>128</v>
      </c>
      <c r="J7" s="1">
        <v>290.8</v>
      </c>
      <c r="K7" s="1">
        <v>0.224</v>
      </c>
      <c r="L7" s="1">
        <v>1.075</v>
      </c>
      <c r="M7" s="1">
        <v>0.315</v>
      </c>
      <c r="N7" s="1">
        <f t="shared" si="0"/>
        <v>1.39</v>
      </c>
      <c r="O7" s="1">
        <v>2.0329999999999999</v>
      </c>
      <c r="P7" s="1">
        <v>1.931</v>
      </c>
      <c r="Q7" s="1">
        <v>416.27499999999998</v>
      </c>
      <c r="R7" s="1">
        <v>5.3540000000000001</v>
      </c>
      <c r="S7" s="1">
        <v>0.35065590312815298</v>
      </c>
      <c r="T7" s="4">
        <v>1.11701944</v>
      </c>
      <c r="U7" s="4">
        <v>3.9481199999999999</v>
      </c>
      <c r="V7" s="4">
        <v>7.3355800000000002</v>
      </c>
      <c r="W7" s="4">
        <v>9.3096399999999999</v>
      </c>
      <c r="X7" s="4">
        <v>4.1905394486313501</v>
      </c>
    </row>
    <row r="8" spans="1:24" x14ac:dyDescent="0.15">
      <c r="A8" s="2">
        <v>43638</v>
      </c>
      <c r="B8" t="s">
        <v>118</v>
      </c>
      <c r="C8" t="s">
        <v>18</v>
      </c>
      <c r="D8" t="s">
        <v>12</v>
      </c>
      <c r="E8" t="s">
        <v>113</v>
      </c>
      <c r="F8" t="s">
        <v>119</v>
      </c>
      <c r="G8" s="1">
        <v>2.1879</v>
      </c>
      <c r="H8" s="1">
        <v>1525</v>
      </c>
      <c r="I8" s="1">
        <v>421</v>
      </c>
      <c r="J8" s="1">
        <v>1660.7</v>
      </c>
      <c r="K8" s="1">
        <v>1.3220000000000001</v>
      </c>
      <c r="L8" s="1">
        <v>2.1619999999999999</v>
      </c>
      <c r="M8" s="1">
        <v>0.17699999999999999</v>
      </c>
      <c r="N8" s="1">
        <f t="shared" si="0"/>
        <v>2.339</v>
      </c>
      <c r="O8" s="1">
        <v>10.968</v>
      </c>
      <c r="P8" s="1">
        <v>11.285</v>
      </c>
      <c r="Q8" s="1">
        <v>2949.848</v>
      </c>
      <c r="R8" s="1">
        <v>24.591999999999999</v>
      </c>
      <c r="S8" s="1">
        <v>0.105109423448524</v>
      </c>
      <c r="T8" s="4"/>
      <c r="U8" s="4"/>
      <c r="V8" s="4"/>
      <c r="W8" s="4"/>
      <c r="X8" s="4"/>
    </row>
    <row r="9" spans="1:24" x14ac:dyDescent="0.15">
      <c r="A9" s="2">
        <v>43638</v>
      </c>
      <c r="B9" t="s">
        <v>118</v>
      </c>
      <c r="C9" t="s">
        <v>36</v>
      </c>
      <c r="D9" t="s">
        <v>12</v>
      </c>
      <c r="E9" t="s">
        <v>113</v>
      </c>
      <c r="F9" t="s">
        <v>120</v>
      </c>
      <c r="G9" s="1">
        <v>0.36580000000000001</v>
      </c>
      <c r="H9" s="1">
        <v>444</v>
      </c>
      <c r="I9" s="1">
        <v>109</v>
      </c>
      <c r="J9" s="1">
        <v>226.8</v>
      </c>
      <c r="K9" s="1">
        <v>0.216</v>
      </c>
      <c r="L9" s="1">
        <v>0.33100000000000002</v>
      </c>
      <c r="M9" s="1">
        <v>0.41099999999999998</v>
      </c>
      <c r="N9" s="1">
        <f t="shared" si="0"/>
        <v>0.74199999999999999</v>
      </c>
      <c r="O9" s="1">
        <v>1.304</v>
      </c>
      <c r="P9" s="1">
        <v>1.1819999999999999</v>
      </c>
      <c r="R9" s="1">
        <v>3.2280000000000002</v>
      </c>
      <c r="S9" s="1">
        <v>0.29847144006435999</v>
      </c>
      <c r="T9" s="4"/>
      <c r="U9" s="4"/>
      <c r="V9" s="4"/>
      <c r="W9" s="4"/>
      <c r="X9" s="4"/>
    </row>
    <row r="10" spans="1:24" x14ac:dyDescent="0.15">
      <c r="A10" s="2">
        <v>43638</v>
      </c>
      <c r="B10" t="s">
        <v>118</v>
      </c>
      <c r="C10" t="s">
        <v>16</v>
      </c>
      <c r="D10" t="s">
        <v>12</v>
      </c>
      <c r="E10" t="s">
        <v>113</v>
      </c>
      <c r="F10" t="s">
        <v>119</v>
      </c>
      <c r="G10" s="1">
        <v>0.9466</v>
      </c>
      <c r="H10" s="1">
        <v>1287</v>
      </c>
      <c r="I10" s="1">
        <v>301</v>
      </c>
      <c r="J10" s="1">
        <v>1106.5999999999999</v>
      </c>
      <c r="K10" s="1">
        <v>0.35899999999999999</v>
      </c>
      <c r="L10" s="1">
        <v>2.6469999999999998</v>
      </c>
      <c r="M10" s="1">
        <v>0.215</v>
      </c>
      <c r="N10" s="1">
        <f t="shared" si="0"/>
        <v>2.8619999999999997</v>
      </c>
      <c r="O10" s="1">
        <v>7.5279999999999996</v>
      </c>
      <c r="P10" s="1">
        <v>8.15</v>
      </c>
      <c r="Q10" s="1">
        <v>2106.614</v>
      </c>
      <c r="R10" s="1">
        <v>18.54</v>
      </c>
      <c r="S10" s="1">
        <v>0.182548794489093</v>
      </c>
      <c r="T10" s="4">
        <v>1.6899360000000001</v>
      </c>
      <c r="U10" s="4">
        <v>3.9019843137254901</v>
      </c>
      <c r="V10" s="4">
        <v>3.7720392156862701</v>
      </c>
      <c r="W10" s="4">
        <v>5.7620512156862702</v>
      </c>
      <c r="X10" s="4">
        <v>4.4780638568955098</v>
      </c>
    </row>
    <row r="11" spans="1:24" x14ac:dyDescent="0.15">
      <c r="A11" s="2">
        <v>43638</v>
      </c>
      <c r="B11" t="s">
        <v>118</v>
      </c>
      <c r="C11" t="s">
        <v>38</v>
      </c>
      <c r="D11" t="s">
        <v>12</v>
      </c>
      <c r="E11" t="s">
        <v>113</v>
      </c>
      <c r="F11" t="s">
        <v>120</v>
      </c>
      <c r="G11" s="1">
        <v>0.70909999999999995</v>
      </c>
      <c r="H11" s="1">
        <v>974</v>
      </c>
      <c r="I11" s="1">
        <v>272</v>
      </c>
      <c r="J11" s="1">
        <v>878.6</v>
      </c>
      <c r="K11" s="1">
        <v>0.70599999999999996</v>
      </c>
      <c r="L11" s="1">
        <v>1.0329999999999999</v>
      </c>
      <c r="M11" s="1">
        <v>0.14699999999999999</v>
      </c>
      <c r="N11" s="1">
        <f t="shared" si="0"/>
        <v>1.18</v>
      </c>
      <c r="O11" s="1">
        <v>4.8230000000000004</v>
      </c>
      <c r="P11" s="1">
        <v>5.8849999999999998</v>
      </c>
      <c r="Q11" s="1">
        <v>1336.3530000000001</v>
      </c>
      <c r="R11" s="1">
        <v>11.888</v>
      </c>
      <c r="S11" s="1">
        <v>0.11019798281658599</v>
      </c>
      <c r="T11" s="4">
        <v>1.47103215686275</v>
      </c>
      <c r="U11" s="4">
        <v>3.7726479999999998</v>
      </c>
      <c r="V11" s="4">
        <v>5.1158799999999998</v>
      </c>
      <c r="W11" s="4">
        <v>7.0022039999999999</v>
      </c>
      <c r="X11" s="4">
        <v>2.29827914625709</v>
      </c>
    </row>
    <row r="12" spans="1:24" x14ac:dyDescent="0.15">
      <c r="A12" s="2">
        <v>43638</v>
      </c>
      <c r="B12" t="s">
        <v>118</v>
      </c>
      <c r="C12" t="s">
        <v>39</v>
      </c>
      <c r="D12" t="s">
        <v>12</v>
      </c>
      <c r="E12" t="s">
        <v>114</v>
      </c>
      <c r="F12" t="s">
        <v>119</v>
      </c>
      <c r="G12" s="1">
        <v>1.3607</v>
      </c>
      <c r="H12" s="1">
        <v>838</v>
      </c>
      <c r="I12" s="1">
        <v>235</v>
      </c>
      <c r="J12" s="1">
        <v>801.2</v>
      </c>
      <c r="K12" s="1">
        <v>0.82199999999999995</v>
      </c>
      <c r="L12" s="1">
        <v>2.222</v>
      </c>
      <c r="M12" s="1">
        <v>0.41399999999999998</v>
      </c>
      <c r="N12" s="1">
        <f t="shared" si="0"/>
        <v>2.6360000000000001</v>
      </c>
      <c r="O12" s="1">
        <v>5.306</v>
      </c>
      <c r="P12" s="1">
        <v>5.63</v>
      </c>
      <c r="Q12" s="1">
        <v>1420.82</v>
      </c>
      <c r="R12" s="1">
        <v>13.571999999999999</v>
      </c>
      <c r="S12" s="1">
        <v>0.24103877103145599</v>
      </c>
      <c r="T12" s="4">
        <v>1.91195352</v>
      </c>
      <c r="U12" s="4">
        <v>4.45717647058824</v>
      </c>
      <c r="V12" s="4">
        <v>3.7513137254902</v>
      </c>
      <c r="W12" s="4">
        <v>6.0244737254901999</v>
      </c>
      <c r="X12" s="4">
        <v>0.70274707557328997</v>
      </c>
    </row>
    <row r="13" spans="1:24" x14ac:dyDescent="0.15">
      <c r="A13" s="2">
        <v>43638</v>
      </c>
      <c r="B13" t="s">
        <v>118</v>
      </c>
      <c r="C13" t="s">
        <v>40</v>
      </c>
      <c r="D13" t="s">
        <v>12</v>
      </c>
      <c r="E13" t="s">
        <v>114</v>
      </c>
      <c r="F13" t="s">
        <v>120</v>
      </c>
      <c r="G13" s="1">
        <v>0.74250000000000005</v>
      </c>
      <c r="H13" s="1">
        <v>1276</v>
      </c>
      <c r="I13" s="1">
        <v>316</v>
      </c>
      <c r="J13" s="1">
        <v>1292.0999999999999</v>
      </c>
      <c r="K13" s="1">
        <v>0.47499999999999998</v>
      </c>
      <c r="L13" s="1">
        <v>2.5920000000000001</v>
      </c>
      <c r="M13" s="1">
        <v>0.28499999999999998</v>
      </c>
      <c r="N13" s="1">
        <f t="shared" si="0"/>
        <v>2.8770000000000002</v>
      </c>
      <c r="O13" s="1">
        <v>7.3079999999999998</v>
      </c>
      <c r="P13" s="1">
        <v>7.9349999999999996</v>
      </c>
      <c r="Q13" s="1">
        <v>2422.203</v>
      </c>
      <c r="R13" s="1">
        <v>18.12</v>
      </c>
      <c r="S13" s="1">
        <v>0.188742373548514</v>
      </c>
      <c r="T13" s="4">
        <v>2.55705102040816</v>
      </c>
      <c r="U13" s="4">
        <v>5.2880880000000001</v>
      </c>
      <c r="V13" s="4">
        <v>4.5662399999999996</v>
      </c>
      <c r="W13" s="4">
        <v>7.2102839999999997</v>
      </c>
      <c r="X13" s="4">
        <v>4.8177932401797001</v>
      </c>
    </row>
    <row r="14" spans="1:24" x14ac:dyDescent="0.15">
      <c r="A14" s="2">
        <v>43638</v>
      </c>
      <c r="B14" t="s">
        <v>118</v>
      </c>
      <c r="C14" t="s">
        <v>41</v>
      </c>
      <c r="D14" t="s">
        <v>12</v>
      </c>
      <c r="E14" t="s">
        <v>114</v>
      </c>
      <c r="F14" t="s">
        <v>119</v>
      </c>
      <c r="G14" s="1">
        <v>1.1292</v>
      </c>
      <c r="H14" s="1">
        <v>1046</v>
      </c>
      <c r="I14" s="1">
        <v>283</v>
      </c>
      <c r="J14" s="1">
        <v>1284.8</v>
      </c>
      <c r="K14" s="1">
        <v>0.58199999999999996</v>
      </c>
      <c r="L14" s="1">
        <v>1.37</v>
      </c>
      <c r="M14" s="1">
        <v>0.26400000000000001</v>
      </c>
      <c r="N14" s="1">
        <f t="shared" si="0"/>
        <v>1.6340000000000001</v>
      </c>
      <c r="O14" s="1">
        <v>7.51</v>
      </c>
      <c r="P14" s="1">
        <v>6.476</v>
      </c>
      <c r="Q14" s="1">
        <v>2324.306</v>
      </c>
      <c r="R14" s="1">
        <v>15.62</v>
      </c>
      <c r="S14" s="1">
        <v>0.11683111683111699</v>
      </c>
      <c r="T14" s="4">
        <v>3.0618313725490198</v>
      </c>
      <c r="U14" s="4">
        <v>5.0905647058823504</v>
      </c>
      <c r="V14" s="4">
        <v>3.0466470588235302</v>
      </c>
      <c r="W14" s="4">
        <v>5.6428350588235299</v>
      </c>
      <c r="X14" s="4">
        <v>5.6513620253763701</v>
      </c>
    </row>
    <row r="15" spans="1:24" x14ac:dyDescent="0.15">
      <c r="A15" s="2">
        <v>43638</v>
      </c>
      <c r="B15" t="s">
        <v>118</v>
      </c>
      <c r="C15" t="s">
        <v>42</v>
      </c>
      <c r="D15" t="s">
        <v>12</v>
      </c>
      <c r="E15" t="s">
        <v>114</v>
      </c>
      <c r="F15" t="s">
        <v>120</v>
      </c>
      <c r="G15" s="1">
        <v>0.63519999999999999</v>
      </c>
      <c r="H15" s="1">
        <v>820</v>
      </c>
      <c r="I15" s="1">
        <v>274</v>
      </c>
      <c r="J15" s="1">
        <v>1090.4000000000001</v>
      </c>
      <c r="L15" s="1">
        <v>1.5369999999999999</v>
      </c>
      <c r="M15" s="1">
        <v>0.27</v>
      </c>
      <c r="N15" s="1">
        <f t="shared" si="0"/>
        <v>1.8069999999999999</v>
      </c>
      <c r="O15" s="1">
        <v>6.3070000000000004</v>
      </c>
      <c r="P15" s="1">
        <v>5.9749999999999996</v>
      </c>
      <c r="Q15" s="1">
        <v>1890.0119999999999</v>
      </c>
      <c r="R15" s="1">
        <v>14.089</v>
      </c>
      <c r="S15" s="1">
        <v>0.14712587526461501</v>
      </c>
      <c r="T15" s="4">
        <v>1.7120194285714301</v>
      </c>
      <c r="U15" s="4">
        <v>4.5007428571428596</v>
      </c>
      <c r="V15" s="4">
        <v>4.9398571428571403</v>
      </c>
      <c r="W15" s="4">
        <v>7.1452211428571397</v>
      </c>
      <c r="X15" s="4">
        <v>2.90820109241906</v>
      </c>
    </row>
    <row r="16" spans="1:24" x14ac:dyDescent="0.15">
      <c r="A16" s="2">
        <v>43638</v>
      </c>
      <c r="B16" t="s">
        <v>118</v>
      </c>
      <c r="C16" t="s">
        <v>43</v>
      </c>
      <c r="D16" t="s">
        <v>12</v>
      </c>
      <c r="E16" t="s">
        <v>114</v>
      </c>
      <c r="F16" t="s">
        <v>119</v>
      </c>
      <c r="G16" s="1">
        <v>1.1919999999999999</v>
      </c>
      <c r="H16" s="1">
        <v>930</v>
      </c>
      <c r="I16" s="1">
        <v>271</v>
      </c>
      <c r="J16" s="1">
        <v>1324.8</v>
      </c>
      <c r="K16" s="1">
        <v>0.57499999999999996</v>
      </c>
      <c r="L16" s="1">
        <v>1.3240000000000001</v>
      </c>
      <c r="M16" s="1">
        <v>0.26</v>
      </c>
      <c r="N16" s="1">
        <f t="shared" si="0"/>
        <v>1.5840000000000001</v>
      </c>
      <c r="O16" s="1">
        <v>7.4809999999999999</v>
      </c>
      <c r="P16" s="1">
        <v>7.4379999999999997</v>
      </c>
      <c r="Q16" s="1">
        <v>2277.0859999999998</v>
      </c>
      <c r="R16" s="1">
        <v>16.503</v>
      </c>
      <c r="S16" s="1">
        <v>0.106173336014478</v>
      </c>
      <c r="T16" s="4">
        <v>3.6760250000000001</v>
      </c>
      <c r="U16" s="4">
        <v>5.9976392156862701</v>
      </c>
      <c r="V16" s="4">
        <v>5.6166078431372597</v>
      </c>
      <c r="W16" s="4">
        <v>8.6754038431372607</v>
      </c>
      <c r="X16" s="4">
        <v>2.8874215814536401</v>
      </c>
    </row>
    <row r="17" spans="1:24" x14ac:dyDescent="0.15">
      <c r="A17" s="2">
        <v>43638</v>
      </c>
      <c r="B17" t="s">
        <v>118</v>
      </c>
      <c r="C17" t="s">
        <v>44</v>
      </c>
      <c r="D17" t="s">
        <v>12</v>
      </c>
      <c r="E17" t="s">
        <v>114</v>
      </c>
      <c r="F17" t="s">
        <v>120</v>
      </c>
      <c r="G17" s="1">
        <v>0.4627</v>
      </c>
      <c r="H17" s="1">
        <v>851</v>
      </c>
      <c r="I17" s="1">
        <v>232</v>
      </c>
      <c r="J17" s="1">
        <v>1069.4000000000001</v>
      </c>
      <c r="K17" s="1">
        <v>0.48499999999999999</v>
      </c>
      <c r="L17" s="1">
        <v>1.216</v>
      </c>
      <c r="M17" s="1">
        <v>0.21199999999999999</v>
      </c>
      <c r="N17" s="1">
        <f t="shared" si="0"/>
        <v>1.4279999999999999</v>
      </c>
      <c r="O17" s="1">
        <v>7.3369999999999997</v>
      </c>
      <c r="P17" s="1">
        <v>7.79</v>
      </c>
      <c r="Q17" s="1">
        <v>2014.155</v>
      </c>
      <c r="R17" s="1">
        <v>16.555</v>
      </c>
      <c r="S17" s="1">
        <v>9.4400740397963895E-2</v>
      </c>
      <c r="T17" s="4">
        <v>2.6798739999999999</v>
      </c>
      <c r="U17" s="4">
        <v>6.4605600000000001</v>
      </c>
      <c r="V17" s="4">
        <v>6.9339199999999996</v>
      </c>
      <c r="W17" s="4">
        <v>10.164199999999999</v>
      </c>
      <c r="X17" s="4">
        <v>0.74523608608688297</v>
      </c>
    </row>
    <row r="18" spans="1:24" x14ac:dyDescent="0.15">
      <c r="A18" s="2">
        <v>43638</v>
      </c>
      <c r="B18" t="s">
        <v>118</v>
      </c>
      <c r="C18" t="s">
        <v>45</v>
      </c>
      <c r="D18" t="s">
        <v>12</v>
      </c>
      <c r="E18" t="s">
        <v>114</v>
      </c>
      <c r="F18" t="s">
        <v>119</v>
      </c>
      <c r="G18" s="1">
        <v>1.103</v>
      </c>
      <c r="H18" s="1">
        <v>545</v>
      </c>
      <c r="I18" s="1">
        <v>148</v>
      </c>
      <c r="J18" s="1">
        <v>762.3</v>
      </c>
      <c r="K18" s="1">
        <v>0.57299999999999995</v>
      </c>
      <c r="L18" s="1">
        <v>1.929</v>
      </c>
      <c r="M18" s="1">
        <v>0.246</v>
      </c>
      <c r="N18" s="1">
        <f t="shared" si="0"/>
        <v>2.1749999999999998</v>
      </c>
      <c r="O18" s="1">
        <v>4.931</v>
      </c>
      <c r="P18" s="1">
        <v>6.74</v>
      </c>
      <c r="Q18" s="1">
        <v>1883.9469999999999</v>
      </c>
      <c r="R18" s="1">
        <v>13.846</v>
      </c>
      <c r="S18" s="1">
        <v>0.18635935224059599</v>
      </c>
      <c r="T18" s="4">
        <v>1.5251017254902</v>
      </c>
      <c r="U18" s="4">
        <v>2.3529200000000001</v>
      </c>
      <c r="V18" s="4">
        <v>4.2702799999999996</v>
      </c>
      <c r="W18" s="4">
        <v>5.4467400000000001</v>
      </c>
      <c r="X18" s="4">
        <v>2.5175576705150702</v>
      </c>
    </row>
    <row r="19" spans="1:24" x14ac:dyDescent="0.15">
      <c r="A19" s="2">
        <v>43638</v>
      </c>
      <c r="B19" t="s">
        <v>118</v>
      </c>
      <c r="C19" t="s">
        <v>46</v>
      </c>
      <c r="D19" t="s">
        <v>12</v>
      </c>
      <c r="E19" t="s">
        <v>114</v>
      </c>
      <c r="F19" t="s">
        <v>120</v>
      </c>
      <c r="G19" s="1">
        <v>0.91649999999999998</v>
      </c>
      <c r="H19" s="1">
        <v>1160</v>
      </c>
      <c r="I19" s="1">
        <v>330</v>
      </c>
      <c r="J19" s="1">
        <v>1585.6</v>
      </c>
      <c r="K19" s="1">
        <v>0.68500000000000005</v>
      </c>
      <c r="L19" s="1">
        <v>1.514</v>
      </c>
      <c r="M19" s="1">
        <v>0.36199999999999999</v>
      </c>
      <c r="N19" s="1">
        <f t="shared" si="0"/>
        <v>1.8759999999999999</v>
      </c>
      <c r="O19" s="1">
        <v>8.1980000000000004</v>
      </c>
      <c r="P19" s="1">
        <v>9.3759999999999994</v>
      </c>
      <c r="Q19" s="1">
        <v>3358.998</v>
      </c>
      <c r="R19" s="1">
        <v>19.45</v>
      </c>
      <c r="S19" s="1">
        <v>0.106748605895072</v>
      </c>
      <c r="T19" s="4">
        <v>1.6852254901960799</v>
      </c>
      <c r="U19" s="4">
        <v>1.66166666666667</v>
      </c>
      <c r="V19" s="4">
        <v>3.7305882352941202</v>
      </c>
      <c r="W19" s="4">
        <v>4.5780382352941196</v>
      </c>
      <c r="X19" s="4">
        <v>0.42501963694977102</v>
      </c>
    </row>
    <row r="20" spans="1:24" x14ac:dyDescent="0.15">
      <c r="A20" s="2">
        <v>43638</v>
      </c>
      <c r="B20" t="s">
        <v>118</v>
      </c>
      <c r="C20" t="s">
        <v>47</v>
      </c>
      <c r="D20" t="s">
        <v>12</v>
      </c>
      <c r="E20" t="s">
        <v>114</v>
      </c>
      <c r="F20" t="s">
        <v>119</v>
      </c>
      <c r="G20" s="1">
        <v>1.3922000000000001</v>
      </c>
      <c r="H20" s="1">
        <v>616</v>
      </c>
      <c r="I20" s="1">
        <v>168</v>
      </c>
      <c r="J20" s="1">
        <v>635.5</v>
      </c>
      <c r="K20" s="1">
        <v>0.72099999999999997</v>
      </c>
      <c r="L20" s="1">
        <v>1.03</v>
      </c>
      <c r="M20" s="1">
        <v>0.316</v>
      </c>
      <c r="N20" s="1">
        <f t="shared" si="0"/>
        <v>1.3460000000000001</v>
      </c>
      <c r="O20" s="1">
        <v>4.181</v>
      </c>
      <c r="P20" s="1">
        <v>4.2309999999999999</v>
      </c>
      <c r="Q20" s="1">
        <v>1281.2650000000001</v>
      </c>
      <c r="R20" s="1">
        <v>9.7579999999999991</v>
      </c>
      <c r="S20" s="1">
        <v>0.16000951022349</v>
      </c>
      <c r="T20" s="4"/>
      <c r="U20" s="4"/>
      <c r="V20" s="4"/>
      <c r="W20" s="4"/>
      <c r="X20" s="4"/>
    </row>
    <row r="21" spans="1:24" x14ac:dyDescent="0.15">
      <c r="A21" s="2">
        <v>43638</v>
      </c>
      <c r="B21" t="s">
        <v>118</v>
      </c>
      <c r="C21" t="s">
        <v>48</v>
      </c>
      <c r="D21" t="s">
        <v>12</v>
      </c>
      <c r="E21" t="s">
        <v>114</v>
      </c>
      <c r="F21" t="s">
        <v>120</v>
      </c>
      <c r="G21" s="1">
        <v>0.63749999999999996</v>
      </c>
      <c r="H21" s="1">
        <v>1338</v>
      </c>
      <c r="I21" s="1">
        <v>307</v>
      </c>
      <c r="J21" s="1">
        <v>1391.3</v>
      </c>
      <c r="K21" s="1">
        <v>0.36299999999999999</v>
      </c>
      <c r="L21" s="1">
        <v>1.431</v>
      </c>
      <c r="M21" s="1">
        <v>0.255</v>
      </c>
      <c r="N21" s="1">
        <f t="shared" si="0"/>
        <v>1.6859999999999999</v>
      </c>
      <c r="O21" s="1">
        <v>9.9359999999999999</v>
      </c>
      <c r="P21" s="1">
        <v>11.048999999999999</v>
      </c>
      <c r="Q21" s="1">
        <v>543.96100000000001</v>
      </c>
      <c r="R21" s="1">
        <v>22.670999999999999</v>
      </c>
      <c r="S21" s="1">
        <v>8.0343102215868503E-2</v>
      </c>
      <c r="T21" s="1"/>
      <c r="U21" s="1"/>
      <c r="V21" s="1"/>
      <c r="W21" s="1"/>
      <c r="X21" s="4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zoomScale="110" zoomScaleNormal="110" workbookViewId="0">
      <selection activeCell="I12" sqref="A12:I12"/>
    </sheetView>
  </sheetViews>
  <sheetFormatPr defaultColWidth="9" defaultRowHeight="13.5" x14ac:dyDescent="0.15"/>
  <cols>
    <col min="3" max="3" width="16.125" customWidth="1"/>
    <col min="4" max="5" width="15.75" customWidth="1"/>
    <col min="6" max="6" width="19.25" customWidth="1"/>
    <col min="7" max="7" width="18.875" style="4" customWidth="1"/>
    <col min="8" max="8" width="21.625" style="4" customWidth="1"/>
    <col min="9" max="9" width="21.875" style="4" customWidth="1"/>
    <col min="10" max="11" width="8.625" style="4" customWidth="1"/>
    <col min="12" max="12" width="10.625" style="4" customWidth="1"/>
    <col min="13" max="13" width="9.625" style="4" customWidth="1"/>
    <col min="14" max="14" width="8.625" style="4" customWidth="1"/>
    <col min="15" max="15" width="8.5" style="4" customWidth="1"/>
    <col min="16" max="16" width="9.5" style="4" customWidth="1"/>
    <col min="17" max="17" width="9" style="4" customWidth="1"/>
    <col min="18" max="18" width="9.5" style="4" customWidth="1"/>
    <col min="19" max="19" width="10.625" style="4" customWidth="1"/>
    <col min="20" max="20" width="9" style="4" customWidth="1"/>
    <col min="21" max="21" width="12.625" style="4" customWidth="1"/>
    <col min="22" max="22" width="16" style="4" customWidth="1"/>
    <col min="23" max="23" width="12.625" style="4" customWidth="1"/>
    <col min="24" max="24" width="18.125" style="4" customWidth="1"/>
    <col min="25" max="25" width="9.125" style="4" customWidth="1"/>
  </cols>
  <sheetData>
    <row r="1" spans="1:25" x14ac:dyDescent="0.15">
      <c r="A1" t="s">
        <v>106</v>
      </c>
      <c r="B1" t="s">
        <v>2</v>
      </c>
      <c r="C1" t="s">
        <v>121</v>
      </c>
      <c r="D1" s="6" t="s">
        <v>122</v>
      </c>
      <c r="E1" t="s">
        <v>107</v>
      </c>
      <c r="F1" t="s">
        <v>116</v>
      </c>
      <c r="G1" s="3" t="s">
        <v>49</v>
      </c>
      <c r="H1" s="3" t="s">
        <v>117</v>
      </c>
      <c r="I1" s="7" t="s">
        <v>123</v>
      </c>
      <c r="J1" s="4" t="s">
        <v>26</v>
      </c>
      <c r="K1" s="4" t="s">
        <v>25</v>
      </c>
      <c r="L1" s="4" t="s">
        <v>27</v>
      </c>
      <c r="M1" s="4" t="s">
        <v>30</v>
      </c>
      <c r="N1" s="4" t="s">
        <v>50</v>
      </c>
      <c r="O1" s="4" t="s">
        <v>5</v>
      </c>
      <c r="P1" s="4" t="s">
        <v>4</v>
      </c>
      <c r="Q1" s="4" t="s">
        <v>3</v>
      </c>
      <c r="R1" s="4" t="s">
        <v>31</v>
      </c>
      <c r="S1" s="4" t="s">
        <v>9</v>
      </c>
      <c r="T1" s="4" t="s">
        <v>10</v>
      </c>
      <c r="U1" s="4" t="s">
        <v>108</v>
      </c>
      <c r="V1" s="4" t="s">
        <v>109</v>
      </c>
      <c r="W1" s="4" t="s">
        <v>110</v>
      </c>
      <c r="X1" s="4" t="s">
        <v>111</v>
      </c>
      <c r="Y1" s="4" t="s">
        <v>112</v>
      </c>
    </row>
    <row r="2" spans="1:25" x14ac:dyDescent="0.15">
      <c r="A2" t="s">
        <v>51</v>
      </c>
      <c r="B2" t="s">
        <v>80</v>
      </c>
      <c r="C2" t="s">
        <v>113</v>
      </c>
      <c r="D2" t="s">
        <v>113</v>
      </c>
      <c r="E2" t="s">
        <v>113</v>
      </c>
      <c r="F2" t="s">
        <v>119</v>
      </c>
      <c r="G2" s="4">
        <v>3</v>
      </c>
      <c r="H2" s="4">
        <v>1.1930000000000001</v>
      </c>
      <c r="I2" s="4">
        <v>0.61099999999999999</v>
      </c>
      <c r="J2" s="4">
        <v>62</v>
      </c>
      <c r="K2" s="4">
        <v>193</v>
      </c>
      <c r="L2" s="4">
        <v>256.8</v>
      </c>
      <c r="M2" s="4">
        <v>7.8E-2</v>
      </c>
      <c r="N2" s="4">
        <v>0.67900000000000005</v>
      </c>
      <c r="O2" s="4">
        <f>M2+N2</f>
        <v>0.75700000000000001</v>
      </c>
      <c r="P2" s="4">
        <v>1.0409999999999999</v>
      </c>
      <c r="Q2" s="4">
        <v>0.97399999999999998</v>
      </c>
      <c r="R2" s="4">
        <v>382.73599999999999</v>
      </c>
      <c r="S2" s="4">
        <f t="shared" ref="S2:S33" si="0">M2+N2+P2+Q2</f>
        <v>2.7720000000000002</v>
      </c>
      <c r="T2" s="4">
        <f t="shared" ref="T2:T33" si="1">(M2+N2)/(P2+Q2)</f>
        <v>0.37568238213399507</v>
      </c>
      <c r="U2" s="4">
        <v>1.29529098039216</v>
      </c>
      <c r="V2" s="4">
        <v>1.33715294117647</v>
      </c>
      <c r="W2" s="4">
        <v>6.4041764705882303</v>
      </c>
      <c r="X2" s="4">
        <v>7.0861244705882296</v>
      </c>
      <c r="Y2" s="4">
        <v>0.48492218112124402</v>
      </c>
    </row>
    <row r="3" spans="1:25" x14ac:dyDescent="0.15">
      <c r="A3" t="s">
        <v>51</v>
      </c>
      <c r="B3" t="s">
        <v>81</v>
      </c>
      <c r="C3" t="s">
        <v>113</v>
      </c>
      <c r="D3" t="s">
        <v>113</v>
      </c>
      <c r="E3" t="s">
        <v>113</v>
      </c>
      <c r="F3" t="s">
        <v>120</v>
      </c>
      <c r="G3" s="4">
        <v>0</v>
      </c>
      <c r="H3" s="4">
        <v>1.3919999999999999</v>
      </c>
      <c r="I3" s="4">
        <v>0.65800000000000003</v>
      </c>
      <c r="J3" s="4">
        <v>94</v>
      </c>
      <c r="K3" s="4">
        <v>290</v>
      </c>
      <c r="L3" s="4">
        <v>329.4</v>
      </c>
      <c r="M3" s="4">
        <v>0.189</v>
      </c>
      <c r="N3" s="4">
        <v>1.02</v>
      </c>
      <c r="O3" s="4">
        <f t="shared" ref="O3:O57" si="2">M3+N3</f>
        <v>1.2090000000000001</v>
      </c>
      <c r="P3" s="4">
        <v>1.405</v>
      </c>
      <c r="Q3" s="4">
        <v>1.359</v>
      </c>
      <c r="R3" s="4">
        <v>533.58000000000004</v>
      </c>
      <c r="S3" s="4">
        <f t="shared" si="0"/>
        <v>3.9729999999999999</v>
      </c>
      <c r="T3" s="4">
        <f t="shared" si="1"/>
        <v>0.43740955137481907</v>
      </c>
      <c r="U3" s="4">
        <v>1.75144608</v>
      </c>
      <c r="V3" s="4">
        <v>2.0096392156862701</v>
      </c>
      <c r="W3" s="4">
        <v>6.0518431372548998</v>
      </c>
      <c r="X3" s="4">
        <v>7.0767591372548999</v>
      </c>
      <c r="Y3" s="4">
        <v>0.75042724922603798</v>
      </c>
    </row>
    <row r="4" spans="1:25" x14ac:dyDescent="0.15">
      <c r="A4" t="s">
        <v>51</v>
      </c>
      <c r="B4" t="s">
        <v>15</v>
      </c>
      <c r="C4" t="s">
        <v>113</v>
      </c>
      <c r="D4" t="s">
        <v>113</v>
      </c>
      <c r="E4" t="s">
        <v>113</v>
      </c>
      <c r="F4" t="s">
        <v>119</v>
      </c>
      <c r="G4" s="4">
        <v>4</v>
      </c>
      <c r="H4" s="4">
        <v>1.5449999999999999</v>
      </c>
      <c r="I4" s="4">
        <v>0.69</v>
      </c>
      <c r="J4" s="4">
        <v>111</v>
      </c>
      <c r="K4" s="4">
        <v>263</v>
      </c>
      <c r="L4" s="4">
        <v>357</v>
      </c>
      <c r="M4" s="4">
        <v>0.17599999999999999</v>
      </c>
      <c r="N4" s="4">
        <v>1.5149999999999999</v>
      </c>
      <c r="O4" s="4">
        <f t="shared" si="2"/>
        <v>1.6909999999999998</v>
      </c>
      <c r="P4" s="4">
        <v>2.2429999999999999</v>
      </c>
      <c r="Q4" s="4">
        <v>1.5760000000000001</v>
      </c>
      <c r="R4" s="4">
        <v>489.74900000000002</v>
      </c>
      <c r="S4" s="4">
        <f t="shared" si="0"/>
        <v>5.51</v>
      </c>
      <c r="T4" s="4">
        <f t="shared" si="1"/>
        <v>0.44278606965174128</v>
      </c>
      <c r="U4" s="4">
        <v>1.6369724800000001</v>
      </c>
      <c r="V4" s="4">
        <v>3.9481199999999999</v>
      </c>
      <c r="W4" s="4">
        <v>5.0947399999999998</v>
      </c>
      <c r="X4" s="4">
        <v>7.0688000000000004</v>
      </c>
      <c r="Y4" s="4">
        <v>2.7184758225535099</v>
      </c>
    </row>
    <row r="5" spans="1:25" x14ac:dyDescent="0.15">
      <c r="A5" t="s">
        <v>51</v>
      </c>
      <c r="B5" t="s">
        <v>82</v>
      </c>
      <c r="C5" t="s">
        <v>113</v>
      </c>
      <c r="D5" t="s">
        <v>113</v>
      </c>
      <c r="E5" t="s">
        <v>113</v>
      </c>
      <c r="F5" t="s">
        <v>120</v>
      </c>
      <c r="G5" s="4">
        <v>5</v>
      </c>
      <c r="H5" s="4">
        <v>1.5349999999999999</v>
      </c>
      <c r="I5" s="4" t="s">
        <v>37</v>
      </c>
      <c r="J5" s="4">
        <v>142</v>
      </c>
      <c r="K5" s="4">
        <v>208</v>
      </c>
      <c r="L5" s="4">
        <v>390</v>
      </c>
      <c r="M5" s="4">
        <v>4.8000000000000001E-2</v>
      </c>
      <c r="N5" s="4">
        <v>1.6379999999999999</v>
      </c>
      <c r="O5" s="4">
        <f t="shared" si="2"/>
        <v>1.6859999999999999</v>
      </c>
      <c r="P5" s="4">
        <v>2.9420000000000002</v>
      </c>
      <c r="Q5" s="4">
        <v>1.665</v>
      </c>
      <c r="R5" s="4">
        <v>536.48099999999999</v>
      </c>
      <c r="S5" s="4">
        <f t="shared" si="0"/>
        <v>6.2930000000000001</v>
      </c>
      <c r="T5" s="4">
        <f t="shared" si="1"/>
        <v>0.36596483611894942</v>
      </c>
      <c r="U5" s="4">
        <v>0.81562440000000003</v>
      </c>
      <c r="V5" s="4">
        <v>3.5174159999999999</v>
      </c>
      <c r="W5" s="4">
        <v>5.7077999999999998</v>
      </c>
      <c r="X5" s="4">
        <v>7.4665080000000001</v>
      </c>
      <c r="Y5" s="4">
        <v>6.6959174269795296</v>
      </c>
    </row>
    <row r="6" spans="1:25" x14ac:dyDescent="0.15">
      <c r="A6" t="s">
        <v>51</v>
      </c>
      <c r="B6" t="s">
        <v>83</v>
      </c>
      <c r="C6" t="s">
        <v>113</v>
      </c>
      <c r="D6" t="s">
        <v>113</v>
      </c>
      <c r="E6" t="s">
        <v>113</v>
      </c>
      <c r="F6" t="s">
        <v>119</v>
      </c>
      <c r="G6" s="4">
        <v>0</v>
      </c>
      <c r="H6" s="4">
        <v>1.9039999999999999</v>
      </c>
      <c r="I6" s="4">
        <v>0.95299999999999996</v>
      </c>
      <c r="J6" s="4">
        <v>249</v>
      </c>
      <c r="K6" s="4">
        <v>631</v>
      </c>
      <c r="L6" s="4">
        <v>1213</v>
      </c>
      <c r="M6" s="4">
        <v>0.28599999999999998</v>
      </c>
      <c r="N6" s="4">
        <v>2.641</v>
      </c>
      <c r="O6" s="4">
        <f t="shared" si="2"/>
        <v>2.927</v>
      </c>
      <c r="P6" s="4">
        <v>6.6669999999999998</v>
      </c>
      <c r="Q6" s="4">
        <v>5.5049999999999999</v>
      </c>
      <c r="R6" s="4">
        <v>2119.576</v>
      </c>
      <c r="S6" s="4">
        <f t="shared" si="0"/>
        <v>15.099</v>
      </c>
      <c r="T6" s="4">
        <f t="shared" si="1"/>
        <v>0.24046993098915542</v>
      </c>
      <c r="U6" s="4">
        <v>0.59792544000000003</v>
      </c>
      <c r="V6" s="4">
        <v>2.7671836734693902</v>
      </c>
      <c r="W6" s="4">
        <v>2.91214285714286</v>
      </c>
      <c r="X6" s="4">
        <v>4.2680628571428603</v>
      </c>
      <c r="Y6" s="4">
        <v>1.8667383639358399</v>
      </c>
    </row>
    <row r="7" spans="1:25" x14ac:dyDescent="0.15">
      <c r="A7" t="s">
        <v>51</v>
      </c>
      <c r="B7" t="s">
        <v>84</v>
      </c>
      <c r="C7" t="s">
        <v>113</v>
      </c>
      <c r="D7" t="s">
        <v>113</v>
      </c>
      <c r="E7" t="s">
        <v>113</v>
      </c>
      <c r="F7" t="s">
        <v>120</v>
      </c>
      <c r="G7" s="4">
        <v>3</v>
      </c>
      <c r="H7" s="4">
        <v>0.91800000000000004</v>
      </c>
      <c r="I7" s="4" t="s">
        <v>37</v>
      </c>
      <c r="J7" s="4">
        <v>200</v>
      </c>
      <c r="K7" s="4">
        <v>599</v>
      </c>
      <c r="L7" s="4">
        <v>751</v>
      </c>
      <c r="M7" s="4">
        <v>0.16200000000000001</v>
      </c>
      <c r="N7" s="4">
        <v>1.544</v>
      </c>
      <c r="O7" s="4">
        <f t="shared" si="2"/>
        <v>1.706</v>
      </c>
      <c r="P7" s="4">
        <v>4.1520000000000001</v>
      </c>
      <c r="Q7" s="4">
        <v>4.3220000000000001</v>
      </c>
      <c r="R7" s="4">
        <v>1597.5609999999999</v>
      </c>
      <c r="S7" s="4">
        <f t="shared" si="0"/>
        <v>10.18</v>
      </c>
      <c r="T7" s="4">
        <f t="shared" si="1"/>
        <v>0.20132168987491147</v>
      </c>
      <c r="U7" s="4">
        <v>1.58259752</v>
      </c>
      <c r="V7" s="4">
        <v>3.8603839999999998</v>
      </c>
      <c r="W7" s="4">
        <v>5.9826199999999998</v>
      </c>
      <c r="X7" s="4">
        <v>7.9128119999999997</v>
      </c>
      <c r="Y7" s="4">
        <v>2.1739524087229798</v>
      </c>
    </row>
    <row r="8" spans="1:25" x14ac:dyDescent="0.15">
      <c r="A8" t="s">
        <v>51</v>
      </c>
      <c r="B8" t="s">
        <v>85</v>
      </c>
      <c r="C8" t="s">
        <v>113</v>
      </c>
      <c r="D8" t="s">
        <v>113</v>
      </c>
      <c r="E8" t="s">
        <v>113</v>
      </c>
      <c r="F8" t="s">
        <v>119</v>
      </c>
      <c r="G8" s="4">
        <v>1</v>
      </c>
      <c r="H8" s="4">
        <v>1.532</v>
      </c>
      <c r="I8" s="4">
        <v>2.19</v>
      </c>
      <c r="J8" s="4">
        <v>251</v>
      </c>
      <c r="K8" s="4">
        <v>429</v>
      </c>
      <c r="L8" s="4">
        <v>900</v>
      </c>
      <c r="M8" s="4">
        <v>0.27200000000000002</v>
      </c>
      <c r="N8" s="4">
        <v>2.863</v>
      </c>
      <c r="O8" s="4">
        <f t="shared" si="2"/>
        <v>3.1349999999999998</v>
      </c>
      <c r="P8" s="4">
        <v>5.9740000000000002</v>
      </c>
      <c r="Q8" s="4">
        <v>4.2759999999999998</v>
      </c>
      <c r="R8" s="4">
        <v>1249.412</v>
      </c>
      <c r="S8" s="4">
        <f t="shared" si="0"/>
        <v>13.385</v>
      </c>
      <c r="T8" s="4">
        <f t="shared" si="1"/>
        <v>0.30585365853658536</v>
      </c>
      <c r="U8" s="4">
        <v>1.0929725714285701</v>
      </c>
      <c r="V8" s="4">
        <v>3.9228897959183699</v>
      </c>
      <c r="W8" s="4">
        <v>2.3297142857142901</v>
      </c>
      <c r="X8" s="4">
        <v>4.2519302857142902</v>
      </c>
      <c r="Y8" s="4">
        <v>3.2373894396928402</v>
      </c>
    </row>
    <row r="9" spans="1:25" x14ac:dyDescent="0.15">
      <c r="A9" t="s">
        <v>51</v>
      </c>
      <c r="B9" t="s">
        <v>86</v>
      </c>
      <c r="C9" t="s">
        <v>113</v>
      </c>
      <c r="D9" t="s">
        <v>113</v>
      </c>
      <c r="E9" t="s">
        <v>113</v>
      </c>
      <c r="F9" t="s">
        <v>120</v>
      </c>
      <c r="G9" s="4">
        <v>3</v>
      </c>
      <c r="H9" s="4">
        <v>2.0819999999999999</v>
      </c>
      <c r="I9" s="4">
        <v>9.6000000000000002E-2</v>
      </c>
      <c r="J9" s="4">
        <v>306</v>
      </c>
      <c r="K9" s="4">
        <v>727</v>
      </c>
      <c r="L9" s="4">
        <v>1041</v>
      </c>
      <c r="M9" s="4">
        <v>0.249</v>
      </c>
      <c r="N9" s="4">
        <v>2.9460000000000002</v>
      </c>
      <c r="O9" s="4">
        <f t="shared" si="2"/>
        <v>3.1950000000000003</v>
      </c>
      <c r="P9" s="4">
        <v>8.2010000000000005</v>
      </c>
      <c r="Q9" s="4">
        <v>5.6349999999999998</v>
      </c>
      <c r="R9" s="4">
        <v>2026.5070000000001</v>
      </c>
      <c r="S9" s="4">
        <f t="shared" si="0"/>
        <v>17.030999999999999</v>
      </c>
      <c r="T9" s="4">
        <f t="shared" si="1"/>
        <v>0.23091934084995666</v>
      </c>
      <c r="U9" s="4">
        <v>1.00736768</v>
      </c>
      <c r="V9" s="4">
        <v>2.7198159999999998</v>
      </c>
      <c r="W9" s="4">
        <v>6.3208599999999997</v>
      </c>
      <c r="X9" s="4">
        <v>7.6807679999999996</v>
      </c>
      <c r="Y9" s="4">
        <v>1.1748792872737499</v>
      </c>
    </row>
    <row r="10" spans="1:25" x14ac:dyDescent="0.15">
      <c r="A10" t="s">
        <v>51</v>
      </c>
      <c r="B10" t="s">
        <v>87</v>
      </c>
      <c r="C10" t="s">
        <v>113</v>
      </c>
      <c r="D10" t="s">
        <v>113</v>
      </c>
      <c r="E10" t="s">
        <v>113</v>
      </c>
      <c r="F10" t="s">
        <v>119</v>
      </c>
      <c r="G10" s="4">
        <v>0</v>
      </c>
      <c r="H10" s="4">
        <v>1.0620000000000001</v>
      </c>
      <c r="I10" s="4">
        <v>1.175</v>
      </c>
      <c r="J10" s="4">
        <v>135</v>
      </c>
      <c r="K10" s="4">
        <v>413</v>
      </c>
      <c r="L10" s="4">
        <v>588</v>
      </c>
      <c r="M10" s="4">
        <v>0.24</v>
      </c>
      <c r="N10" s="4">
        <v>1.351</v>
      </c>
      <c r="O10" s="4">
        <f t="shared" si="2"/>
        <v>1.591</v>
      </c>
      <c r="P10" s="4">
        <v>3.1619999999999999</v>
      </c>
      <c r="Q10" s="4">
        <v>2.7810000000000001</v>
      </c>
      <c r="R10" s="4">
        <v>1077.2850000000001</v>
      </c>
      <c r="S10" s="4">
        <f t="shared" si="0"/>
        <v>7.5340000000000007</v>
      </c>
      <c r="T10" s="4">
        <f t="shared" si="1"/>
        <v>0.26770991081945145</v>
      </c>
    </row>
    <row r="11" spans="1:25" x14ac:dyDescent="0.15">
      <c r="A11" t="s">
        <v>51</v>
      </c>
      <c r="B11" t="s">
        <v>88</v>
      </c>
      <c r="C11" t="s">
        <v>113</v>
      </c>
      <c r="D11" t="s">
        <v>113</v>
      </c>
      <c r="E11" t="s">
        <v>113</v>
      </c>
      <c r="F11" t="s">
        <v>120</v>
      </c>
      <c r="G11" s="4">
        <v>0</v>
      </c>
      <c r="H11" s="4">
        <v>1.377</v>
      </c>
      <c r="I11" s="4">
        <v>0.66800000000000004</v>
      </c>
      <c r="J11" s="4">
        <v>296</v>
      </c>
      <c r="K11" s="4">
        <v>859</v>
      </c>
      <c r="L11" s="4">
        <v>1067</v>
      </c>
      <c r="M11" s="4">
        <v>0.43</v>
      </c>
      <c r="N11" s="4">
        <v>3.0459999999999998</v>
      </c>
      <c r="O11" s="4">
        <f t="shared" si="2"/>
        <v>3.476</v>
      </c>
      <c r="P11" s="4">
        <v>8.6760000000000002</v>
      </c>
      <c r="Q11" s="4">
        <v>7.1639999999999997</v>
      </c>
      <c r="R11" s="4">
        <v>2173.2069999999999</v>
      </c>
      <c r="S11" s="4">
        <f t="shared" si="0"/>
        <v>19.316000000000003</v>
      </c>
      <c r="T11" s="4">
        <f t="shared" si="1"/>
        <v>0.21944444444444444</v>
      </c>
    </row>
    <row r="12" spans="1:25" x14ac:dyDescent="0.15">
      <c r="A12" t="s">
        <v>51</v>
      </c>
      <c r="B12" t="s">
        <v>89</v>
      </c>
      <c r="C12" t="s">
        <v>113</v>
      </c>
      <c r="D12" t="s">
        <v>113</v>
      </c>
      <c r="E12" t="s">
        <v>113</v>
      </c>
      <c r="F12" t="s">
        <v>119</v>
      </c>
      <c r="G12" s="4">
        <v>3</v>
      </c>
      <c r="H12" s="4">
        <v>1.542</v>
      </c>
      <c r="I12" s="4">
        <v>1.234</v>
      </c>
      <c r="J12" s="4">
        <v>233</v>
      </c>
      <c r="K12" s="4">
        <v>428</v>
      </c>
      <c r="L12" s="4">
        <v>594</v>
      </c>
      <c r="M12" s="4">
        <v>0.28399999999999997</v>
      </c>
      <c r="N12" s="4">
        <v>1.454</v>
      </c>
      <c r="O12" s="4">
        <f t="shared" si="2"/>
        <v>1.738</v>
      </c>
      <c r="P12" s="4">
        <v>4.2350000000000003</v>
      </c>
      <c r="Q12" s="4">
        <v>3.1440000000000001</v>
      </c>
      <c r="R12" s="4">
        <v>1160.1780000000001</v>
      </c>
      <c r="S12" s="4">
        <f t="shared" si="0"/>
        <v>9.1170000000000009</v>
      </c>
      <c r="T12" s="4">
        <f t="shared" si="1"/>
        <v>0.23553327009079819</v>
      </c>
      <c r="U12" s="4">
        <v>0.66910703999999999</v>
      </c>
      <c r="V12" s="4">
        <v>1.66031020408163</v>
      </c>
      <c r="W12" s="4">
        <v>7.1401428571428598</v>
      </c>
      <c r="X12" s="4">
        <v>7.9536948571428603</v>
      </c>
      <c r="Y12" s="4">
        <v>0.77505236151373602</v>
      </c>
    </row>
    <row r="13" spans="1:25" x14ac:dyDescent="0.15">
      <c r="A13" t="s">
        <v>51</v>
      </c>
      <c r="B13" t="s">
        <v>90</v>
      </c>
      <c r="C13" t="s">
        <v>113</v>
      </c>
      <c r="D13" t="s">
        <v>113</v>
      </c>
      <c r="E13" t="s">
        <v>113</v>
      </c>
      <c r="F13" t="s">
        <v>120</v>
      </c>
      <c r="G13" s="4">
        <v>14</v>
      </c>
      <c r="H13" s="4">
        <v>2.089</v>
      </c>
      <c r="I13" s="4">
        <v>0.32800000000000001</v>
      </c>
      <c r="J13" s="4">
        <v>127</v>
      </c>
      <c r="K13" s="4">
        <v>337</v>
      </c>
      <c r="L13" s="4">
        <v>477</v>
      </c>
      <c r="M13" s="4">
        <v>0.22700000000000001</v>
      </c>
      <c r="N13" s="4">
        <v>2.153</v>
      </c>
      <c r="O13" s="4">
        <f t="shared" si="2"/>
        <v>2.38</v>
      </c>
      <c r="P13" s="4">
        <v>3.355</v>
      </c>
      <c r="Q13" s="4">
        <v>2.3719999999999999</v>
      </c>
      <c r="R13" s="4">
        <v>813.75699999999995</v>
      </c>
      <c r="S13" s="4">
        <f t="shared" si="0"/>
        <v>8.1069999999999993</v>
      </c>
      <c r="T13" s="4">
        <f t="shared" si="1"/>
        <v>0.4155753448576916</v>
      </c>
      <c r="U13" s="4">
        <v>1.13328864</v>
      </c>
      <c r="V13" s="4">
        <v>2.6958880000000001</v>
      </c>
      <c r="W13" s="4">
        <v>5.4118399999999998</v>
      </c>
      <c r="X13" s="4">
        <v>6.7597839999999998</v>
      </c>
      <c r="Y13" s="4">
        <v>1.61853282362392</v>
      </c>
    </row>
    <row r="14" spans="1:25" x14ac:dyDescent="0.15">
      <c r="A14" t="s">
        <v>51</v>
      </c>
      <c r="B14" t="s">
        <v>14</v>
      </c>
      <c r="C14" t="s">
        <v>113</v>
      </c>
      <c r="D14" t="s">
        <v>113</v>
      </c>
      <c r="E14" t="s">
        <v>113</v>
      </c>
      <c r="F14" t="s">
        <v>119</v>
      </c>
      <c r="G14" s="4">
        <v>1</v>
      </c>
      <c r="H14" s="4">
        <v>2.0750000000000002</v>
      </c>
      <c r="I14" s="4">
        <v>0.69199999999999995</v>
      </c>
      <c r="J14" s="4">
        <v>255</v>
      </c>
      <c r="K14" s="4">
        <v>563</v>
      </c>
      <c r="L14" s="4">
        <v>949</v>
      </c>
      <c r="M14" s="4">
        <v>0.50900000000000001</v>
      </c>
      <c r="N14" s="4">
        <v>3.6160000000000001</v>
      </c>
      <c r="O14" s="4">
        <f t="shared" si="2"/>
        <v>4.125</v>
      </c>
      <c r="P14" s="4">
        <v>5.2469999999999999</v>
      </c>
      <c r="Q14" s="4">
        <v>4.9130000000000003</v>
      </c>
      <c r="R14" s="4">
        <v>1737.6030000000001</v>
      </c>
      <c r="S14" s="4">
        <f t="shared" si="0"/>
        <v>14.285</v>
      </c>
      <c r="T14" s="4">
        <f t="shared" si="1"/>
        <v>0.40600393700787402</v>
      </c>
    </row>
    <row r="15" spans="1:25" x14ac:dyDescent="0.15">
      <c r="A15" t="s">
        <v>51</v>
      </c>
      <c r="B15" t="s">
        <v>91</v>
      </c>
      <c r="C15" t="s">
        <v>113</v>
      </c>
      <c r="D15" t="s">
        <v>113</v>
      </c>
      <c r="E15" t="s">
        <v>113</v>
      </c>
      <c r="F15" t="s">
        <v>120</v>
      </c>
      <c r="G15" s="4">
        <v>5</v>
      </c>
      <c r="H15" s="4">
        <v>2.407</v>
      </c>
      <c r="I15" s="4">
        <v>0.33500000000000002</v>
      </c>
      <c r="J15" s="4">
        <v>222</v>
      </c>
      <c r="K15" s="4">
        <v>430</v>
      </c>
      <c r="L15" s="4">
        <v>755</v>
      </c>
      <c r="M15" s="4">
        <v>0.254</v>
      </c>
      <c r="N15" s="4">
        <v>1.84</v>
      </c>
      <c r="O15" s="4">
        <f t="shared" si="2"/>
        <v>2.0940000000000003</v>
      </c>
      <c r="P15" s="4">
        <v>5.4059999999999997</v>
      </c>
      <c r="Q15" s="4">
        <v>3.7970000000000002</v>
      </c>
      <c r="R15" s="4">
        <v>1194.0029999999999</v>
      </c>
      <c r="S15" s="4">
        <f t="shared" si="0"/>
        <v>11.297000000000001</v>
      </c>
      <c r="T15" s="4">
        <f t="shared" si="1"/>
        <v>0.22753449961968927</v>
      </c>
    </row>
    <row r="16" spans="1:25" x14ac:dyDescent="0.15">
      <c r="A16" t="s">
        <v>51</v>
      </c>
      <c r="B16" t="s">
        <v>92</v>
      </c>
      <c r="C16" t="s">
        <v>113</v>
      </c>
      <c r="D16" t="s">
        <v>113</v>
      </c>
      <c r="E16" t="s">
        <v>114</v>
      </c>
      <c r="F16" t="s">
        <v>119</v>
      </c>
      <c r="G16" s="4">
        <v>1</v>
      </c>
      <c r="H16" s="4">
        <v>1.8340000000000001</v>
      </c>
      <c r="I16" s="4">
        <v>1.0569999999999999</v>
      </c>
      <c r="J16" s="4">
        <v>154</v>
      </c>
      <c r="K16" s="4">
        <v>305</v>
      </c>
      <c r="L16" s="4">
        <v>515</v>
      </c>
      <c r="M16" s="4">
        <v>0.13300000000000001</v>
      </c>
      <c r="N16" s="4">
        <v>1.3640000000000001</v>
      </c>
      <c r="O16" s="4">
        <f t="shared" si="2"/>
        <v>1.4970000000000001</v>
      </c>
      <c r="P16" s="4">
        <v>2.2050000000000001</v>
      </c>
      <c r="Q16" s="4">
        <v>1.9059999999999999</v>
      </c>
      <c r="R16" s="4">
        <v>697.23400000000004</v>
      </c>
      <c r="S16" s="4">
        <f t="shared" si="0"/>
        <v>5.6079999999999997</v>
      </c>
      <c r="T16" s="4">
        <f t="shared" si="1"/>
        <v>0.3641449768912674</v>
      </c>
    </row>
    <row r="17" spans="1:25" x14ac:dyDescent="0.15">
      <c r="A17" t="s">
        <v>51</v>
      </c>
      <c r="B17" t="s">
        <v>93</v>
      </c>
      <c r="C17" t="s">
        <v>113</v>
      </c>
      <c r="D17" t="s">
        <v>113</v>
      </c>
      <c r="E17" t="s">
        <v>114</v>
      </c>
      <c r="F17" t="s">
        <v>120</v>
      </c>
      <c r="G17" s="4">
        <v>2</v>
      </c>
      <c r="H17" s="4">
        <v>1.3069999999999999</v>
      </c>
      <c r="I17" s="4">
        <v>0.60399999999999998</v>
      </c>
      <c r="J17" s="4">
        <v>201</v>
      </c>
      <c r="K17" s="4">
        <v>370</v>
      </c>
      <c r="L17" s="4">
        <v>755</v>
      </c>
      <c r="M17" s="4">
        <v>0.112</v>
      </c>
      <c r="N17" s="4">
        <v>0.81799999999999995</v>
      </c>
      <c r="O17" s="4">
        <f t="shared" si="2"/>
        <v>0.92999999999999994</v>
      </c>
      <c r="P17" s="4">
        <v>3.54</v>
      </c>
      <c r="Q17" s="4">
        <v>2.177</v>
      </c>
      <c r="R17" s="4">
        <v>858.23</v>
      </c>
      <c r="S17" s="4">
        <f t="shared" si="0"/>
        <v>6.6470000000000002</v>
      </c>
      <c r="T17" s="4">
        <f t="shared" si="1"/>
        <v>0.16267273045303479</v>
      </c>
    </row>
    <row r="18" spans="1:25" x14ac:dyDescent="0.15">
      <c r="A18" t="s">
        <v>51</v>
      </c>
      <c r="B18" t="s">
        <v>94</v>
      </c>
      <c r="C18" t="s">
        <v>113</v>
      </c>
      <c r="D18" t="s">
        <v>113</v>
      </c>
      <c r="E18" t="s">
        <v>114</v>
      </c>
      <c r="F18" t="s">
        <v>119</v>
      </c>
      <c r="G18" s="4">
        <v>1</v>
      </c>
      <c r="H18" s="4">
        <v>1.0549999999999999</v>
      </c>
      <c r="I18" s="4">
        <v>0.41399999999999998</v>
      </c>
      <c r="J18" s="4">
        <v>280</v>
      </c>
      <c r="K18" s="4">
        <v>452</v>
      </c>
      <c r="L18" s="4">
        <v>978</v>
      </c>
      <c r="M18" s="4">
        <v>0.39800000000000002</v>
      </c>
      <c r="N18" s="4">
        <v>1.573</v>
      </c>
      <c r="O18" s="4">
        <f t="shared" si="2"/>
        <v>1.9710000000000001</v>
      </c>
      <c r="P18" s="4">
        <v>4.3</v>
      </c>
      <c r="Q18" s="4">
        <v>3.9279999999999999</v>
      </c>
      <c r="R18" s="4">
        <v>1445.0840000000001</v>
      </c>
      <c r="S18" s="4">
        <f t="shared" si="0"/>
        <v>10.199</v>
      </c>
      <c r="T18" s="4">
        <f t="shared" si="1"/>
        <v>0.23954788526981041</v>
      </c>
      <c r="U18" s="4">
        <v>0.79138636734693901</v>
      </c>
      <c r="V18" s="4">
        <v>2.5922000000000001</v>
      </c>
      <c r="W18" s="4">
        <v>4.6296600000000003</v>
      </c>
      <c r="X18" s="4">
        <v>5.9257600000000004</v>
      </c>
      <c r="Y18" s="4">
        <v>1.8250713588954199</v>
      </c>
    </row>
    <row r="19" spans="1:25" x14ac:dyDescent="0.15">
      <c r="A19" t="s">
        <v>51</v>
      </c>
      <c r="B19" t="s">
        <v>95</v>
      </c>
      <c r="C19" t="s">
        <v>113</v>
      </c>
      <c r="D19" t="s">
        <v>113</v>
      </c>
      <c r="E19" t="s">
        <v>114</v>
      </c>
      <c r="F19" t="s">
        <v>120</v>
      </c>
      <c r="G19" s="4">
        <v>4</v>
      </c>
      <c r="H19" s="4">
        <v>0.98399999999999999</v>
      </c>
      <c r="I19" s="4">
        <v>0.40600000000000003</v>
      </c>
      <c r="J19" s="4">
        <v>188</v>
      </c>
      <c r="K19" s="4">
        <v>418</v>
      </c>
      <c r="L19" s="4">
        <v>689</v>
      </c>
      <c r="M19" s="4">
        <v>0.124</v>
      </c>
      <c r="N19" s="4">
        <v>1.2869999999999999</v>
      </c>
      <c r="O19" s="4">
        <f t="shared" si="2"/>
        <v>1.411</v>
      </c>
      <c r="P19" s="4">
        <v>3.21</v>
      </c>
      <c r="Q19" s="4">
        <v>2.891</v>
      </c>
      <c r="R19" s="4">
        <v>1005.663</v>
      </c>
      <c r="S19" s="4">
        <f t="shared" si="0"/>
        <v>7.5120000000000005</v>
      </c>
      <c r="T19" s="4">
        <f t="shared" si="1"/>
        <v>0.2312735617111949</v>
      </c>
      <c r="U19" s="4">
        <v>1.2449003999999999</v>
      </c>
      <c r="V19" s="4">
        <v>3.2063519999999999</v>
      </c>
      <c r="W19" s="4">
        <v>7.10304</v>
      </c>
      <c r="X19" s="4">
        <v>8.7062159999999995</v>
      </c>
      <c r="Y19" s="4">
        <v>1.3032123194230301</v>
      </c>
    </row>
    <row r="20" spans="1:25" x14ac:dyDescent="0.15">
      <c r="A20" t="s">
        <v>51</v>
      </c>
      <c r="B20" t="s">
        <v>96</v>
      </c>
      <c r="C20" t="s">
        <v>113</v>
      </c>
      <c r="D20" t="s">
        <v>113</v>
      </c>
      <c r="E20" t="s">
        <v>114</v>
      </c>
      <c r="F20" t="s">
        <v>119</v>
      </c>
      <c r="G20" s="4">
        <v>1</v>
      </c>
      <c r="H20" s="4">
        <v>2.016</v>
      </c>
      <c r="I20" s="4">
        <v>1.149</v>
      </c>
      <c r="J20" s="4">
        <v>215</v>
      </c>
      <c r="K20" s="4">
        <v>570</v>
      </c>
      <c r="L20" s="4">
        <v>718</v>
      </c>
      <c r="M20" s="4">
        <v>0.26600000000000001</v>
      </c>
      <c r="N20" s="4">
        <v>1.319</v>
      </c>
      <c r="O20" s="4">
        <f t="shared" si="2"/>
        <v>1.585</v>
      </c>
      <c r="P20" s="4">
        <v>4.008</v>
      </c>
      <c r="Q20" s="4">
        <v>3.0619999999999998</v>
      </c>
      <c r="R20" s="4">
        <v>1148.0170000000001</v>
      </c>
      <c r="S20" s="4">
        <f t="shared" si="0"/>
        <v>8.6549999999999994</v>
      </c>
      <c r="T20" s="4">
        <f t="shared" si="1"/>
        <v>0.22418670438472418</v>
      </c>
      <c r="U20" s="4">
        <v>1.4300125714285701</v>
      </c>
      <c r="V20" s="4">
        <v>4.0597839999999996</v>
      </c>
      <c r="W20" s="4">
        <v>7.6104000000000003</v>
      </c>
      <c r="X20" s="4">
        <v>9.6402920000000005</v>
      </c>
      <c r="Y20" s="4">
        <v>0.65149162063942101</v>
      </c>
    </row>
    <row r="21" spans="1:25" x14ac:dyDescent="0.15">
      <c r="A21" t="s">
        <v>51</v>
      </c>
      <c r="B21" t="s">
        <v>97</v>
      </c>
      <c r="C21" t="s">
        <v>113</v>
      </c>
      <c r="D21" t="s">
        <v>113</v>
      </c>
      <c r="E21" t="s">
        <v>114</v>
      </c>
      <c r="F21" t="s">
        <v>120</v>
      </c>
      <c r="G21" s="4">
        <v>3</v>
      </c>
      <c r="H21" s="4">
        <v>1.9970000000000001</v>
      </c>
      <c r="I21" s="4">
        <v>0.58899999999999997</v>
      </c>
      <c r="J21" s="4">
        <v>218</v>
      </c>
      <c r="K21" s="4">
        <v>626</v>
      </c>
      <c r="L21" s="4">
        <v>749.5</v>
      </c>
      <c r="M21" s="4">
        <v>0.183</v>
      </c>
      <c r="N21" s="4">
        <v>1.8280000000000001</v>
      </c>
      <c r="O21" s="4">
        <f t="shared" si="2"/>
        <v>2.0110000000000001</v>
      </c>
      <c r="P21" s="4">
        <v>4.859</v>
      </c>
      <c r="Q21" s="4">
        <v>3.4169999999999998</v>
      </c>
      <c r="R21" s="4">
        <v>1315.828</v>
      </c>
      <c r="S21" s="4">
        <f t="shared" si="0"/>
        <v>10.286999999999999</v>
      </c>
      <c r="T21" s="4">
        <f t="shared" si="1"/>
        <v>0.24299178347027553</v>
      </c>
      <c r="U21" s="4">
        <v>1.6380893846153799</v>
      </c>
      <c r="V21" s="4">
        <v>2.7198159999999998</v>
      </c>
      <c r="W21" s="4">
        <v>9.0267800000000005</v>
      </c>
      <c r="X21" s="4">
        <v>10.386687999999999</v>
      </c>
      <c r="Y21" s="4">
        <v>0.77556702122587295</v>
      </c>
    </row>
    <row r="22" spans="1:25" x14ac:dyDescent="0.15">
      <c r="A22" t="s">
        <v>51</v>
      </c>
      <c r="B22" t="s">
        <v>98</v>
      </c>
      <c r="C22" t="s">
        <v>113</v>
      </c>
      <c r="D22" t="s">
        <v>113</v>
      </c>
      <c r="E22" t="s">
        <v>114</v>
      </c>
      <c r="F22" t="s">
        <v>119</v>
      </c>
      <c r="G22" s="4">
        <v>2</v>
      </c>
      <c r="H22" s="4">
        <v>1.6539999999999999</v>
      </c>
      <c r="I22" s="4">
        <v>0.98</v>
      </c>
      <c r="J22" s="4">
        <v>152</v>
      </c>
      <c r="K22" s="4">
        <v>297</v>
      </c>
      <c r="L22" s="4">
        <v>397</v>
      </c>
      <c r="M22" s="4">
        <v>0.189</v>
      </c>
      <c r="N22" s="4">
        <v>2.1059999999999999</v>
      </c>
      <c r="O22" s="4">
        <f t="shared" si="2"/>
        <v>2.2949999999999999</v>
      </c>
      <c r="P22" s="4">
        <v>2.8340000000000001</v>
      </c>
      <c r="Q22" s="4">
        <v>2.0190000000000001</v>
      </c>
      <c r="R22" s="4">
        <v>714.76</v>
      </c>
      <c r="S22" s="4">
        <f t="shared" si="0"/>
        <v>7.1479999999999997</v>
      </c>
      <c r="T22" s="4">
        <f t="shared" si="1"/>
        <v>0.47290335874716671</v>
      </c>
      <c r="U22" s="4">
        <v>0.88473000000000002</v>
      </c>
      <c r="V22" s="4">
        <v>2.5283920000000002</v>
      </c>
      <c r="W22" s="4">
        <v>7.4835599999999998</v>
      </c>
      <c r="X22" s="4">
        <v>8.7477560000000008</v>
      </c>
      <c r="Y22" s="4">
        <v>8.9936005929664606</v>
      </c>
    </row>
    <row r="23" spans="1:25" x14ac:dyDescent="0.15">
      <c r="A23" t="s">
        <v>51</v>
      </c>
      <c r="B23" t="s">
        <v>99</v>
      </c>
      <c r="C23" t="s">
        <v>113</v>
      </c>
      <c r="D23" t="s">
        <v>113</v>
      </c>
      <c r="E23" t="s">
        <v>114</v>
      </c>
      <c r="F23" t="s">
        <v>120</v>
      </c>
      <c r="G23" s="4">
        <v>7</v>
      </c>
      <c r="H23" s="4">
        <v>1.6859999999999999</v>
      </c>
      <c r="I23" s="4">
        <v>1.0429999999999999</v>
      </c>
      <c r="J23" s="4">
        <v>144</v>
      </c>
      <c r="K23" s="4">
        <v>293</v>
      </c>
      <c r="L23" s="4">
        <v>383</v>
      </c>
      <c r="M23" s="4">
        <v>8.1000000000000003E-2</v>
      </c>
      <c r="N23" s="4">
        <v>0.98299999999999998</v>
      </c>
      <c r="O23" s="4">
        <f t="shared" si="2"/>
        <v>1.0640000000000001</v>
      </c>
      <c r="P23" s="4">
        <v>2.6160000000000001</v>
      </c>
      <c r="Q23" s="4">
        <v>1.575</v>
      </c>
      <c r="R23" s="4">
        <v>539.423</v>
      </c>
      <c r="S23" s="4">
        <f t="shared" si="0"/>
        <v>5.2549999999999999</v>
      </c>
      <c r="T23" s="4">
        <f t="shared" si="1"/>
        <v>0.25387735623956098</v>
      </c>
      <c r="U23" s="4">
        <v>0.88606969230769295</v>
      </c>
      <c r="V23" s="4">
        <v>3.5891999999999999</v>
      </c>
      <c r="W23" s="4">
        <v>5.34842</v>
      </c>
      <c r="X23" s="4">
        <v>7.1430199999999999</v>
      </c>
      <c r="Y23" s="4">
        <v>12.401317854374399</v>
      </c>
    </row>
    <row r="24" spans="1:25" x14ac:dyDescent="0.15">
      <c r="A24" t="s">
        <v>51</v>
      </c>
      <c r="B24" t="s">
        <v>100</v>
      </c>
      <c r="C24" t="s">
        <v>113</v>
      </c>
      <c r="D24" t="s">
        <v>113</v>
      </c>
      <c r="E24" t="s">
        <v>114</v>
      </c>
      <c r="F24" t="s">
        <v>119</v>
      </c>
      <c r="G24" s="4">
        <v>4</v>
      </c>
      <c r="H24" s="4">
        <v>1.103</v>
      </c>
      <c r="I24" s="4">
        <v>0.89600000000000002</v>
      </c>
      <c r="J24" s="4">
        <v>146</v>
      </c>
      <c r="K24" s="4">
        <v>271</v>
      </c>
      <c r="L24" s="4">
        <v>474</v>
      </c>
      <c r="M24" s="4">
        <v>0.215</v>
      </c>
      <c r="N24" s="4">
        <v>2.1880000000000002</v>
      </c>
      <c r="O24" s="4">
        <f t="shared" si="2"/>
        <v>2.403</v>
      </c>
      <c r="P24" s="4">
        <v>3.2989999999999999</v>
      </c>
      <c r="Q24" s="4">
        <v>2.1509999999999998</v>
      </c>
      <c r="R24" s="4">
        <v>679.81500000000005</v>
      </c>
      <c r="S24" s="4">
        <f t="shared" si="0"/>
        <v>7.8529999999999998</v>
      </c>
      <c r="T24" s="4">
        <f t="shared" si="1"/>
        <v>0.44091743119266064</v>
      </c>
      <c r="U24" s="4">
        <v>1.7439492000000001</v>
      </c>
      <c r="V24" s="4">
        <v>5.6151039999999997</v>
      </c>
      <c r="W24" s="4">
        <v>6.9762000000000004</v>
      </c>
      <c r="X24" s="4">
        <v>9.7837519999999998</v>
      </c>
      <c r="Y24" s="4">
        <v>3.0206808209920202</v>
      </c>
    </row>
    <row r="25" spans="1:25" x14ac:dyDescent="0.15">
      <c r="A25" t="s">
        <v>51</v>
      </c>
      <c r="B25" t="s">
        <v>101</v>
      </c>
      <c r="C25" t="s">
        <v>113</v>
      </c>
      <c r="D25" t="s">
        <v>113</v>
      </c>
      <c r="E25" t="s">
        <v>114</v>
      </c>
      <c r="F25" t="s">
        <v>120</v>
      </c>
      <c r="G25" s="4">
        <v>6</v>
      </c>
      <c r="H25" s="4">
        <v>1.5620000000000001</v>
      </c>
      <c r="I25" s="4">
        <v>0.626</v>
      </c>
      <c r="J25" s="4">
        <v>94</v>
      </c>
      <c r="K25" s="4">
        <v>206</v>
      </c>
      <c r="L25" s="4">
        <v>223</v>
      </c>
      <c r="M25" s="4">
        <v>0.185</v>
      </c>
      <c r="N25" s="4">
        <v>1.296</v>
      </c>
      <c r="O25" s="4">
        <f t="shared" si="2"/>
        <v>1.4810000000000001</v>
      </c>
      <c r="P25" s="4">
        <v>1.97</v>
      </c>
      <c r="Q25" s="4">
        <v>1.571</v>
      </c>
      <c r="R25" s="4">
        <v>368.4</v>
      </c>
      <c r="S25" s="4">
        <f t="shared" si="0"/>
        <v>5.0220000000000002</v>
      </c>
      <c r="T25" s="4">
        <f t="shared" si="1"/>
        <v>0.41824343405817571</v>
      </c>
      <c r="U25" s="4">
        <v>1.6931303529411801</v>
      </c>
      <c r="V25" s="4">
        <v>4.5782239999999996</v>
      </c>
      <c r="W25" s="4">
        <v>5.5386800000000003</v>
      </c>
      <c r="X25" s="4">
        <v>7.8277919999999996</v>
      </c>
      <c r="Y25" s="4">
        <v>4.1143254266474596</v>
      </c>
    </row>
    <row r="26" spans="1:25" x14ac:dyDescent="0.15">
      <c r="A26" t="s">
        <v>51</v>
      </c>
      <c r="B26" t="s">
        <v>102</v>
      </c>
      <c r="C26" t="s">
        <v>113</v>
      </c>
      <c r="D26" t="s">
        <v>113</v>
      </c>
      <c r="E26" t="s">
        <v>114</v>
      </c>
      <c r="F26" t="s">
        <v>119</v>
      </c>
      <c r="G26" s="4">
        <v>2</v>
      </c>
      <c r="H26" s="4">
        <v>1.456</v>
      </c>
      <c r="I26" s="4">
        <v>0.41499999999999998</v>
      </c>
      <c r="J26" s="4">
        <v>108</v>
      </c>
      <c r="K26" s="4">
        <v>260</v>
      </c>
      <c r="L26" s="4">
        <v>378</v>
      </c>
      <c r="M26" s="4">
        <v>6.0999999999999999E-2</v>
      </c>
      <c r="N26" s="4">
        <v>0.92400000000000004</v>
      </c>
      <c r="O26" s="4">
        <f t="shared" si="2"/>
        <v>0.9850000000000001</v>
      </c>
      <c r="P26" s="4">
        <v>2.3879999999999999</v>
      </c>
      <c r="Q26" s="4">
        <v>1.7889999999999999</v>
      </c>
      <c r="R26" s="4">
        <v>579.81899999999996</v>
      </c>
      <c r="S26" s="4">
        <f t="shared" si="0"/>
        <v>5.1619999999999999</v>
      </c>
      <c r="T26" s="4">
        <f t="shared" si="1"/>
        <v>0.23581517835767302</v>
      </c>
      <c r="U26" s="4">
        <v>0.75635741176470594</v>
      </c>
      <c r="V26" s="4">
        <v>0.60601960784313702</v>
      </c>
      <c r="W26" s="4">
        <v>3.06737254901961</v>
      </c>
      <c r="X26" s="4">
        <v>3.3764425490196102</v>
      </c>
      <c r="Y26" s="4">
        <v>5.3606413982736001</v>
      </c>
    </row>
    <row r="27" spans="1:25" x14ac:dyDescent="0.15">
      <c r="A27" t="s">
        <v>51</v>
      </c>
      <c r="B27" t="s">
        <v>103</v>
      </c>
      <c r="C27" t="s">
        <v>113</v>
      </c>
      <c r="D27" t="s">
        <v>113</v>
      </c>
      <c r="E27" t="s">
        <v>114</v>
      </c>
      <c r="F27" t="s">
        <v>120</v>
      </c>
      <c r="G27" s="4">
        <v>0</v>
      </c>
      <c r="H27" s="4">
        <v>1.498</v>
      </c>
      <c r="I27" s="4">
        <v>0.59499999999999997</v>
      </c>
      <c r="J27" s="4">
        <v>133</v>
      </c>
      <c r="K27" s="4">
        <v>264</v>
      </c>
      <c r="L27" s="4">
        <v>432</v>
      </c>
      <c r="M27" s="4">
        <v>0.13800000000000001</v>
      </c>
      <c r="N27" s="4">
        <v>1.3740000000000001</v>
      </c>
      <c r="O27" s="4">
        <f t="shared" si="2"/>
        <v>1.512</v>
      </c>
      <c r="P27" s="4">
        <v>2.5510000000000002</v>
      </c>
      <c r="Q27" s="4">
        <v>1.7689999999999999</v>
      </c>
      <c r="R27" s="4">
        <v>493.56799999999998</v>
      </c>
      <c r="S27" s="4">
        <f t="shared" si="0"/>
        <v>5.8320000000000007</v>
      </c>
      <c r="T27" s="4">
        <f t="shared" si="1"/>
        <v>0.35</v>
      </c>
      <c r="U27" s="4">
        <v>1.0003347199999999</v>
      </c>
      <c r="V27" s="4">
        <v>3.038856</v>
      </c>
      <c r="W27" s="4">
        <v>4.1857199999999999</v>
      </c>
      <c r="X27" s="4">
        <v>5.7051480000000003</v>
      </c>
      <c r="Y27" s="4">
        <v>1.08354458809351</v>
      </c>
    </row>
    <row r="28" spans="1:25" x14ac:dyDescent="0.15">
      <c r="A28" t="s">
        <v>51</v>
      </c>
      <c r="B28" t="s">
        <v>104</v>
      </c>
      <c r="C28" t="s">
        <v>113</v>
      </c>
      <c r="D28" t="s">
        <v>113</v>
      </c>
      <c r="E28" t="s">
        <v>114</v>
      </c>
      <c r="F28" t="s">
        <v>119</v>
      </c>
      <c r="G28" s="4">
        <v>2</v>
      </c>
      <c r="H28" s="4">
        <v>1.419</v>
      </c>
      <c r="I28" s="4">
        <v>0.438</v>
      </c>
      <c r="J28" s="4">
        <v>66</v>
      </c>
      <c r="K28" s="4">
        <v>179</v>
      </c>
      <c r="L28" s="4">
        <v>185.2</v>
      </c>
      <c r="M28" s="4">
        <v>0.161</v>
      </c>
      <c r="N28" s="4">
        <v>0.77900000000000003</v>
      </c>
      <c r="O28" s="4">
        <f t="shared" si="2"/>
        <v>0.94000000000000006</v>
      </c>
      <c r="P28" s="4">
        <v>1.0389999999999999</v>
      </c>
      <c r="Q28" s="4">
        <v>0.91</v>
      </c>
      <c r="R28" s="4">
        <v>210.90899999999999</v>
      </c>
      <c r="S28" s="4">
        <f t="shared" si="0"/>
        <v>2.8890000000000002</v>
      </c>
      <c r="T28" s="4">
        <f t="shared" si="1"/>
        <v>0.48229861467419194</v>
      </c>
    </row>
    <row r="29" spans="1:25" x14ac:dyDescent="0.15">
      <c r="A29" t="s">
        <v>51</v>
      </c>
      <c r="B29" t="s">
        <v>105</v>
      </c>
      <c r="C29" t="s">
        <v>113</v>
      </c>
      <c r="D29" t="s">
        <v>113</v>
      </c>
      <c r="E29" t="s">
        <v>114</v>
      </c>
      <c r="F29" t="s">
        <v>120</v>
      </c>
      <c r="G29" s="4">
        <v>6</v>
      </c>
      <c r="H29" s="4">
        <v>1.423</v>
      </c>
      <c r="I29" s="4" t="s">
        <v>37</v>
      </c>
      <c r="J29" s="4">
        <v>91</v>
      </c>
      <c r="K29" s="4">
        <v>240</v>
      </c>
      <c r="L29" s="4">
        <v>281.5</v>
      </c>
      <c r="M29" s="4">
        <v>0.41199999999999998</v>
      </c>
      <c r="N29" s="4">
        <v>1.0229999999999999</v>
      </c>
      <c r="O29" s="4">
        <f t="shared" si="2"/>
        <v>1.4349999999999998</v>
      </c>
      <c r="P29" s="4">
        <v>1.538</v>
      </c>
      <c r="Q29" s="4">
        <v>1.1850000000000001</v>
      </c>
      <c r="R29" s="4">
        <v>370.65699999999998</v>
      </c>
      <c r="S29" s="4">
        <f t="shared" si="0"/>
        <v>4.1579999999999995</v>
      </c>
      <c r="T29" s="4">
        <f t="shared" si="1"/>
        <v>0.52699228791773778</v>
      </c>
    </row>
    <row r="30" spans="1:25" x14ac:dyDescent="0.15">
      <c r="A30" t="s">
        <v>51</v>
      </c>
      <c r="B30" t="s">
        <v>52</v>
      </c>
      <c r="C30" t="s">
        <v>114</v>
      </c>
      <c r="D30" t="s">
        <v>113</v>
      </c>
      <c r="E30" t="s">
        <v>113</v>
      </c>
      <c r="F30" t="s">
        <v>119</v>
      </c>
      <c r="G30" s="4">
        <v>0</v>
      </c>
      <c r="H30" s="4">
        <v>0.95199999999999996</v>
      </c>
      <c r="I30" s="4">
        <v>0.48599999999999999</v>
      </c>
      <c r="J30" s="4">
        <v>21</v>
      </c>
      <c r="K30" s="4">
        <v>21</v>
      </c>
      <c r="L30" s="4">
        <v>44.5</v>
      </c>
      <c r="M30" s="4">
        <v>6.5000000000000002E-2</v>
      </c>
      <c r="N30" s="4">
        <v>0.62</v>
      </c>
      <c r="O30" s="4">
        <f t="shared" si="2"/>
        <v>0.68500000000000005</v>
      </c>
      <c r="P30" s="4">
        <v>0.2</v>
      </c>
      <c r="Q30" s="4">
        <v>4.2000000000000003E-2</v>
      </c>
      <c r="R30" s="4">
        <v>10.586</v>
      </c>
      <c r="S30" s="4">
        <f t="shared" si="0"/>
        <v>0.92700000000000005</v>
      </c>
      <c r="T30" s="4">
        <f t="shared" si="1"/>
        <v>2.830578512396694</v>
      </c>
    </row>
    <row r="31" spans="1:25" x14ac:dyDescent="0.15">
      <c r="A31" t="s">
        <v>51</v>
      </c>
      <c r="B31" t="s">
        <v>53</v>
      </c>
      <c r="C31" t="s">
        <v>114</v>
      </c>
      <c r="D31" t="s">
        <v>113</v>
      </c>
      <c r="E31" t="s">
        <v>113</v>
      </c>
      <c r="F31" t="s">
        <v>120</v>
      </c>
      <c r="G31" s="4">
        <v>0</v>
      </c>
      <c r="H31" s="4">
        <v>0.80500000000000005</v>
      </c>
      <c r="I31" s="4">
        <v>0.57099999999999995</v>
      </c>
      <c r="J31" s="4">
        <v>108</v>
      </c>
      <c r="K31" s="4">
        <v>210</v>
      </c>
      <c r="L31" s="4">
        <v>461</v>
      </c>
      <c r="M31" s="4">
        <v>0.20100000000000001</v>
      </c>
      <c r="N31" s="4">
        <v>1.9490000000000001</v>
      </c>
      <c r="O31" s="4">
        <f t="shared" si="2"/>
        <v>2.15</v>
      </c>
      <c r="P31" s="4">
        <v>2.2290000000000001</v>
      </c>
      <c r="Q31" s="4">
        <v>1.464</v>
      </c>
      <c r="R31" s="4">
        <v>398.53500000000003</v>
      </c>
      <c r="S31" s="4">
        <f t="shared" si="0"/>
        <v>5.843</v>
      </c>
      <c r="T31" s="4">
        <f t="shared" si="1"/>
        <v>0.58218250744652045</v>
      </c>
    </row>
    <row r="32" spans="1:25" x14ac:dyDescent="0.15">
      <c r="A32" t="s">
        <v>51</v>
      </c>
      <c r="B32" t="s">
        <v>54</v>
      </c>
      <c r="C32" t="s">
        <v>114</v>
      </c>
      <c r="D32" t="s">
        <v>113</v>
      </c>
      <c r="E32" t="s">
        <v>113</v>
      </c>
      <c r="F32" t="s">
        <v>119</v>
      </c>
      <c r="G32" s="4">
        <v>3</v>
      </c>
      <c r="H32" s="4">
        <v>1.6819999999999999</v>
      </c>
      <c r="I32" s="4">
        <v>0.50700000000000001</v>
      </c>
      <c r="J32" s="4">
        <v>66</v>
      </c>
      <c r="K32" s="4">
        <v>179</v>
      </c>
      <c r="L32" s="4">
        <v>255.5</v>
      </c>
      <c r="M32" s="4">
        <v>0.16900000000000001</v>
      </c>
      <c r="N32" s="4">
        <v>1.5169999999999999</v>
      </c>
      <c r="O32" s="4">
        <f t="shared" si="2"/>
        <v>1.6859999999999999</v>
      </c>
      <c r="P32" s="4">
        <v>1.641</v>
      </c>
      <c r="Q32" s="4">
        <v>1.1419999999999999</v>
      </c>
      <c r="R32" s="4">
        <v>303.56400000000002</v>
      </c>
      <c r="S32" s="4">
        <f t="shared" si="0"/>
        <v>4.4689999999999994</v>
      </c>
      <c r="T32" s="4">
        <f t="shared" si="1"/>
        <v>0.60582105641394179</v>
      </c>
      <c r="U32" s="4">
        <v>0.87293359999999998</v>
      </c>
      <c r="V32" s="4">
        <v>2.6799360000000001</v>
      </c>
      <c r="W32" s="4">
        <v>4.1223000000000001</v>
      </c>
      <c r="X32" s="4">
        <v>5.4622679999999999</v>
      </c>
    </row>
    <row r="33" spans="1:24" x14ac:dyDescent="0.15">
      <c r="A33" t="s">
        <v>51</v>
      </c>
      <c r="B33" t="s">
        <v>55</v>
      </c>
      <c r="C33" t="s">
        <v>114</v>
      </c>
      <c r="D33" t="s">
        <v>113</v>
      </c>
      <c r="E33" t="s">
        <v>113</v>
      </c>
      <c r="F33" t="s">
        <v>120</v>
      </c>
      <c r="G33" s="4">
        <v>1</v>
      </c>
      <c r="H33" s="4">
        <v>1.597</v>
      </c>
      <c r="I33" s="4">
        <v>0.57199999999999995</v>
      </c>
      <c r="J33" s="4">
        <v>49</v>
      </c>
      <c r="K33" s="4">
        <v>27</v>
      </c>
      <c r="L33" s="4">
        <v>202</v>
      </c>
      <c r="M33" s="4">
        <v>3.2000000000000001E-2</v>
      </c>
      <c r="N33" s="4">
        <v>1.357</v>
      </c>
      <c r="O33" s="4">
        <f t="shared" si="2"/>
        <v>1.389</v>
      </c>
      <c r="P33" s="4">
        <v>1.276</v>
      </c>
      <c r="Q33" s="4">
        <v>8.2000000000000003E-2</v>
      </c>
      <c r="R33" s="4">
        <v>14.941000000000001</v>
      </c>
      <c r="S33" s="4">
        <f t="shared" si="0"/>
        <v>2.7469999999999999</v>
      </c>
      <c r="T33" s="4">
        <f t="shared" si="1"/>
        <v>1.0228276877761413</v>
      </c>
      <c r="U33" s="4">
        <v>0.71250256000000001</v>
      </c>
      <c r="V33" s="4">
        <v>3.2138588235294101</v>
      </c>
      <c r="W33" s="4">
        <v>3.5233333333333299</v>
      </c>
      <c r="X33" s="4">
        <v>5.1624013333333298</v>
      </c>
    </row>
    <row r="34" spans="1:24" x14ac:dyDescent="0.15">
      <c r="A34" t="s">
        <v>51</v>
      </c>
      <c r="B34" t="s">
        <v>56</v>
      </c>
      <c r="C34" t="s">
        <v>114</v>
      </c>
      <c r="D34" t="s">
        <v>113</v>
      </c>
      <c r="E34" t="s">
        <v>113</v>
      </c>
      <c r="F34" t="s">
        <v>119</v>
      </c>
      <c r="G34" s="4">
        <v>4</v>
      </c>
      <c r="H34" s="4">
        <v>0.83199999999999996</v>
      </c>
      <c r="I34" s="4">
        <v>1.0920000000000001</v>
      </c>
      <c r="J34" s="4">
        <v>39</v>
      </c>
      <c r="K34" s="4">
        <v>63</v>
      </c>
      <c r="L34" s="4">
        <v>108</v>
      </c>
      <c r="M34" s="4">
        <v>5.7000000000000002E-2</v>
      </c>
      <c r="N34" s="4">
        <v>0.76500000000000001</v>
      </c>
      <c r="O34" s="4">
        <f t="shared" si="2"/>
        <v>0.82200000000000006</v>
      </c>
      <c r="P34" s="4">
        <v>0.70199999999999996</v>
      </c>
      <c r="Q34" s="4">
        <v>0.27100000000000002</v>
      </c>
      <c r="R34" s="4">
        <v>60.719000000000001</v>
      </c>
      <c r="S34" s="4">
        <f t="shared" ref="S34:S57" si="3">M34+N34+P34+Q34</f>
        <v>1.7949999999999999</v>
      </c>
      <c r="T34" s="4">
        <f t="shared" ref="T34:T57" si="4">(M34+N34)/(P34+Q34)</f>
        <v>0.84480986639260025</v>
      </c>
    </row>
    <row r="35" spans="1:24" x14ac:dyDescent="0.15">
      <c r="A35" t="s">
        <v>51</v>
      </c>
      <c r="B35" t="s">
        <v>57</v>
      </c>
      <c r="C35" t="s">
        <v>114</v>
      </c>
      <c r="D35" t="s">
        <v>113</v>
      </c>
      <c r="E35" t="s">
        <v>113</v>
      </c>
      <c r="F35" t="s">
        <v>120</v>
      </c>
      <c r="G35" s="4">
        <v>2</v>
      </c>
      <c r="H35" s="4">
        <v>1.6160000000000001</v>
      </c>
      <c r="I35" s="4" t="s">
        <v>37</v>
      </c>
      <c r="J35" s="4">
        <v>139</v>
      </c>
      <c r="K35" s="4">
        <v>388</v>
      </c>
      <c r="L35" s="4">
        <v>612.20000000000005</v>
      </c>
      <c r="M35" s="4">
        <v>6.8000000000000005E-2</v>
      </c>
      <c r="N35" s="4">
        <v>2.516</v>
      </c>
      <c r="O35" s="4">
        <f t="shared" si="2"/>
        <v>2.5840000000000001</v>
      </c>
      <c r="P35" s="4">
        <v>4.03</v>
      </c>
      <c r="Q35" s="4">
        <v>2.3130000000000002</v>
      </c>
      <c r="R35" s="4">
        <v>678.11099999999999</v>
      </c>
      <c r="S35" s="4">
        <f t="shared" si="3"/>
        <v>8.9270000000000014</v>
      </c>
      <c r="T35" s="4">
        <f t="shared" si="4"/>
        <v>0.40737821220242787</v>
      </c>
    </row>
    <row r="36" spans="1:24" x14ac:dyDescent="0.15">
      <c r="A36" t="s">
        <v>51</v>
      </c>
      <c r="B36" t="s">
        <v>58</v>
      </c>
      <c r="C36" t="s">
        <v>114</v>
      </c>
      <c r="D36" t="s">
        <v>113</v>
      </c>
      <c r="E36" t="s">
        <v>113</v>
      </c>
      <c r="F36" t="s">
        <v>119</v>
      </c>
      <c r="G36" s="4">
        <v>11</v>
      </c>
      <c r="H36" s="4">
        <v>1.796</v>
      </c>
      <c r="I36" s="4">
        <v>0.97599999999999998</v>
      </c>
      <c r="J36" s="4">
        <v>132</v>
      </c>
      <c r="K36" s="4">
        <v>285</v>
      </c>
      <c r="L36" s="4">
        <v>403.8</v>
      </c>
      <c r="M36" s="4">
        <v>0.153</v>
      </c>
      <c r="N36" s="4">
        <v>1.645</v>
      </c>
      <c r="O36" s="4">
        <f t="shared" si="2"/>
        <v>1.798</v>
      </c>
      <c r="P36" s="4">
        <v>2.2810000000000001</v>
      </c>
      <c r="Q36" s="4">
        <v>1.7150000000000001</v>
      </c>
      <c r="R36" s="4">
        <v>602.529</v>
      </c>
      <c r="S36" s="4">
        <f t="shared" si="3"/>
        <v>5.7940000000000005</v>
      </c>
      <c r="T36" s="4">
        <f t="shared" si="4"/>
        <v>0.44994994994994991</v>
      </c>
      <c r="U36" s="4">
        <v>0.92815223529411806</v>
      </c>
      <c r="V36" s="4">
        <v>3.28423529411765</v>
      </c>
      <c r="W36" s="4">
        <v>6.0311176470588199</v>
      </c>
      <c r="X36" s="4">
        <v>7.7060776470588204</v>
      </c>
    </row>
    <row r="37" spans="1:24" x14ac:dyDescent="0.15">
      <c r="A37" t="s">
        <v>51</v>
      </c>
      <c r="B37" t="s">
        <v>59</v>
      </c>
      <c r="C37" t="s">
        <v>114</v>
      </c>
      <c r="D37" t="s">
        <v>113</v>
      </c>
      <c r="E37" t="s">
        <v>113</v>
      </c>
      <c r="F37" t="s">
        <v>120</v>
      </c>
      <c r="G37" s="4">
        <v>0</v>
      </c>
      <c r="H37" s="4">
        <v>1.1419999999999999</v>
      </c>
      <c r="I37" s="4">
        <v>0.47599999999999998</v>
      </c>
      <c r="J37" s="4">
        <v>85</v>
      </c>
      <c r="K37" s="4">
        <v>232</v>
      </c>
      <c r="L37" s="4">
        <v>187</v>
      </c>
      <c r="M37" s="4">
        <v>0.28999999999999998</v>
      </c>
      <c r="N37" s="4">
        <v>2.4169999999999998</v>
      </c>
      <c r="O37" s="4">
        <f t="shared" si="2"/>
        <v>2.7069999999999999</v>
      </c>
      <c r="P37" s="4">
        <v>1.266</v>
      </c>
      <c r="Q37" s="4">
        <v>1.244</v>
      </c>
      <c r="R37" s="4">
        <v>392.34</v>
      </c>
      <c r="S37" s="4">
        <f t="shared" si="3"/>
        <v>5.2169999999999996</v>
      </c>
      <c r="T37" s="4">
        <f t="shared" si="4"/>
        <v>1.0784860557768925</v>
      </c>
      <c r="U37" s="4">
        <v>1.3536503200000001</v>
      </c>
      <c r="V37" s="4">
        <v>4.5170204081632699</v>
      </c>
      <c r="W37" s="4">
        <v>3.3651428571428599</v>
      </c>
      <c r="X37" s="4">
        <v>5.57848285714286</v>
      </c>
    </row>
    <row r="38" spans="1:24" x14ac:dyDescent="0.15">
      <c r="A38" t="s">
        <v>51</v>
      </c>
      <c r="B38" t="s">
        <v>60</v>
      </c>
      <c r="C38" t="s">
        <v>114</v>
      </c>
      <c r="D38" t="s">
        <v>113</v>
      </c>
      <c r="E38" t="s">
        <v>113</v>
      </c>
      <c r="F38" t="s">
        <v>119</v>
      </c>
      <c r="G38" s="4">
        <v>2</v>
      </c>
      <c r="H38" s="4">
        <v>2.14</v>
      </c>
      <c r="I38" s="4">
        <v>1.8779999999999999</v>
      </c>
      <c r="J38" s="4">
        <v>58</v>
      </c>
      <c r="K38" s="4">
        <v>106</v>
      </c>
      <c r="L38" s="4">
        <v>315.39999999999998</v>
      </c>
      <c r="M38" s="4">
        <v>0.107</v>
      </c>
      <c r="N38" s="4">
        <v>1.86</v>
      </c>
      <c r="O38" s="4">
        <f t="shared" si="2"/>
        <v>1.9670000000000001</v>
      </c>
      <c r="P38" s="4">
        <v>2.4359999999999999</v>
      </c>
      <c r="Q38" s="4">
        <v>0.67300000000000004</v>
      </c>
      <c r="R38" s="4">
        <v>160.58500000000001</v>
      </c>
      <c r="S38" s="4">
        <f t="shared" si="3"/>
        <v>5.0760000000000005</v>
      </c>
      <c r="T38" s="4">
        <f t="shared" si="4"/>
        <v>0.63267931810871669</v>
      </c>
      <c r="U38" s="4">
        <v>0.82102944</v>
      </c>
      <c r="V38" s="4">
        <v>3.10901224489796</v>
      </c>
      <c r="W38" s="4">
        <v>5.0692857142857104</v>
      </c>
      <c r="X38" s="4">
        <v>6.5927017142857096</v>
      </c>
    </row>
    <row r="39" spans="1:24" x14ac:dyDescent="0.15">
      <c r="A39" t="s">
        <v>51</v>
      </c>
      <c r="B39" t="s">
        <v>61</v>
      </c>
      <c r="C39" t="s">
        <v>114</v>
      </c>
      <c r="D39" t="s">
        <v>113</v>
      </c>
      <c r="E39" t="s">
        <v>113</v>
      </c>
      <c r="F39" t="s">
        <v>120</v>
      </c>
      <c r="G39" s="4">
        <v>5</v>
      </c>
      <c r="H39" s="4">
        <v>1.0609999999999999</v>
      </c>
      <c r="I39" s="4">
        <v>0.93100000000000005</v>
      </c>
      <c r="J39" s="4">
        <v>75</v>
      </c>
      <c r="K39" s="4">
        <v>181</v>
      </c>
      <c r="L39" s="4">
        <v>187.8</v>
      </c>
      <c r="M39" s="4">
        <v>0.34699999999999998</v>
      </c>
      <c r="N39" s="4">
        <v>2.9329999999999998</v>
      </c>
      <c r="O39" s="4">
        <f t="shared" si="2"/>
        <v>3.28</v>
      </c>
      <c r="P39" s="4">
        <v>1.0549999999999999</v>
      </c>
      <c r="Q39" s="4">
        <v>0.80300000000000005</v>
      </c>
      <c r="R39" s="4">
        <v>177.68199999999999</v>
      </c>
      <c r="S39" s="4">
        <f t="shared" si="3"/>
        <v>5.1379999999999999</v>
      </c>
      <c r="T39" s="4">
        <f t="shared" si="4"/>
        <v>1.7653390742734121</v>
      </c>
      <c r="U39" s="4">
        <v>2.5307620000000002</v>
      </c>
      <c r="V39" s="4">
        <v>2.8394560000000002</v>
      </c>
      <c r="W39" s="4">
        <v>4.2914199999999996</v>
      </c>
      <c r="X39" s="4">
        <v>5.7111479999999997</v>
      </c>
    </row>
    <row r="40" spans="1:24" x14ac:dyDescent="0.15">
      <c r="A40" t="s">
        <v>51</v>
      </c>
      <c r="B40" t="s">
        <v>62</v>
      </c>
      <c r="C40" t="s">
        <v>114</v>
      </c>
      <c r="D40" t="s">
        <v>113</v>
      </c>
      <c r="E40" t="s">
        <v>113</v>
      </c>
      <c r="F40" t="s">
        <v>119</v>
      </c>
      <c r="G40" s="4">
        <v>4</v>
      </c>
      <c r="H40" s="4">
        <v>1.133</v>
      </c>
      <c r="I40" s="4">
        <v>0.75600000000000001</v>
      </c>
      <c r="J40" s="4">
        <v>38</v>
      </c>
      <c r="K40" s="4">
        <v>74</v>
      </c>
      <c r="L40" s="4">
        <v>129</v>
      </c>
      <c r="M40" s="4">
        <v>9.4E-2</v>
      </c>
      <c r="N40" s="4">
        <v>1.3069999999999999</v>
      </c>
      <c r="O40" s="4">
        <f t="shared" si="2"/>
        <v>1.401</v>
      </c>
      <c r="P40" s="4">
        <v>0.71499999999999997</v>
      </c>
      <c r="Q40" s="4">
        <v>0.41399999999999998</v>
      </c>
      <c r="R40" s="4">
        <v>99.045000000000002</v>
      </c>
      <c r="S40" s="4">
        <f t="shared" si="3"/>
        <v>2.5300000000000002</v>
      </c>
      <c r="T40" s="4">
        <f t="shared" si="4"/>
        <v>1.2409211691762623</v>
      </c>
      <c r="U40" s="4">
        <v>1.7313559999999999</v>
      </c>
      <c r="V40" s="4">
        <v>1.4857254901960799</v>
      </c>
      <c r="W40" s="4">
        <v>3.56478431372549</v>
      </c>
      <c r="X40" s="4">
        <v>4.3225043137254904</v>
      </c>
    </row>
    <row r="41" spans="1:24" x14ac:dyDescent="0.15">
      <c r="A41" t="s">
        <v>51</v>
      </c>
      <c r="B41" t="s">
        <v>63</v>
      </c>
      <c r="C41" t="s">
        <v>114</v>
      </c>
      <c r="D41" t="s">
        <v>113</v>
      </c>
      <c r="E41" t="s">
        <v>113</v>
      </c>
      <c r="F41" t="s">
        <v>120</v>
      </c>
      <c r="G41" s="4">
        <v>3</v>
      </c>
      <c r="H41" s="4">
        <v>1.591</v>
      </c>
      <c r="I41" s="4">
        <v>0.46600000000000003</v>
      </c>
      <c r="J41" s="4">
        <v>43</v>
      </c>
      <c r="K41" s="4">
        <v>82</v>
      </c>
      <c r="L41" s="4">
        <v>138</v>
      </c>
      <c r="M41" s="4">
        <v>0.16700000000000001</v>
      </c>
      <c r="N41" s="4">
        <v>1.2669999999999999</v>
      </c>
      <c r="O41" s="4">
        <f t="shared" si="2"/>
        <v>1.4339999999999999</v>
      </c>
      <c r="P41" s="4">
        <v>0.94599999999999995</v>
      </c>
      <c r="Q41" s="4">
        <v>0.42399999999999999</v>
      </c>
      <c r="R41" s="4">
        <v>91.575000000000003</v>
      </c>
      <c r="S41" s="4">
        <f t="shared" si="3"/>
        <v>2.8039999999999998</v>
      </c>
      <c r="T41" s="4">
        <f t="shared" si="4"/>
        <v>1.0467153284671533</v>
      </c>
      <c r="U41" s="4">
        <v>1.19347816</v>
      </c>
      <c r="V41" s="4">
        <v>2.8554080000000002</v>
      </c>
      <c r="W41" s="4">
        <v>2.6213600000000001</v>
      </c>
      <c r="X41" s="4">
        <v>4.0490640000000004</v>
      </c>
    </row>
    <row r="42" spans="1:24" x14ac:dyDescent="0.15">
      <c r="A42" t="s">
        <v>51</v>
      </c>
      <c r="B42" t="s">
        <v>64</v>
      </c>
      <c r="C42" t="s">
        <v>114</v>
      </c>
      <c r="D42" t="s">
        <v>113</v>
      </c>
      <c r="E42" t="s">
        <v>113</v>
      </c>
      <c r="F42" t="s">
        <v>119</v>
      </c>
      <c r="G42" s="4">
        <v>1</v>
      </c>
      <c r="H42" s="4">
        <v>1.3080000000000001</v>
      </c>
      <c r="I42" s="4">
        <v>0.46700000000000003</v>
      </c>
      <c r="J42" s="4">
        <v>93</v>
      </c>
      <c r="K42" s="4">
        <v>163</v>
      </c>
      <c r="L42" s="4">
        <v>342</v>
      </c>
      <c r="M42" s="4">
        <v>0.214</v>
      </c>
      <c r="N42" s="4">
        <v>1.415</v>
      </c>
      <c r="O42" s="4">
        <f t="shared" si="2"/>
        <v>1.629</v>
      </c>
      <c r="P42" s="4">
        <v>2.9380000000000002</v>
      </c>
      <c r="Q42" s="4">
        <v>1.409</v>
      </c>
      <c r="R42" s="4">
        <v>361.351</v>
      </c>
      <c r="S42" s="4">
        <f t="shared" si="3"/>
        <v>5.976</v>
      </c>
      <c r="T42" s="4">
        <f t="shared" si="4"/>
        <v>0.37474120082815732</v>
      </c>
      <c r="U42" s="4">
        <v>1.1222965600000001</v>
      </c>
      <c r="V42" s="4">
        <v>0.70986400000000005</v>
      </c>
      <c r="W42" s="4">
        <v>3.2766999999999999</v>
      </c>
      <c r="X42" s="4">
        <v>3.6316320000000002</v>
      </c>
    </row>
    <row r="43" spans="1:24" x14ac:dyDescent="0.15">
      <c r="A43" t="s">
        <v>51</v>
      </c>
      <c r="B43" t="s">
        <v>65</v>
      </c>
      <c r="C43" t="s">
        <v>114</v>
      </c>
      <c r="D43" t="s">
        <v>113</v>
      </c>
      <c r="E43" t="s">
        <v>113</v>
      </c>
      <c r="F43" t="s">
        <v>120</v>
      </c>
      <c r="G43" s="4">
        <v>2</v>
      </c>
      <c r="H43" s="4">
        <v>1.387</v>
      </c>
      <c r="I43" s="4" t="s">
        <v>37</v>
      </c>
      <c r="J43" s="4">
        <v>36</v>
      </c>
      <c r="K43" s="4">
        <v>49</v>
      </c>
      <c r="L43" s="4">
        <v>108</v>
      </c>
      <c r="M43" s="4">
        <v>7.1999999999999995E-2</v>
      </c>
      <c r="N43" s="4">
        <v>0.86099999999999999</v>
      </c>
      <c r="O43" s="4">
        <f t="shared" si="2"/>
        <v>0.93299999999999994</v>
      </c>
      <c r="P43" s="4">
        <v>0.71599999999999997</v>
      </c>
      <c r="Q43" s="4">
        <v>0.126</v>
      </c>
      <c r="R43" s="4">
        <v>25.521999999999998</v>
      </c>
      <c r="S43" s="4">
        <f t="shared" si="3"/>
        <v>1.7749999999999999</v>
      </c>
      <c r="T43" s="4">
        <f t="shared" si="4"/>
        <v>1.1080760095011877</v>
      </c>
      <c r="U43" s="4">
        <v>1.04446203921569</v>
      </c>
      <c r="V43" s="4">
        <v>2.2129490196078399</v>
      </c>
      <c r="W43" s="4">
        <v>4.4145294117647103</v>
      </c>
      <c r="X43" s="4">
        <v>5.5431334117647104</v>
      </c>
    </row>
    <row r="44" spans="1:24" x14ac:dyDescent="0.15">
      <c r="A44" t="s">
        <v>51</v>
      </c>
      <c r="B44" t="s">
        <v>66</v>
      </c>
      <c r="C44" t="s">
        <v>114</v>
      </c>
      <c r="D44" t="s">
        <v>113</v>
      </c>
      <c r="E44" t="s">
        <v>114</v>
      </c>
      <c r="F44" t="s">
        <v>119</v>
      </c>
      <c r="G44" s="4">
        <v>1</v>
      </c>
      <c r="H44" s="4">
        <v>1.6519999999999999</v>
      </c>
      <c r="I44" s="4">
        <v>1.18</v>
      </c>
      <c r="J44" s="4">
        <v>126</v>
      </c>
      <c r="K44" s="4">
        <v>358</v>
      </c>
      <c r="L44" s="4">
        <v>510.2</v>
      </c>
      <c r="M44" s="4">
        <v>0.3</v>
      </c>
      <c r="N44" s="4">
        <v>2.6640000000000001</v>
      </c>
      <c r="O44" s="4">
        <f t="shared" si="2"/>
        <v>2.964</v>
      </c>
      <c r="P44" s="4">
        <v>3.2269999999999999</v>
      </c>
      <c r="Q44" s="4">
        <v>2.6320000000000001</v>
      </c>
      <c r="R44" s="4">
        <v>799.48599999999999</v>
      </c>
      <c r="S44" s="4">
        <f t="shared" si="3"/>
        <v>8.8230000000000004</v>
      </c>
      <c r="T44" s="4">
        <f t="shared" si="4"/>
        <v>0.50588837685611876</v>
      </c>
      <c r="U44" s="4">
        <v>0.87858488000000001</v>
      </c>
      <c r="V44" s="4">
        <v>3.4137279999999999</v>
      </c>
      <c r="W44" s="4">
        <v>5.0735999999999999</v>
      </c>
      <c r="X44" s="4">
        <v>6.7804640000000003</v>
      </c>
    </row>
    <row r="45" spans="1:24" x14ac:dyDescent="0.15">
      <c r="A45" t="s">
        <v>51</v>
      </c>
      <c r="B45" t="s">
        <v>67</v>
      </c>
      <c r="C45" t="s">
        <v>114</v>
      </c>
      <c r="D45" t="s">
        <v>113</v>
      </c>
      <c r="E45" t="s">
        <v>114</v>
      </c>
      <c r="F45" t="s">
        <v>120</v>
      </c>
      <c r="G45" s="4">
        <v>4</v>
      </c>
      <c r="H45" s="4">
        <v>1.103</v>
      </c>
      <c r="I45" s="4">
        <v>0.46700000000000003</v>
      </c>
      <c r="J45" s="4">
        <v>74</v>
      </c>
      <c r="K45" s="4">
        <v>225</v>
      </c>
      <c r="L45" s="4">
        <v>250.1</v>
      </c>
      <c r="M45" s="4">
        <v>6.0999999999999999E-2</v>
      </c>
      <c r="N45" s="4">
        <v>1.3460000000000001</v>
      </c>
      <c r="O45" s="4">
        <f t="shared" si="2"/>
        <v>1.407</v>
      </c>
      <c r="P45" s="4">
        <v>1.161</v>
      </c>
      <c r="Q45" s="4">
        <v>1.054</v>
      </c>
      <c r="R45" s="4">
        <v>331.77</v>
      </c>
      <c r="S45" s="4">
        <f t="shared" si="3"/>
        <v>3.6219999999999999</v>
      </c>
      <c r="T45" s="4">
        <f t="shared" si="4"/>
        <v>0.63521444695259599</v>
      </c>
      <c r="U45" s="4">
        <v>1.1483964799999999</v>
      </c>
      <c r="V45" s="4">
        <v>2.847432</v>
      </c>
      <c r="W45" s="4">
        <v>3.8263400000000001</v>
      </c>
      <c r="X45" s="4">
        <v>5.2500559999999998</v>
      </c>
    </row>
    <row r="46" spans="1:24" x14ac:dyDescent="0.15">
      <c r="A46" t="s">
        <v>51</v>
      </c>
      <c r="B46" t="s">
        <v>68</v>
      </c>
      <c r="C46" t="s">
        <v>114</v>
      </c>
      <c r="D46" t="s">
        <v>113</v>
      </c>
      <c r="E46" t="s">
        <v>114</v>
      </c>
      <c r="F46" t="s">
        <v>119</v>
      </c>
      <c r="G46" s="4">
        <v>1</v>
      </c>
      <c r="H46" s="4">
        <v>1.427</v>
      </c>
      <c r="I46" s="4">
        <v>1.151</v>
      </c>
      <c r="J46" s="4">
        <v>195</v>
      </c>
      <c r="K46" s="4">
        <v>482</v>
      </c>
      <c r="L46" s="4">
        <v>703</v>
      </c>
      <c r="M46" s="4">
        <v>0.22</v>
      </c>
      <c r="N46" s="4">
        <v>2.3849999999999998</v>
      </c>
      <c r="O46" s="4">
        <f t="shared" si="2"/>
        <v>2.605</v>
      </c>
      <c r="P46" s="4">
        <v>4.1230000000000002</v>
      </c>
      <c r="Q46" s="4">
        <v>2.778</v>
      </c>
      <c r="R46" s="4">
        <v>943.57500000000005</v>
      </c>
      <c r="S46" s="4">
        <f t="shared" si="3"/>
        <v>9.5060000000000002</v>
      </c>
      <c r="T46" s="4">
        <f t="shared" si="4"/>
        <v>0.3774815244167512</v>
      </c>
      <c r="U46" s="4">
        <v>1.15876462745098</v>
      </c>
      <c r="V46" s="4">
        <v>3.1578448979591802</v>
      </c>
      <c r="W46" s="4">
        <v>2.13557142857143</v>
      </c>
      <c r="X46" s="4">
        <v>3.6829154285714298</v>
      </c>
    </row>
    <row r="47" spans="1:24" x14ac:dyDescent="0.15">
      <c r="A47" t="s">
        <v>51</v>
      </c>
      <c r="B47" t="s">
        <v>69</v>
      </c>
      <c r="C47" t="s">
        <v>114</v>
      </c>
      <c r="D47" t="s">
        <v>113</v>
      </c>
      <c r="E47" t="s">
        <v>114</v>
      </c>
      <c r="F47" t="s">
        <v>120</v>
      </c>
      <c r="G47" s="4">
        <v>7</v>
      </c>
      <c r="H47" s="4">
        <v>1.718</v>
      </c>
      <c r="I47" s="4">
        <v>0.49299999999999999</v>
      </c>
      <c r="J47" s="4">
        <v>123</v>
      </c>
      <c r="K47" s="4">
        <v>253</v>
      </c>
      <c r="L47" s="4">
        <v>443.5</v>
      </c>
      <c r="M47" s="4">
        <v>0.104</v>
      </c>
      <c r="N47" s="4">
        <v>1.952</v>
      </c>
      <c r="O47" s="4">
        <f t="shared" si="2"/>
        <v>2.056</v>
      </c>
      <c r="P47" s="4">
        <v>2.593</v>
      </c>
      <c r="Q47" s="4">
        <v>1.2629999999999999</v>
      </c>
      <c r="R47" s="4">
        <v>384.82400000000001</v>
      </c>
      <c r="S47" s="4">
        <f t="shared" si="3"/>
        <v>5.9119999999999999</v>
      </c>
      <c r="T47" s="4">
        <f t="shared" si="4"/>
        <v>0.53319502074688796</v>
      </c>
      <c r="U47" s="4">
        <v>1.40353085714286</v>
      </c>
      <c r="V47" s="4">
        <v>2.8394560000000002</v>
      </c>
      <c r="W47" s="4">
        <v>4.3971200000000001</v>
      </c>
      <c r="X47" s="4">
        <v>5.8168480000000002</v>
      </c>
    </row>
    <row r="48" spans="1:24" x14ac:dyDescent="0.15">
      <c r="A48" t="s">
        <v>51</v>
      </c>
      <c r="B48" t="s">
        <v>70</v>
      </c>
      <c r="C48" t="s">
        <v>114</v>
      </c>
      <c r="D48" t="s">
        <v>113</v>
      </c>
      <c r="E48" t="s">
        <v>114</v>
      </c>
      <c r="F48" t="s">
        <v>119</v>
      </c>
      <c r="G48" s="4">
        <v>2</v>
      </c>
      <c r="H48" s="4">
        <v>3.0459999999999998</v>
      </c>
      <c r="I48" s="4">
        <v>0.82299999999999995</v>
      </c>
      <c r="J48" s="4">
        <v>49</v>
      </c>
      <c r="K48" s="4">
        <v>104</v>
      </c>
      <c r="L48" s="4">
        <v>192</v>
      </c>
      <c r="M48" s="4">
        <v>0.13900000000000001</v>
      </c>
      <c r="N48" s="4">
        <v>1.6719999999999999</v>
      </c>
      <c r="O48" s="4">
        <f t="shared" si="2"/>
        <v>1.8109999999999999</v>
      </c>
      <c r="P48" s="4">
        <v>1.375</v>
      </c>
      <c r="Q48" s="4">
        <v>0.53800000000000003</v>
      </c>
      <c r="R48" s="4">
        <v>145.893</v>
      </c>
      <c r="S48" s="4">
        <f t="shared" si="3"/>
        <v>3.7240000000000002</v>
      </c>
      <c r="T48" s="4">
        <f t="shared" si="4"/>
        <v>0.94668060637741758</v>
      </c>
      <c r="U48" s="4">
        <v>1.12587890196078</v>
      </c>
      <c r="V48" s="4">
        <v>2.9136816326530601</v>
      </c>
      <c r="W48" s="4">
        <v>2.4807142857142899</v>
      </c>
      <c r="X48" s="4">
        <v>3.9084182857142902</v>
      </c>
    </row>
    <row r="49" spans="1:24" x14ac:dyDescent="0.15">
      <c r="A49" t="s">
        <v>51</v>
      </c>
      <c r="B49" t="s">
        <v>71</v>
      </c>
      <c r="C49" t="s">
        <v>114</v>
      </c>
      <c r="D49" t="s">
        <v>113</v>
      </c>
      <c r="E49" t="s">
        <v>114</v>
      </c>
      <c r="F49" t="s">
        <v>120</v>
      </c>
      <c r="G49" s="4">
        <v>3</v>
      </c>
      <c r="H49" s="4">
        <v>1.2949999999999999</v>
      </c>
      <c r="I49" s="4">
        <v>0.41899999999999998</v>
      </c>
      <c r="J49" s="4">
        <v>55</v>
      </c>
      <c r="K49" s="4">
        <v>20</v>
      </c>
      <c r="L49" s="4">
        <v>206</v>
      </c>
      <c r="M49" s="4">
        <v>8.3000000000000004E-2</v>
      </c>
      <c r="N49" s="4">
        <v>1.1439999999999999</v>
      </c>
      <c r="O49" s="4">
        <f t="shared" si="2"/>
        <v>1.2269999999999999</v>
      </c>
      <c r="P49" s="4">
        <v>1.1870000000000001</v>
      </c>
      <c r="Q49" s="4">
        <v>9.4E-2</v>
      </c>
      <c r="R49" s="4">
        <v>15.55</v>
      </c>
      <c r="S49" s="4">
        <f t="shared" si="3"/>
        <v>2.5079999999999996</v>
      </c>
      <c r="T49" s="4">
        <f t="shared" si="4"/>
        <v>0.95784543325526916</v>
      </c>
      <c r="U49" s="4">
        <v>1.32287093877551</v>
      </c>
      <c r="V49" s="4">
        <v>4.8653599999999999</v>
      </c>
      <c r="W49" s="4">
        <v>5.2145333333333301</v>
      </c>
      <c r="X49" s="4">
        <v>6.6741413333333304</v>
      </c>
    </row>
    <row r="50" spans="1:24" x14ac:dyDescent="0.15">
      <c r="A50" t="s">
        <v>51</v>
      </c>
      <c r="B50" t="s">
        <v>72</v>
      </c>
      <c r="C50" t="s">
        <v>114</v>
      </c>
      <c r="D50" t="s">
        <v>113</v>
      </c>
      <c r="E50" t="s">
        <v>114</v>
      </c>
      <c r="F50" t="s">
        <v>119</v>
      </c>
      <c r="G50" s="4">
        <v>0</v>
      </c>
      <c r="H50" s="4">
        <v>1.407</v>
      </c>
      <c r="I50" s="4" t="s">
        <v>37</v>
      </c>
      <c r="J50" s="4">
        <v>43</v>
      </c>
      <c r="K50" s="4">
        <v>58</v>
      </c>
      <c r="L50" s="4">
        <v>102</v>
      </c>
      <c r="M50" s="4">
        <v>7.4999999999999997E-2</v>
      </c>
      <c r="N50" s="4">
        <v>0.88400000000000001</v>
      </c>
      <c r="O50" s="4">
        <f t="shared" si="2"/>
        <v>0.95899999999999996</v>
      </c>
      <c r="P50" s="4">
        <v>0.56799999999999995</v>
      </c>
      <c r="Q50" s="4">
        <v>0.22</v>
      </c>
      <c r="R50" s="4">
        <v>47.771000000000001</v>
      </c>
      <c r="S50" s="4">
        <f t="shared" si="3"/>
        <v>1.7469999999999999</v>
      </c>
      <c r="T50" s="4">
        <f t="shared" si="4"/>
        <v>1.217005076142132</v>
      </c>
    </row>
    <row r="51" spans="1:24" x14ac:dyDescent="0.15">
      <c r="A51" t="s">
        <v>51</v>
      </c>
      <c r="B51" t="s">
        <v>73</v>
      </c>
      <c r="C51" t="s">
        <v>114</v>
      </c>
      <c r="D51" t="s">
        <v>113</v>
      </c>
      <c r="E51" t="s">
        <v>114</v>
      </c>
      <c r="F51" t="s">
        <v>120</v>
      </c>
      <c r="G51" s="4">
        <v>0</v>
      </c>
      <c r="H51" s="4">
        <v>1.86</v>
      </c>
      <c r="I51" s="4">
        <v>0.84</v>
      </c>
      <c r="J51" s="4">
        <v>32</v>
      </c>
      <c r="K51" s="4">
        <v>13</v>
      </c>
      <c r="L51" s="4">
        <v>101</v>
      </c>
      <c r="M51" s="4">
        <v>6.2E-2</v>
      </c>
      <c r="N51" s="4">
        <v>0.67400000000000004</v>
      </c>
      <c r="O51" s="4">
        <f t="shared" si="2"/>
        <v>0.73599999999999999</v>
      </c>
      <c r="P51" s="4">
        <v>0.497</v>
      </c>
      <c r="Q51" s="4">
        <v>4.8000000000000001E-2</v>
      </c>
      <c r="R51" s="4">
        <v>9.91</v>
      </c>
      <c r="S51" s="4">
        <f t="shared" si="3"/>
        <v>1.2810000000000001</v>
      </c>
      <c r="T51" s="4">
        <f t="shared" si="4"/>
        <v>1.3504587155963301</v>
      </c>
    </row>
    <row r="52" spans="1:24" x14ac:dyDescent="0.15">
      <c r="A52" t="s">
        <v>51</v>
      </c>
      <c r="B52" t="s">
        <v>74</v>
      </c>
      <c r="C52" t="s">
        <v>114</v>
      </c>
      <c r="D52" t="s">
        <v>113</v>
      </c>
      <c r="E52" t="s">
        <v>114</v>
      </c>
      <c r="F52" t="s">
        <v>119</v>
      </c>
      <c r="G52" s="4">
        <v>1</v>
      </c>
      <c r="H52" s="4">
        <v>1.268</v>
      </c>
      <c r="I52" s="4">
        <v>0.79800000000000004</v>
      </c>
      <c r="J52" s="4">
        <v>83</v>
      </c>
      <c r="K52" s="4">
        <v>119</v>
      </c>
      <c r="L52" s="4">
        <v>405</v>
      </c>
      <c r="M52" s="4">
        <v>0.106</v>
      </c>
      <c r="N52" s="4">
        <v>1.4610000000000001</v>
      </c>
      <c r="O52" s="4">
        <f t="shared" si="2"/>
        <v>1.5670000000000002</v>
      </c>
      <c r="P52" s="4">
        <v>2.8130000000000002</v>
      </c>
      <c r="Q52" s="4">
        <v>0.505</v>
      </c>
      <c r="R52" s="4">
        <v>130.548</v>
      </c>
      <c r="S52" s="4">
        <f t="shared" si="3"/>
        <v>4.8850000000000007</v>
      </c>
      <c r="T52" s="4">
        <f t="shared" si="4"/>
        <v>0.47227245328511158</v>
      </c>
      <c r="U52" s="4">
        <v>0.60603670588235303</v>
      </c>
      <c r="V52" s="4">
        <v>2.6879119999999999</v>
      </c>
      <c r="W52" s="4">
        <v>4.9679000000000002</v>
      </c>
      <c r="X52" s="4">
        <v>6.3118559999999997</v>
      </c>
    </row>
    <row r="53" spans="1:24" x14ac:dyDescent="0.15">
      <c r="A53" t="s">
        <v>51</v>
      </c>
      <c r="B53" t="s">
        <v>75</v>
      </c>
      <c r="C53" t="s">
        <v>114</v>
      </c>
      <c r="D53" t="s">
        <v>113</v>
      </c>
      <c r="E53" t="s">
        <v>114</v>
      </c>
      <c r="F53" t="s">
        <v>120</v>
      </c>
      <c r="G53" s="4">
        <v>3</v>
      </c>
      <c r="H53" s="4">
        <v>1.0960000000000001</v>
      </c>
      <c r="I53" s="4">
        <v>0.27800000000000002</v>
      </c>
      <c r="J53" s="4">
        <v>47</v>
      </c>
      <c r="K53" s="4">
        <v>83</v>
      </c>
      <c r="L53" s="4">
        <v>142.5</v>
      </c>
      <c r="M53" s="4">
        <v>9.7000000000000003E-2</v>
      </c>
      <c r="N53" s="4">
        <v>1.046</v>
      </c>
      <c r="O53" s="4">
        <f t="shared" si="2"/>
        <v>1.143</v>
      </c>
      <c r="P53" s="4">
        <v>0.78500000000000003</v>
      </c>
      <c r="Q53" s="4">
        <v>0.308</v>
      </c>
      <c r="R53" s="4">
        <v>75.915000000000006</v>
      </c>
      <c r="S53" s="4">
        <f t="shared" si="3"/>
        <v>2.2359999999999998</v>
      </c>
      <c r="T53" s="4">
        <f t="shared" si="4"/>
        <v>1.0457456541628545</v>
      </c>
      <c r="U53" s="4">
        <v>0.75496960000000002</v>
      </c>
      <c r="V53" s="4">
        <v>3.8415020408163301</v>
      </c>
      <c r="W53" s="4">
        <v>3.1494285714285701</v>
      </c>
      <c r="X53" s="4">
        <v>5.0317645714285701</v>
      </c>
    </row>
    <row r="54" spans="1:24" x14ac:dyDescent="0.15">
      <c r="A54" t="s">
        <v>51</v>
      </c>
      <c r="B54" t="s">
        <v>76</v>
      </c>
      <c r="C54" t="s">
        <v>114</v>
      </c>
      <c r="D54" t="s">
        <v>113</v>
      </c>
      <c r="E54" t="s">
        <v>114</v>
      </c>
      <c r="F54" t="s">
        <v>119</v>
      </c>
      <c r="G54" s="4">
        <v>0</v>
      </c>
      <c r="H54" s="4">
        <v>0.94199999999999995</v>
      </c>
      <c r="I54" s="4">
        <v>1.04</v>
      </c>
      <c r="J54" s="4">
        <v>82</v>
      </c>
      <c r="K54" s="4">
        <v>182</v>
      </c>
      <c r="L54" s="4">
        <v>325.39999999999998</v>
      </c>
      <c r="M54" s="4">
        <v>0.156</v>
      </c>
      <c r="N54" s="4">
        <v>1.5640000000000001</v>
      </c>
      <c r="O54" s="4">
        <f t="shared" si="2"/>
        <v>1.72</v>
      </c>
      <c r="P54" s="4">
        <v>2.0659999999999998</v>
      </c>
      <c r="Q54" s="4">
        <v>1.0860000000000001</v>
      </c>
      <c r="R54" s="4">
        <v>353.92599999999999</v>
      </c>
      <c r="S54" s="4">
        <f t="shared" si="3"/>
        <v>4.8719999999999999</v>
      </c>
      <c r="T54" s="4">
        <f t="shared" si="4"/>
        <v>0.54568527918781717</v>
      </c>
    </row>
    <row r="55" spans="1:24" x14ac:dyDescent="0.15">
      <c r="A55" t="s">
        <v>51</v>
      </c>
      <c r="B55" t="s">
        <v>77</v>
      </c>
      <c r="C55" t="s">
        <v>114</v>
      </c>
      <c r="D55" t="s">
        <v>113</v>
      </c>
      <c r="E55" t="s">
        <v>114</v>
      </c>
      <c r="F55" t="s">
        <v>120</v>
      </c>
      <c r="G55" s="4">
        <v>0</v>
      </c>
      <c r="H55" s="4">
        <v>0.67</v>
      </c>
      <c r="I55" s="4">
        <v>0.218</v>
      </c>
      <c r="J55" s="4">
        <v>23</v>
      </c>
      <c r="K55" s="4">
        <v>11</v>
      </c>
      <c r="L55" s="4">
        <v>87</v>
      </c>
      <c r="M55" s="4">
        <v>2.1000000000000001E-2</v>
      </c>
      <c r="N55" s="4">
        <v>0.153</v>
      </c>
      <c r="O55" s="4">
        <f t="shared" si="2"/>
        <v>0.17399999999999999</v>
      </c>
      <c r="P55" s="4">
        <v>0.46600000000000003</v>
      </c>
      <c r="Q55" s="4">
        <v>3.5000000000000003E-2</v>
      </c>
      <c r="R55" s="4">
        <v>8.8770000000000007</v>
      </c>
      <c r="S55" s="4">
        <f t="shared" si="3"/>
        <v>0.67500000000000004</v>
      </c>
      <c r="T55" s="4">
        <f t="shared" si="4"/>
        <v>0.34730538922155685</v>
      </c>
    </row>
    <row r="56" spans="1:24" x14ac:dyDescent="0.15">
      <c r="A56" t="s">
        <v>51</v>
      </c>
      <c r="B56" t="s">
        <v>78</v>
      </c>
      <c r="C56" t="s">
        <v>114</v>
      </c>
      <c r="D56" t="s">
        <v>113</v>
      </c>
      <c r="E56" t="s">
        <v>114</v>
      </c>
      <c r="F56" t="s">
        <v>119</v>
      </c>
      <c r="G56" s="4">
        <v>3</v>
      </c>
      <c r="H56" s="4">
        <v>1.4630000000000001</v>
      </c>
      <c r="I56" s="4">
        <v>0.58499999999999996</v>
      </c>
      <c r="J56" s="4">
        <v>90</v>
      </c>
      <c r="K56" s="4">
        <v>126</v>
      </c>
      <c r="L56" s="4">
        <v>389</v>
      </c>
      <c r="M56" s="4">
        <v>0.161</v>
      </c>
      <c r="N56" s="4">
        <v>1.984</v>
      </c>
      <c r="O56" s="4">
        <f t="shared" si="2"/>
        <v>2.145</v>
      </c>
      <c r="P56" s="4">
        <v>2.7930000000000001</v>
      </c>
      <c r="Q56" s="4">
        <v>0.78</v>
      </c>
      <c r="R56" s="4">
        <v>202.45599999999999</v>
      </c>
      <c r="S56" s="4">
        <f t="shared" si="3"/>
        <v>5.7180000000000009</v>
      </c>
      <c r="T56" s="4">
        <f t="shared" si="4"/>
        <v>0.60033585222502095</v>
      </c>
      <c r="U56" s="4">
        <v>0.84996647999999997</v>
      </c>
      <c r="V56" s="4">
        <v>2.4566080000000001</v>
      </c>
      <c r="W56" s="4">
        <v>3.2132800000000001</v>
      </c>
      <c r="X56" s="4">
        <v>4.4415839999999998</v>
      </c>
    </row>
    <row r="57" spans="1:24" x14ac:dyDescent="0.15">
      <c r="A57" t="s">
        <v>51</v>
      </c>
      <c r="B57" t="s">
        <v>79</v>
      </c>
      <c r="C57" t="s">
        <v>114</v>
      </c>
      <c r="D57" t="s">
        <v>113</v>
      </c>
      <c r="E57" t="s">
        <v>114</v>
      </c>
      <c r="F57" t="s">
        <v>120</v>
      </c>
      <c r="G57" s="4">
        <v>2</v>
      </c>
      <c r="H57" s="4">
        <v>1.2110000000000001</v>
      </c>
      <c r="I57" s="4">
        <v>0.88200000000000001</v>
      </c>
      <c r="J57" s="4">
        <v>62</v>
      </c>
      <c r="K57" s="4">
        <v>80</v>
      </c>
      <c r="L57" s="4">
        <v>275</v>
      </c>
      <c r="M57" s="4">
        <v>0.20899999999999999</v>
      </c>
      <c r="N57" s="4">
        <v>1.5640000000000001</v>
      </c>
      <c r="O57" s="4">
        <f t="shared" si="2"/>
        <v>1.7730000000000001</v>
      </c>
      <c r="P57" s="4">
        <v>1.633</v>
      </c>
      <c r="Q57" s="4">
        <v>0.52</v>
      </c>
      <c r="R57" s="4">
        <v>145.25899999999999</v>
      </c>
      <c r="S57" s="4">
        <f t="shared" si="3"/>
        <v>3.9260000000000002</v>
      </c>
      <c r="T57" s="4">
        <f t="shared" si="4"/>
        <v>0.82350209010682773</v>
      </c>
      <c r="U57" s="4">
        <v>1.19347816</v>
      </c>
      <c r="V57" s="4">
        <v>2.7596959999999999</v>
      </c>
      <c r="W57" s="4">
        <v>1.77576</v>
      </c>
      <c r="X57" s="4">
        <v>3.155608</v>
      </c>
    </row>
  </sheetData>
  <sortState ref="A2:S79">
    <sortCondition ref="C2:C79"/>
    <sortCondition ref="D2:D79"/>
    <sortCondition ref="E2:E79"/>
    <sortCondition ref="B2:B7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1st_gen_20210305</vt:lpstr>
      <vt:lpstr>2nd_gen_20210305</vt:lpstr>
      <vt:lpstr>3rd_gen_20210305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Bi-Cheng</cp:lastModifiedBy>
  <dcterms:created xsi:type="dcterms:W3CDTF">2019-07-31T01:29:00Z</dcterms:created>
  <dcterms:modified xsi:type="dcterms:W3CDTF">2023-03-02T08:48:59Z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4AB93743C10F4A79A80C4F5D14FF7E02</vt:lpwstr>
  </property>
</Properties>
</file>