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i\Desktop\"/>
    </mc:Choice>
  </mc:AlternateContent>
  <bookViews>
    <workbookView xWindow="0" yWindow="0" windowWidth="23040" windowHeight="9048" tabRatio="352" activeTab="2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5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F5" i="1"/>
  <c r="E5" i="1"/>
  <c r="T49" i="1" l="1"/>
  <c r="S49" i="1"/>
  <c r="R49" i="1"/>
  <c r="Q49" i="1"/>
  <c r="P49" i="1"/>
  <c r="O49" i="1"/>
  <c r="N49" i="1"/>
  <c r="M49" i="1"/>
  <c r="K49" i="1"/>
  <c r="J49" i="1"/>
  <c r="I49" i="1"/>
  <c r="H49" i="1"/>
  <c r="G49" i="1"/>
  <c r="F49" i="1"/>
  <c r="E49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T47" i="1"/>
  <c r="S47" i="1"/>
  <c r="R47" i="1"/>
  <c r="Q47" i="1"/>
  <c r="P47" i="1"/>
  <c r="O47" i="1"/>
  <c r="N47" i="1"/>
  <c r="M47" i="1"/>
  <c r="K47" i="1"/>
  <c r="J47" i="1"/>
  <c r="I47" i="1"/>
  <c r="H47" i="1"/>
  <c r="G47" i="1"/>
  <c r="F47" i="1"/>
  <c r="E47" i="1"/>
  <c r="T46" i="1"/>
  <c r="S46" i="1"/>
  <c r="R46" i="1"/>
  <c r="Q46" i="1"/>
  <c r="P46" i="1"/>
  <c r="O46" i="1"/>
  <c r="N46" i="1"/>
  <c r="M46" i="1"/>
  <c r="K46" i="1"/>
  <c r="J46" i="1"/>
  <c r="I46" i="1"/>
  <c r="H46" i="1"/>
  <c r="G46" i="1"/>
  <c r="F46" i="1"/>
  <c r="E46" i="1"/>
  <c r="T45" i="1"/>
  <c r="S45" i="1"/>
  <c r="R45" i="1"/>
  <c r="Q45" i="1"/>
  <c r="P45" i="1"/>
  <c r="O45" i="1"/>
  <c r="N45" i="1"/>
  <c r="M45" i="1"/>
  <c r="K45" i="1"/>
  <c r="J45" i="1"/>
  <c r="I45" i="1"/>
  <c r="H45" i="1"/>
  <c r="G45" i="1"/>
  <c r="F45" i="1"/>
  <c r="E45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</calcChain>
</file>

<file path=xl/sharedStrings.xml><?xml version="1.0" encoding="utf-8"?>
<sst xmlns="http://schemas.openxmlformats.org/spreadsheetml/2006/main" count="169" uniqueCount="68">
  <si>
    <t>Kmeans</t>
  </si>
  <si>
    <t>abs_title_subjectivity</t>
  </si>
  <si>
    <t>data_channel_is_entertainment</t>
  </si>
  <si>
    <t>data_channel_is_lifestyle</t>
  </si>
  <si>
    <t>data_channel_is_socmed</t>
  </si>
  <si>
    <t>global_rate_positive_words</t>
  </si>
  <si>
    <t>global_subjectivity</t>
  </si>
  <si>
    <t>is_weekend</t>
  </si>
  <si>
    <t>kw_avg_max</t>
  </si>
  <si>
    <t>ln_abs_title_sentiment_polarity</t>
  </si>
  <si>
    <t>ln_global_rate_negative_words</t>
  </si>
  <si>
    <t>ln_kw_avg_avg</t>
  </si>
  <si>
    <t>ln_kw_avg_min</t>
  </si>
  <si>
    <t>ln_kw_min_max</t>
  </si>
  <si>
    <t>ln_kw_min_min</t>
  </si>
  <si>
    <t>ln_LDA_00 (Business)</t>
  </si>
  <si>
    <t>ln_LDA_01 (Entertainment)</t>
  </si>
  <si>
    <t>ln_LDA_02 (World)</t>
  </si>
  <si>
    <t>ln_LDA_03</t>
  </si>
  <si>
    <t>ln_LDA_04 (Technology)</t>
  </si>
  <si>
    <t>ln_min_positive_polarity</t>
  </si>
  <si>
    <t>ln_n_tokens_content</t>
  </si>
  <si>
    <t>ln_num_hrefs</t>
  </si>
  <si>
    <t>ln_num_imgs</t>
  </si>
  <si>
    <t>ln_num_videos</t>
  </si>
  <si>
    <t>ln_self_reference_avg_sharess</t>
  </si>
  <si>
    <t>ln_shares</t>
  </si>
  <si>
    <t>max_negative_polarity</t>
  </si>
  <si>
    <t>max_positive_polarity</t>
  </si>
  <si>
    <t>min_negative_polarity</t>
  </si>
  <si>
    <t>n_tokens_title</t>
  </si>
  <si>
    <t>num_keywords</t>
  </si>
  <si>
    <t>popular</t>
  </si>
  <si>
    <t>rate_positive_words</t>
  </si>
  <si>
    <t>shares</t>
  </si>
  <si>
    <t>title_sentiment_polarity</t>
  </si>
  <si>
    <t>Associated Data Channel</t>
  </si>
  <si>
    <t>It's about the World</t>
  </si>
  <si>
    <t>It's a small World</t>
  </si>
  <si>
    <t>Technology</t>
  </si>
  <si>
    <t>Not Top 4</t>
  </si>
  <si>
    <t>It's Just Business</t>
  </si>
  <si>
    <t>Tech → World</t>
  </si>
  <si>
    <t>It's just Entertaining</t>
  </si>
  <si>
    <t>positive / negative</t>
  </si>
  <si>
    <t>images</t>
  </si>
  <si>
    <t>videos</t>
  </si>
  <si>
    <t>alternative channels</t>
  </si>
  <si>
    <t>content length</t>
  </si>
  <si>
    <t>links to other content</t>
  </si>
  <si>
    <t>popularity / shares</t>
  </si>
  <si>
    <t>World</t>
  </si>
  <si>
    <t>Business</t>
  </si>
  <si>
    <t>Tech Lite</t>
  </si>
  <si>
    <t>Tech + Ent</t>
  </si>
  <si>
    <t>Not Top 4 !!</t>
  </si>
  <si>
    <t>Entertainment</t>
  </si>
  <si>
    <t>Spectral</t>
  </si>
  <si>
    <t>Same View</t>
  </si>
  <si>
    <t>Similar View</t>
  </si>
  <si>
    <t>Contrasting on shared content, otherwise similar view</t>
  </si>
  <si>
    <t>K-Means Clusters</t>
  </si>
  <si>
    <t>Spectral Clusters</t>
  </si>
  <si>
    <t>Hierarchical Clusters, Type=ward</t>
  </si>
  <si>
    <t>kmeans_labels</t>
  </si>
  <si>
    <t>NaN</t>
  </si>
  <si>
    <t>kmeans_labels0123abs_title_subjectivity-0.1561980.298019-0.028053-0.087397data_channel_is_entertainment-0.355842-0.352884-0.0183260.778840data_channel_is_lifestyle0.129950-0.013567-0.162150-0.133002data_channel_is_socmed0.175419-0.083007-0.160683-0.123414global_rate_positive_words0.311925-0.331684-2.2866080.143412global_subjectivity0.055227-0.131420-3.8457010.417248is_weekend-0.026106-0.003258-0.0124340.036635kmeans_labelsNaNNaNNaNNaNkw_avg_max-0.3502030.0164600.9099430.333213ln_LDA_000.638656-0.328086-0.393350-0.442654ln_LDA_01-0.269133-0.317103-0.0962910.644581ln_LDA_02-0.1285300.714255-0.086383-0.512459ln_LDA_03-0.449992-0.5297051.0165880.966850ln_LDA_040.2132290.391228-0.560129-0.584275ln_abs_title_sentiment_polarity0.069644-0.3097740.1635120.193200ln_global_rate_negative_words-0.114509-0.031034-1.5501550.316880ln_kw_avg_avg-0.275666-0.1923640.6050430.468173ln_kw_avg_min0.274193-0.337139-0.2403160.003502ln_kw_min_max-0.1734780.0535700.2652490.139224ln_kw_min_min0.484761-0.384676-0.478482-0.189991ln_min_positive_polarity-0.1503780.119755-1.4971180.212840ln_n_tokens_content0.1747130.203267-4.7626790.036488ln_num_hrefs0.0483450.006710-2.6746070.184474ln_num_imgs-0.163920-0.064905-0.4658380.308708ln_num_videos-0.324963-0.1430850.1251880.527382ln_self_reference_avg_sharess-0.3667220.343426-2.0650920.321422ln_shares-0.002531-0.1310470.1541810.113427max_negative_polarity0.0769100.0252801.117202-0.224186max_positive_polarity0.138760-0.134653-3.0877010.245675min_negative_polarity0.079343-0.0240971.799715-0.244200n_tokens_title-0.1443300.0459850.2101490.115471num_keywords0.027363-0.0378460.116355-0.008812popularNaNNaNNaNNaNrate_positive_words0.318539-0.057253-3.6394040.000826shares-0.033880-0.0621070.0470410.096717title_sentiment_polarity0.180138-0.2825080.0861120.037504</t>
  </si>
  <si>
    <t>Hierarchical Clusters, Type=average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</si>
</sst>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>
    <font>
      <sz val="11"/>
      <color theme="1"/>
      <name val="Calibri"/>
      <family val="2"/>
      <scheme val="minor"/>
    </font>
    <font>
      <sz val="11"/>
      <name val="Ubuntu"/>
      <charset val="1"/>
    </font>
    <font>
      <b/>
      <sz val="14"/>
      <name val="Ubuntu"/>
      <charset val="1"/>
    </font>
    <font>
      <b/>
      <sz val="11"/>
      <color rgb="FFFFFFFF"/>
      <name val="Ubuntu"/>
      <charset val="1"/>
    </font>
    <font>
      <b/>
      <sz val="11"/>
      <name val="Ubuntu"/>
      <charset val="1"/>
    </font>
    <font>
      <b/>
      <sz val="11"/>
      <name val="Ubuntu"/>
      <family val="2"/>
    </font>
    <font>
      <b/>
      <sz val="12"/>
      <name val="Ubuntu"/>
      <family val="2"/>
    </font>
    <font>
      <b/>
      <sz val="12"/>
      <color theme="1"/>
      <name val="Calibri"/>
      <family val="2"/>
      <scheme val="minor"/>
    </font>
    <font>
      <b/>
      <sz val="14"/>
      <name val="Ubuntu"/>
      <family val="2"/>
    </font>
    <font>
      <b/>
      <sz val="14"/>
      <color theme="1"/>
      <name val="Ubuntu"/>
      <family val="2"/>
    </font>
    <font>
      <b/>
      <sz val="16"/>
      <color theme="1"/>
      <name val="Ubuntu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666666"/>
        <bgColor rgb="FF808080"/>
      </patternFill>
    </fill>
    <fill>
      <patternFill patternType="solid">
        <fgColor rgb="FF6699CC"/>
        <bgColor rgb="FF669999"/>
      </patternFill>
    </fill>
    <fill>
      <patternFill patternType="solid">
        <fgColor rgb="FF669999"/>
        <bgColor rgb="FF6699CC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CC"/>
      </patternFill>
    </fill>
    <fill>
      <patternFill patternType="solid">
        <fgColor rgb="FF99FFFF"/>
        <bgColor rgb="FFCCFFCC"/>
      </patternFill>
    </fill>
    <fill>
      <patternFill patternType="solid">
        <fgColor rgb="FFFFCCCC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CFE7F5"/>
      </patternFill>
    </fill>
    <fill>
      <patternFill patternType="solid">
        <fgColor theme="2" tint="-9.9978637043366805E-2"/>
        <bgColor rgb="FFAEA79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6">
    <border>
      <left/>
      <right/>
      <top/>
      <bottom/>
      <diagonal/>
    </border>
    <border>
      <left style="double">
        <color rgb="FF1C1C1C"/>
      </left>
      <right style="double">
        <color rgb="FF1C1C1C"/>
      </right>
      <top style="double">
        <color rgb="FF1C1C1C"/>
      </top>
      <bottom/>
      <diagonal/>
    </border>
    <border>
      <left style="double">
        <color rgb="FF1C1C1C"/>
      </left>
      <right/>
      <top/>
      <bottom/>
      <diagonal/>
    </border>
    <border>
      <left/>
      <right style="double">
        <color rgb="FF1C1C1C"/>
      </right>
      <top/>
      <bottom/>
      <diagonal/>
    </border>
    <border>
      <left style="double">
        <color rgb="FF1C1C1C"/>
      </left>
      <right/>
      <top/>
      <bottom style="double">
        <color rgb="FF1C1C1C"/>
      </bottom>
      <diagonal/>
    </border>
    <border>
      <left/>
      <right/>
      <top/>
      <bottom style="double">
        <color rgb="FF1C1C1C"/>
      </bottom>
      <diagonal/>
    </border>
    <border>
      <left/>
      <right style="double">
        <color rgb="FF1C1C1C"/>
      </right>
      <top/>
      <bottom style="double">
        <color rgb="FF1C1C1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1" fontId="3" fillId="0" borderId="0" xfId="0" applyNumberFormat="1" applyFont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1" fillId="8" borderId="0" xfId="0" applyNumberFormat="1" applyFont="1" applyFill="1"/>
    <xf numFmtId="164" fontId="1" fillId="9" borderId="0" xfId="0" applyNumberFormat="1" applyFont="1" applyFill="1"/>
    <xf numFmtId="164" fontId="1" fillId="0" borderId="2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5" fontId="4" fillId="10" borderId="2" xfId="0" applyNumberFormat="1" applyFont="1" applyFill="1" applyBorder="1" applyAlignment="1">
      <alignment horizontal="center"/>
    </xf>
    <xf numFmtId="165" fontId="4" fillId="10" borderId="0" xfId="0" applyNumberFormat="1" applyFont="1" applyFill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0" borderId="4" xfId="0" applyNumberFormat="1" applyFont="1" applyFill="1" applyBorder="1" applyAlignment="1">
      <alignment horizontal="center"/>
    </xf>
    <xf numFmtId="165" fontId="4" fillId="10" borderId="5" xfId="0" applyNumberFormat="1" applyFont="1" applyFill="1" applyBorder="1" applyAlignment="1">
      <alignment horizontal="center"/>
    </xf>
    <xf numFmtId="165" fontId="4" fillId="10" borderId="6" xfId="0" applyNumberFormat="1" applyFont="1" applyFill="1" applyBorder="1" applyAlignment="1">
      <alignment horizontal="center"/>
    </xf>
    <xf numFmtId="164" fontId="0" fillId="11" borderId="0" xfId="0" applyNumberForma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164" fontId="6" fillId="14" borderId="0" xfId="0" applyNumberFormat="1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5" fillId="15" borderId="0" xfId="0" applyFont="1" applyFill="1"/>
    <xf numFmtId="164" fontId="5" fillId="15" borderId="0" xfId="0" applyNumberFormat="1" applyFont="1" applyFill="1" applyAlignment="1">
      <alignment horizontal="left"/>
    </xf>
    <xf numFmtId="0" fontId="6" fillId="13" borderId="0" xfId="0" applyFont="1" applyFill="1" applyBorder="1" applyAlignment="1">
      <alignment horizontal="center"/>
    </xf>
    <xf numFmtId="0" fontId="6" fillId="1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14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5" fillId="15" borderId="0" xfId="0" applyFont="1" applyFill="1" applyBorder="1"/>
    <xf numFmtId="165" fontId="4" fillId="1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5" fillId="15" borderId="0" xfId="0" applyNumberFormat="1" applyFont="1" applyFill="1" applyBorder="1" applyAlignment="1">
      <alignment horizontal="left"/>
    </xf>
    <xf numFmtId="164" fontId="6" fillId="12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/>
    </xf>
    <xf numFmtId="0" fontId="6" fillId="14" borderId="9" xfId="0" applyFont="1" applyFill="1" applyBorder="1" applyAlignment="1">
      <alignment horizontal="center"/>
    </xf>
    <xf numFmtId="165" fontId="4" fillId="10" borderId="8" xfId="0" applyNumberFormat="1" applyFont="1" applyFill="1" applyBorder="1" applyAlignment="1">
      <alignment horizontal="center"/>
    </xf>
    <xf numFmtId="165" fontId="4" fillId="10" borderId="9" xfId="0" applyNumberFormat="1" applyFont="1" applyFill="1" applyBorder="1" applyAlignment="1">
      <alignment horizontal="center"/>
    </xf>
    <xf numFmtId="165" fontId="4" fillId="10" borderId="10" xfId="0" applyNumberFormat="1" applyFont="1" applyFill="1" applyBorder="1" applyAlignment="1">
      <alignment horizontal="center"/>
    </xf>
    <xf numFmtId="165" fontId="4" fillId="10" borderId="11" xfId="0" applyNumberFormat="1" applyFont="1" applyFill="1" applyBorder="1" applyAlignment="1">
      <alignment horizontal="center"/>
    </xf>
    <xf numFmtId="165" fontId="4" fillId="0" borderId="11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1" xfId="0" applyFill="1" applyBorder="1"/>
    <xf numFmtId="165" fontId="4" fillId="10" borderId="12" xfId="0" applyNumberFormat="1" applyFont="1" applyFill="1" applyBorder="1" applyAlignment="1">
      <alignment horizontal="center"/>
    </xf>
    <xf numFmtId="0" fontId="0" fillId="0" borderId="8" xfId="0" applyBorder="1"/>
    <xf numFmtId="164" fontId="6" fillId="12" borderId="9" xfId="0" applyNumberFormat="1" applyFont="1" applyFill="1" applyBorder="1" applyAlignment="1">
      <alignment horizontal="center"/>
    </xf>
    <xf numFmtId="0" fontId="0" fillId="0" borderId="10" xfId="0" applyBorder="1"/>
    <xf numFmtId="0" fontId="0" fillId="16" borderId="13" xfId="0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4" xfId="0" applyFont="1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9" fillId="16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10" fillId="16" borderId="13" xfId="0" applyFont="1" applyFill="1" applyBorder="1" applyAlignment="1">
      <alignment horizontal="center"/>
    </xf>
    <xf numFmtId="0" fontId="10" fillId="16" borderId="14" xfId="0" applyFont="1" applyFill="1" applyBorder="1" applyAlignment="1">
      <alignment horizontal="center"/>
    </xf>
    <xf numFmtId="0" fontId="10" fillId="16" borderId="15" xfId="0" applyFont="1" applyFill="1" applyBorder="1" applyAlignment="1">
      <alignment horizontal="center"/>
    </xf>
    <xf numFmtId="0" fontId="11" fillId="17" borderId="0" xfId="0" applyFont="1" applyFill="1" applyAlignment="1">
      <alignment horizontal="right" vertical="center" wrapText="1"/>
    </xf>
    <xf numFmtId="0" fontId="11" fillId="18" borderId="0" xfId="0" applyFont="1" applyFill="1" applyAlignment="1">
      <alignment horizontal="right" vertical="top" wrapText="1"/>
    </xf>
    <xf numFmtId="0" fontId="12" fillId="18" borderId="0" xfId="0" applyFont="1" applyFill="1" applyAlignment="1">
      <alignment horizontal="right" vertical="center" wrapText="1"/>
    </xf>
    <xf numFmtId="0" fontId="11" fillId="17" borderId="0" xfId="0" applyFont="1" applyFill="1" applyAlignment="1">
      <alignment horizontal="right" vertical="top" wrapText="1"/>
    </xf>
    <xf numFmtId="0" fontId="12" fillId="17" borderId="0" xfId="0" applyFont="1" applyFill="1" applyAlignment="1">
      <alignment horizontal="righ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opLeftCell="A21" zoomScale="90" zoomScaleNormal="90" workbookViewId="0">
      <selection activeCell="H43" sqref="H43:H49"/>
    </sheetView>
  </sheetViews>
  <sheetFormatPr defaultRowHeight="14.4"/>
  <cols>
    <col min="1" max="2" width="9.109375" style="1"/>
    <col min="3" max="3" width="9.109375" style="8"/>
    <col min="4" max="4" width="33.109375" style="9" bestFit="1" customWidth="1"/>
    <col min="5" max="11" width="23.33203125" style="11" customWidth="1"/>
    <col min="12" max="12" width="9.109375" style="9" customWidth="1"/>
    <col min="13" max="20" width="20.33203125" style="9" customWidth="1"/>
  </cols>
  <sheetData>
    <row r="1" spans="1:20" s="1" customFormat="1" thickBot="1"/>
    <row r="2" spans="1:20" s="1" customFormat="1" ht="18" thickTop="1">
      <c r="E2" s="74" t="s">
        <v>0</v>
      </c>
      <c r="F2" s="74"/>
      <c r="G2" s="74"/>
      <c r="H2" s="74"/>
      <c r="I2" s="74"/>
      <c r="J2" s="74"/>
      <c r="K2" s="74"/>
      <c r="M2" s="75" t="s">
        <v>57</v>
      </c>
      <c r="N2" s="75"/>
      <c r="O2" s="75"/>
      <c r="P2" s="75"/>
      <c r="Q2" s="75"/>
      <c r="R2" s="75"/>
      <c r="S2" s="75"/>
      <c r="T2" s="75"/>
    </row>
    <row r="3" spans="1:20" s="3" customFormat="1" ht="13.8">
      <c r="A3" s="1"/>
      <c r="B3" s="1"/>
      <c r="C3" s="2"/>
      <c r="E3" s="4">
        <v>0</v>
      </c>
      <c r="F3" s="3">
        <v>1</v>
      </c>
      <c r="K3" s="5"/>
    </row>
    <row r="4" spans="1:20" s="1" customFormat="1" ht="13.8">
      <c r="E4" s="6"/>
      <c r="K4" s="7"/>
    </row>
    <row r="5" spans="1:20" s="1" customFormat="1">
      <c r="C5" s="8">
        <v>1</v>
      </c>
      <c r="D5" s="9" t="s">
        <v>1</v>
      </c>
      <c r="E5" s="10">
        <f>VLOOKUP(D5,Sheet3!A:C,2,FALSE)</f>
        <v>-0.156198</v>
      </c>
      <c r="F5" s="11">
        <f>VLOOKUP(D5,Sheet3!A:C,3,FALSE)</f>
        <v>0.29801899999999998</v>
      </c>
      <c r="G5" s="11">
        <f>VLOOKUP(D5,Sheet3!A:E,4,FALSE)</f>
        <v>-2.8053000000000002E-2</v>
      </c>
      <c r="H5" s="11">
        <f>VLOOKUP(D5,Sheet3!A:E,5,FALSE)</f>
        <v>-8.7397000000000002E-2</v>
      </c>
      <c r="I5" s="11"/>
      <c r="J5" s="11"/>
      <c r="K5" s="12"/>
      <c r="M5" s="13">
        <v>-3.7425E-2</v>
      </c>
      <c r="N5" s="13">
        <v>4.7433000000000003E-2</v>
      </c>
      <c r="O5" s="13">
        <v>1.5299E-2</v>
      </c>
      <c r="P5" s="13">
        <v>-8.2404000000000005E-2</v>
      </c>
      <c r="Q5" s="13">
        <v>0.30135400000000001</v>
      </c>
      <c r="R5" s="13">
        <v>5.9130000000000002E-2</v>
      </c>
      <c r="S5" s="13">
        <v>4.4155E-2</v>
      </c>
      <c r="T5" s="13">
        <v>-0.19456399999999999</v>
      </c>
    </row>
    <row r="6" spans="1:20" s="1" customFormat="1">
      <c r="C6" s="8">
        <v>2</v>
      </c>
      <c r="D6" s="9" t="s">
        <v>2</v>
      </c>
      <c r="E6" s="10">
        <f>VLOOKUP(D6,Sheet3!A:C,2,FALSE)</f>
        <v>-0.35584199999999999</v>
      </c>
      <c r="F6" s="11">
        <f>VLOOKUP(D6,Sheet3!A:C,3,FALSE)</f>
        <v>-0.35288399999999998</v>
      </c>
      <c r="G6" s="11">
        <f>VLOOKUP(D6,Sheet3!A:E,4,FALSE)</f>
        <v>-1.8325999999999999E-2</v>
      </c>
      <c r="H6" s="11">
        <f>VLOOKUP(D6,Sheet3!A:E,5,FALSE)</f>
        <v>0.77883999999999998</v>
      </c>
      <c r="I6" s="11"/>
      <c r="J6" s="11"/>
      <c r="K6" s="12"/>
      <c r="M6" s="13">
        <v>-0.41969200000000001</v>
      </c>
      <c r="N6" s="13">
        <v>-0.38155499999999998</v>
      </c>
      <c r="O6" s="13">
        <v>-0.432421</v>
      </c>
      <c r="P6" s="13">
        <v>6.7889999999999999E-3</v>
      </c>
      <c r="Q6" s="13">
        <v>-0.41156799999999999</v>
      </c>
      <c r="R6" s="13">
        <v>-0.32501200000000002</v>
      </c>
      <c r="S6" s="13">
        <v>0.45674599999999999</v>
      </c>
      <c r="T6" s="13">
        <v>1.1047450000000001</v>
      </c>
    </row>
    <row r="7" spans="1:20" s="1" customFormat="1">
      <c r="C7" s="8">
        <v>3</v>
      </c>
      <c r="D7" s="9" t="s">
        <v>3</v>
      </c>
      <c r="E7" s="10">
        <f>VLOOKUP(D7,Sheet3!A:C,2,FALSE)</f>
        <v>0.12995000000000001</v>
      </c>
      <c r="F7" s="11">
        <f>VLOOKUP(D7,Sheet3!A:C,3,FALSE)</f>
        <v>-1.3566999999999999E-2</v>
      </c>
      <c r="G7" s="11">
        <f>VLOOKUP(D7,Sheet3!A:E,4,FALSE)</f>
        <v>-0.16214999999999999</v>
      </c>
      <c r="H7" s="11">
        <f>VLOOKUP(D7,Sheet3!A:E,5,FALSE)</f>
        <v>-0.13300200000000001</v>
      </c>
      <c r="I7" s="11"/>
      <c r="J7" s="11"/>
      <c r="K7" s="12"/>
      <c r="M7" s="13">
        <v>0.25222</v>
      </c>
      <c r="N7" s="13">
        <v>-0.18107400000000001</v>
      </c>
      <c r="O7" s="13">
        <v>-3.2046999999999999E-2</v>
      </c>
      <c r="P7" s="13">
        <v>-0.14923800000000001</v>
      </c>
      <c r="Q7" s="13">
        <v>0.40311599999999997</v>
      </c>
      <c r="R7" s="13">
        <v>0.35746899999999998</v>
      </c>
      <c r="S7" s="13">
        <v>-0.13872699999999999</v>
      </c>
      <c r="T7" s="13">
        <v>-0.12765399999999999</v>
      </c>
    </row>
    <row r="8" spans="1:20" s="1" customFormat="1">
      <c r="C8" s="8">
        <v>4</v>
      </c>
      <c r="D8" s="9" t="s">
        <v>4</v>
      </c>
      <c r="E8" s="10">
        <f>VLOOKUP(D8,Sheet3!A:C,2,FALSE)</f>
        <v>0.17541899999999999</v>
      </c>
      <c r="F8" s="11">
        <f>VLOOKUP(D8,Sheet3!A:C,3,FALSE)</f>
        <v>-8.3006999999999997E-2</v>
      </c>
      <c r="G8" s="11">
        <f>VLOOKUP(D8,Sheet3!A:E,4,FALSE)</f>
        <v>-0.16068299999999999</v>
      </c>
      <c r="H8" s="11">
        <f>VLOOKUP(D8,Sheet3!A:E,5,FALSE)</f>
        <v>-0.123414</v>
      </c>
      <c r="I8" s="11"/>
      <c r="J8" s="11"/>
      <c r="K8" s="12"/>
      <c r="M8" s="13">
        <v>-5.6305000000000001E-2</v>
      </c>
      <c r="N8" s="13">
        <v>-8.6563000000000001E-2</v>
      </c>
      <c r="O8" s="13">
        <v>0.41111599999999998</v>
      </c>
      <c r="P8" s="13">
        <v>-0.182091</v>
      </c>
      <c r="Q8" s="13">
        <v>-7.2248000000000007E-2</v>
      </c>
      <c r="R8" s="13">
        <v>-0.13186700000000001</v>
      </c>
      <c r="S8" s="13">
        <v>-3.3238999999999998E-2</v>
      </c>
      <c r="T8" s="13">
        <v>-0.144708</v>
      </c>
    </row>
    <row r="9" spans="1:20" s="1" customFormat="1">
      <c r="C9" s="8">
        <v>5</v>
      </c>
      <c r="D9" s="14" t="s">
        <v>5</v>
      </c>
      <c r="E9" s="10">
        <f>VLOOKUP(D9,Sheet3!A:C,2,FALSE)</f>
        <v>0.31192500000000001</v>
      </c>
      <c r="F9" s="11">
        <f>VLOOKUP(D9,Sheet3!A:C,3,FALSE)</f>
        <v>-0.33168399999999998</v>
      </c>
      <c r="G9" s="11">
        <f>VLOOKUP(D9,Sheet3!A:E,4,FALSE)</f>
        <v>-2.2866080000000002</v>
      </c>
      <c r="H9" s="11">
        <f>VLOOKUP(D9,Sheet3!A:E,5,FALSE)</f>
        <v>0.14341200000000001</v>
      </c>
      <c r="I9" s="11"/>
      <c r="J9" s="11"/>
      <c r="K9" s="12"/>
      <c r="M9" s="13">
        <v>0.21185100000000001</v>
      </c>
      <c r="N9" s="13">
        <v>-0.46296799999999999</v>
      </c>
      <c r="O9" s="13">
        <v>0.24551000000000001</v>
      </c>
      <c r="P9" s="13">
        <v>-2.295207</v>
      </c>
      <c r="Q9" s="13">
        <v>8.5231000000000001E-2</v>
      </c>
      <c r="R9" s="13">
        <v>0.68871700000000002</v>
      </c>
      <c r="S9" s="13">
        <v>0.165299</v>
      </c>
      <c r="T9" s="13">
        <v>0.16300000000000001</v>
      </c>
    </row>
    <row r="10" spans="1:20" s="1" customFormat="1">
      <c r="C10" s="8">
        <v>6</v>
      </c>
      <c r="D10" s="9" t="s">
        <v>6</v>
      </c>
      <c r="E10" s="10">
        <f>VLOOKUP(D10,Sheet3!A:C,2,FALSE)</f>
        <v>5.5226999999999998E-2</v>
      </c>
      <c r="F10" s="11">
        <f>VLOOKUP(D10,Sheet3!A:C,3,FALSE)</f>
        <v>-0.13142000000000001</v>
      </c>
      <c r="G10" s="11">
        <f>VLOOKUP(D10,Sheet3!A:E,4,FALSE)</f>
        <v>-3.845701</v>
      </c>
      <c r="H10" s="11">
        <f>VLOOKUP(D10,Sheet3!A:E,5,FALSE)</f>
        <v>0.41724800000000001</v>
      </c>
      <c r="I10" s="11"/>
      <c r="J10" s="11"/>
      <c r="K10" s="12"/>
      <c r="M10" s="13">
        <v>0.129138</v>
      </c>
      <c r="N10" s="13">
        <v>-0.27356799999999998</v>
      </c>
      <c r="O10" s="13">
        <v>-5.5708000000000001E-2</v>
      </c>
      <c r="P10" s="13">
        <v>-3.851334</v>
      </c>
      <c r="Q10" s="13">
        <v>1.7507999999999999E-2</v>
      </c>
      <c r="R10" s="13">
        <v>0.302375</v>
      </c>
      <c r="S10" s="13">
        <v>0.48491299999999998</v>
      </c>
      <c r="T10" s="13">
        <v>0.35260000000000002</v>
      </c>
    </row>
    <row r="11" spans="1:20" s="1" customFormat="1">
      <c r="C11" s="8">
        <v>7</v>
      </c>
      <c r="D11" s="9" t="s">
        <v>7</v>
      </c>
      <c r="E11" s="10">
        <f>VLOOKUP(D11,Sheet3!A:C,2,FALSE)</f>
        <v>-2.6106000000000001E-2</v>
      </c>
      <c r="F11" s="11">
        <f>VLOOKUP(D11,Sheet3!A:C,3,FALSE)</f>
        <v>-3.258E-3</v>
      </c>
      <c r="G11" s="11">
        <f>VLOOKUP(D11,Sheet3!A:E,4,FALSE)</f>
        <v>-1.2434000000000001E-2</v>
      </c>
      <c r="H11" s="11">
        <f>VLOOKUP(D11,Sheet3!A:E,5,FALSE)</f>
        <v>3.6635000000000001E-2</v>
      </c>
      <c r="I11" s="11"/>
      <c r="J11" s="11"/>
      <c r="K11" s="12"/>
      <c r="M11" s="13">
        <v>1.1842E-2</v>
      </c>
      <c r="N11" s="13">
        <v>2.3642E-2</v>
      </c>
      <c r="O11" s="13">
        <v>-4.8798000000000001E-2</v>
      </c>
      <c r="P11" s="13">
        <v>3.9291E-2</v>
      </c>
      <c r="Q11" s="13">
        <v>-0.121473</v>
      </c>
      <c r="R11" s="13">
        <v>-0.38595699999999999</v>
      </c>
      <c r="S11" s="13">
        <v>-5.5519999999999996E-3</v>
      </c>
      <c r="T11" s="13">
        <v>7.2098999999999996E-2</v>
      </c>
    </row>
    <row r="12" spans="1:20" s="1" customFormat="1">
      <c r="C12" s="8">
        <v>8</v>
      </c>
      <c r="D12" s="9" t="s">
        <v>8</v>
      </c>
      <c r="E12" s="10">
        <f>VLOOKUP(D12,Sheet3!A:C,2,FALSE)</f>
        <v>-0.35020299999999999</v>
      </c>
      <c r="F12" s="11">
        <f>VLOOKUP(D12,Sheet3!A:C,3,FALSE)</f>
        <v>1.6459999999999999E-2</v>
      </c>
      <c r="G12" s="11">
        <f>VLOOKUP(D12,Sheet3!A:E,4,FALSE)</f>
        <v>0.90994299999999995</v>
      </c>
      <c r="H12" s="11">
        <f>VLOOKUP(D12,Sheet3!A:E,5,FALSE)</f>
        <v>0.33321299999999998</v>
      </c>
      <c r="I12" s="11"/>
      <c r="J12" s="11"/>
      <c r="K12" s="12"/>
      <c r="M12" s="13">
        <v>-0.25806600000000002</v>
      </c>
      <c r="N12" s="13">
        <v>-2.7838000000000002E-2</v>
      </c>
      <c r="O12" s="13">
        <v>0.327152</v>
      </c>
      <c r="P12" s="13">
        <v>0.89812999999999998</v>
      </c>
      <c r="Q12" s="13">
        <v>-1.0850900000000001</v>
      </c>
      <c r="R12" s="13">
        <v>-0.105055</v>
      </c>
      <c r="S12" s="13">
        <v>0.48918299999999998</v>
      </c>
      <c r="T12" s="13">
        <v>-6.2278E-2</v>
      </c>
    </row>
    <row r="13" spans="1:20" s="1" customFormat="1">
      <c r="C13" s="8">
        <v>9</v>
      </c>
      <c r="D13" s="9" t="s">
        <v>9</v>
      </c>
      <c r="E13" s="10">
        <f>VLOOKUP(D13,Sheet3!A:C,2,FALSE)</f>
        <v>6.9643999999999998E-2</v>
      </c>
      <c r="F13" s="11">
        <f>VLOOKUP(D13,Sheet3!A:C,3,FALSE)</f>
        <v>-0.30977399999999999</v>
      </c>
      <c r="G13" s="11">
        <f>VLOOKUP(D13,Sheet3!A:E,4,FALSE)</f>
        <v>0.16351199999999999</v>
      </c>
      <c r="H13" s="11">
        <f>VLOOKUP(D13,Sheet3!A:E,5,FALSE)</f>
        <v>0.19320000000000001</v>
      </c>
      <c r="I13" s="11"/>
      <c r="J13" s="11"/>
      <c r="K13" s="12"/>
      <c r="M13" s="13">
        <v>3.1352999999999999E-2</v>
      </c>
      <c r="N13" s="13">
        <v>-0.10717500000000001</v>
      </c>
      <c r="O13" s="13">
        <v>-7.1722999999999995E-2</v>
      </c>
      <c r="P13" s="13">
        <v>0.194856</v>
      </c>
      <c r="Q13" s="13">
        <v>-0.38750699999999999</v>
      </c>
      <c r="R13" s="13">
        <v>7.8593999999999997E-2</v>
      </c>
      <c r="S13" s="13">
        <v>6.9376999999999994E-2</v>
      </c>
      <c r="T13" s="13">
        <v>0.23394699999999999</v>
      </c>
    </row>
    <row r="14" spans="1:20" s="1" customFormat="1">
      <c r="C14" s="8">
        <v>10</v>
      </c>
      <c r="D14" s="9" t="s">
        <v>10</v>
      </c>
      <c r="E14" s="10">
        <f>VLOOKUP(D14,Sheet3!A:C,2,FALSE)</f>
        <v>-0.114509</v>
      </c>
      <c r="F14" s="11">
        <f>VLOOKUP(D14,Sheet3!A:C,3,FALSE)</f>
        <v>-3.1033999999999999E-2</v>
      </c>
      <c r="G14" s="11">
        <f>VLOOKUP(D14,Sheet3!A:E,4,FALSE)</f>
        <v>-1.5501549999999999</v>
      </c>
      <c r="H14" s="11">
        <f>VLOOKUP(D14,Sheet3!A:E,5,FALSE)</f>
        <v>0.31688</v>
      </c>
      <c r="I14" s="11"/>
      <c r="J14" s="11"/>
      <c r="K14" s="12"/>
      <c r="M14" s="13">
        <v>-0.26908500000000002</v>
      </c>
      <c r="N14" s="13">
        <v>0.141431</v>
      </c>
      <c r="O14" s="13">
        <v>-0.16178300000000001</v>
      </c>
      <c r="P14" s="13">
        <v>-1.541785</v>
      </c>
      <c r="Q14" s="13">
        <v>-1.4749E-2</v>
      </c>
      <c r="R14" s="13">
        <v>-2.9201999999999999E-2</v>
      </c>
      <c r="S14" s="13">
        <v>0.234488</v>
      </c>
      <c r="T14" s="13">
        <v>0.37558399999999997</v>
      </c>
    </row>
    <row r="15" spans="1:20" s="1" customFormat="1">
      <c r="C15" s="8">
        <v>11</v>
      </c>
      <c r="D15" s="9" t="s">
        <v>11</v>
      </c>
      <c r="E15" s="10">
        <f>VLOOKUP(D15,Sheet3!A:C,2,FALSE)</f>
        <v>-0.27566600000000002</v>
      </c>
      <c r="F15" s="11">
        <f>VLOOKUP(D15,Sheet3!A:C,3,FALSE)</f>
        <v>-0.19236400000000001</v>
      </c>
      <c r="G15" s="11">
        <f>VLOOKUP(D15,Sheet3!A:E,4,FALSE)</f>
        <v>0.605043</v>
      </c>
      <c r="H15" s="11">
        <f>VLOOKUP(D15,Sheet3!A:E,5,FALSE)</f>
        <v>0.46817300000000001</v>
      </c>
      <c r="I15" s="11"/>
      <c r="J15" s="11"/>
      <c r="K15" s="12"/>
      <c r="M15" s="13">
        <v>-6.2778E-2</v>
      </c>
      <c r="N15" s="13">
        <v>-0.31528299999999998</v>
      </c>
      <c r="O15" s="13">
        <v>3.8080000000000002E-3</v>
      </c>
      <c r="P15" s="13">
        <v>0.57899</v>
      </c>
      <c r="Q15" s="13">
        <v>-0.41300900000000001</v>
      </c>
      <c r="R15" s="13">
        <v>-15.051926</v>
      </c>
      <c r="S15" s="13">
        <v>0.49712699999999999</v>
      </c>
      <c r="T15" s="13">
        <v>0.27437099999999998</v>
      </c>
    </row>
    <row r="16" spans="1:20" s="1" customFormat="1">
      <c r="C16" s="8">
        <v>12</v>
      </c>
      <c r="D16" s="9" t="s">
        <v>12</v>
      </c>
      <c r="E16" s="10">
        <f>VLOOKUP(D16,Sheet3!A:C,2,FALSE)</f>
        <v>0.27419300000000002</v>
      </c>
      <c r="F16" s="11">
        <f>VLOOKUP(D16,Sheet3!A:C,3,FALSE)</f>
        <v>-0.33713900000000002</v>
      </c>
      <c r="G16" s="11">
        <f>VLOOKUP(D16,Sheet3!A:E,4,FALSE)</f>
        <v>-0.240316</v>
      </c>
      <c r="H16" s="11">
        <f>VLOOKUP(D16,Sheet3!A:E,5,FALSE)</f>
        <v>3.5019999999999999E-3</v>
      </c>
      <c r="I16" s="11"/>
      <c r="J16" s="11"/>
      <c r="K16" s="12"/>
      <c r="M16" s="13">
        <v>0.16326499999999999</v>
      </c>
      <c r="N16" s="13">
        <v>-0.56008100000000005</v>
      </c>
      <c r="O16" s="13">
        <v>0.13972100000000001</v>
      </c>
      <c r="P16" s="13">
        <v>-0.21174899999999999</v>
      </c>
      <c r="Q16" s="13">
        <v>0.53699600000000003</v>
      </c>
      <c r="R16" s="13">
        <v>-3.970002</v>
      </c>
      <c r="S16" s="13">
        <v>-5.5640000000000004E-3</v>
      </c>
      <c r="T16" s="13">
        <v>9.8537E-2</v>
      </c>
    </row>
    <row r="17" spans="3:20" s="1" customFormat="1">
      <c r="C17" s="8">
        <v>13</v>
      </c>
      <c r="D17" s="9" t="s">
        <v>13</v>
      </c>
      <c r="E17" s="10">
        <f>VLOOKUP(D17,Sheet3!A:C,2,FALSE)</f>
        <v>-0.17347799999999999</v>
      </c>
      <c r="F17" s="11">
        <f>VLOOKUP(D17,Sheet3!A:C,3,FALSE)</f>
        <v>5.357E-2</v>
      </c>
      <c r="G17" s="11">
        <f>VLOOKUP(D17,Sheet3!A:E,4,FALSE)</f>
        <v>0.26524900000000001</v>
      </c>
      <c r="H17" s="11">
        <f>VLOOKUP(D17,Sheet3!A:E,5,FALSE)</f>
        <v>0.13922399999999999</v>
      </c>
      <c r="I17" s="11"/>
      <c r="J17" s="11"/>
      <c r="K17" s="12"/>
      <c r="M17" s="13">
        <v>-1.3063999999999999E-2</v>
      </c>
      <c r="N17" s="13">
        <v>1.472E-2</v>
      </c>
      <c r="O17" s="13">
        <v>2.9975999999999999E-2</v>
      </c>
      <c r="P17" s="13">
        <v>0.22445100000000001</v>
      </c>
      <c r="Q17" s="13">
        <v>-0.53703199999999995</v>
      </c>
      <c r="R17" s="13">
        <v>-1.115534</v>
      </c>
      <c r="S17" s="13">
        <v>0.27922799999999998</v>
      </c>
      <c r="T17" s="13">
        <v>-5.2305999999999998E-2</v>
      </c>
    </row>
    <row r="18" spans="3:20" s="1" customFormat="1">
      <c r="C18" s="8">
        <v>14</v>
      </c>
      <c r="D18" s="9" t="s">
        <v>14</v>
      </c>
      <c r="E18" s="10">
        <f>VLOOKUP(D18,Sheet3!A:C,2,FALSE)</f>
        <v>0.484761</v>
      </c>
      <c r="F18" s="11">
        <f>VLOOKUP(D18,Sheet3!A:C,3,FALSE)</f>
        <v>-0.38467600000000002</v>
      </c>
      <c r="G18" s="11">
        <f>VLOOKUP(D18,Sheet3!A:E,4,FALSE)</f>
        <v>-0.47848200000000002</v>
      </c>
      <c r="H18" s="11">
        <f>VLOOKUP(D18,Sheet3!A:E,5,FALSE)</f>
        <v>-0.18999099999999999</v>
      </c>
      <c r="I18" s="11"/>
      <c r="J18" s="11"/>
      <c r="K18" s="12"/>
      <c r="M18" s="13">
        <v>-5.3004999999999997E-2</v>
      </c>
      <c r="N18" s="13">
        <v>-0.43594699999999997</v>
      </c>
      <c r="O18" s="13">
        <v>-8.4229999999999999E-3</v>
      </c>
      <c r="P18" s="13">
        <v>-0.497336</v>
      </c>
      <c r="Q18" s="13">
        <v>1.4059980000000001</v>
      </c>
      <c r="R18" s="13">
        <v>-0.279943</v>
      </c>
      <c r="S18" s="13">
        <v>4.2368000000000003E-2</v>
      </c>
      <c r="T18" s="13">
        <v>-0.102129</v>
      </c>
    </row>
    <row r="19" spans="3:20" s="1" customFormat="1">
      <c r="C19" s="8">
        <v>15</v>
      </c>
      <c r="D19" s="15" t="s">
        <v>15</v>
      </c>
      <c r="E19" s="10">
        <f>VLOOKUP(D19,Sheet3!A:C,2,FALSE)</f>
        <v>0.638656</v>
      </c>
      <c r="F19" s="11">
        <f>VLOOKUP(D19,Sheet3!A:C,3,FALSE)</f>
        <v>-0.32808599999999999</v>
      </c>
      <c r="G19" s="11">
        <f>VLOOKUP(D19,Sheet3!A:E,4,FALSE)</f>
        <v>-0.39334999999999998</v>
      </c>
      <c r="H19" s="11">
        <f>VLOOKUP(D19,Sheet3!A:E,5,FALSE)</f>
        <v>-0.44265399999999999</v>
      </c>
      <c r="I19" s="11"/>
      <c r="J19" s="11"/>
      <c r="K19" s="12"/>
      <c r="M19" s="13">
        <v>-0.28470200000000001</v>
      </c>
      <c r="N19" s="13">
        <v>-0.39639000000000002</v>
      </c>
      <c r="O19" s="28">
        <v>1.8818090000000001</v>
      </c>
      <c r="P19" s="13">
        <v>-0.444409</v>
      </c>
      <c r="Q19" s="13">
        <v>-0.39099499999999998</v>
      </c>
      <c r="R19" s="13">
        <v>-0.16195399999999999</v>
      </c>
      <c r="S19" s="13">
        <v>-0.40159</v>
      </c>
      <c r="T19" s="13">
        <v>-0.43625999999999998</v>
      </c>
    </row>
    <row r="20" spans="3:20" s="1" customFormat="1">
      <c r="C20" s="8">
        <v>16</v>
      </c>
      <c r="D20" s="15" t="s">
        <v>16</v>
      </c>
      <c r="E20" s="10">
        <f>VLOOKUP(D20,Sheet3!A:C,2,FALSE)</f>
        <v>-0.26913300000000001</v>
      </c>
      <c r="F20" s="11">
        <f>VLOOKUP(D20,Sheet3!A:C,3,FALSE)</f>
        <v>-0.31710300000000002</v>
      </c>
      <c r="G20" s="11">
        <f>VLOOKUP(D20,Sheet3!A:E,4,FALSE)</f>
        <v>-9.6291000000000002E-2</v>
      </c>
      <c r="H20" s="11">
        <f>VLOOKUP(D20,Sheet3!A:E,5,FALSE)</f>
        <v>0.64458099999999996</v>
      </c>
      <c r="I20" s="11"/>
      <c r="J20" s="11"/>
      <c r="K20" s="12"/>
      <c r="M20" s="13">
        <v>-0.34740300000000002</v>
      </c>
      <c r="N20" s="13">
        <v>-0.36896200000000001</v>
      </c>
      <c r="O20" s="13">
        <v>-0.324411</v>
      </c>
      <c r="P20" s="13">
        <v>-2.5655000000000001E-2</v>
      </c>
      <c r="Q20" s="13">
        <v>-0.31455899999999998</v>
      </c>
      <c r="R20" s="13">
        <v>0.19755400000000001</v>
      </c>
      <c r="S20" s="13">
        <v>-0.23779700000000001</v>
      </c>
      <c r="T20" s="13">
        <v>1.5039610000000001</v>
      </c>
    </row>
    <row r="21" spans="3:20" s="1" customFormat="1">
      <c r="C21" s="8">
        <v>17</v>
      </c>
      <c r="D21" s="15" t="s">
        <v>17</v>
      </c>
      <c r="E21" s="10">
        <f>VLOOKUP(D21,Sheet3!A:C,2,FALSE)</f>
        <v>-0.12853000000000001</v>
      </c>
      <c r="F21" s="11">
        <f>VLOOKUP(D21,Sheet3!A:C,3,FALSE)</f>
        <v>0.71425499999999997</v>
      </c>
      <c r="G21" s="11">
        <f>VLOOKUP(D21,Sheet3!A:E,4,FALSE)</f>
        <v>-8.6383000000000001E-2</v>
      </c>
      <c r="H21" s="11">
        <f>VLOOKUP(D21,Sheet3!A:E,5,FALSE)</f>
        <v>-0.512459</v>
      </c>
      <c r="I21" s="11"/>
      <c r="J21" s="11"/>
      <c r="K21" s="12"/>
      <c r="M21" s="13">
        <v>-0.31688</v>
      </c>
      <c r="N21" s="28">
        <v>1.622973</v>
      </c>
      <c r="O21" s="13">
        <v>-0.43859100000000001</v>
      </c>
      <c r="P21" s="13">
        <v>-0.117941</v>
      </c>
      <c r="Q21" s="13">
        <v>0.22945599999999999</v>
      </c>
      <c r="R21" s="13">
        <v>-0.324793</v>
      </c>
      <c r="S21" s="13">
        <v>-0.50924400000000003</v>
      </c>
      <c r="T21" s="13">
        <v>-0.50435300000000005</v>
      </c>
    </row>
    <row r="22" spans="3:20" s="1" customFormat="1">
      <c r="C22" s="8">
        <v>18</v>
      </c>
      <c r="D22" s="15" t="s">
        <v>18</v>
      </c>
      <c r="E22" s="10">
        <f>VLOOKUP(D22,Sheet3!A:C,2,FALSE)</f>
        <v>-0.449992</v>
      </c>
      <c r="F22" s="11">
        <f>VLOOKUP(D22,Sheet3!A:C,3,FALSE)</f>
        <v>-0.52970499999999998</v>
      </c>
      <c r="G22" s="11">
        <f>VLOOKUP(D22,Sheet3!A:E,4,FALSE)</f>
        <v>1.016588</v>
      </c>
      <c r="H22" s="11">
        <f>VLOOKUP(D22,Sheet3!A:E,5,FALSE)</f>
        <v>0.96684999999999999</v>
      </c>
      <c r="I22" s="11"/>
      <c r="J22" s="11"/>
      <c r="K22" s="12"/>
      <c r="M22" s="13">
        <v>-0.52378400000000003</v>
      </c>
      <c r="N22" s="13">
        <v>-0.56659599999999999</v>
      </c>
      <c r="O22" s="13">
        <v>-0.52340100000000001</v>
      </c>
      <c r="P22" s="28">
        <v>1.0490390000000001</v>
      </c>
      <c r="Q22" s="13">
        <v>-0.51657600000000004</v>
      </c>
      <c r="R22" s="13">
        <v>-0.36610100000000001</v>
      </c>
      <c r="S22" s="13">
        <v>1.604177</v>
      </c>
      <c r="T22" s="13">
        <v>0.31121199999999999</v>
      </c>
    </row>
    <row r="23" spans="3:20" s="1" customFormat="1">
      <c r="C23" s="8">
        <v>19</v>
      </c>
      <c r="D23" s="15" t="s">
        <v>19</v>
      </c>
      <c r="E23" s="10">
        <f>VLOOKUP(D23,Sheet3!A:C,2,FALSE)</f>
        <v>0.213229</v>
      </c>
      <c r="F23" s="11">
        <f>VLOOKUP(D23,Sheet3!A:C,3,FALSE)</f>
        <v>0.39122800000000002</v>
      </c>
      <c r="G23" s="11">
        <f>VLOOKUP(D23,Sheet3!A:E,4,FALSE)</f>
        <v>-0.56012899999999999</v>
      </c>
      <c r="H23" s="11">
        <f>VLOOKUP(D23,Sheet3!A:E,5,FALSE)</f>
        <v>-0.58427499999999999</v>
      </c>
      <c r="I23" s="11"/>
      <c r="J23" s="11"/>
      <c r="K23" s="12"/>
      <c r="M23" s="28">
        <v>1.366649</v>
      </c>
      <c r="N23" s="13">
        <v>-0.36300300000000002</v>
      </c>
      <c r="O23" s="13">
        <v>-0.49297400000000002</v>
      </c>
      <c r="P23" s="13">
        <v>-0.55162699999999998</v>
      </c>
      <c r="Q23" s="13">
        <v>0.90828500000000001</v>
      </c>
      <c r="R23" s="13">
        <v>0.70679499999999995</v>
      </c>
      <c r="S23" s="13">
        <v>-0.60861799999999999</v>
      </c>
      <c r="T23" s="13">
        <v>-0.57131600000000005</v>
      </c>
    </row>
    <row r="24" spans="3:20" s="1" customFormat="1">
      <c r="C24" s="8">
        <v>20</v>
      </c>
      <c r="D24" s="14" t="s">
        <v>20</v>
      </c>
      <c r="E24" s="10">
        <f>VLOOKUP(D24,Sheet3!A:C,2,FALSE)</f>
        <v>-0.15037800000000001</v>
      </c>
      <c r="F24" s="11">
        <f>VLOOKUP(D24,Sheet3!A:C,3,FALSE)</f>
        <v>0.119755</v>
      </c>
      <c r="G24" s="11">
        <f>VLOOKUP(D24,Sheet3!A:E,4,FALSE)</f>
        <v>-1.4971179999999999</v>
      </c>
      <c r="H24" s="11">
        <f>VLOOKUP(D24,Sheet3!A:E,5,FALSE)</f>
        <v>0.21284</v>
      </c>
      <c r="I24" s="11"/>
      <c r="J24" s="11"/>
      <c r="K24" s="12"/>
      <c r="M24" s="13">
        <v>0.12726000000000001</v>
      </c>
      <c r="N24" s="13">
        <v>-8.2255999999999996E-2</v>
      </c>
      <c r="O24" s="13">
        <v>-0.25367899999999999</v>
      </c>
      <c r="P24" s="13">
        <v>-1.500111</v>
      </c>
      <c r="Q24" s="13">
        <v>-3.8753000000000003E-2</v>
      </c>
      <c r="R24" s="13">
        <v>-8.6355000000000001E-2</v>
      </c>
      <c r="S24" s="13">
        <v>0.38370599999999999</v>
      </c>
      <c r="T24" s="13">
        <v>8.7247000000000005E-2</v>
      </c>
    </row>
    <row r="25" spans="3:20" s="1" customFormat="1">
      <c r="C25" s="8">
        <v>21</v>
      </c>
      <c r="D25" s="9" t="s">
        <v>21</v>
      </c>
      <c r="E25" s="10">
        <f>VLOOKUP(D25,Sheet3!A:C,2,FALSE)</f>
        <v>0.17471300000000001</v>
      </c>
      <c r="F25" s="11">
        <f>VLOOKUP(D25,Sheet3!A:C,3,FALSE)</f>
        <v>0.203267</v>
      </c>
      <c r="G25" s="11">
        <f>VLOOKUP(D25,Sheet3!A:E,4,FALSE)</f>
        <v>-4.7626790000000003</v>
      </c>
      <c r="H25" s="11">
        <f>VLOOKUP(D25,Sheet3!A:E,5,FALSE)</f>
        <v>3.6488E-2</v>
      </c>
      <c r="I25" s="11"/>
      <c r="J25" s="11"/>
      <c r="K25" s="12"/>
      <c r="M25" s="13">
        <v>0.12285600000000001</v>
      </c>
      <c r="N25" s="13">
        <v>0.30667100000000003</v>
      </c>
      <c r="O25" s="13">
        <v>0.14575399999999999</v>
      </c>
      <c r="P25" s="13">
        <v>-4.7802980000000002</v>
      </c>
      <c r="Q25" s="13">
        <v>0.16083800000000001</v>
      </c>
      <c r="R25" s="13">
        <v>0.22378999999999999</v>
      </c>
      <c r="S25" s="13">
        <v>-3.7983000000000003E-2</v>
      </c>
      <c r="T25" s="13">
        <v>0.130158</v>
      </c>
    </row>
    <row r="26" spans="3:20" s="1" customFormat="1">
      <c r="C26" s="8">
        <v>22</v>
      </c>
      <c r="D26" s="9" t="s">
        <v>22</v>
      </c>
      <c r="E26" s="10">
        <f>VLOOKUP(D26,Sheet3!A:C,2,FALSE)</f>
        <v>4.8344999999999999E-2</v>
      </c>
      <c r="F26" s="11">
        <f>VLOOKUP(D26,Sheet3!A:C,3,FALSE)</f>
        <v>6.7099999999999998E-3</v>
      </c>
      <c r="G26" s="11">
        <f>VLOOKUP(D26,Sheet3!A:E,4,FALSE)</f>
        <v>-2.674607</v>
      </c>
      <c r="H26" s="11">
        <f>VLOOKUP(D26,Sheet3!A:E,5,FALSE)</f>
        <v>0.184474</v>
      </c>
      <c r="I26" s="11"/>
      <c r="J26" s="11"/>
      <c r="K26" s="12"/>
      <c r="M26" s="13">
        <v>2.3609999999999999E-2</v>
      </c>
      <c r="N26" s="13">
        <v>4.6357000000000002E-2</v>
      </c>
      <c r="O26" s="13">
        <v>9.9919999999999991E-3</v>
      </c>
      <c r="P26" s="13">
        <v>-2.679732</v>
      </c>
      <c r="Q26" s="13">
        <v>-3.0013000000000001E-2</v>
      </c>
      <c r="R26" s="13">
        <v>-0.108351</v>
      </c>
      <c r="S26" s="13">
        <v>0.195716</v>
      </c>
      <c r="T26" s="13">
        <v>0.187246</v>
      </c>
    </row>
    <row r="27" spans="3:20" s="1" customFormat="1">
      <c r="C27" s="8">
        <v>23</v>
      </c>
      <c r="D27" s="16" t="s">
        <v>23</v>
      </c>
      <c r="E27" s="10">
        <f>VLOOKUP(D27,Sheet3!A:C,2,FALSE)</f>
        <v>-0.16392000000000001</v>
      </c>
      <c r="F27" s="11">
        <f>VLOOKUP(D27,Sheet3!A:C,3,FALSE)</f>
        <v>-6.4905000000000004E-2</v>
      </c>
      <c r="G27" s="11">
        <f>VLOOKUP(D27,Sheet3!A:E,4,FALSE)</f>
        <v>-0.46583799999999997</v>
      </c>
      <c r="H27" s="11">
        <f>VLOOKUP(D27,Sheet3!A:E,5,FALSE)</f>
        <v>0.30870799999999998</v>
      </c>
      <c r="I27" s="11"/>
      <c r="J27" s="11"/>
      <c r="K27" s="12"/>
      <c r="M27" s="13">
        <v>4.5184000000000002E-2</v>
      </c>
      <c r="N27" s="13">
        <v>-0.171709</v>
      </c>
      <c r="O27" s="13">
        <v>-0.30253099999999999</v>
      </c>
      <c r="P27" s="13">
        <v>-0.39654</v>
      </c>
      <c r="Q27" s="13">
        <v>-0.27449699999999999</v>
      </c>
      <c r="R27" s="13">
        <v>0.30364799999999997</v>
      </c>
      <c r="S27" s="13">
        <v>-1.8564000000000001E-2</v>
      </c>
      <c r="T27" s="13">
        <v>0.63369699999999995</v>
      </c>
    </row>
    <row r="28" spans="3:20" s="1" customFormat="1">
      <c r="C28" s="8">
        <v>24</v>
      </c>
      <c r="D28" s="16" t="s">
        <v>24</v>
      </c>
      <c r="E28" s="10">
        <f>VLOOKUP(D28,Sheet3!A:C,2,FALSE)</f>
        <v>-0.324963</v>
      </c>
      <c r="F28" s="11">
        <f>VLOOKUP(D28,Sheet3!A:C,3,FALSE)</f>
        <v>-0.14308499999999999</v>
      </c>
      <c r="G28" s="11">
        <f>VLOOKUP(D28,Sheet3!A:E,4,FALSE)</f>
        <v>0.12518799999999999</v>
      </c>
      <c r="H28" s="11">
        <f>VLOOKUP(D28,Sheet3!A:E,5,FALSE)</f>
        <v>0.52738200000000002</v>
      </c>
      <c r="I28" s="11"/>
      <c r="J28" s="11"/>
      <c r="K28" s="12"/>
      <c r="M28" s="13">
        <v>-0.241007</v>
      </c>
      <c r="N28" s="13">
        <v>-0.13700899999999999</v>
      </c>
      <c r="O28" s="13">
        <v>-0.29447299999999998</v>
      </c>
      <c r="P28" s="13">
        <v>0.14926800000000001</v>
      </c>
      <c r="Q28" s="13">
        <v>-0.41390500000000002</v>
      </c>
      <c r="R28" s="13">
        <v>-0.47523599999999999</v>
      </c>
      <c r="S28" s="13">
        <v>0.97828400000000004</v>
      </c>
      <c r="T28" s="13">
        <v>-1.6084000000000001E-2</v>
      </c>
    </row>
    <row r="29" spans="3:20" s="1" customFormat="1">
      <c r="C29" s="8">
        <v>25</v>
      </c>
      <c r="D29" s="17" t="s">
        <v>25</v>
      </c>
      <c r="E29" s="10">
        <f>VLOOKUP(D29,Sheet3!A:C,2,FALSE)</f>
        <v>-0.36672199999999999</v>
      </c>
      <c r="F29" s="11">
        <f>VLOOKUP(D29,Sheet3!A:C,3,FALSE)</f>
        <v>0.34342600000000001</v>
      </c>
      <c r="G29" s="11">
        <f>VLOOKUP(D29,Sheet3!A:E,4,FALSE)</f>
        <v>-2.0650919999999999</v>
      </c>
      <c r="H29" s="11">
        <f>VLOOKUP(D29,Sheet3!A:E,5,FALSE)</f>
        <v>0.32142199999999999</v>
      </c>
      <c r="I29" s="11"/>
      <c r="J29" s="11"/>
      <c r="K29" s="12"/>
      <c r="M29" s="13">
        <v>0.32603199999999999</v>
      </c>
      <c r="N29" s="13">
        <v>-5.5169999999999997E-2</v>
      </c>
      <c r="O29" s="13">
        <v>-2.6824000000000001E-2</v>
      </c>
      <c r="P29" s="13">
        <v>-2.0270160000000002</v>
      </c>
      <c r="Q29" s="13">
        <v>-1.1006359999999999</v>
      </c>
      <c r="R29" s="13">
        <v>-0.64495599999999997</v>
      </c>
      <c r="S29" s="13">
        <v>0.32992500000000002</v>
      </c>
      <c r="T29" s="13">
        <v>0.25691900000000001</v>
      </c>
    </row>
    <row r="30" spans="3:20" s="1" customFormat="1">
      <c r="C30" s="8">
        <v>26</v>
      </c>
      <c r="D30" s="18" t="s">
        <v>26</v>
      </c>
      <c r="E30" s="10">
        <f>VLOOKUP(D30,Sheet3!A:C,2,FALSE)</f>
        <v>-2.5309999999999998E-3</v>
      </c>
      <c r="F30" s="11">
        <f>VLOOKUP(D30,Sheet3!A:C,3,FALSE)</f>
        <v>-0.131047</v>
      </c>
      <c r="G30" s="11">
        <f>VLOOKUP(D30,Sheet3!A:E,4,FALSE)</f>
        <v>0.15418100000000001</v>
      </c>
      <c r="H30" s="11">
        <f>VLOOKUP(D30,Sheet3!A:E,5,FALSE)</f>
        <v>0.113427</v>
      </c>
      <c r="I30" s="11"/>
      <c r="J30" s="11"/>
      <c r="K30" s="12"/>
      <c r="M30" s="13">
        <v>8.9133000000000004E-2</v>
      </c>
      <c r="N30" s="13">
        <v>-0.33952199999999999</v>
      </c>
      <c r="O30" s="13">
        <v>6.1603999999999999E-2</v>
      </c>
      <c r="P30" s="13">
        <v>0.17102000000000001</v>
      </c>
      <c r="Q30" s="13">
        <v>-8.4122000000000002E-2</v>
      </c>
      <c r="R30" s="13">
        <v>-0.420931</v>
      </c>
      <c r="S30" s="13">
        <v>9.2566999999999997E-2</v>
      </c>
      <c r="T30" s="13">
        <v>0.12152</v>
      </c>
    </row>
    <row r="31" spans="3:20" s="1" customFormat="1">
      <c r="C31" s="8">
        <v>27</v>
      </c>
      <c r="D31" s="19" t="s">
        <v>27</v>
      </c>
      <c r="E31" s="10">
        <f>VLOOKUP(D31,Sheet3!A:C,2,FALSE)</f>
        <v>7.6910000000000006E-2</v>
      </c>
      <c r="F31" s="11">
        <f>VLOOKUP(D31,Sheet3!A:C,3,FALSE)</f>
        <v>2.528E-2</v>
      </c>
      <c r="G31" s="11">
        <f>VLOOKUP(D31,Sheet3!A:E,4,FALSE)</f>
        <v>1.117202</v>
      </c>
      <c r="H31" s="11">
        <f>VLOOKUP(D31,Sheet3!A:E,5,FALSE)</f>
        <v>-0.224186</v>
      </c>
      <c r="I31" s="11"/>
      <c r="J31" s="11"/>
      <c r="K31" s="12"/>
      <c r="M31" s="13">
        <v>4.0159E-2</v>
      </c>
      <c r="N31" s="13">
        <v>0.16264000000000001</v>
      </c>
      <c r="O31" s="13">
        <v>4.4159999999999998E-3</v>
      </c>
      <c r="P31" s="13">
        <v>1.1298680000000001</v>
      </c>
      <c r="Q31" s="13">
        <v>8.4553000000000003E-2</v>
      </c>
      <c r="R31" s="13">
        <v>5.6571000000000003E-2</v>
      </c>
      <c r="S31" s="13">
        <v>-0.419991</v>
      </c>
      <c r="T31" s="13">
        <v>-5.6524999999999999E-2</v>
      </c>
    </row>
    <row r="32" spans="3:20" s="1" customFormat="1">
      <c r="C32" s="8">
        <v>28</v>
      </c>
      <c r="D32" s="14" t="s">
        <v>28</v>
      </c>
      <c r="E32" s="10">
        <f>VLOOKUP(D32,Sheet3!A:C,2,FALSE)</f>
        <v>0.13875999999999999</v>
      </c>
      <c r="F32" s="11">
        <f>VLOOKUP(D32,Sheet3!A:C,3,FALSE)</f>
        <v>-0.13465299999999999</v>
      </c>
      <c r="G32" s="11">
        <f>VLOOKUP(D32,Sheet3!A:E,4,FALSE)</f>
        <v>-3.087701</v>
      </c>
      <c r="H32" s="11">
        <f>VLOOKUP(D32,Sheet3!A:E,5,FALSE)</f>
        <v>0.245675</v>
      </c>
      <c r="I32" s="11"/>
      <c r="J32" s="11"/>
      <c r="K32" s="12"/>
      <c r="M32" s="13">
        <v>8.9716000000000004E-2</v>
      </c>
      <c r="N32" s="13">
        <v>-0.18212100000000001</v>
      </c>
      <c r="O32" s="13">
        <v>7.1783E-2</v>
      </c>
      <c r="P32" s="13">
        <v>-3.0819139999999998</v>
      </c>
      <c r="Q32" s="13">
        <v>4.3631000000000003E-2</v>
      </c>
      <c r="R32" s="13">
        <v>0.15757499999999999</v>
      </c>
      <c r="S32" s="13">
        <v>0.26399099999999998</v>
      </c>
      <c r="T32" s="13">
        <v>0.249948</v>
      </c>
    </row>
    <row r="33" spans="1:20" s="1" customFormat="1">
      <c r="C33" s="8">
        <v>29</v>
      </c>
      <c r="D33" s="19" t="s">
        <v>29</v>
      </c>
      <c r="E33" s="10">
        <f>VLOOKUP(D33,Sheet3!A:C,2,FALSE)</f>
        <v>7.9342999999999997E-2</v>
      </c>
      <c r="F33" s="11">
        <f>VLOOKUP(D33,Sheet3!A:C,3,FALSE)</f>
        <v>-2.4097E-2</v>
      </c>
      <c r="G33" s="11">
        <f>VLOOKUP(D33,Sheet3!A:E,4,FALSE)</f>
        <v>1.799715</v>
      </c>
      <c r="H33" s="11">
        <f>VLOOKUP(D33,Sheet3!A:E,5,FALSE)</f>
        <v>-0.2442</v>
      </c>
      <c r="I33" s="11"/>
      <c r="J33" s="11"/>
      <c r="K33" s="12"/>
      <c r="M33" s="13">
        <v>0.25433499999999998</v>
      </c>
      <c r="N33" s="13">
        <v>-0.23752699999999999</v>
      </c>
      <c r="O33" s="13">
        <v>9.8225999999999994E-2</v>
      </c>
      <c r="P33" s="13">
        <v>1.800087</v>
      </c>
      <c r="Q33" s="13">
        <v>5.9769999999999997E-2</v>
      </c>
      <c r="R33" s="13">
        <v>0.11551699999999999</v>
      </c>
      <c r="S33" s="13">
        <v>-0.208759</v>
      </c>
      <c r="T33" s="13">
        <v>-0.284362</v>
      </c>
    </row>
    <row r="34" spans="1:20" s="1" customFormat="1">
      <c r="C34" s="8">
        <v>30</v>
      </c>
      <c r="D34" s="9" t="s">
        <v>30</v>
      </c>
      <c r="E34" s="10">
        <f>VLOOKUP(D34,Sheet3!A:C,2,FALSE)</f>
        <v>-0.14433000000000001</v>
      </c>
      <c r="F34" s="11">
        <f>VLOOKUP(D34,Sheet3!A:C,3,FALSE)</f>
        <v>4.5984999999999998E-2</v>
      </c>
      <c r="G34" s="11">
        <f>VLOOKUP(D34,Sheet3!A:E,4,FALSE)</f>
        <v>0.210149</v>
      </c>
      <c r="H34" s="11">
        <f>VLOOKUP(D34,Sheet3!A:E,5,FALSE)</f>
        <v>0.115471</v>
      </c>
      <c r="I34" s="11"/>
      <c r="J34" s="11"/>
      <c r="K34" s="12"/>
      <c r="M34" s="13">
        <v>-7.1191000000000004E-2</v>
      </c>
      <c r="N34" s="13">
        <v>0.15937000000000001</v>
      </c>
      <c r="O34" s="13">
        <v>-0.17602400000000001</v>
      </c>
      <c r="P34" s="13">
        <v>0.21124499999999999</v>
      </c>
      <c r="Q34" s="13">
        <v>-0.30391400000000002</v>
      </c>
      <c r="R34" s="13">
        <v>-0.17566599999999999</v>
      </c>
      <c r="S34" s="13">
        <v>9.6024999999999999E-2</v>
      </c>
      <c r="T34" s="13">
        <v>0.114678</v>
      </c>
    </row>
    <row r="35" spans="1:20" s="1" customFormat="1">
      <c r="C35" s="8">
        <v>31</v>
      </c>
      <c r="D35" s="9" t="s">
        <v>31</v>
      </c>
      <c r="E35" s="10">
        <f>VLOOKUP(D35,Sheet3!A:C,2,FALSE)</f>
        <v>2.7362999999999998E-2</v>
      </c>
      <c r="F35" s="11">
        <f>VLOOKUP(D35,Sheet3!A:C,3,FALSE)</f>
        <v>-3.7845999999999998E-2</v>
      </c>
      <c r="G35" s="11">
        <f>VLOOKUP(D35,Sheet3!A:E,4,FALSE)</f>
        <v>0.116355</v>
      </c>
      <c r="H35" s="11">
        <f>VLOOKUP(D35,Sheet3!A:E,5,FALSE)</f>
        <v>-8.8120000000000004E-3</v>
      </c>
      <c r="I35" s="11"/>
      <c r="J35" s="11"/>
      <c r="K35" s="12"/>
      <c r="M35" s="13">
        <v>0.26584400000000002</v>
      </c>
      <c r="N35" s="13">
        <v>-0.14851200000000001</v>
      </c>
      <c r="O35" s="13">
        <v>-0.384328</v>
      </c>
      <c r="P35" s="13">
        <v>0.16497000000000001</v>
      </c>
      <c r="Q35" s="13">
        <v>0.33154800000000001</v>
      </c>
      <c r="R35" s="13">
        <v>0.22935900000000001</v>
      </c>
      <c r="S35" s="13">
        <v>-6.4491000000000007E-2</v>
      </c>
      <c r="T35" s="13">
        <v>8.1087999999999993E-2</v>
      </c>
    </row>
    <row r="36" spans="1:20" s="1" customFormat="1">
      <c r="C36" s="8">
        <v>32</v>
      </c>
      <c r="D36" s="9" t="s">
        <v>32</v>
      </c>
      <c r="E36" s="10" t="str">
        <f>VLOOKUP(D36,Sheet3!A:C,2,FALSE)</f>
        <v>NaN</v>
      </c>
      <c r="F36" s="11" t="str">
        <f>VLOOKUP(D36,Sheet3!A:C,3,FALSE)</f>
        <v>NaN</v>
      </c>
      <c r="G36" s="11" t="str">
        <f>VLOOKUP(D36,Sheet3!A:E,4,FALSE)</f>
        <v>NaN</v>
      </c>
      <c r="H36" s="11" t="str">
        <f>VLOOKUP(D36,Sheet3!A:E,5,FALSE)</f>
        <v>NaN</v>
      </c>
      <c r="I36" s="11"/>
      <c r="J36" s="11"/>
      <c r="K36" s="12"/>
      <c r="M36" s="13">
        <v>0.145208</v>
      </c>
      <c r="N36" s="13">
        <v>-0.33396700000000001</v>
      </c>
      <c r="O36" s="13">
        <v>0.113514</v>
      </c>
      <c r="P36" s="13">
        <v>7.9861000000000001E-2</v>
      </c>
      <c r="Q36" s="13">
        <v>6.0697000000000001E-2</v>
      </c>
      <c r="R36" s="13">
        <v>-7.2649000000000005E-2</v>
      </c>
      <c r="S36" s="13">
        <v>2.8986000000000001E-2</v>
      </c>
      <c r="T36" s="13">
        <v>-3.372E-3</v>
      </c>
    </row>
    <row r="37" spans="1:20" s="1" customFormat="1">
      <c r="C37" s="8">
        <v>33</v>
      </c>
      <c r="D37" s="14" t="s">
        <v>33</v>
      </c>
      <c r="E37" s="10">
        <f>VLOOKUP(D37,Sheet3!A:C,2,FALSE)</f>
        <v>0.31853900000000002</v>
      </c>
      <c r="F37" s="11">
        <f>VLOOKUP(D37,Sheet3!A:C,3,FALSE)</f>
        <v>-5.7252999999999998E-2</v>
      </c>
      <c r="G37" s="11">
        <f>VLOOKUP(D37,Sheet3!A:E,4,FALSE)</f>
        <v>-3.6394039999999999</v>
      </c>
      <c r="H37" s="11">
        <f>VLOOKUP(D37,Sheet3!A:E,5,FALSE)</f>
        <v>8.2600000000000002E-4</v>
      </c>
      <c r="I37" s="11"/>
      <c r="J37" s="11"/>
      <c r="K37" s="12"/>
      <c r="M37" s="13">
        <v>0.38951799999999998</v>
      </c>
      <c r="N37" s="13">
        <v>-0.28126000000000001</v>
      </c>
      <c r="O37" s="13">
        <v>0.31778099999999998</v>
      </c>
      <c r="P37" s="13">
        <v>-3.6158739999999998</v>
      </c>
      <c r="Q37" s="13">
        <v>0.165655</v>
      </c>
      <c r="R37" s="13">
        <v>0.41256100000000001</v>
      </c>
      <c r="S37" s="13">
        <v>5.9156E-2</v>
      </c>
      <c r="T37" s="13">
        <v>-3.0143E-2</v>
      </c>
    </row>
    <row r="38" spans="1:20" s="1" customFormat="1">
      <c r="C38" s="8">
        <v>34</v>
      </c>
      <c r="D38" s="9" t="s">
        <v>34</v>
      </c>
      <c r="E38" s="10">
        <f>VLOOKUP(D38,Sheet3!A:C,2,FALSE)</f>
        <v>-3.388E-2</v>
      </c>
      <c r="F38" s="11">
        <f>VLOOKUP(D38,Sheet3!A:C,3,FALSE)</f>
        <v>-6.2107000000000002E-2</v>
      </c>
      <c r="G38" s="11">
        <f>VLOOKUP(D38,Sheet3!A:E,4,FALSE)</f>
        <v>4.7040999999999999E-2</v>
      </c>
      <c r="H38" s="11">
        <f>VLOOKUP(D38,Sheet3!A:E,5,FALSE)</f>
        <v>9.6716999999999997E-2</v>
      </c>
      <c r="I38" s="11"/>
      <c r="J38" s="11"/>
      <c r="K38" s="12"/>
      <c r="M38" s="13">
        <v>-2.8195000000000001E-2</v>
      </c>
      <c r="N38" s="13">
        <v>-0.103355</v>
      </c>
      <c r="O38" s="13">
        <v>-4.1089999999999998E-3</v>
      </c>
      <c r="P38" s="13">
        <v>0.110891</v>
      </c>
      <c r="Q38" s="13">
        <v>-6.2322000000000002E-2</v>
      </c>
      <c r="R38" s="13">
        <v>-0.119212</v>
      </c>
      <c r="S38" s="13">
        <v>4.5809000000000002E-2</v>
      </c>
      <c r="T38" s="13">
        <v>0.117496</v>
      </c>
    </row>
    <row r="39" spans="1:20" s="1" customFormat="1">
      <c r="C39" s="8">
        <v>35</v>
      </c>
      <c r="D39" s="9" t="s">
        <v>35</v>
      </c>
      <c r="E39" s="10">
        <f>VLOOKUP(D39,Sheet3!A:C,2,FALSE)</f>
        <v>0.18013799999999999</v>
      </c>
      <c r="F39" s="11">
        <f>VLOOKUP(D39,Sheet3!A:C,3,FALSE)</f>
        <v>-0.28250799999999998</v>
      </c>
      <c r="G39" s="11">
        <f>VLOOKUP(D39,Sheet3!A:E,4,FALSE)</f>
        <v>8.6111999999999994E-2</v>
      </c>
      <c r="H39" s="11">
        <f>VLOOKUP(D39,Sheet3!A:E,5,FALSE)</f>
        <v>3.7504000000000003E-2</v>
      </c>
      <c r="I39" s="11"/>
      <c r="J39" s="11"/>
      <c r="K39" s="12"/>
      <c r="M39" s="13">
        <v>0.17088400000000001</v>
      </c>
      <c r="N39" s="13">
        <v>-0.19131899999999999</v>
      </c>
      <c r="O39" s="13">
        <v>5.4252000000000002E-2</v>
      </c>
      <c r="P39" s="13">
        <v>8.0641000000000004E-2</v>
      </c>
      <c r="Q39" s="13">
        <v>-0.207561</v>
      </c>
      <c r="R39" s="13">
        <v>-0.32011000000000001</v>
      </c>
      <c r="S39" s="13">
        <v>6.3311999999999993E-2</v>
      </c>
      <c r="T39" s="13">
        <v>-2.5551000000000001E-2</v>
      </c>
    </row>
    <row r="40" spans="1:20" s="1" customFormat="1">
      <c r="E40" s="6"/>
      <c r="K40" s="7"/>
      <c r="M40"/>
      <c r="N40"/>
      <c r="O40"/>
      <c r="P40"/>
      <c r="Q40"/>
      <c r="R40"/>
      <c r="S40"/>
      <c r="T40"/>
    </row>
    <row r="41" spans="1:20">
      <c r="E41" s="20"/>
      <c r="G41" s="21"/>
      <c r="H41" s="21"/>
      <c r="I41" s="21"/>
      <c r="J41" s="21"/>
      <c r="K41" s="12"/>
    </row>
    <row r="42" spans="1:20" s="36" customFormat="1" ht="15.6">
      <c r="A42" s="29"/>
      <c r="B42" s="29"/>
      <c r="D42" s="30" t="s">
        <v>36</v>
      </c>
      <c r="E42" s="31" t="s">
        <v>37</v>
      </c>
      <c r="F42" s="32" t="s">
        <v>38</v>
      </c>
      <c r="G42" s="33" t="s">
        <v>39</v>
      </c>
      <c r="H42" s="33" t="s">
        <v>40</v>
      </c>
      <c r="I42" s="33" t="s">
        <v>41</v>
      </c>
      <c r="J42" s="33" t="s">
        <v>42</v>
      </c>
      <c r="K42" s="34" t="s">
        <v>43</v>
      </c>
      <c r="L42" s="35"/>
      <c r="M42" s="35" t="s">
        <v>39</v>
      </c>
      <c r="N42" s="35" t="s">
        <v>51</v>
      </c>
      <c r="O42" s="35" t="s">
        <v>52</v>
      </c>
      <c r="P42" s="35" t="s">
        <v>40</v>
      </c>
      <c r="Q42" s="35" t="s">
        <v>53</v>
      </c>
      <c r="R42" s="35" t="s">
        <v>54</v>
      </c>
      <c r="S42" s="35" t="s">
        <v>55</v>
      </c>
      <c r="T42" s="35" t="s">
        <v>56</v>
      </c>
    </row>
    <row r="43" spans="1:20">
      <c r="D43" s="37" t="s">
        <v>44</v>
      </c>
      <c r="E43" s="22">
        <f t="shared" ref="E43:K43" si="0">SUM(E37,E32,E24,E9)-SUM(E31,E33)</f>
        <v>0.46259300000000003</v>
      </c>
      <c r="F43" s="23">
        <f t="shared" si="0"/>
        <v>-0.40501799999999993</v>
      </c>
      <c r="G43" s="23">
        <f t="shared" si="0"/>
        <v>-13.427747999999999</v>
      </c>
      <c r="H43" s="23">
        <f t="shared" si="0"/>
        <v>1.0711390000000001</v>
      </c>
      <c r="I43" s="23">
        <f t="shared" si="0"/>
        <v>0</v>
      </c>
      <c r="J43" s="23">
        <f t="shared" si="0"/>
        <v>0</v>
      </c>
      <c r="K43" s="24">
        <f t="shared" si="0"/>
        <v>0</v>
      </c>
      <c r="M43" s="24">
        <f t="shared" ref="M43:T43" si="1">SUM(M37,M32,M24,M9)-SUM(M31,M33)</f>
        <v>0.52385100000000007</v>
      </c>
      <c r="N43" s="24">
        <f t="shared" si="1"/>
        <v>-0.93371800000000005</v>
      </c>
      <c r="O43" s="24">
        <f t="shared" si="1"/>
        <v>0.27875299999999997</v>
      </c>
      <c r="P43" s="24">
        <f t="shared" si="1"/>
        <v>-13.423060999999999</v>
      </c>
      <c r="Q43" s="24">
        <f t="shared" si="1"/>
        <v>0.11144099999999998</v>
      </c>
      <c r="R43" s="24">
        <f t="shared" si="1"/>
        <v>1.00041</v>
      </c>
      <c r="S43" s="24">
        <f t="shared" si="1"/>
        <v>1.500902</v>
      </c>
      <c r="T43" s="24">
        <f t="shared" si="1"/>
        <v>0.81093900000000008</v>
      </c>
    </row>
    <row r="44" spans="1:20">
      <c r="D44" s="37" t="s">
        <v>45</v>
      </c>
      <c r="E44" s="22">
        <f t="shared" ref="E44:K45" si="2">E27</f>
        <v>-0.16392000000000001</v>
      </c>
      <c r="F44" s="23">
        <f t="shared" si="2"/>
        <v>-6.4905000000000004E-2</v>
      </c>
      <c r="G44" s="23">
        <f t="shared" si="2"/>
        <v>-0.46583799999999997</v>
      </c>
      <c r="H44" s="23">
        <f t="shared" si="2"/>
        <v>0.30870799999999998</v>
      </c>
      <c r="I44" s="23">
        <f t="shared" si="2"/>
        <v>0</v>
      </c>
      <c r="J44" s="23">
        <f t="shared" si="2"/>
        <v>0</v>
      </c>
      <c r="K44" s="24">
        <f t="shared" si="2"/>
        <v>0</v>
      </c>
      <c r="M44" s="24">
        <f t="shared" ref="M44:T45" si="3">M27</f>
        <v>4.5184000000000002E-2</v>
      </c>
      <c r="N44" s="24">
        <f t="shared" si="3"/>
        <v>-0.171709</v>
      </c>
      <c r="O44" s="24">
        <f t="shared" si="3"/>
        <v>-0.30253099999999999</v>
      </c>
      <c r="P44" s="24">
        <f t="shared" si="3"/>
        <v>-0.39654</v>
      </c>
      <c r="Q44" s="24">
        <f t="shared" si="3"/>
        <v>-0.27449699999999999</v>
      </c>
      <c r="R44" s="24">
        <f t="shared" si="3"/>
        <v>0.30364799999999997</v>
      </c>
      <c r="S44" s="24">
        <f t="shared" si="3"/>
        <v>-1.8564000000000001E-2</v>
      </c>
      <c r="T44" s="24">
        <f t="shared" si="3"/>
        <v>0.63369699999999995</v>
      </c>
    </row>
    <row r="45" spans="1:20">
      <c r="D45" s="37" t="s">
        <v>46</v>
      </c>
      <c r="E45" s="22">
        <f t="shared" si="2"/>
        <v>-0.324963</v>
      </c>
      <c r="F45" s="23">
        <f t="shared" si="2"/>
        <v>-0.14308499999999999</v>
      </c>
      <c r="G45" s="23">
        <f t="shared" si="2"/>
        <v>0.12518799999999999</v>
      </c>
      <c r="H45" s="23">
        <f t="shared" si="2"/>
        <v>0.52738200000000002</v>
      </c>
      <c r="I45" s="23">
        <f t="shared" si="2"/>
        <v>0</v>
      </c>
      <c r="J45" s="23">
        <f t="shared" si="2"/>
        <v>0</v>
      </c>
      <c r="K45" s="24">
        <f t="shared" si="2"/>
        <v>0</v>
      </c>
      <c r="M45" s="24">
        <f t="shared" si="3"/>
        <v>-0.241007</v>
      </c>
      <c r="N45" s="24">
        <f t="shared" si="3"/>
        <v>-0.13700899999999999</v>
      </c>
      <c r="O45" s="24">
        <f t="shared" si="3"/>
        <v>-0.29447299999999998</v>
      </c>
      <c r="P45" s="24">
        <f t="shared" si="3"/>
        <v>0.14926800000000001</v>
      </c>
      <c r="Q45" s="24">
        <f t="shared" si="3"/>
        <v>-0.41390500000000002</v>
      </c>
      <c r="R45" s="24">
        <f t="shared" si="3"/>
        <v>-0.47523599999999999</v>
      </c>
      <c r="S45" s="24">
        <f t="shared" si="3"/>
        <v>0.97828400000000004</v>
      </c>
      <c r="T45" s="24">
        <f t="shared" si="3"/>
        <v>-1.6084000000000001E-2</v>
      </c>
    </row>
    <row r="46" spans="1:20">
      <c r="D46" s="37" t="s">
        <v>47</v>
      </c>
      <c r="E46" s="22">
        <f t="shared" ref="E46:K46" si="4">SUM(E19:E21,E23)-MAX(E19:E21,E23)</f>
        <v>-0.18443399999999999</v>
      </c>
      <c r="F46" s="23">
        <f t="shared" si="4"/>
        <v>-0.25396099999999999</v>
      </c>
      <c r="G46" s="23">
        <f t="shared" si="4"/>
        <v>-1.0497699999999999</v>
      </c>
      <c r="H46" s="23">
        <f t="shared" si="4"/>
        <v>-1.539388</v>
      </c>
      <c r="I46" s="23">
        <f t="shared" si="4"/>
        <v>0</v>
      </c>
      <c r="J46" s="23">
        <f t="shared" si="4"/>
        <v>0</v>
      </c>
      <c r="K46" s="24">
        <f t="shared" si="4"/>
        <v>0</v>
      </c>
      <c r="M46" s="24">
        <f t="shared" ref="M46:T46" si="5">SUM(M19:M21,M23)-MAX(M19:M21,M23)</f>
        <v>-0.94898499999999997</v>
      </c>
      <c r="N46" s="24">
        <f t="shared" si="5"/>
        <v>-1.128355</v>
      </c>
      <c r="O46" s="24">
        <f t="shared" si="5"/>
        <v>-1.255976</v>
      </c>
      <c r="P46" s="24">
        <f t="shared" si="5"/>
        <v>-1.113977</v>
      </c>
      <c r="Q46" s="24">
        <f t="shared" si="5"/>
        <v>-0.47609800000000002</v>
      </c>
      <c r="R46" s="24">
        <f t="shared" si="5"/>
        <v>-0.28919299999999998</v>
      </c>
      <c r="S46" s="24">
        <f t="shared" si="5"/>
        <v>-1.5194519999999998</v>
      </c>
      <c r="T46" s="24">
        <f t="shared" si="5"/>
        <v>-1.5119290000000003</v>
      </c>
    </row>
    <row r="47" spans="1:20">
      <c r="D47" s="37" t="s">
        <v>48</v>
      </c>
      <c r="E47" s="22">
        <f t="shared" ref="E47:K47" si="6">E25</f>
        <v>0.17471300000000001</v>
      </c>
      <c r="F47" s="23">
        <f t="shared" si="6"/>
        <v>0.203267</v>
      </c>
      <c r="G47" s="23">
        <f t="shared" si="6"/>
        <v>-4.7626790000000003</v>
      </c>
      <c r="H47" s="23">
        <f t="shared" si="6"/>
        <v>3.6488E-2</v>
      </c>
      <c r="I47" s="23">
        <f t="shared" si="6"/>
        <v>0</v>
      </c>
      <c r="J47" s="23">
        <f t="shared" si="6"/>
        <v>0</v>
      </c>
      <c r="K47" s="24">
        <f t="shared" si="6"/>
        <v>0</v>
      </c>
      <c r="M47" s="24">
        <f t="shared" ref="M47:T47" si="7">M25</f>
        <v>0.12285600000000001</v>
      </c>
      <c r="N47" s="24">
        <f t="shared" si="7"/>
        <v>0.30667100000000003</v>
      </c>
      <c r="O47" s="24">
        <f t="shared" si="7"/>
        <v>0.14575399999999999</v>
      </c>
      <c r="P47" s="24">
        <f t="shared" si="7"/>
        <v>-4.7802980000000002</v>
      </c>
      <c r="Q47" s="24">
        <f t="shared" si="7"/>
        <v>0.16083800000000001</v>
      </c>
      <c r="R47" s="24">
        <f t="shared" si="7"/>
        <v>0.22378999999999999</v>
      </c>
      <c r="S47" s="24">
        <f t="shared" si="7"/>
        <v>-3.7983000000000003E-2</v>
      </c>
      <c r="T47" s="24">
        <f t="shared" si="7"/>
        <v>0.130158</v>
      </c>
    </row>
    <row r="48" spans="1:20">
      <c r="D48" s="37" t="s">
        <v>49</v>
      </c>
      <c r="E48" s="22">
        <f t="shared" ref="E48:K49" si="8">E29</f>
        <v>-0.36672199999999999</v>
      </c>
      <c r="F48" s="23">
        <f t="shared" si="8"/>
        <v>0.34342600000000001</v>
      </c>
      <c r="G48" s="23">
        <f t="shared" si="8"/>
        <v>-2.0650919999999999</v>
      </c>
      <c r="H48" s="23">
        <f t="shared" si="8"/>
        <v>0.32142199999999999</v>
      </c>
      <c r="I48" s="23">
        <f t="shared" si="8"/>
        <v>0</v>
      </c>
      <c r="J48" s="23">
        <f t="shared" si="8"/>
        <v>0</v>
      </c>
      <c r="K48" s="24">
        <f t="shared" si="8"/>
        <v>0</v>
      </c>
      <c r="M48" s="24">
        <f t="shared" ref="M48:T49" si="9">M29</f>
        <v>0.32603199999999999</v>
      </c>
      <c r="N48" s="24">
        <f t="shared" si="9"/>
        <v>-5.5169999999999997E-2</v>
      </c>
      <c r="O48" s="24">
        <f t="shared" si="9"/>
        <v>-2.6824000000000001E-2</v>
      </c>
      <c r="P48" s="24">
        <f t="shared" si="9"/>
        <v>-2.0270160000000002</v>
      </c>
      <c r="Q48" s="24">
        <f t="shared" si="9"/>
        <v>-1.1006359999999999</v>
      </c>
      <c r="R48" s="24">
        <f t="shared" si="9"/>
        <v>-0.64495599999999997</v>
      </c>
      <c r="S48" s="24">
        <f t="shared" si="9"/>
        <v>0.32992500000000002</v>
      </c>
      <c r="T48" s="24">
        <f t="shared" si="9"/>
        <v>0.25691900000000001</v>
      </c>
    </row>
    <row r="49" spans="4:20" ht="15" thickBot="1">
      <c r="D49" s="38" t="s">
        <v>50</v>
      </c>
      <c r="E49" s="25">
        <f t="shared" si="8"/>
        <v>-2.5309999999999998E-3</v>
      </c>
      <c r="F49" s="26">
        <f t="shared" si="8"/>
        <v>-0.131047</v>
      </c>
      <c r="G49" s="26">
        <f t="shared" si="8"/>
        <v>0.15418100000000001</v>
      </c>
      <c r="H49" s="26">
        <f t="shared" si="8"/>
        <v>0.113427</v>
      </c>
      <c r="I49" s="26">
        <f t="shared" si="8"/>
        <v>0</v>
      </c>
      <c r="J49" s="26">
        <f t="shared" si="8"/>
        <v>0</v>
      </c>
      <c r="K49" s="27">
        <f t="shared" si="8"/>
        <v>0</v>
      </c>
      <c r="M49" s="27">
        <f t="shared" si="9"/>
        <v>8.9133000000000004E-2</v>
      </c>
      <c r="N49" s="27">
        <f t="shared" si="9"/>
        <v>-0.33952199999999999</v>
      </c>
      <c r="O49" s="27">
        <f t="shared" si="9"/>
        <v>6.1603999999999999E-2</v>
      </c>
      <c r="P49" s="27">
        <f t="shared" si="9"/>
        <v>0.17102000000000001</v>
      </c>
      <c r="Q49" s="27">
        <f t="shared" si="9"/>
        <v>-8.4122000000000002E-2</v>
      </c>
      <c r="R49" s="27">
        <f t="shared" si="9"/>
        <v>-0.420931</v>
      </c>
      <c r="S49" s="27">
        <f t="shared" si="9"/>
        <v>9.2566999999999997E-2</v>
      </c>
      <c r="T49" s="27">
        <f t="shared" si="9"/>
        <v>0.12152</v>
      </c>
    </row>
    <row r="50" spans="4:20" ht="15" thickTop="1"/>
  </sheetData>
  <mergeCells count="2">
    <mergeCell ref="E2:K2"/>
    <mergeCell ref="M2:T2"/>
  </mergeCells>
  <conditionalFormatting sqref="F43:F49">
    <cfRule type="iconSet" priority="3">
      <iconSet iconSet="3Signs">
        <cfvo type="percent" val="0"/>
        <cfvo type="formula" val="-0.2"/>
        <cfvo type="formula" val="0.2"/>
      </iconSet>
    </cfRule>
  </conditionalFormatting>
  <conditionalFormatting sqref="G43:G49">
    <cfRule type="iconSet" priority="4">
      <iconSet iconSet="3Signs">
        <cfvo type="percent" val="0"/>
        <cfvo type="formula" val="-0.2"/>
        <cfvo type="formula" val="0.2"/>
      </iconSet>
    </cfRule>
  </conditionalFormatting>
  <conditionalFormatting sqref="H43:H49">
    <cfRule type="iconSet" priority="5">
      <iconSet iconSet="3Signs">
        <cfvo type="percent" val="0"/>
        <cfvo type="formula" val="-0.2"/>
        <cfvo type="formula" val="0.2"/>
      </iconSet>
    </cfRule>
  </conditionalFormatting>
  <conditionalFormatting sqref="I43:I49">
    <cfRule type="iconSet" priority="6">
      <iconSet iconSet="3Signs">
        <cfvo type="percent" val="0"/>
        <cfvo type="formula" val="-0.2"/>
        <cfvo type="formula" val="0.2"/>
      </iconSet>
    </cfRule>
  </conditionalFormatting>
  <conditionalFormatting sqref="J43:J49">
    <cfRule type="iconSet" priority="7">
      <iconSet iconSet="3Signs">
        <cfvo type="percent" val="0"/>
        <cfvo type="formula" val="-0.2"/>
        <cfvo type="formula" val="0.2"/>
      </iconSet>
    </cfRule>
  </conditionalFormatting>
  <conditionalFormatting sqref="K43:K49">
    <cfRule type="iconSet" priority="8">
      <iconSet iconSet="3Signs">
        <cfvo type="percent" val="0"/>
        <cfvo type="formula" val="-0.2"/>
        <cfvo type="formula" val="0.2"/>
      </iconSet>
    </cfRule>
  </conditionalFormatting>
  <conditionalFormatting sqref="E43:E49">
    <cfRule type="iconSet" priority="9">
      <iconSet iconSet="3Signs">
        <cfvo type="percent" val="0"/>
        <cfvo type="formula" val="-0.2"/>
        <cfvo type="formula" val="0.2"/>
      </iconSet>
    </cfRule>
  </conditionalFormatting>
  <conditionalFormatting sqref="M43:T49">
    <cfRule type="iconSet" priority="2">
      <iconSet iconSet="3Signs">
        <cfvo type="percent" val="0"/>
        <cfvo type="formula" val="-0.2"/>
        <cfvo type="formula" val="0.2"/>
      </iconSet>
    </cfRule>
  </conditionalFormatting>
  <conditionalFormatting sqref="M19:T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B809-CC02-485A-B37A-455E8C59D8CF}">
  <dimension ref="A1:E37"/>
  <sheetViews>
    <sheetView workbookViewId="0">
      <selection activeCell="A15" sqref="A15"/>
    </sheetView>
  </sheetViews>
  <sheetFormatPr defaultRowHeight="14.4"/>
  <cols>
    <col min="1" max="1" width="32.5546875" style="84" customWidth="1"/>
    <col min="2" max="3" width="10" style="84" bestFit="1" customWidth="1"/>
    <col min="4" max="16384" width="8.88671875" style="84"/>
  </cols>
  <sheetData>
    <row r="1" spans="1:5">
      <c r="A1" s="79" t="s">
        <v>64</v>
      </c>
      <c r="B1" s="79">
        <v>0</v>
      </c>
      <c r="C1" s="79">
        <v>1</v>
      </c>
      <c r="D1" s="79">
        <v>2</v>
      </c>
      <c r="E1" s="79">
        <v>3</v>
      </c>
    </row>
    <row r="2" spans="1:5">
      <c r="A2" s="80" t="s">
        <v>1</v>
      </c>
      <c r="B2" s="81">
        <v>-0.156198</v>
      </c>
      <c r="C2" s="81">
        <v>0.29801899999999998</v>
      </c>
      <c r="D2" s="81">
        <v>-2.8053000000000002E-2</v>
      </c>
      <c r="E2" s="81">
        <v>-8.7397000000000002E-2</v>
      </c>
    </row>
    <row r="3" spans="1:5">
      <c r="A3" s="82" t="s">
        <v>2</v>
      </c>
      <c r="B3" s="83">
        <v>-0.35584199999999999</v>
      </c>
      <c r="C3" s="83">
        <v>-0.35288399999999998</v>
      </c>
      <c r="D3" s="83">
        <v>-1.8325999999999999E-2</v>
      </c>
      <c r="E3" s="83">
        <v>0.77883999999999998</v>
      </c>
    </row>
    <row r="4" spans="1:5">
      <c r="A4" s="80" t="s">
        <v>3</v>
      </c>
      <c r="B4" s="81">
        <v>0.12995000000000001</v>
      </c>
      <c r="C4" s="81">
        <v>-1.3566999999999999E-2</v>
      </c>
      <c r="D4" s="81">
        <v>-0.16214999999999999</v>
      </c>
      <c r="E4" s="81">
        <v>-0.13300200000000001</v>
      </c>
    </row>
    <row r="5" spans="1:5">
      <c r="A5" s="82" t="s">
        <v>4</v>
      </c>
      <c r="B5" s="83">
        <v>0.17541899999999999</v>
      </c>
      <c r="C5" s="83">
        <v>-8.3006999999999997E-2</v>
      </c>
      <c r="D5" s="83">
        <v>-0.16068299999999999</v>
      </c>
      <c r="E5" s="83">
        <v>-0.123414</v>
      </c>
    </row>
    <row r="6" spans="1:5">
      <c r="A6" s="80" t="s">
        <v>5</v>
      </c>
      <c r="B6" s="81">
        <v>0.31192500000000001</v>
      </c>
      <c r="C6" s="81">
        <v>-0.33168399999999998</v>
      </c>
      <c r="D6" s="81">
        <v>-2.2866080000000002</v>
      </c>
      <c r="E6" s="81">
        <v>0.14341200000000001</v>
      </c>
    </row>
    <row r="7" spans="1:5">
      <c r="A7" s="82" t="s">
        <v>6</v>
      </c>
      <c r="B7" s="83">
        <v>5.5226999999999998E-2</v>
      </c>
      <c r="C7" s="83">
        <v>-0.13142000000000001</v>
      </c>
      <c r="D7" s="83">
        <v>-3.845701</v>
      </c>
      <c r="E7" s="83">
        <v>0.41724800000000001</v>
      </c>
    </row>
    <row r="8" spans="1:5">
      <c r="A8" s="80" t="s">
        <v>7</v>
      </c>
      <c r="B8" s="81">
        <v>-2.6106000000000001E-2</v>
      </c>
      <c r="C8" s="81">
        <v>-3.258E-3</v>
      </c>
      <c r="D8" s="81">
        <v>-1.2434000000000001E-2</v>
      </c>
      <c r="E8" s="81">
        <v>3.6635000000000001E-2</v>
      </c>
    </row>
    <row r="9" spans="1:5">
      <c r="A9" s="82" t="s">
        <v>64</v>
      </c>
      <c r="B9" s="83" t="s">
        <v>65</v>
      </c>
      <c r="C9" s="83" t="s">
        <v>65</v>
      </c>
      <c r="D9" s="83" t="s">
        <v>65</v>
      </c>
      <c r="E9" s="83" t="s">
        <v>65</v>
      </c>
    </row>
    <row r="10" spans="1:5">
      <c r="A10" s="80" t="s">
        <v>8</v>
      </c>
      <c r="B10" s="81">
        <v>-0.35020299999999999</v>
      </c>
      <c r="C10" s="81">
        <v>1.6459999999999999E-2</v>
      </c>
      <c r="D10" s="81">
        <v>0.90994299999999995</v>
      </c>
      <c r="E10" s="81">
        <v>0.33321299999999998</v>
      </c>
    </row>
    <row r="11" spans="1:5">
      <c r="A11" s="15" t="s">
        <v>15</v>
      </c>
      <c r="B11" s="83">
        <v>0.638656</v>
      </c>
      <c r="C11" s="83">
        <v>-0.32808599999999999</v>
      </c>
      <c r="D11" s="83">
        <v>-0.39334999999999998</v>
      </c>
      <c r="E11" s="83">
        <v>-0.44265399999999999</v>
      </c>
    </row>
    <row r="12" spans="1:5">
      <c r="A12" s="15" t="s">
        <v>16</v>
      </c>
      <c r="B12" s="81">
        <v>-0.26913300000000001</v>
      </c>
      <c r="C12" s="81">
        <v>-0.31710300000000002</v>
      </c>
      <c r="D12" s="81">
        <v>-9.6291000000000002E-2</v>
      </c>
      <c r="E12" s="81">
        <v>0.64458099999999996</v>
      </c>
    </row>
    <row r="13" spans="1:5">
      <c r="A13" s="15" t="s">
        <v>17</v>
      </c>
      <c r="B13" s="83">
        <v>-0.12853000000000001</v>
      </c>
      <c r="C13" s="83">
        <v>0.71425499999999997</v>
      </c>
      <c r="D13" s="83">
        <v>-8.6383000000000001E-2</v>
      </c>
      <c r="E13" s="83">
        <v>-0.512459</v>
      </c>
    </row>
    <row r="14" spans="1:5">
      <c r="A14" s="80" t="s">
        <v>18</v>
      </c>
      <c r="B14" s="81">
        <v>-0.449992</v>
      </c>
      <c r="C14" s="81">
        <v>-0.52970499999999998</v>
      </c>
      <c r="D14" s="81">
        <v>1.016588</v>
      </c>
      <c r="E14" s="81">
        <v>0.96684999999999999</v>
      </c>
    </row>
    <row r="15" spans="1:5">
      <c r="A15" s="15" t="s">
        <v>19</v>
      </c>
      <c r="B15" s="83">
        <v>0.213229</v>
      </c>
      <c r="C15" s="83">
        <v>0.39122800000000002</v>
      </c>
      <c r="D15" s="83">
        <v>-0.56012899999999999</v>
      </c>
      <c r="E15" s="83">
        <v>-0.58427499999999999</v>
      </c>
    </row>
    <row r="16" spans="1:5">
      <c r="A16" s="80" t="s">
        <v>9</v>
      </c>
      <c r="B16" s="81">
        <v>6.9643999999999998E-2</v>
      </c>
      <c r="C16" s="81">
        <v>-0.30977399999999999</v>
      </c>
      <c r="D16" s="81">
        <v>0.16351199999999999</v>
      </c>
      <c r="E16" s="81">
        <v>0.19320000000000001</v>
      </c>
    </row>
    <row r="17" spans="1:5">
      <c r="A17" s="82" t="s">
        <v>10</v>
      </c>
      <c r="B17" s="83">
        <v>-0.114509</v>
      </c>
      <c r="C17" s="83">
        <v>-3.1033999999999999E-2</v>
      </c>
      <c r="D17" s="83">
        <v>-1.5501549999999999</v>
      </c>
      <c r="E17" s="83">
        <v>0.31688</v>
      </c>
    </row>
    <row r="18" spans="1:5">
      <c r="A18" s="80" t="s">
        <v>11</v>
      </c>
      <c r="B18" s="81">
        <v>-0.27566600000000002</v>
      </c>
      <c r="C18" s="81">
        <v>-0.19236400000000001</v>
      </c>
      <c r="D18" s="81">
        <v>0.605043</v>
      </c>
      <c r="E18" s="81">
        <v>0.46817300000000001</v>
      </c>
    </row>
    <row r="19" spans="1:5">
      <c r="A19" s="82" t="s">
        <v>12</v>
      </c>
      <c r="B19" s="83">
        <v>0.27419300000000002</v>
      </c>
      <c r="C19" s="83">
        <v>-0.33713900000000002</v>
      </c>
      <c r="D19" s="83">
        <v>-0.240316</v>
      </c>
      <c r="E19" s="83">
        <v>3.5019999999999999E-3</v>
      </c>
    </row>
    <row r="20" spans="1:5">
      <c r="A20" s="80" t="s">
        <v>13</v>
      </c>
      <c r="B20" s="81">
        <v>-0.17347799999999999</v>
      </c>
      <c r="C20" s="81">
        <v>5.357E-2</v>
      </c>
      <c r="D20" s="81">
        <v>0.26524900000000001</v>
      </c>
      <c r="E20" s="81">
        <v>0.13922399999999999</v>
      </c>
    </row>
    <row r="21" spans="1:5">
      <c r="A21" s="82" t="s">
        <v>14</v>
      </c>
      <c r="B21" s="83">
        <v>0.484761</v>
      </c>
      <c r="C21" s="83">
        <v>-0.38467600000000002</v>
      </c>
      <c r="D21" s="83">
        <v>-0.47848200000000002</v>
      </c>
      <c r="E21" s="83">
        <v>-0.18999099999999999</v>
      </c>
    </row>
    <row r="22" spans="1:5">
      <c r="A22" s="80" t="s">
        <v>20</v>
      </c>
      <c r="B22" s="81">
        <v>-0.15037800000000001</v>
      </c>
      <c r="C22" s="81">
        <v>0.119755</v>
      </c>
      <c r="D22" s="81">
        <v>-1.4971179999999999</v>
      </c>
      <c r="E22" s="81">
        <v>0.21284</v>
      </c>
    </row>
    <row r="23" spans="1:5">
      <c r="A23" s="82" t="s">
        <v>21</v>
      </c>
      <c r="B23" s="83">
        <v>0.17471300000000001</v>
      </c>
      <c r="C23" s="83">
        <v>0.203267</v>
      </c>
      <c r="D23" s="83">
        <v>-4.7626790000000003</v>
      </c>
      <c r="E23" s="83">
        <v>3.6488E-2</v>
      </c>
    </row>
    <row r="24" spans="1:5">
      <c r="A24" s="80" t="s">
        <v>22</v>
      </c>
      <c r="B24" s="81">
        <v>4.8344999999999999E-2</v>
      </c>
      <c r="C24" s="81">
        <v>6.7099999999999998E-3</v>
      </c>
      <c r="D24" s="81">
        <v>-2.674607</v>
      </c>
      <c r="E24" s="81">
        <v>0.184474</v>
      </c>
    </row>
    <row r="25" spans="1:5">
      <c r="A25" s="82" t="s">
        <v>23</v>
      </c>
      <c r="B25" s="83">
        <v>-0.16392000000000001</v>
      </c>
      <c r="C25" s="83">
        <v>-6.4905000000000004E-2</v>
      </c>
      <c r="D25" s="83">
        <v>-0.46583799999999997</v>
      </c>
      <c r="E25" s="83">
        <v>0.30870799999999998</v>
      </c>
    </row>
    <row r="26" spans="1:5">
      <c r="A26" s="80" t="s">
        <v>24</v>
      </c>
      <c r="B26" s="81">
        <v>-0.324963</v>
      </c>
      <c r="C26" s="81">
        <v>-0.14308499999999999</v>
      </c>
      <c r="D26" s="81">
        <v>0.12518799999999999</v>
      </c>
      <c r="E26" s="81">
        <v>0.52738200000000002</v>
      </c>
    </row>
    <row r="27" spans="1:5">
      <c r="A27" s="82" t="s">
        <v>25</v>
      </c>
      <c r="B27" s="83">
        <v>-0.36672199999999999</v>
      </c>
      <c r="C27" s="83">
        <v>0.34342600000000001</v>
      </c>
      <c r="D27" s="83">
        <v>-2.0650919999999999</v>
      </c>
      <c r="E27" s="83">
        <v>0.32142199999999999</v>
      </c>
    </row>
    <row r="28" spans="1:5">
      <c r="A28" s="80" t="s">
        <v>26</v>
      </c>
      <c r="B28" s="81">
        <v>-2.5309999999999998E-3</v>
      </c>
      <c r="C28" s="81">
        <v>-0.131047</v>
      </c>
      <c r="D28" s="81">
        <v>0.15418100000000001</v>
      </c>
      <c r="E28" s="81">
        <v>0.113427</v>
      </c>
    </row>
    <row r="29" spans="1:5">
      <c r="A29" s="82" t="s">
        <v>27</v>
      </c>
      <c r="B29" s="83">
        <v>7.6910000000000006E-2</v>
      </c>
      <c r="C29" s="83">
        <v>2.528E-2</v>
      </c>
      <c r="D29" s="83">
        <v>1.117202</v>
      </c>
      <c r="E29" s="83">
        <v>-0.224186</v>
      </c>
    </row>
    <row r="30" spans="1:5">
      <c r="A30" s="80" t="s">
        <v>28</v>
      </c>
      <c r="B30" s="81">
        <v>0.13875999999999999</v>
      </c>
      <c r="C30" s="81">
        <v>-0.13465299999999999</v>
      </c>
      <c r="D30" s="81">
        <v>-3.087701</v>
      </c>
      <c r="E30" s="81">
        <v>0.245675</v>
      </c>
    </row>
    <row r="31" spans="1:5">
      <c r="A31" s="82" t="s">
        <v>29</v>
      </c>
      <c r="B31" s="83">
        <v>7.9342999999999997E-2</v>
      </c>
      <c r="C31" s="83">
        <v>-2.4097E-2</v>
      </c>
      <c r="D31" s="83">
        <v>1.799715</v>
      </c>
      <c r="E31" s="83">
        <v>-0.2442</v>
      </c>
    </row>
    <row r="32" spans="1:5">
      <c r="A32" s="80" t="s">
        <v>30</v>
      </c>
      <c r="B32" s="81">
        <v>-0.14433000000000001</v>
      </c>
      <c r="C32" s="81">
        <v>4.5984999999999998E-2</v>
      </c>
      <c r="D32" s="81">
        <v>0.210149</v>
      </c>
      <c r="E32" s="81">
        <v>0.115471</v>
      </c>
    </row>
    <row r="33" spans="1:5">
      <c r="A33" s="82" t="s">
        <v>31</v>
      </c>
      <c r="B33" s="83">
        <v>2.7362999999999998E-2</v>
      </c>
      <c r="C33" s="83">
        <v>-3.7845999999999998E-2</v>
      </c>
      <c r="D33" s="83">
        <v>0.116355</v>
      </c>
      <c r="E33" s="83">
        <v>-8.8120000000000004E-3</v>
      </c>
    </row>
    <row r="34" spans="1:5">
      <c r="A34" s="80" t="s">
        <v>32</v>
      </c>
      <c r="B34" s="81" t="s">
        <v>65</v>
      </c>
      <c r="C34" s="81" t="s">
        <v>65</v>
      </c>
      <c r="D34" s="81" t="s">
        <v>65</v>
      </c>
      <c r="E34" s="81" t="s">
        <v>65</v>
      </c>
    </row>
    <row r="35" spans="1:5">
      <c r="A35" s="82" t="s">
        <v>33</v>
      </c>
      <c r="B35" s="83">
        <v>0.31853900000000002</v>
      </c>
      <c r="C35" s="83">
        <v>-5.7252999999999998E-2</v>
      </c>
      <c r="D35" s="83">
        <v>-3.6394039999999999</v>
      </c>
      <c r="E35" s="83">
        <v>8.2600000000000002E-4</v>
      </c>
    </row>
    <row r="36" spans="1:5">
      <c r="A36" s="80" t="s">
        <v>34</v>
      </c>
      <c r="B36" s="81">
        <v>-3.388E-2</v>
      </c>
      <c r="C36" s="81">
        <v>-6.2107000000000002E-2</v>
      </c>
      <c r="D36" s="81">
        <v>4.7040999999999999E-2</v>
      </c>
      <c r="E36" s="81">
        <v>9.6716999999999997E-2</v>
      </c>
    </row>
    <row r="37" spans="1:5">
      <c r="A37" s="82" t="s">
        <v>35</v>
      </c>
      <c r="B37" s="83">
        <v>0.18013799999999999</v>
      </c>
      <c r="C37" s="83">
        <v>-0.28250799999999998</v>
      </c>
      <c r="D37" s="83">
        <v>8.6111999999999994E-2</v>
      </c>
      <c r="E37" s="83">
        <v>3.7504000000000003E-2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5"/>
  <sheetViews>
    <sheetView tabSelected="1" topLeftCell="A13" zoomScale="80" zoomScaleNormal="80" workbookViewId="0">
      <selection activeCell="Q41" sqref="Q41"/>
    </sheetView>
  </sheetViews>
  <sheetFormatPr defaultColWidth="9.109375" defaultRowHeight="14.4"/>
  <cols>
    <col min="1" max="1" width="9.109375" style="44"/>
    <col min="2" max="2" width="30.109375" style="44" bestFit="1" customWidth="1"/>
    <col min="3" max="3" width="5.33203125" style="45" customWidth="1"/>
    <col min="4" max="4" width="24.5546875" style="44" bestFit="1" customWidth="1"/>
    <col min="5" max="5" width="21.33203125" style="44" bestFit="1" customWidth="1"/>
    <col min="6" max="6" width="5.5546875" style="45" customWidth="1"/>
    <col min="7" max="7" width="17.33203125" style="44" bestFit="1" customWidth="1"/>
    <col min="8" max="8" width="18.5546875" style="44" customWidth="1"/>
    <col min="9" max="9" width="13.109375" style="44" bestFit="1" customWidth="1"/>
    <col min="10" max="10" width="7" style="45" customWidth="1"/>
    <col min="11" max="11" width="21.6640625" style="44" bestFit="1" customWidth="1"/>
    <col min="12" max="12" width="5" style="44" customWidth="1"/>
    <col min="13" max="13" width="16.6640625" style="44" customWidth="1"/>
    <col min="14" max="14" width="14.44140625" style="44" bestFit="1" customWidth="1"/>
    <col min="15" max="15" width="5.44140625" style="45" customWidth="1"/>
    <col min="16" max="16" width="25.5546875" style="44" bestFit="1" customWidth="1"/>
    <col min="17" max="17" width="13.5546875" style="44" bestFit="1" customWidth="1"/>
    <col min="18" max="18" width="7.6640625" style="44" bestFit="1" customWidth="1"/>
    <col min="19" max="19" width="10.6640625" style="44" bestFit="1" customWidth="1"/>
    <col min="20" max="20" width="11.6640625" style="44" bestFit="1" customWidth="1"/>
    <col min="21" max="21" width="10.88671875" style="44" bestFit="1" customWidth="1"/>
    <col min="22" max="22" width="12.44140625" style="44" bestFit="1" customWidth="1"/>
    <col min="23" max="23" width="13.5546875" style="44" bestFit="1" customWidth="1"/>
    <col min="24" max="24" width="17" style="44" bestFit="1" customWidth="1"/>
    <col min="25" max="16384" width="9.109375" style="44"/>
  </cols>
  <sheetData>
    <row r="1" spans="2:16" ht="15" thickBot="1"/>
    <row r="2" spans="2:16" ht="21.6" thickBot="1">
      <c r="D2" s="76" t="s">
        <v>61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2:16" ht="15.6">
      <c r="B3" s="39" t="s">
        <v>36</v>
      </c>
      <c r="C3" s="41"/>
      <c r="D3" s="55" t="s">
        <v>37</v>
      </c>
      <c r="E3" s="40" t="s">
        <v>38</v>
      </c>
      <c r="F3" s="41"/>
      <c r="G3" s="42" t="s">
        <v>42</v>
      </c>
      <c r="H3" s="42" t="s">
        <v>39</v>
      </c>
      <c r="I3" s="42"/>
      <c r="J3" s="43"/>
      <c r="K3" s="42" t="s">
        <v>41</v>
      </c>
      <c r="M3" s="42" t="s">
        <v>40</v>
      </c>
      <c r="P3" s="56" t="s">
        <v>43</v>
      </c>
    </row>
    <row r="4" spans="2:16">
      <c r="B4" s="46" t="s">
        <v>44</v>
      </c>
      <c r="C4" s="51"/>
      <c r="D4" s="57">
        <v>-7.8478599999999998</v>
      </c>
      <c r="E4" s="47">
        <v>-1.0143390000000003</v>
      </c>
      <c r="F4" s="48"/>
      <c r="G4" s="47">
        <v>8.9462999999999987E-2</v>
      </c>
      <c r="H4" s="47">
        <v>0.63691600000000004</v>
      </c>
      <c r="I4" s="47"/>
      <c r="J4" s="48"/>
      <c r="K4" s="47">
        <v>0.50220100000000001</v>
      </c>
      <c r="M4" s="47">
        <v>1.2051160000000001</v>
      </c>
      <c r="P4" s="58">
        <v>0.75765599999999989</v>
      </c>
    </row>
    <row r="5" spans="2:16">
      <c r="B5" s="46" t="s">
        <v>45</v>
      </c>
      <c r="C5" s="51"/>
      <c r="D5" s="57">
        <v>-0.32756299999999999</v>
      </c>
      <c r="E5" s="47">
        <v>-0.14140900000000001</v>
      </c>
      <c r="F5" s="48"/>
      <c r="G5" s="47">
        <v>-0.346522</v>
      </c>
      <c r="H5" s="47">
        <v>0.189335</v>
      </c>
      <c r="I5" s="47"/>
      <c r="J5" s="48"/>
      <c r="K5" s="47">
        <v>-0.30676599999999998</v>
      </c>
      <c r="M5" s="47">
        <v>0.40894200000000003</v>
      </c>
      <c r="P5" s="58">
        <v>0.16816200000000001</v>
      </c>
    </row>
    <row r="6" spans="2:16">
      <c r="B6" s="46" t="s">
        <v>46</v>
      </c>
      <c r="C6" s="51"/>
      <c r="D6" s="57">
        <v>2.3140000000000001E-2</v>
      </c>
      <c r="E6" s="47">
        <v>-0.123407</v>
      </c>
      <c r="F6" s="48"/>
      <c r="G6" s="47">
        <v>-0.37489499999999998</v>
      </c>
      <c r="H6" s="47">
        <v>-0.224546</v>
      </c>
      <c r="I6" s="47"/>
      <c r="J6" s="48"/>
      <c r="K6" s="47">
        <v>-0.28827399999999997</v>
      </c>
      <c r="M6" s="47">
        <v>0.73326999999999998</v>
      </c>
      <c r="P6" s="58">
        <v>-1.451E-3</v>
      </c>
    </row>
    <row r="7" spans="2:16">
      <c r="B7" s="46" t="s">
        <v>47</v>
      </c>
      <c r="C7" s="51"/>
      <c r="D7" s="57">
        <v>-0.72062800000000005</v>
      </c>
      <c r="E7" s="47">
        <v>-1.1493629999999999</v>
      </c>
      <c r="F7" s="48"/>
      <c r="G7" s="47">
        <v>-0.41729100000000002</v>
      </c>
      <c r="H7" s="47">
        <v>-1.0457239999999999</v>
      </c>
      <c r="I7" s="47"/>
      <c r="J7" s="48"/>
      <c r="K7" s="47">
        <v>-1.2489570000000001</v>
      </c>
      <c r="M7" s="47">
        <v>-1.5503760000000002</v>
      </c>
      <c r="P7" s="58">
        <v>-1.5113569999999998</v>
      </c>
    </row>
    <row r="8" spans="2:16">
      <c r="B8" s="46" t="s">
        <v>48</v>
      </c>
      <c r="C8" s="51"/>
      <c r="D8" s="57">
        <v>-2.5791650000000002</v>
      </c>
      <c r="E8" s="47">
        <v>0.28249000000000002</v>
      </c>
      <c r="F8" s="48"/>
      <c r="G8" s="47">
        <v>0.11133700000000001</v>
      </c>
      <c r="H8" s="47">
        <v>0.19109799999999999</v>
      </c>
      <c r="I8" s="47"/>
      <c r="J8" s="48"/>
      <c r="K8" s="47">
        <v>0.13022400000000001</v>
      </c>
      <c r="M8" s="47">
        <v>2.7737999999999999E-2</v>
      </c>
      <c r="P8" s="58">
        <v>0.103773</v>
      </c>
    </row>
    <row r="9" spans="2:16">
      <c r="B9" s="46" t="s">
        <v>49</v>
      </c>
      <c r="C9" s="51"/>
      <c r="D9" s="57">
        <v>-1.173062</v>
      </c>
      <c r="E9" s="47">
        <v>0.16631199999999999</v>
      </c>
      <c r="F9" s="48"/>
      <c r="G9" s="47">
        <v>-0.83171499999999998</v>
      </c>
      <c r="H9" s="47">
        <v>0.36395499999999997</v>
      </c>
      <c r="I9" s="47"/>
      <c r="J9" s="48"/>
      <c r="K9" s="47">
        <v>-5.5167000000000001E-2</v>
      </c>
      <c r="M9" s="47">
        <v>0.40231800000000001</v>
      </c>
      <c r="P9" s="58">
        <v>9.0569999999999998E-2</v>
      </c>
    </row>
    <row r="10" spans="2:16" ht="15" thickBot="1">
      <c r="B10" s="49" t="s">
        <v>50</v>
      </c>
      <c r="C10" s="52"/>
      <c r="D10" s="59">
        <v>-6.0734000000000003E-2</v>
      </c>
      <c r="E10" s="60">
        <v>-0.28653800000000001</v>
      </c>
      <c r="F10" s="61"/>
      <c r="G10" s="60">
        <v>-0.12518699999999999</v>
      </c>
      <c r="H10" s="60">
        <v>0.12102599999999999</v>
      </c>
      <c r="I10" s="60"/>
      <c r="J10" s="61"/>
      <c r="K10" s="60">
        <v>4.7702000000000001E-2</v>
      </c>
      <c r="L10" s="62"/>
      <c r="M10" s="60">
        <v>0.24154</v>
      </c>
      <c r="N10" s="62"/>
      <c r="O10" s="63"/>
      <c r="P10" s="64">
        <v>-0.13877400000000001</v>
      </c>
    </row>
    <row r="12" spans="2:16" ht="15" thickBot="1">
      <c r="L12" s="45"/>
      <c r="M12" s="45"/>
    </row>
    <row r="13" spans="2:16" ht="21.6" thickBot="1">
      <c r="D13" s="76" t="s">
        <v>62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8"/>
    </row>
    <row r="14" spans="2:16" ht="15.6">
      <c r="B14" s="39" t="s">
        <v>36</v>
      </c>
      <c r="C14" s="41"/>
      <c r="D14" s="65"/>
      <c r="E14" s="50" t="s">
        <v>51</v>
      </c>
      <c r="G14" s="50" t="s">
        <v>53</v>
      </c>
      <c r="H14" s="50" t="s">
        <v>39</v>
      </c>
      <c r="I14" s="50" t="s">
        <v>54</v>
      </c>
      <c r="J14" s="43"/>
      <c r="K14" s="50" t="s">
        <v>52</v>
      </c>
      <c r="M14" s="50" t="s">
        <v>55</v>
      </c>
      <c r="N14" s="50" t="s">
        <v>40</v>
      </c>
      <c r="O14" s="43"/>
      <c r="P14" s="66" t="s">
        <v>56</v>
      </c>
    </row>
    <row r="15" spans="2:16">
      <c r="B15" s="46" t="s">
        <v>44</v>
      </c>
      <c r="C15" s="51"/>
      <c r="D15" s="65"/>
      <c r="E15" s="47">
        <v>-0.93371800000000005</v>
      </c>
      <c r="G15" s="47">
        <v>0.11144099999999998</v>
      </c>
      <c r="H15" s="47">
        <v>0.52385100000000007</v>
      </c>
      <c r="I15" s="47">
        <v>1.00041</v>
      </c>
      <c r="J15" s="48"/>
      <c r="K15" s="47">
        <v>0.27875299999999997</v>
      </c>
      <c r="M15" s="47">
        <v>1.500902</v>
      </c>
      <c r="N15" s="47">
        <v>-13.423060999999999</v>
      </c>
      <c r="O15" s="48"/>
      <c r="P15" s="58">
        <v>0.81093900000000008</v>
      </c>
    </row>
    <row r="16" spans="2:16">
      <c r="B16" s="46" t="s">
        <v>45</v>
      </c>
      <c r="C16" s="51"/>
      <c r="D16" s="65"/>
      <c r="E16" s="47">
        <v>-0.171709</v>
      </c>
      <c r="G16" s="47">
        <v>-0.27449699999999999</v>
      </c>
      <c r="H16" s="47">
        <v>4.5184000000000002E-2</v>
      </c>
      <c r="I16" s="47">
        <v>0.30364799999999997</v>
      </c>
      <c r="J16" s="48"/>
      <c r="K16" s="47">
        <v>-0.30253099999999999</v>
      </c>
      <c r="M16" s="47">
        <v>-1.8564000000000001E-2</v>
      </c>
      <c r="N16" s="47">
        <v>-0.39654</v>
      </c>
      <c r="O16" s="48"/>
      <c r="P16" s="58">
        <v>0.63369699999999995</v>
      </c>
    </row>
    <row r="17" spans="2:16">
      <c r="B17" s="46" t="s">
        <v>46</v>
      </c>
      <c r="C17" s="51"/>
      <c r="D17" s="65"/>
      <c r="E17" s="47">
        <v>-0.13700899999999999</v>
      </c>
      <c r="G17" s="47">
        <v>-0.41390500000000002</v>
      </c>
      <c r="H17" s="47">
        <v>-0.241007</v>
      </c>
      <c r="I17" s="47">
        <v>-0.47523599999999999</v>
      </c>
      <c r="J17" s="48"/>
      <c r="K17" s="47">
        <v>-0.29447299999999998</v>
      </c>
      <c r="M17" s="47">
        <v>0.97828400000000004</v>
      </c>
      <c r="N17" s="47">
        <v>0.14926800000000001</v>
      </c>
      <c r="O17" s="48"/>
      <c r="P17" s="58">
        <v>-1.6084000000000001E-2</v>
      </c>
    </row>
    <row r="18" spans="2:16">
      <c r="B18" s="46" t="s">
        <v>47</v>
      </c>
      <c r="C18" s="51"/>
      <c r="D18" s="65"/>
      <c r="E18" s="47">
        <v>-1.128355</v>
      </c>
      <c r="G18" s="47">
        <v>-0.47609800000000002</v>
      </c>
      <c r="H18" s="47">
        <v>-0.94898499999999997</v>
      </c>
      <c r="I18" s="47">
        <v>-0.28919299999999998</v>
      </c>
      <c r="J18" s="48"/>
      <c r="K18" s="47">
        <v>-1.255976</v>
      </c>
      <c r="M18" s="47">
        <v>-1.5194519999999998</v>
      </c>
      <c r="N18" s="47">
        <v>-1.113977</v>
      </c>
      <c r="O18" s="48"/>
      <c r="P18" s="58">
        <v>-1.5119290000000003</v>
      </c>
    </row>
    <row r="19" spans="2:16">
      <c r="B19" s="46" t="s">
        <v>48</v>
      </c>
      <c r="C19" s="51"/>
      <c r="D19" s="65"/>
      <c r="E19" s="47">
        <v>0.30667100000000003</v>
      </c>
      <c r="G19" s="47">
        <v>0.16083800000000001</v>
      </c>
      <c r="H19" s="47">
        <v>0.12285600000000001</v>
      </c>
      <c r="I19" s="47">
        <v>0.22378999999999999</v>
      </c>
      <c r="J19" s="48"/>
      <c r="K19" s="47">
        <v>0.14575399999999999</v>
      </c>
      <c r="M19" s="47">
        <v>-3.7983000000000003E-2</v>
      </c>
      <c r="N19" s="47">
        <v>-4.7802980000000002</v>
      </c>
      <c r="O19" s="48"/>
      <c r="P19" s="58">
        <v>0.130158</v>
      </c>
    </row>
    <row r="20" spans="2:16">
      <c r="B20" s="46" t="s">
        <v>49</v>
      </c>
      <c r="C20" s="51"/>
      <c r="D20" s="65"/>
      <c r="E20" s="47">
        <v>-5.5169999999999997E-2</v>
      </c>
      <c r="G20" s="47">
        <v>-1.1006359999999999</v>
      </c>
      <c r="H20" s="47">
        <v>0.32603199999999999</v>
      </c>
      <c r="I20" s="47">
        <v>-0.64495599999999997</v>
      </c>
      <c r="J20" s="48"/>
      <c r="K20" s="47">
        <v>-2.6824000000000001E-2</v>
      </c>
      <c r="M20" s="47">
        <v>0.32992500000000002</v>
      </c>
      <c r="N20" s="47">
        <v>-2.0270160000000002</v>
      </c>
      <c r="O20" s="48"/>
      <c r="P20" s="58">
        <v>0.25691900000000001</v>
      </c>
    </row>
    <row r="21" spans="2:16" ht="15" thickBot="1">
      <c r="B21" s="49" t="s">
        <v>50</v>
      </c>
      <c r="C21" s="52"/>
      <c r="D21" s="67"/>
      <c r="E21" s="60">
        <v>-0.33952199999999999</v>
      </c>
      <c r="F21" s="63"/>
      <c r="G21" s="60">
        <v>-8.4122000000000002E-2</v>
      </c>
      <c r="H21" s="60">
        <v>8.9133000000000004E-2</v>
      </c>
      <c r="I21" s="60">
        <v>-0.420931</v>
      </c>
      <c r="J21" s="61"/>
      <c r="K21" s="60">
        <v>6.1603999999999999E-2</v>
      </c>
      <c r="L21" s="62"/>
      <c r="M21" s="60">
        <v>9.2566999999999997E-2</v>
      </c>
      <c r="N21" s="60">
        <v>0.17102000000000001</v>
      </c>
      <c r="O21" s="61"/>
      <c r="P21" s="64">
        <v>0.12152</v>
      </c>
    </row>
    <row r="23" spans="2:16" ht="15" thickBot="1"/>
    <row r="24" spans="2:16" ht="21.6" thickBot="1">
      <c r="D24" s="76" t="s">
        <v>63</v>
      </c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8"/>
    </row>
    <row r="25" spans="2:16" ht="15.6">
      <c r="B25" s="39" t="s">
        <v>36</v>
      </c>
      <c r="C25" s="41"/>
      <c r="D25" s="55" t="s">
        <v>37</v>
      </c>
      <c r="E25" s="40" t="s">
        <v>38</v>
      </c>
      <c r="G25" s="50"/>
      <c r="H25" s="50"/>
      <c r="I25" s="50"/>
      <c r="J25" s="43"/>
      <c r="K25" s="50"/>
      <c r="M25" s="50"/>
      <c r="N25" s="50"/>
      <c r="O25" s="43"/>
      <c r="P25" s="66"/>
    </row>
    <row r="26" spans="2:16">
      <c r="B26" s="46" t="s">
        <v>44</v>
      </c>
      <c r="C26" s="51"/>
      <c r="D26" s="47">
        <v>-0.48462</v>
      </c>
      <c r="E26" s="47">
        <v>1.0975169999999999</v>
      </c>
      <c r="G26" s="47"/>
      <c r="H26" s="47"/>
      <c r="I26" s="47"/>
      <c r="J26" s="48"/>
      <c r="K26" s="47"/>
      <c r="M26" s="47"/>
      <c r="N26" s="47"/>
      <c r="O26" s="48"/>
      <c r="P26" s="58"/>
    </row>
    <row r="27" spans="2:16">
      <c r="B27" s="46" t="s">
        <v>45</v>
      </c>
      <c r="C27" s="51"/>
      <c r="D27" s="47">
        <v>-0.13340399999999999</v>
      </c>
      <c r="E27" s="47">
        <v>0.30212</v>
      </c>
      <c r="G27" s="47"/>
      <c r="H27" s="47"/>
      <c r="I27" s="47"/>
      <c r="J27" s="48"/>
      <c r="K27" s="47"/>
      <c r="M27" s="47"/>
      <c r="N27" s="47"/>
      <c r="O27" s="48"/>
      <c r="P27" s="58"/>
    </row>
    <row r="28" spans="2:16">
      <c r="B28" s="46" t="s">
        <v>46</v>
      </c>
      <c r="C28" s="51"/>
      <c r="D28" s="47">
        <v>-0.23067799999999999</v>
      </c>
      <c r="E28" s="47">
        <v>0.52241800000000005</v>
      </c>
      <c r="G28" s="47"/>
      <c r="H28" s="47"/>
      <c r="I28" s="47"/>
      <c r="J28" s="48"/>
      <c r="K28" s="47"/>
      <c r="M28" s="47"/>
      <c r="N28" s="47"/>
      <c r="O28" s="48"/>
      <c r="P28" s="58"/>
    </row>
    <row r="29" spans="2:16">
      <c r="B29" s="46" t="s">
        <v>47</v>
      </c>
      <c r="C29" s="51"/>
      <c r="D29" s="47">
        <v>0.13112699999999999</v>
      </c>
      <c r="E29" s="47">
        <v>-1.535285</v>
      </c>
      <c r="G29" s="47"/>
      <c r="H29" s="47"/>
      <c r="I29" s="47"/>
      <c r="J29" s="48"/>
      <c r="K29" s="47"/>
      <c r="M29" s="47"/>
      <c r="N29" s="47"/>
      <c r="O29" s="48"/>
      <c r="P29" s="58"/>
    </row>
    <row r="30" spans="2:16">
      <c r="B30" s="46" t="s">
        <v>48</v>
      </c>
      <c r="C30" s="51"/>
      <c r="D30" s="47">
        <v>-1.4865E-2</v>
      </c>
      <c r="E30" s="47">
        <v>3.3663999999999999E-2</v>
      </c>
      <c r="G30" s="47"/>
      <c r="H30" s="47"/>
      <c r="I30" s="47"/>
      <c r="J30" s="48"/>
      <c r="K30" s="47"/>
      <c r="M30" s="47"/>
      <c r="N30" s="47"/>
      <c r="O30" s="48"/>
      <c r="P30" s="58"/>
    </row>
    <row r="31" spans="2:16">
      <c r="B31" s="46" t="s">
        <v>49</v>
      </c>
      <c r="C31" s="51"/>
      <c r="D31" s="47">
        <v>-0.14130899999999999</v>
      </c>
      <c r="E31" s="47">
        <v>0.32002399999999998</v>
      </c>
      <c r="G31" s="47"/>
      <c r="H31" s="47"/>
      <c r="I31" s="47"/>
      <c r="J31" s="48"/>
      <c r="K31" s="47"/>
      <c r="M31" s="47"/>
      <c r="N31" s="47"/>
      <c r="O31" s="48"/>
      <c r="P31" s="58"/>
    </row>
    <row r="32" spans="2:16" ht="15" thickBot="1">
      <c r="B32" s="49" t="s">
        <v>50</v>
      </c>
      <c r="C32" s="52"/>
      <c r="D32" s="60">
        <v>-5.0153999999999997E-2</v>
      </c>
      <c r="E32" s="60">
        <v>0.113584</v>
      </c>
      <c r="F32" s="63"/>
      <c r="G32" s="60"/>
      <c r="H32" s="60"/>
      <c r="I32" s="60"/>
      <c r="J32" s="61"/>
      <c r="K32" s="60"/>
      <c r="L32" s="62"/>
      <c r="M32" s="60"/>
      <c r="N32" s="60"/>
      <c r="O32" s="61"/>
      <c r="P32" s="64"/>
    </row>
    <row r="34" spans="2:16" ht="15" thickBot="1"/>
    <row r="35" spans="2:16" ht="21.6" thickBot="1">
      <c r="D35" s="76" t="s">
        <v>67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8"/>
    </row>
    <row r="36" spans="2:16" ht="15.6">
      <c r="B36" s="39" t="s">
        <v>36</v>
      </c>
      <c r="C36" s="41"/>
      <c r="D36" s="55" t="s">
        <v>37</v>
      </c>
      <c r="E36" s="40" t="s">
        <v>38</v>
      </c>
      <c r="F36" s="41"/>
      <c r="G36" s="42"/>
      <c r="H36" s="42" t="s">
        <v>39</v>
      </c>
      <c r="I36" s="42"/>
      <c r="J36" s="43"/>
      <c r="K36" s="42"/>
      <c r="M36" s="42" t="s">
        <v>40</v>
      </c>
      <c r="P36" s="56"/>
    </row>
    <row r="37" spans="2:16">
      <c r="B37" s="46" t="s">
        <v>44</v>
      </c>
      <c r="C37" s="51"/>
      <c r="D37" s="57">
        <v>0.46259300000000003</v>
      </c>
      <c r="E37" s="47">
        <v>-0.40501799999999993</v>
      </c>
      <c r="F37" s="48"/>
      <c r="G37" s="47"/>
      <c r="H37" s="47">
        <v>-13.427747999999999</v>
      </c>
      <c r="I37" s="47"/>
      <c r="J37" s="48"/>
      <c r="K37" s="47"/>
      <c r="M37" s="47">
        <v>1.0711390000000001</v>
      </c>
      <c r="P37" s="58"/>
    </row>
    <row r="38" spans="2:16">
      <c r="B38" s="46" t="s">
        <v>45</v>
      </c>
      <c r="C38" s="51"/>
      <c r="D38" s="57">
        <v>-0.16392000000000001</v>
      </c>
      <c r="E38" s="47">
        <v>-6.4905000000000004E-2</v>
      </c>
      <c r="F38" s="48"/>
      <c r="G38" s="47"/>
      <c r="H38" s="47">
        <v>-0.46583799999999997</v>
      </c>
      <c r="I38" s="47"/>
      <c r="J38" s="48"/>
      <c r="K38" s="47"/>
      <c r="M38" s="47">
        <v>0.30870799999999998</v>
      </c>
      <c r="P38" s="58"/>
    </row>
    <row r="39" spans="2:16">
      <c r="B39" s="46" t="s">
        <v>46</v>
      </c>
      <c r="C39" s="51"/>
      <c r="D39" s="57">
        <v>-0.324963</v>
      </c>
      <c r="E39" s="47">
        <v>-0.14308499999999999</v>
      </c>
      <c r="F39" s="48"/>
      <c r="G39" s="47"/>
      <c r="H39" s="47">
        <v>0.12518799999999999</v>
      </c>
      <c r="I39" s="47"/>
      <c r="J39" s="48"/>
      <c r="K39" s="47"/>
      <c r="M39" s="47">
        <v>0.52738200000000002</v>
      </c>
      <c r="P39" s="58"/>
    </row>
    <row r="40" spans="2:16">
      <c r="B40" s="46" t="s">
        <v>47</v>
      </c>
      <c r="C40" s="51"/>
      <c r="D40" s="57">
        <v>-0.18443399999999999</v>
      </c>
      <c r="E40" s="47">
        <v>-0.25396099999999999</v>
      </c>
      <c r="F40" s="48"/>
      <c r="G40" s="47"/>
      <c r="H40" s="47">
        <v>-1.0497699999999999</v>
      </c>
      <c r="I40" s="47"/>
      <c r="J40" s="48"/>
      <c r="K40" s="47"/>
      <c r="M40" s="47">
        <v>-1.539388</v>
      </c>
      <c r="P40" s="58"/>
    </row>
    <row r="41" spans="2:16">
      <c r="B41" s="46" t="s">
        <v>48</v>
      </c>
      <c r="C41" s="51"/>
      <c r="D41" s="57">
        <v>0.17471300000000001</v>
      </c>
      <c r="E41" s="47">
        <v>0.203267</v>
      </c>
      <c r="F41" s="48"/>
      <c r="G41" s="47"/>
      <c r="H41" s="47">
        <v>-4.7626790000000003</v>
      </c>
      <c r="I41" s="47"/>
      <c r="J41" s="48"/>
      <c r="K41" s="47"/>
      <c r="M41" s="47">
        <v>3.6488E-2</v>
      </c>
      <c r="P41" s="58"/>
    </row>
    <row r="42" spans="2:16">
      <c r="B42" s="46" t="s">
        <v>49</v>
      </c>
      <c r="C42" s="51"/>
      <c r="D42" s="57">
        <v>-0.36672199999999999</v>
      </c>
      <c r="E42" s="47">
        <v>0.34342600000000001</v>
      </c>
      <c r="F42" s="48"/>
      <c r="G42" s="47"/>
      <c r="H42" s="47">
        <v>-2.0650919999999999</v>
      </c>
      <c r="I42" s="47"/>
      <c r="J42" s="48"/>
      <c r="K42" s="47"/>
      <c r="M42" s="47">
        <v>0.32142199999999999</v>
      </c>
      <c r="P42" s="58"/>
    </row>
    <row r="43" spans="2:16" ht="15" thickBot="1">
      <c r="B43" s="49" t="s">
        <v>50</v>
      </c>
      <c r="C43" s="52"/>
      <c r="D43" s="59">
        <v>-2.5309999999999998E-3</v>
      </c>
      <c r="E43" s="60">
        <v>-0.131047</v>
      </c>
      <c r="F43" s="61"/>
      <c r="G43" s="60"/>
      <c r="H43" s="60">
        <v>0.15418100000000001</v>
      </c>
      <c r="I43" s="60"/>
      <c r="J43" s="61"/>
      <c r="K43" s="60"/>
      <c r="L43" s="62"/>
      <c r="M43" s="60">
        <v>0.113427</v>
      </c>
      <c r="N43" s="62"/>
      <c r="O43" s="63"/>
      <c r="P43" s="64"/>
    </row>
    <row r="44" spans="2:16" ht="15" thickBot="1"/>
    <row r="45" spans="2:16" s="53" customFormat="1" ht="70.2" thickBot="1">
      <c r="C45" s="54"/>
      <c r="D45" s="68"/>
      <c r="E45" s="69" t="s">
        <v>58</v>
      </c>
      <c r="F45" s="54"/>
      <c r="G45" s="70" t="s">
        <v>58</v>
      </c>
      <c r="H45" s="71" t="s">
        <v>58</v>
      </c>
      <c r="I45" s="72"/>
      <c r="J45" s="54"/>
      <c r="K45" s="73" t="s">
        <v>58</v>
      </c>
      <c r="M45" s="70" t="s">
        <v>59</v>
      </c>
      <c r="N45" s="72"/>
      <c r="O45" s="54"/>
      <c r="P45" s="73" t="s">
        <v>60</v>
      </c>
    </row>
  </sheetData>
  <mergeCells count="4">
    <mergeCell ref="D2:P2"/>
    <mergeCell ref="D13:P13"/>
    <mergeCell ref="D24:P24"/>
    <mergeCell ref="D35:P35"/>
  </mergeCells>
  <conditionalFormatting sqref="E4:F10">
    <cfRule type="iconSet" priority="11">
      <iconSet iconSet="3Signs">
        <cfvo type="percent" val="0"/>
        <cfvo type="formula" val="-0.2"/>
        <cfvo type="formula" val="0.2"/>
      </iconSet>
    </cfRule>
  </conditionalFormatting>
  <conditionalFormatting sqref="H4:H10">
    <cfRule type="iconSet" priority="12">
      <iconSet iconSet="3Signs">
        <cfvo type="percent" val="0"/>
        <cfvo type="formula" val="-0.2"/>
        <cfvo type="formula" val="0.2"/>
      </iconSet>
    </cfRule>
  </conditionalFormatting>
  <conditionalFormatting sqref="M4:M10">
    <cfRule type="iconSet" priority="13">
      <iconSet iconSet="3Signs">
        <cfvo type="percent" val="0"/>
        <cfvo type="formula" val="-0.2"/>
        <cfvo type="formula" val="0.2"/>
      </iconSet>
    </cfRule>
  </conditionalFormatting>
  <conditionalFormatting sqref="K4:K10">
    <cfRule type="iconSet" priority="14">
      <iconSet iconSet="3Signs">
        <cfvo type="percent" val="0"/>
        <cfvo type="formula" val="-0.2"/>
        <cfvo type="formula" val="0.2"/>
      </iconSet>
    </cfRule>
  </conditionalFormatting>
  <conditionalFormatting sqref="P4:P10">
    <cfRule type="iconSet" priority="16">
      <iconSet iconSet="3Signs">
        <cfvo type="percent" val="0"/>
        <cfvo type="formula" val="-0.2"/>
        <cfvo type="formula" val="0.2"/>
      </iconSet>
    </cfRule>
  </conditionalFormatting>
  <conditionalFormatting sqref="D4:D10">
    <cfRule type="iconSet" priority="17">
      <iconSet iconSet="3Signs">
        <cfvo type="percent" val="0"/>
        <cfvo type="formula" val="-0.2"/>
        <cfvo type="formula" val="0.2"/>
      </iconSet>
    </cfRule>
  </conditionalFormatting>
  <conditionalFormatting sqref="E15:E21 M15:P21 G15:K21">
    <cfRule type="iconSet" priority="10">
      <iconSet iconSet="3Signs">
        <cfvo type="percent" val="0"/>
        <cfvo type="formula" val="-0.2"/>
        <cfvo type="formula" val="0.2"/>
      </iconSet>
    </cfRule>
  </conditionalFormatting>
  <conditionalFormatting sqref="I4:J10 G4:G10">
    <cfRule type="iconSet" priority="19">
      <iconSet iconSet="3Signs">
        <cfvo type="percent" val="0"/>
        <cfvo type="formula" val="-0.2"/>
        <cfvo type="formula" val="0.2"/>
      </iconSet>
    </cfRule>
  </conditionalFormatting>
  <conditionalFormatting sqref="E26:E32 M26:P32 G26:K32">
    <cfRule type="iconSet" priority="9">
      <iconSet iconSet="3Signs">
        <cfvo type="percent" val="0"/>
        <cfvo type="formula" val="-0.2"/>
        <cfvo type="formula" val="0.2"/>
      </iconSet>
    </cfRule>
  </conditionalFormatting>
  <conditionalFormatting sqref="D26:D32">
    <cfRule type="iconSet" priority="8">
      <iconSet iconSet="3Signs">
        <cfvo type="percent" val="0"/>
        <cfvo type="formula" val="-0.2"/>
        <cfvo type="formula" val="0.2"/>
      </iconSet>
    </cfRule>
  </conditionalFormatting>
  <conditionalFormatting sqref="E37:F43">
    <cfRule type="iconSet" priority="1">
      <iconSet iconSet="3Signs">
        <cfvo type="percent" val="0"/>
        <cfvo type="formula" val="-0.2"/>
        <cfvo type="formula" val="0.2"/>
      </iconSet>
    </cfRule>
  </conditionalFormatting>
  <conditionalFormatting sqref="H37:H43">
    <cfRule type="iconSet" priority="2">
      <iconSet iconSet="3Signs">
        <cfvo type="percent" val="0"/>
        <cfvo type="formula" val="-0.2"/>
        <cfvo type="formula" val="0.2"/>
      </iconSet>
    </cfRule>
  </conditionalFormatting>
  <conditionalFormatting sqref="M37:M43">
    <cfRule type="iconSet" priority="3">
      <iconSet iconSet="3Signs">
        <cfvo type="percent" val="0"/>
        <cfvo type="formula" val="-0.2"/>
        <cfvo type="formula" val="0.2"/>
      </iconSet>
    </cfRule>
  </conditionalFormatting>
  <conditionalFormatting sqref="K37:K43">
    <cfRule type="iconSet" priority="4">
      <iconSet iconSet="3Signs">
        <cfvo type="percent" val="0"/>
        <cfvo type="formula" val="-0.2"/>
        <cfvo type="formula" val="0.2"/>
      </iconSet>
    </cfRule>
  </conditionalFormatting>
  <conditionalFormatting sqref="P37:P43">
    <cfRule type="iconSet" priority="5">
      <iconSet iconSet="3Signs">
        <cfvo type="percent" val="0"/>
        <cfvo type="formula" val="-0.2"/>
        <cfvo type="formula" val="0.2"/>
      </iconSet>
    </cfRule>
  </conditionalFormatting>
  <conditionalFormatting sqref="D37:D43">
    <cfRule type="iconSet" priority="6">
      <iconSet iconSet="3Signs">
        <cfvo type="percent" val="0"/>
        <cfvo type="formula" val="-0.2"/>
        <cfvo type="formula" val="0.2"/>
      </iconSet>
    </cfRule>
  </conditionalFormatting>
  <conditionalFormatting sqref="I37:J43 G37:G43">
    <cfRule type="iconSet" priority="7">
      <iconSet iconSet="3Signs">
        <cfvo type="percent" val="0"/>
        <cfvo type="formula" val="-0.2"/>
        <cfvo type="formula" val="0.2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6AEB-2530-4A0B-B04F-E00B1A05C11B}">
  <dimension ref="A1"/>
  <sheetViews>
    <sheetView workbookViewId="0">
      <selection activeCell="E12" sqref="E12"/>
    </sheetView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McDevitt, Patrick (GE Aviation, US)</dc:creator>
  <cp:lastModifiedBy>Preeti</cp:lastModifiedBy>
  <dcterms:created xsi:type="dcterms:W3CDTF">2017-12-09T16:05:20Z</dcterms:created>
  <dcterms:modified xsi:type="dcterms:W3CDTF">2017-12-09T18:23:16Z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 Classification">
    <vt:lpwstr/>
  </property>
</Properties>
</file>