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1.xml" ContentType="application/xml"/>
  <Override PartName="/customXml/itemProps1.xml" ContentType="application/vnd.openxmlformats-officedocument.customXmlProperties+xml"/>
  <Override PartName="/customXml/_rels/item1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<sst xmlns="http://schemas.openxmlformats.org/spreadsheetml/2006/main" count="66" uniqueCount="35">
  <si>
    <t xml:space="preserve">filtered</t>
  </si>
  <si>
    <t xml:space="preserve">results</t>
  </si>
  <si>
    <t xml:space="preserve">biou leer basic</t>
  </si>
  <si>
    <t xml:space="preserve">biou leer color</t>
  </si>
  <si>
    <t xml:space="preserve">BUNet2$^*$</t>
  </si>
  <si>
    <t xml:space="preserve">BUNet2$^l$</t>
  </si>
  <si>
    <t xml:space="preserve">BUNet2$^r$</t>
  </si>
  <si>
    <t xml:space="preserve">BUNet15$^*$</t>
  </si>
  <si>
    <t xml:space="preserve">BUNet15$^l$</t>
  </si>
  <si>
    <t xml:space="preserve">BUNet15$^r$</t>
  </si>
  <si>
    <t xml:space="preserve">VBUNet$^*$</t>
  </si>
  <si>
    <t xml:space="preserve">VBUNet$^l$</t>
  </si>
  <si>
    <t xml:space="preserve">VBUNet$^r$</t>
  </si>
  <si>
    <t xml:space="preserve">RBUNet$^*$</t>
  </si>
  <si>
    <t xml:space="preserve">RBUNet$^l$</t>
  </si>
  <si>
    <t xml:space="preserve">RBUNet$^r$</t>
  </si>
  <si>
    <t xml:space="preserve">DBUNet$^*$</t>
  </si>
  <si>
    <t xml:space="preserve">DBUNet$^l$</t>
  </si>
  <si>
    <t xml:space="preserve">DBUNet$^r$</t>
  </si>
  <si>
    <t xml:space="preserve">r</t>
  </si>
  <si>
    <t xml:space="preserve">Welch-Test</t>
  </si>
  <si>
    <t xml:space="preserve">F-Test</t>
  </si>
  <si>
    <t xml:space="preserve">Welch unfil</t>
  </si>
  <si>
    <t xml:space="preserve">F unfiltered</t>
  </si>
  <si>
    <t xml:space="preserve">results wolfsburg</t>
  </si>
  <si>
    <t xml:space="preserve">Straßendatensätze</t>
  </si>
  <si>
    <t xml:space="preserve">IoU %</t>
  </si>
  <si>
    <t xml:space="preserve">BioU %</t>
  </si>
  <si>
    <t xml:space="preserve">BUNet2</t>
  </si>
  <si>
    <t xml:space="preserve">BUNet15</t>
  </si>
  <si>
    <t xml:space="preserve">VBUNet</t>
  </si>
  <si>
    <t xml:space="preserve">RBUNet</t>
  </si>
  <si>
    <t xml:space="preserve">DBUNet</t>
  </si>
  <si>
    <t xml:space="preserve">biou k leer basic</t>
  </si>
  <si>
    <t xml:space="preserve">biou k leer color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</si>
</sst>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0.0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</font>
    <font>
      <sz val="1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6600"/>
      <rgbColor rgb="FF666699"/>
      <rgbColor rgb="FF969696"/>
      <rgbColor rgb="FF00336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164782786327114"/>
          <c:y val="0.0455361514607475"/>
          <c:w val="0.794361977393436"/>
          <c:h val="0.763016157989228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Sheet1!$M$30:$M$30</c:f>
              <c:strCache>
                <c:ptCount val="1"/>
                <c:pt idx="0">
                  <c:v>BioU %</c:v>
                </c:pt>
              </c:strCache>
            </c:strRef>
          </c:tx>
          <c:spPr>
            <a:solidFill>
              <a:srgbClr val="000000"/>
            </a:solidFill>
            <a:ln w="28800">
              <a:noFill/>
            </a:ln>
          </c:spPr>
          <c:marker>
            <c:symbol val="diamond"/>
            <c:size val="5"/>
            <c:spPr>
              <a:solidFill>
                <a:srgbClr val="000000"/>
              </a:solidFill>
            </c:spPr>
          </c:marker>
          <c:dPt>
            <c:idx val="1"/>
            <c:marker>
              <c:symbol val="diamond"/>
              <c:size val="5"/>
              <c:spPr>
                <a:solidFill>
                  <a:srgbClr val="000000"/>
                </a:solidFill>
              </c:spPr>
            </c:marker>
          </c:dPt>
          <c:dLbls>
            <c:numFmt formatCode="General" sourceLinked="1"/>
            <c:dLbl>
              <c:idx val="1"/>
              <c:numFmt formatCode="General" sourceLinked="1"/>
              <c:txPr>
                <a:bodyPr/>
                <a:lstStyle/>
                <a:p>
                  <a:pPr>
                    <a:defRPr b="0" lang="de-DE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/>
              <a:lstStyle/>
              <a:p>
                <a:pPr>
                  <a:defRPr b="0" lang="de-DE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trendline>
            <c:spPr>
              <a:ln>
                <a:solidFill>
                  <a:srgbClr val="000000"/>
                </a:solidFill>
              </a:ln>
            </c:spPr>
            <c:trendlineType val="linear"/>
            <c:forward val="0"/>
            <c:backward val="0"/>
            <c:dispRSqr val="0"/>
            <c:dispEq val="0"/>
          </c:trendline>
          <c:xVal>
            <c:numRef>
              <c:f>Sheet1!$L$31:$L$35</c:f>
              <c:numCache>
                <c:formatCode>General</c:formatCode>
                <c:ptCount val="5"/>
                <c:pt idx="0">
                  <c:v>57.13</c:v>
                </c:pt>
                <c:pt idx="1">
                  <c:v>60.75</c:v>
                </c:pt>
                <c:pt idx="2">
                  <c:v>64.26</c:v>
                </c:pt>
                <c:pt idx="3">
                  <c:v>61.45</c:v>
                </c:pt>
                <c:pt idx="4">
                  <c:v>62.56</c:v>
                </c:pt>
              </c:numCache>
            </c:numRef>
          </c:xVal>
          <c:yVal>
            <c:numRef>
              <c:f>Sheet1!$M$31:$M$35</c:f>
              <c:numCache>
                <c:formatCode>General</c:formatCode>
                <c:ptCount val="5"/>
                <c:pt idx="0">
                  <c:v>76.71</c:v>
                </c:pt>
                <c:pt idx="1">
                  <c:v>80.8</c:v>
                </c:pt>
                <c:pt idx="2">
                  <c:v>85.64</c:v>
                </c:pt>
                <c:pt idx="3">
                  <c:v>83.86</c:v>
                </c:pt>
                <c:pt idx="4">
                  <c:v>84.46</c:v>
                </c:pt>
              </c:numCache>
            </c:numRef>
          </c:yVal>
          <c:smooth val="0"/>
        </c:ser>
        <c:axId val="67396492"/>
        <c:axId val="5531796"/>
      </c:scatterChart>
      <c:valAx>
        <c:axId val="6739649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de-DE" sz="900" spc="-1" strike="noStrike">
                    <a:latin typeface="Arial"/>
                  </a:defRPr>
                </a:pPr>
                <a:r>
                  <a:rPr b="0" lang="de-DE" sz="900" spc="-1" strike="noStrike">
                    <a:latin typeface="Arial"/>
                  </a:rPr>
                  <a:t>IoU %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de-DE" sz="1000" spc="-1" strike="noStrike">
                <a:latin typeface="Arial"/>
              </a:defRPr>
            </a:pPr>
          </a:p>
        </c:txPr>
        <c:crossAx val="5531796"/>
        <c:crosses val="autoZero"/>
        <c:crossBetween val="midCat"/>
      </c:valAx>
      <c:valAx>
        <c:axId val="5531796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lang="de-DE" sz="900" spc="-1" strike="noStrike">
                    <a:latin typeface="Arial"/>
                  </a:defRPr>
                </a:pPr>
                <a:r>
                  <a:rPr b="0" lang="de-DE" sz="900" spc="-1" strike="noStrike">
                    <a:latin typeface="Arial"/>
                  </a:rPr>
                  <a:t>BIoU %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de-DE" sz="1000" spc="-1" strike="noStrike">
                <a:latin typeface="Arial"/>
              </a:defRPr>
            </a:pPr>
          </a:p>
        </c:txPr>
        <c:crossAx val="6739649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9360"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881525256789081"/>
          <c:y val="0.0451101928374656"/>
          <c:w val="0.873927114112846"/>
          <c:h val="0.850723140495868"/>
        </c:manualLayout>
      </c:layout>
      <c:scatterChart>
        <c:scatterStyle val="lineMarker"/>
        <c:varyColors val="0"/>
        <c:ser>
          <c:idx val="0"/>
          <c:order val="0"/>
          <c:tx>
            <c:strRef>
              <c:f>basic</c:f>
              <c:strCache>
                <c:ptCount val="1"/>
                <c:pt idx="0">
                  <c:v>basic</c:v>
                </c:pt>
              </c:strCache>
            </c:strRef>
          </c:tx>
          <c:spPr>
            <a:solidFill>
              <a:srgbClr val="000000"/>
            </a:solidFill>
            <a:ln w="28800">
              <a:noFill/>
            </a:ln>
          </c:spPr>
          <c:marker>
            <c:symbol val="diamond"/>
            <c:size val="5"/>
            <c:spPr>
              <a:solidFill>
                <a:srgbClr val="000000"/>
              </a:solidFill>
            </c:spPr>
          </c:marker>
          <c:dPt>
            <c:idx val="1"/>
            <c:marker>
              <c:symbol val="diamond"/>
              <c:size val="5"/>
              <c:spPr>
                <a:solidFill>
                  <a:srgbClr val="000000"/>
                </a:solidFill>
              </c:spPr>
            </c:marker>
          </c:dPt>
          <c:dLbls>
            <c:numFmt formatCode="General" sourceLinked="1"/>
            <c:dLbl>
              <c:idx val="1"/>
              <c:numFmt formatCode="General" sourceLinked="1"/>
              <c:txPr>
                <a:bodyPr/>
                <a:lstStyle/>
                <a:p>
                  <a:pPr>
                    <a:defRPr b="0" lang="de-DE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/>
              <a:lstStyle/>
              <a:p>
                <a:pPr>
                  <a:defRPr b="0" lang="de-DE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trendline>
            <c:name>r = 0,8382</c:name>
            <c:spPr>
              <a:ln w="18360">
                <a:solidFill>
                  <a:srgbClr val="000000"/>
                </a:solidFill>
                <a:round/>
              </a:ln>
            </c:spPr>
            <c:trendlineType val="linear"/>
            <c:forward val="0"/>
            <c:backward val="0"/>
            <c:dispRSqr val="0"/>
            <c:dispEq val="0"/>
          </c:trendline>
          <c:xVal>
            <c:numRef>
              <c:f>Sheet1!$M$2:$M$16</c:f>
              <c:numCache>
                <c:formatCode>General</c:formatCode>
                <c:ptCount val="15"/>
                <c:pt idx="0">
                  <c:v>1.3</c:v>
                </c:pt>
                <c:pt idx="1">
                  <c:v>2.19</c:v>
                </c:pt>
                <c:pt idx="2">
                  <c:v>9.36</c:v>
                </c:pt>
                <c:pt idx="3">
                  <c:v>21.52</c:v>
                </c:pt>
                <c:pt idx="4">
                  <c:v>16.47</c:v>
                </c:pt>
                <c:pt idx="5">
                  <c:v>10.17</c:v>
                </c:pt>
                <c:pt idx="6">
                  <c:v>9.69</c:v>
                </c:pt>
                <c:pt idx="7">
                  <c:v>12.85</c:v>
                </c:pt>
                <c:pt idx="8">
                  <c:v>17.53</c:v>
                </c:pt>
                <c:pt idx="9">
                  <c:v>11.74</c:v>
                </c:pt>
                <c:pt idx="10">
                  <c:v>24.67</c:v>
                </c:pt>
                <c:pt idx="11">
                  <c:v>18.21</c:v>
                </c:pt>
                <c:pt idx="12">
                  <c:v>7.14</c:v>
                </c:pt>
                <c:pt idx="13">
                  <c:v>17.47</c:v>
                </c:pt>
                <c:pt idx="14">
                  <c:v>14.03</c:v>
                </c:pt>
              </c:numCache>
            </c:numRef>
          </c:xVal>
          <c:yVal>
            <c:numRef>
              <c:f>Sheet1!$N$2:$N$16</c:f>
              <c:numCache>
                <c:formatCode>General</c:formatCode>
                <c:ptCount val="15"/>
                <c:pt idx="0">
                  <c:v>34.8</c:v>
                </c:pt>
                <c:pt idx="1">
                  <c:v>12.11</c:v>
                </c:pt>
                <c:pt idx="2">
                  <c:v>47.57</c:v>
                </c:pt>
                <c:pt idx="3">
                  <c:v>59.25</c:v>
                </c:pt>
                <c:pt idx="4">
                  <c:v>54.17</c:v>
                </c:pt>
                <c:pt idx="5">
                  <c:v>53.81</c:v>
                </c:pt>
                <c:pt idx="6">
                  <c:v>37.84</c:v>
                </c:pt>
                <c:pt idx="7">
                  <c:v>54.91</c:v>
                </c:pt>
                <c:pt idx="8">
                  <c:v>61.51</c:v>
                </c:pt>
                <c:pt idx="9">
                  <c:v>32.8</c:v>
                </c:pt>
                <c:pt idx="10">
                  <c:v>65.27</c:v>
                </c:pt>
                <c:pt idx="11">
                  <c:v>55.53</c:v>
                </c:pt>
                <c:pt idx="12">
                  <c:v>45.97</c:v>
                </c:pt>
                <c:pt idx="13">
                  <c:v>55.2</c:v>
                </c:pt>
                <c:pt idx="14">
                  <c:v>51.73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color</c:f>
              <c:strCache>
                <c:ptCount val="1"/>
                <c:pt idx="0">
                  <c:v>color</c:v>
                </c:pt>
              </c:strCache>
            </c:strRef>
          </c:tx>
          <c:spPr>
            <a:solidFill>
              <a:srgbClr val="2a6099"/>
            </a:solidFill>
            <a:ln w="28800">
              <a:noFill/>
            </a:ln>
          </c:spPr>
          <c:marker>
            <c:symbol val="triangle"/>
            <c:size val="6"/>
            <c:spPr>
              <a:solidFill>
                <a:srgbClr val="2a6099"/>
              </a:solidFill>
            </c:spPr>
          </c:marker>
          <c:dPt>
            <c:idx val="3"/>
            <c:marker>
              <c:symbol val="triangle"/>
              <c:size val="6"/>
              <c:spPr>
                <a:solidFill>
                  <a:srgbClr val="2a6099"/>
                </a:solidFill>
              </c:spPr>
            </c:marker>
          </c:dPt>
          <c:dPt>
            <c:idx val="10"/>
            <c:marker>
              <c:symbol val="triangle"/>
              <c:size val="6"/>
              <c:spPr>
                <a:solidFill>
                  <a:srgbClr val="2a6099"/>
                </a:solidFill>
              </c:spPr>
            </c:marker>
          </c:dPt>
          <c:dLbls>
            <c:numFmt formatCode="General" sourceLinked="1"/>
            <c:dLbl>
              <c:idx val="3"/>
              <c:numFmt formatCode="General" sourceLinked="1"/>
              <c:txPr>
                <a:bodyPr/>
                <a:lstStyle/>
                <a:p>
                  <a:pPr>
                    <a:defRPr b="0" lang="de-DE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0"/>
              <c:numFmt formatCode="General" sourceLinked="1"/>
              <c:txPr>
                <a:bodyPr/>
                <a:lstStyle/>
                <a:p>
                  <a:pPr>
                    <a:defRPr b="0" lang="de-DE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/>
              <a:lstStyle/>
              <a:p>
                <a:pPr>
                  <a:defRPr b="0" lang="de-DE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trendline>
            <c:name>r = 0,8009</c:name>
            <c:spPr>
              <a:ln w="18360">
                <a:solidFill>
                  <a:srgbClr val="2a6099"/>
                </a:solidFill>
                <a:round/>
              </a:ln>
            </c:spPr>
            <c:trendlineType val="linear"/>
            <c:forward val="0"/>
            <c:backward val="0"/>
            <c:dispRSqr val="0"/>
            <c:dispEq val="0"/>
          </c:trendline>
          <c:xVal>
            <c:numRef>
              <c:f>Sheet1!$Q$2:$Q$16</c:f>
              <c:numCache>
                <c:formatCode>General</c:formatCode>
                <c:ptCount val="15"/>
                <c:pt idx="0">
                  <c:v>12.69</c:v>
                </c:pt>
                <c:pt idx="1">
                  <c:v>8.54</c:v>
                </c:pt>
                <c:pt idx="2">
                  <c:v>4.56</c:v>
                </c:pt>
                <c:pt idx="3">
                  <c:v>6.84</c:v>
                </c:pt>
                <c:pt idx="4">
                  <c:v>7.47</c:v>
                </c:pt>
                <c:pt idx="5">
                  <c:v>8.23</c:v>
                </c:pt>
                <c:pt idx="6">
                  <c:v>9.29</c:v>
                </c:pt>
                <c:pt idx="7">
                  <c:v>3.19</c:v>
                </c:pt>
                <c:pt idx="8">
                  <c:v>10.74</c:v>
                </c:pt>
                <c:pt idx="9">
                  <c:v>23.24</c:v>
                </c:pt>
                <c:pt idx="10">
                  <c:v>9.67</c:v>
                </c:pt>
                <c:pt idx="11">
                  <c:v>34.66</c:v>
                </c:pt>
                <c:pt idx="12">
                  <c:v>14.64</c:v>
                </c:pt>
                <c:pt idx="13">
                  <c:v>14.83</c:v>
                </c:pt>
                <c:pt idx="14">
                  <c:v>17.43</c:v>
                </c:pt>
              </c:numCache>
            </c:numRef>
          </c:xVal>
          <c:yVal>
            <c:numRef>
              <c:f>Sheet1!$R$2:$R$16</c:f>
              <c:numCache>
                <c:formatCode>General</c:formatCode>
                <c:ptCount val="15"/>
                <c:pt idx="0">
                  <c:v>47.53</c:v>
                </c:pt>
                <c:pt idx="1">
                  <c:v>39.19</c:v>
                </c:pt>
                <c:pt idx="2">
                  <c:v>25.97</c:v>
                </c:pt>
                <c:pt idx="3">
                  <c:v>33.23</c:v>
                </c:pt>
                <c:pt idx="4">
                  <c:v>30.2</c:v>
                </c:pt>
                <c:pt idx="5">
                  <c:v>26.82</c:v>
                </c:pt>
                <c:pt idx="6">
                  <c:v>31.15</c:v>
                </c:pt>
                <c:pt idx="7">
                  <c:v>23.25</c:v>
                </c:pt>
                <c:pt idx="8">
                  <c:v>32.31</c:v>
                </c:pt>
                <c:pt idx="9">
                  <c:v>65.71</c:v>
                </c:pt>
                <c:pt idx="10">
                  <c:v>53.08</c:v>
                </c:pt>
                <c:pt idx="11">
                  <c:v>68.26</c:v>
                </c:pt>
                <c:pt idx="12">
                  <c:v>50.02</c:v>
                </c:pt>
                <c:pt idx="13">
                  <c:v>51.19</c:v>
                </c:pt>
                <c:pt idx="14">
                  <c:v>62.28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filtered_basic</c:f>
              <c:strCache>
                <c:ptCount val="1"/>
                <c:pt idx="0">
                  <c:v>filtered_basic</c:v>
                </c:pt>
              </c:strCache>
            </c:strRef>
          </c:tx>
          <c:spPr>
            <a:solidFill>
              <a:srgbClr val="579d1c"/>
            </a:solidFill>
            <a:ln w="28800">
              <a:noFill/>
            </a:ln>
          </c:spPr>
          <c:marker>
            <c:symbol val="square"/>
            <c:size val="4"/>
            <c:spPr>
              <a:solidFill>
                <a:srgbClr val="579d1c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de-DE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trendline>
            <c:name>r = 0,9690</c:name>
            <c:spPr>
              <a:ln cap="rnd" w="18360">
                <a:solidFill>
                  <a:srgbClr val="579d1c"/>
                </a:solidFill>
                <a:prstDash val="dash"/>
                <a:round/>
              </a:ln>
            </c:spPr>
            <c:trendlineType val="linear"/>
            <c:forward val="0"/>
            <c:backward val="0"/>
            <c:dispRSqr val="0"/>
            <c:dispEq val="0"/>
          </c:trendline>
          <c:xVal>
            <c:numRef>
              <c:f>Sheet1!$C$2:$C$16</c:f>
              <c:numCache>
                <c:formatCode>General</c:formatCode>
                <c:ptCount val="15"/>
                <c:pt idx="0">
                  <c:v>2.78</c:v>
                </c:pt>
                <c:pt idx="1">
                  <c:v>4.23</c:v>
                </c:pt>
                <c:pt idx="2">
                  <c:v>1.94</c:v>
                </c:pt>
                <c:pt idx="3">
                  <c:v>7.85</c:v>
                </c:pt>
                <c:pt idx="4">
                  <c:v>5.59</c:v>
                </c:pt>
                <c:pt idx="5">
                  <c:v>4.94</c:v>
                </c:pt>
                <c:pt idx="6">
                  <c:v>23.8</c:v>
                </c:pt>
                <c:pt idx="7">
                  <c:v>11.34</c:v>
                </c:pt>
                <c:pt idx="8">
                  <c:v>22.93</c:v>
                </c:pt>
                <c:pt idx="9">
                  <c:v>20.97</c:v>
                </c:pt>
                <c:pt idx="10">
                  <c:v>4.62</c:v>
                </c:pt>
                <c:pt idx="11">
                  <c:v>11.58</c:v>
                </c:pt>
                <c:pt idx="12">
                  <c:v>17.52</c:v>
                </c:pt>
                <c:pt idx="13">
                  <c:v>9.73</c:v>
                </c:pt>
                <c:pt idx="14">
                  <c:v>19.77</c:v>
                </c:pt>
              </c:numCache>
            </c:numRef>
          </c:xVal>
          <c:yVal>
            <c:numRef>
              <c:f>Sheet1!$D$2:$D$16</c:f>
              <c:numCache>
                <c:formatCode>General</c:formatCode>
                <c:ptCount val="15"/>
                <c:pt idx="0">
                  <c:v>7.31</c:v>
                </c:pt>
                <c:pt idx="1">
                  <c:v>9.9</c:v>
                </c:pt>
                <c:pt idx="2">
                  <c:v>4.67</c:v>
                </c:pt>
                <c:pt idx="3">
                  <c:v>17.12</c:v>
                </c:pt>
                <c:pt idx="4">
                  <c:v>10.17</c:v>
                </c:pt>
                <c:pt idx="5">
                  <c:v>10.06</c:v>
                </c:pt>
                <c:pt idx="6">
                  <c:v>50.45</c:v>
                </c:pt>
                <c:pt idx="7">
                  <c:v>22.89</c:v>
                </c:pt>
                <c:pt idx="8">
                  <c:v>38.69</c:v>
                </c:pt>
                <c:pt idx="9">
                  <c:v>48.42</c:v>
                </c:pt>
                <c:pt idx="10">
                  <c:v>8.19</c:v>
                </c:pt>
                <c:pt idx="11">
                  <c:v>20.49</c:v>
                </c:pt>
                <c:pt idx="12">
                  <c:v>43.53</c:v>
                </c:pt>
                <c:pt idx="13">
                  <c:v>25.43</c:v>
                </c:pt>
                <c:pt idx="14">
                  <c:v>36.33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filtered_color</c:f>
              <c:strCache>
                <c:ptCount val="1"/>
                <c:pt idx="0">
                  <c:v>filtered_color</c:v>
                </c:pt>
              </c:strCache>
            </c:strRef>
          </c:tx>
          <c:spPr>
            <a:solidFill>
              <a:srgbClr val="ffd320"/>
            </a:solidFill>
            <a:ln w="28800">
              <a:noFill/>
            </a:ln>
          </c:spPr>
          <c:marker>
            <c:symbol val="triangle"/>
            <c:size val="6"/>
            <c:spPr>
              <a:solidFill>
                <a:srgbClr val="ffd320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de-DE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trendline>
            <c:name>r = 0,9683</c:name>
            <c:spPr>
              <a:ln w="18360">
                <a:solidFill>
                  <a:srgbClr val="ffd320"/>
                </a:solidFill>
                <a:round/>
              </a:ln>
            </c:spPr>
            <c:trendlineType val="linear"/>
            <c:forward val="0"/>
            <c:backward val="0"/>
            <c:dispRSqr val="0"/>
            <c:dispEq val="0"/>
          </c:trendline>
          <c:xVal>
            <c:numRef>
              <c:f>Sheet1!$E$2:$E$16</c:f>
              <c:numCache>
                <c:formatCode>General</c:formatCode>
                <c:ptCount val="15"/>
                <c:pt idx="0">
                  <c:v>14.19</c:v>
                </c:pt>
                <c:pt idx="1">
                  <c:v>15.15</c:v>
                </c:pt>
                <c:pt idx="2">
                  <c:v>10.45</c:v>
                </c:pt>
                <c:pt idx="3">
                  <c:v>16.72</c:v>
                </c:pt>
                <c:pt idx="4">
                  <c:v>19.11</c:v>
                </c:pt>
                <c:pt idx="5">
                  <c:v>16.41</c:v>
                </c:pt>
                <c:pt idx="6">
                  <c:v>22.44</c:v>
                </c:pt>
                <c:pt idx="7">
                  <c:v>7.65</c:v>
                </c:pt>
                <c:pt idx="8">
                  <c:v>20.99</c:v>
                </c:pt>
                <c:pt idx="9">
                  <c:v>21.12</c:v>
                </c:pt>
                <c:pt idx="10">
                  <c:v>18.76</c:v>
                </c:pt>
                <c:pt idx="11">
                  <c:v>14.93</c:v>
                </c:pt>
                <c:pt idx="12">
                  <c:v>20.82</c:v>
                </c:pt>
                <c:pt idx="13">
                  <c:v>18.74</c:v>
                </c:pt>
                <c:pt idx="14">
                  <c:v>22.14</c:v>
                </c:pt>
              </c:numCache>
            </c:numRef>
          </c:xVal>
          <c:yVal>
            <c:numRef>
              <c:f>Sheet1!$F$2:$F$16</c:f>
              <c:numCache>
                <c:formatCode>General</c:formatCode>
                <c:ptCount val="15"/>
                <c:pt idx="0">
                  <c:v>27.43</c:v>
                </c:pt>
                <c:pt idx="1">
                  <c:v>29.35</c:v>
                </c:pt>
                <c:pt idx="2">
                  <c:v>21.33</c:v>
                </c:pt>
                <c:pt idx="3">
                  <c:v>37.16</c:v>
                </c:pt>
                <c:pt idx="4">
                  <c:v>42</c:v>
                </c:pt>
                <c:pt idx="5">
                  <c:v>33.52</c:v>
                </c:pt>
                <c:pt idx="6">
                  <c:v>47.2</c:v>
                </c:pt>
                <c:pt idx="7">
                  <c:v>18.5</c:v>
                </c:pt>
                <c:pt idx="8">
                  <c:v>39.28</c:v>
                </c:pt>
                <c:pt idx="9">
                  <c:v>46.11</c:v>
                </c:pt>
                <c:pt idx="10">
                  <c:v>34.47</c:v>
                </c:pt>
                <c:pt idx="11">
                  <c:v>27.59</c:v>
                </c:pt>
                <c:pt idx="12">
                  <c:v>45.16</c:v>
                </c:pt>
                <c:pt idx="13">
                  <c:v>32.97</c:v>
                </c:pt>
                <c:pt idx="14">
                  <c:v>44.96</c:v>
                </c:pt>
              </c:numCache>
            </c:numRef>
          </c:yVal>
          <c:smooth val="0"/>
        </c:ser>
        <c:axId val="72813920"/>
        <c:axId val="57656958"/>
      </c:scatterChart>
      <c:valAx>
        <c:axId val="7281392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de-DE" sz="900" spc="-1" strike="noStrike">
                    <a:latin typeface="Arial"/>
                  </a:defRPr>
                </a:pPr>
                <a:r>
                  <a:rPr b="0" lang="de-DE" sz="900" spc="-1" strike="noStrike">
                    <a:latin typeface="Arial"/>
                  </a:rPr>
                  <a:t>IoU %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de-DE" sz="1000" spc="-1" strike="noStrike">
                <a:latin typeface="Arial"/>
              </a:defRPr>
            </a:pPr>
          </a:p>
        </c:txPr>
        <c:crossAx val="57656958"/>
        <c:crosses val="autoZero"/>
        <c:crossBetween val="midCat"/>
      </c:valAx>
      <c:valAx>
        <c:axId val="57656958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lang="de-DE" sz="900" spc="-1" strike="noStrike">
                    <a:latin typeface="Arial"/>
                  </a:defRPr>
                </a:pPr>
                <a:r>
                  <a:rPr b="0" lang="de-DE" sz="900" spc="-1" strike="noStrike">
                    <a:latin typeface="Arial"/>
                  </a:rPr>
                  <a:t>BIoU %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de-DE" sz="1000" spc="-1" strike="noStrike">
                <a:latin typeface="Arial"/>
              </a:defRPr>
            </a:pPr>
          </a:p>
        </c:txPr>
        <c:crossAx val="7281392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64553924336533"/>
          <c:y val="0.516054058707067"/>
          <c:w val="0.30766516092603"/>
          <c:h val="0.365670999397435"/>
        </c:manualLayout>
      </c:layout>
      <c:overlay val="0"/>
      <c:spPr>
        <a:noFill/>
        <a:ln>
          <a:solidFill>
            <a:srgbClr val="000000"/>
          </a:solidFill>
        </a:ln>
      </c:spPr>
      <c:txPr>
        <a:bodyPr/>
        <a:lstStyle/>
        <a:p>
          <a:pPr>
            <a:defRPr b="0" lang="de-DE" sz="9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825833393332853"/>
          <c:y val="0.0417130144605117"/>
          <c:w val="0.884944920440636"/>
          <c:h val="0.833926585094549"/>
        </c:manualLayout>
      </c:layout>
      <c:scatterChart>
        <c:scatterStyle val="lineMarker"/>
        <c:varyColors val="0"/>
        <c:ser>
          <c:idx val="0"/>
          <c:order val="0"/>
          <c:tx>
            <c:strRef>
              <c:f>basic</c:f>
              <c:strCache>
                <c:ptCount val="1"/>
                <c:pt idx="0">
                  <c:v>basic</c:v>
                </c:pt>
              </c:strCache>
            </c:strRef>
          </c:tx>
          <c:spPr>
            <a:solidFill>
              <a:srgbClr val="000000"/>
            </a:solidFill>
            <a:ln w="28800">
              <a:noFill/>
            </a:ln>
          </c:spPr>
          <c:marker>
            <c:symbol val="diamond"/>
            <c:size val="6"/>
            <c:spPr>
              <a:solidFill>
                <a:srgbClr val="000000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de-DE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trendline>
            <c:name>r = 0,9953</c:name>
            <c:spPr>
              <a:ln w="18360">
                <a:solidFill>
                  <a:srgbClr val="000000"/>
                </a:solidFill>
                <a:round/>
              </a:ln>
            </c:spPr>
            <c:trendlineType val="linear"/>
            <c:forward val="0"/>
            <c:backward val="0"/>
            <c:dispRSqr val="0"/>
            <c:dispEq val="0"/>
          </c:trendline>
          <c:xVal>
            <c:numRef>
              <c:f>Sheet1!$K$2:$K$16</c:f>
              <c:numCache>
                <c:formatCode>General</c:formatCode>
                <c:ptCount val="15"/>
                <c:pt idx="0">
                  <c:v>23.54</c:v>
                </c:pt>
                <c:pt idx="1">
                  <c:v>24.48</c:v>
                </c:pt>
                <c:pt idx="2">
                  <c:v>25.35</c:v>
                </c:pt>
                <c:pt idx="3">
                  <c:v>27.93</c:v>
                </c:pt>
                <c:pt idx="4">
                  <c:v>28.14</c:v>
                </c:pt>
                <c:pt idx="5">
                  <c:v>28.22</c:v>
                </c:pt>
                <c:pt idx="6">
                  <c:v>30.45</c:v>
                </c:pt>
                <c:pt idx="7">
                  <c:v>32.24</c:v>
                </c:pt>
                <c:pt idx="8">
                  <c:v>31.84</c:v>
                </c:pt>
                <c:pt idx="9">
                  <c:v>29.11</c:v>
                </c:pt>
                <c:pt idx="10">
                  <c:v>30.98</c:v>
                </c:pt>
                <c:pt idx="11">
                  <c:v>31.31</c:v>
                </c:pt>
                <c:pt idx="12">
                  <c:v>30.76</c:v>
                </c:pt>
                <c:pt idx="13">
                  <c:v>31.55</c:v>
                </c:pt>
                <c:pt idx="14">
                  <c:v>32.12</c:v>
                </c:pt>
              </c:numCache>
            </c:numRef>
          </c:xVal>
          <c:yVal>
            <c:numRef>
              <c:f>Sheet1!$L$2:$L$16</c:f>
              <c:numCache>
                <c:formatCode>General</c:formatCode>
                <c:ptCount val="15"/>
                <c:pt idx="0">
                  <c:v>47.71</c:v>
                </c:pt>
                <c:pt idx="1">
                  <c:v>51.77</c:v>
                </c:pt>
                <c:pt idx="2">
                  <c:v>51.27</c:v>
                </c:pt>
                <c:pt idx="3">
                  <c:v>56.55</c:v>
                </c:pt>
                <c:pt idx="4">
                  <c:v>57.14</c:v>
                </c:pt>
                <c:pt idx="5">
                  <c:v>57.26</c:v>
                </c:pt>
                <c:pt idx="6">
                  <c:v>61.48</c:v>
                </c:pt>
                <c:pt idx="7">
                  <c:v>62.93</c:v>
                </c:pt>
                <c:pt idx="8">
                  <c:v>61.51</c:v>
                </c:pt>
                <c:pt idx="9">
                  <c:v>60.53</c:v>
                </c:pt>
                <c:pt idx="10">
                  <c:v>60.51</c:v>
                </c:pt>
                <c:pt idx="11">
                  <c:v>63.55</c:v>
                </c:pt>
                <c:pt idx="12">
                  <c:v>61.78</c:v>
                </c:pt>
                <c:pt idx="13">
                  <c:v>62.38</c:v>
                </c:pt>
                <c:pt idx="14">
                  <c:v>62.99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color</c:f>
              <c:strCache>
                <c:ptCount val="1"/>
                <c:pt idx="0">
                  <c:v>color</c:v>
                </c:pt>
              </c:strCache>
            </c:strRef>
          </c:tx>
          <c:spPr>
            <a:solidFill>
              <a:srgbClr val="2a6099"/>
            </a:solidFill>
            <a:ln w="28800">
              <a:noFill/>
            </a:ln>
          </c:spPr>
          <c:marker>
            <c:symbol val="diamond"/>
            <c:size val="6"/>
            <c:spPr>
              <a:solidFill>
                <a:srgbClr val="2a6099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de-DE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trendline>
            <c:name>r = 0,9955</c:name>
            <c:spPr>
              <a:ln w="18360">
                <a:solidFill>
                  <a:srgbClr val="2a6099"/>
                </a:solidFill>
                <a:round/>
              </a:ln>
            </c:spPr>
            <c:trendlineType val="linear"/>
            <c:forward val="0"/>
            <c:backward val="0"/>
            <c:dispRSqr val="0"/>
            <c:dispEq val="0"/>
          </c:trendline>
          <c:xVal>
            <c:numRef>
              <c:f>Sheet1!$O$2:$O$16</c:f>
              <c:numCache>
                <c:formatCode>General</c:formatCode>
                <c:ptCount val="15"/>
                <c:pt idx="0">
                  <c:v>27.47</c:v>
                </c:pt>
                <c:pt idx="1">
                  <c:v>28.06</c:v>
                </c:pt>
                <c:pt idx="2">
                  <c:v>25.95</c:v>
                </c:pt>
                <c:pt idx="3">
                  <c:v>30.8</c:v>
                </c:pt>
                <c:pt idx="4">
                  <c:v>30.98</c:v>
                </c:pt>
                <c:pt idx="5">
                  <c:v>29.95</c:v>
                </c:pt>
                <c:pt idx="6">
                  <c:v>31.71</c:v>
                </c:pt>
                <c:pt idx="7">
                  <c:v>21.91</c:v>
                </c:pt>
                <c:pt idx="8">
                  <c:v>25.65</c:v>
                </c:pt>
                <c:pt idx="9">
                  <c:v>33.54</c:v>
                </c:pt>
                <c:pt idx="10">
                  <c:v>29.32</c:v>
                </c:pt>
                <c:pt idx="11">
                  <c:v>29.42</c:v>
                </c:pt>
                <c:pt idx="12">
                  <c:v>32.24</c:v>
                </c:pt>
                <c:pt idx="13">
                  <c:v>29.64</c:v>
                </c:pt>
                <c:pt idx="14">
                  <c:v>30.3</c:v>
                </c:pt>
              </c:numCache>
            </c:numRef>
          </c:xVal>
          <c:yVal>
            <c:numRef>
              <c:f>Sheet1!$P$2:$P$16</c:f>
              <c:numCache>
                <c:formatCode>General</c:formatCode>
                <c:ptCount val="15"/>
                <c:pt idx="0">
                  <c:v>55.19</c:v>
                </c:pt>
                <c:pt idx="1">
                  <c:v>57.21</c:v>
                </c:pt>
                <c:pt idx="2">
                  <c:v>53.73</c:v>
                </c:pt>
                <c:pt idx="3">
                  <c:v>59.99</c:v>
                </c:pt>
                <c:pt idx="4">
                  <c:v>60.5</c:v>
                </c:pt>
                <c:pt idx="5">
                  <c:v>59.46</c:v>
                </c:pt>
                <c:pt idx="6">
                  <c:v>61.32</c:v>
                </c:pt>
                <c:pt idx="7">
                  <c:v>45.88</c:v>
                </c:pt>
                <c:pt idx="8">
                  <c:v>51.82</c:v>
                </c:pt>
                <c:pt idx="9">
                  <c:v>65.02</c:v>
                </c:pt>
                <c:pt idx="10">
                  <c:v>59.83</c:v>
                </c:pt>
                <c:pt idx="11">
                  <c:v>59.58</c:v>
                </c:pt>
                <c:pt idx="12">
                  <c:v>64.77</c:v>
                </c:pt>
                <c:pt idx="13">
                  <c:v>60.47</c:v>
                </c:pt>
                <c:pt idx="14">
                  <c:v>61.24</c:v>
                </c:pt>
              </c:numCache>
            </c:numRef>
          </c:yVal>
          <c:smooth val="0"/>
        </c:ser>
        <c:axId val="71345817"/>
        <c:axId val="90264360"/>
      </c:scatterChart>
      <c:valAx>
        <c:axId val="71345817"/>
        <c:scaling>
          <c:orientation val="minMax"/>
          <c:max val="35"/>
          <c:min val="21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de-DE" sz="900" spc="-1" strike="noStrike">
                    <a:latin typeface="Arial"/>
                  </a:defRPr>
                </a:pPr>
                <a:r>
                  <a:rPr b="0" lang="de-DE" sz="900" spc="-1" strike="noStrike">
                    <a:latin typeface="Arial"/>
                  </a:rPr>
                  <a:t>IoU %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de-DE" sz="1000" spc="-1" strike="noStrike">
                <a:latin typeface="Arial"/>
              </a:defRPr>
            </a:pPr>
          </a:p>
        </c:txPr>
        <c:crossAx val="90264360"/>
        <c:crossesAt val="0"/>
        <c:crossBetween val="midCat"/>
      </c:valAx>
      <c:valAx>
        <c:axId val="90264360"/>
        <c:scaling>
          <c:orientation val="minMax"/>
          <c:max val="67"/>
          <c:min val="45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lang="de-DE" sz="900" spc="-1" strike="noStrike">
                    <a:latin typeface="Arial"/>
                  </a:defRPr>
                </a:pPr>
                <a:r>
                  <a:rPr b="0" lang="de-DE" sz="900" spc="-1" strike="noStrike">
                    <a:latin typeface="Arial"/>
                  </a:rPr>
                  <a:t>BIoU %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de-DE" sz="1000" spc="-1" strike="noStrike">
                <a:latin typeface="Arial"/>
              </a:defRPr>
            </a:pPr>
          </a:p>
        </c:txPr>
        <c:crossAx val="71345817"/>
        <c:crossesAt val="0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739671229451841"/>
          <c:y val="0.510723413712635"/>
          <c:w val="0.204075254703419"/>
          <c:h val="0.330592288032004"/>
        </c:manualLayout>
      </c:layout>
      <c:overlay val="0"/>
      <c:spPr>
        <a:noFill/>
        <a:ln>
          <a:solidFill>
            <a:srgbClr val="b3b3b3"/>
          </a:solidFill>
        </a:ln>
      </c:spPr>
      <c:txPr>
        <a:bodyPr/>
        <a:lstStyle/>
        <a:p>
          <a:pPr>
            <a:defRPr b="0" lang="de-DE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13</xdr:col>
      <xdr:colOff>480240</xdr:colOff>
      <xdr:row>27</xdr:row>
      <xdr:rowOff>13680</xdr:rowOff>
    </xdr:from>
    <xdr:to>
      <xdr:col>18</xdr:col>
      <xdr:colOff>49680</xdr:colOff>
      <xdr:row>39</xdr:row>
      <xdr:rowOff>115920</xdr:rowOff>
    </xdr:to>
    <xdr:graphicFrame>
      <xdr:nvGraphicFramePr>
        <xdr:cNvPr id="0" name=""/>
        <xdr:cNvGraphicFramePr/>
      </xdr:nvGraphicFramePr>
      <xdr:xfrm>
        <a:off x="8470800" y="4768560"/>
        <a:ext cx="2643120" cy="2205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21</xdr:col>
      <xdr:colOff>388440</xdr:colOff>
      <xdr:row>1</xdr:row>
      <xdr:rowOff>360</xdr:rowOff>
    </xdr:from>
    <xdr:to>
      <xdr:col>29</xdr:col>
      <xdr:colOff>587880</xdr:colOff>
      <xdr:row>24</xdr:row>
      <xdr:rowOff>135720</xdr:rowOff>
    </xdr:to>
    <xdr:graphicFrame>
      <xdr:nvGraphicFramePr>
        <xdr:cNvPr id="1" name=""/>
        <xdr:cNvGraphicFramePr/>
      </xdr:nvGraphicFramePr>
      <xdr:xfrm>
        <a:off x="13296600" y="183240"/>
        <a:ext cx="5116680" cy="4181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21</xdr:col>
      <xdr:colOff>496440</xdr:colOff>
      <xdr:row>27</xdr:row>
      <xdr:rowOff>14040</xdr:rowOff>
    </xdr:from>
    <xdr:to>
      <xdr:col>29</xdr:col>
      <xdr:colOff>578880</xdr:colOff>
      <xdr:row>45</xdr:row>
      <xdr:rowOff>95400</xdr:rowOff>
    </xdr:to>
    <xdr:graphicFrame>
      <xdr:nvGraphicFramePr>
        <xdr:cNvPr id="2" name=""/>
        <xdr:cNvGraphicFramePr/>
      </xdr:nvGraphicFramePr>
      <xdr:xfrm>
        <a:off x="13404600" y="4768920"/>
        <a:ext cx="4999680" cy="3236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57"/>
  <sheetViews>
    <sheetView showFormulas="false" showGridLines="true" showRowColHeaders="true" showZeros="true" rightToLeft="false" tabSelected="true" showOutlineSymbols="true" defaultGridColor="true" view="normal" topLeftCell="A10" colorId="64" zoomScale="110" zoomScaleNormal="110" zoomScalePageLayoutView="100" workbookViewId="0">
      <selection pane="topLeft" activeCell="U38" activeCellId="0" sqref="U38"/>
    </sheetView>
  </sheetViews>
  <sheetFormatPr defaultColWidth="8.72265625" defaultRowHeight="14.4" zeroHeight="false" outlineLevelRow="0" outlineLevelCol="0"/>
  <sheetData>
    <row r="1" customFormat="false" ht="14.4" hidden="false" customHeight="false" outlineLevel="0" collapsed="false">
      <c r="B1" s="1" t="s">
        <v>0</v>
      </c>
      <c r="J1" s="1" t="s">
        <v>1</v>
      </c>
      <c r="T1" s="0" t="s">
        <v>2</v>
      </c>
      <c r="U1" s="0" t="s">
        <v>3</v>
      </c>
    </row>
    <row r="2" customFormat="false" ht="13.8" hidden="false" customHeight="false" outlineLevel="0" collapsed="false">
      <c r="B2" s="1" t="s">
        <v>4</v>
      </c>
      <c r="C2" s="1" t="n">
        <v>2.78</v>
      </c>
      <c r="D2" s="1" t="n">
        <v>7.31</v>
      </c>
      <c r="E2" s="1" t="n">
        <v>14.19</v>
      </c>
      <c r="F2" s="1" t="n">
        <v>27.43</v>
      </c>
      <c r="J2" s="1" t="s">
        <v>4</v>
      </c>
      <c r="K2" s="1" t="n">
        <v>23.54</v>
      </c>
      <c r="L2" s="1" t="n">
        <v>47.71</v>
      </c>
      <c r="M2" s="1" t="n">
        <v>1.3</v>
      </c>
      <c r="N2" s="1" t="n">
        <v>34.8</v>
      </c>
      <c r="O2" s="1" t="n">
        <v>27.47</v>
      </c>
      <c r="P2" s="1" t="n">
        <v>55.19</v>
      </c>
      <c r="Q2" s="1" t="n">
        <v>12.69</v>
      </c>
      <c r="R2" s="1" t="n">
        <v>47.53</v>
      </c>
      <c r="T2" s="2" t="n">
        <f aca="false">(196 * N2 - 49 * D2) / 147</f>
        <v>43.9633333333333</v>
      </c>
    </row>
    <row r="3" customFormat="false" ht="13.8" hidden="false" customHeight="false" outlineLevel="0" collapsed="false">
      <c r="B3" s="1" t="s">
        <v>5</v>
      </c>
      <c r="C3" s="1" t="n">
        <v>4.23</v>
      </c>
      <c r="D3" s="1" t="n">
        <v>9.9</v>
      </c>
      <c r="E3" s="1" t="n">
        <v>15.15</v>
      </c>
      <c r="F3" s="1" t="n">
        <v>29.35</v>
      </c>
      <c r="J3" s="1" t="s">
        <v>5</v>
      </c>
      <c r="K3" s="1" t="n">
        <v>24.48</v>
      </c>
      <c r="L3" s="1" t="n">
        <v>51.77</v>
      </c>
      <c r="M3" s="1" t="n">
        <v>2.19</v>
      </c>
      <c r="N3" s="1" t="n">
        <v>12.11</v>
      </c>
      <c r="O3" s="1" t="n">
        <v>28.06</v>
      </c>
      <c r="P3" s="1" t="n">
        <v>57.21</v>
      </c>
      <c r="Q3" s="1" t="n">
        <v>8.54</v>
      </c>
      <c r="R3" s="1" t="n">
        <v>39.19</v>
      </c>
      <c r="T3" s="2" t="n">
        <f aca="false">(196 * N3 - 49 * D3) / 147</f>
        <v>12.8466666666667</v>
      </c>
    </row>
    <row r="4" customFormat="false" ht="13.8" hidden="false" customHeight="false" outlineLevel="0" collapsed="false">
      <c r="B4" s="1" t="s">
        <v>6</v>
      </c>
      <c r="C4" s="1" t="n">
        <v>1.94</v>
      </c>
      <c r="D4" s="1" t="n">
        <v>4.67</v>
      </c>
      <c r="E4" s="1" t="n">
        <v>10.45</v>
      </c>
      <c r="F4" s="1" t="n">
        <v>21.33</v>
      </c>
      <c r="J4" s="1" t="s">
        <v>6</v>
      </c>
      <c r="K4" s="1" t="n">
        <v>25.35</v>
      </c>
      <c r="L4" s="1" t="n">
        <v>51.27</v>
      </c>
      <c r="M4" s="1" t="n">
        <v>9.36</v>
      </c>
      <c r="N4" s="1" t="n">
        <v>47.57</v>
      </c>
      <c r="O4" s="1" t="n">
        <v>25.95</v>
      </c>
      <c r="P4" s="1" t="n">
        <v>53.73</v>
      </c>
      <c r="Q4" s="1" t="n">
        <v>4.56</v>
      </c>
      <c r="R4" s="1" t="n">
        <v>25.97</v>
      </c>
      <c r="T4" s="2" t="n">
        <f aca="false">(196 * N4 - 49 * D4) / 147</f>
        <v>61.87</v>
      </c>
    </row>
    <row r="5" customFormat="false" ht="13.8" hidden="false" customHeight="false" outlineLevel="0" collapsed="false">
      <c r="B5" s="1" t="s">
        <v>7</v>
      </c>
      <c r="C5" s="1" t="n">
        <v>7.85</v>
      </c>
      <c r="D5" s="1" t="n">
        <v>17.12</v>
      </c>
      <c r="E5" s="1" t="n">
        <v>16.72</v>
      </c>
      <c r="F5" s="1" t="n">
        <v>37.16</v>
      </c>
      <c r="J5" s="1" t="s">
        <v>7</v>
      </c>
      <c r="K5" s="1" t="n">
        <v>27.93</v>
      </c>
      <c r="L5" s="1" t="n">
        <v>56.55</v>
      </c>
      <c r="M5" s="1" t="n">
        <v>21.52</v>
      </c>
      <c r="N5" s="1" t="n">
        <v>59.25</v>
      </c>
      <c r="O5" s="1" t="n">
        <v>30.8</v>
      </c>
      <c r="P5" s="1" t="n">
        <v>59.99</v>
      </c>
      <c r="Q5" s="1" t="n">
        <v>6.84</v>
      </c>
      <c r="R5" s="1" t="n">
        <v>33.23</v>
      </c>
      <c r="T5" s="2" t="n">
        <f aca="false">(196 * N5 - 49 * D5) / 147</f>
        <v>73.2933333333333</v>
      </c>
    </row>
    <row r="6" customFormat="false" ht="13.8" hidden="false" customHeight="false" outlineLevel="0" collapsed="false">
      <c r="B6" s="1" t="s">
        <v>8</v>
      </c>
      <c r="C6" s="1" t="n">
        <v>5.59</v>
      </c>
      <c r="D6" s="1" t="n">
        <v>10.17</v>
      </c>
      <c r="E6" s="1" t="n">
        <v>19.11</v>
      </c>
      <c r="F6" s="1" t="n">
        <v>42</v>
      </c>
      <c r="J6" s="1" t="s">
        <v>8</v>
      </c>
      <c r="K6" s="1" t="n">
        <v>28.14</v>
      </c>
      <c r="L6" s="1" t="n">
        <v>57.14</v>
      </c>
      <c r="M6" s="1" t="n">
        <v>16.47</v>
      </c>
      <c r="N6" s="1" t="n">
        <v>54.17</v>
      </c>
      <c r="O6" s="1" t="n">
        <v>30.98</v>
      </c>
      <c r="P6" s="1" t="n">
        <v>60.5</v>
      </c>
      <c r="Q6" s="1" t="n">
        <v>7.47</v>
      </c>
      <c r="R6" s="1" t="n">
        <v>30.2</v>
      </c>
      <c r="T6" s="2" t="n">
        <f aca="false">(196 * N6 - 49 * D6) / 147</f>
        <v>68.8366666666667</v>
      </c>
    </row>
    <row r="7" customFormat="false" ht="13.8" hidden="false" customHeight="false" outlineLevel="0" collapsed="false">
      <c r="B7" s="1" t="s">
        <v>9</v>
      </c>
      <c r="C7" s="1" t="n">
        <v>4.94</v>
      </c>
      <c r="D7" s="1" t="n">
        <v>10.06</v>
      </c>
      <c r="E7" s="1" t="n">
        <v>16.41</v>
      </c>
      <c r="F7" s="1" t="n">
        <v>33.52</v>
      </c>
      <c r="J7" s="1" t="s">
        <v>9</v>
      </c>
      <c r="K7" s="1" t="n">
        <v>28.22</v>
      </c>
      <c r="L7" s="1" t="n">
        <v>57.26</v>
      </c>
      <c r="M7" s="1" t="n">
        <v>10.17</v>
      </c>
      <c r="N7" s="1" t="n">
        <v>53.81</v>
      </c>
      <c r="O7" s="1" t="n">
        <v>29.95</v>
      </c>
      <c r="P7" s="1" t="n">
        <v>59.46</v>
      </c>
      <c r="Q7" s="1" t="n">
        <v>8.23</v>
      </c>
      <c r="R7" s="1" t="n">
        <v>26.82</v>
      </c>
      <c r="T7" s="2" t="n">
        <f aca="false">(196 * N7 - 49 * D7) / 147</f>
        <v>68.3933333333333</v>
      </c>
    </row>
    <row r="8" customFormat="false" ht="13.8" hidden="false" customHeight="false" outlineLevel="0" collapsed="false">
      <c r="B8" s="1" t="s">
        <v>10</v>
      </c>
      <c r="C8" s="1" t="n">
        <v>23.8</v>
      </c>
      <c r="D8" s="1" t="n">
        <v>50.45</v>
      </c>
      <c r="E8" s="1" t="n">
        <v>22.44</v>
      </c>
      <c r="F8" s="1" t="n">
        <v>47.2</v>
      </c>
      <c r="J8" s="1" t="s">
        <v>10</v>
      </c>
      <c r="K8" s="1" t="n">
        <v>30.45</v>
      </c>
      <c r="L8" s="1" t="n">
        <v>61.48</v>
      </c>
      <c r="M8" s="1" t="n">
        <v>9.69</v>
      </c>
      <c r="N8" s="1" t="n">
        <v>37.84</v>
      </c>
      <c r="O8" s="1" t="n">
        <v>31.71</v>
      </c>
      <c r="P8" s="1" t="n">
        <v>61.32</v>
      </c>
      <c r="Q8" s="1" t="n">
        <v>9.29</v>
      </c>
      <c r="R8" s="1" t="n">
        <v>31.15</v>
      </c>
      <c r="T8" s="2" t="n">
        <f aca="false">(196 * N8 - 49 * D8) / 147</f>
        <v>33.6366666666667</v>
      </c>
    </row>
    <row r="9" customFormat="false" ht="13.8" hidden="false" customHeight="false" outlineLevel="0" collapsed="false">
      <c r="B9" s="1" t="s">
        <v>11</v>
      </c>
      <c r="C9" s="1" t="n">
        <v>11.34</v>
      </c>
      <c r="D9" s="1" t="n">
        <v>22.89</v>
      </c>
      <c r="E9" s="1" t="n">
        <v>7.65</v>
      </c>
      <c r="F9" s="1" t="n">
        <v>18.5</v>
      </c>
      <c r="J9" s="1" t="s">
        <v>11</v>
      </c>
      <c r="K9" s="1" t="n">
        <v>32.24</v>
      </c>
      <c r="L9" s="1" t="n">
        <v>62.93</v>
      </c>
      <c r="M9" s="1" t="n">
        <v>12.85</v>
      </c>
      <c r="N9" s="1" t="n">
        <v>54.91</v>
      </c>
      <c r="O9" s="1" t="n">
        <v>21.91</v>
      </c>
      <c r="P9" s="1" t="n">
        <v>45.88</v>
      </c>
      <c r="Q9" s="1" t="n">
        <v>3.19</v>
      </c>
      <c r="R9" s="1" t="n">
        <v>23.25</v>
      </c>
      <c r="T9" s="2" t="n">
        <f aca="false">(196 * N9 - 49 * D9) / 147</f>
        <v>65.5833333333333</v>
      </c>
    </row>
    <row r="10" customFormat="false" ht="13.8" hidden="false" customHeight="false" outlineLevel="0" collapsed="false">
      <c r="B10" s="1" t="s">
        <v>12</v>
      </c>
      <c r="C10" s="1" t="n">
        <v>22.93</v>
      </c>
      <c r="D10" s="1" t="n">
        <v>38.69</v>
      </c>
      <c r="E10" s="1" t="n">
        <v>20.99</v>
      </c>
      <c r="F10" s="1" t="n">
        <v>39.28</v>
      </c>
      <c r="J10" s="1" t="s">
        <v>12</v>
      </c>
      <c r="K10" s="1" t="n">
        <v>31.84</v>
      </c>
      <c r="L10" s="1" t="n">
        <v>61.51</v>
      </c>
      <c r="M10" s="1" t="n">
        <v>17.53</v>
      </c>
      <c r="N10" s="1" t="n">
        <v>61.51</v>
      </c>
      <c r="O10" s="1" t="n">
        <v>25.65</v>
      </c>
      <c r="P10" s="1" t="n">
        <v>51.82</v>
      </c>
      <c r="Q10" s="1" t="n">
        <v>10.74</v>
      </c>
      <c r="R10" s="1" t="n">
        <v>32.31</v>
      </c>
      <c r="T10" s="2" t="n">
        <f aca="false">(196 * N10 - 49 * D10) / 147</f>
        <v>69.1166666666667</v>
      </c>
    </row>
    <row r="11" customFormat="false" ht="13.8" hidden="false" customHeight="false" outlineLevel="0" collapsed="false">
      <c r="B11" s="1" t="s">
        <v>13</v>
      </c>
      <c r="C11" s="1" t="n">
        <v>20.97</v>
      </c>
      <c r="D11" s="1" t="n">
        <v>48.42</v>
      </c>
      <c r="E11" s="1" t="n">
        <v>21.12</v>
      </c>
      <c r="F11" s="1" t="n">
        <v>46.11</v>
      </c>
      <c r="J11" s="1" t="s">
        <v>13</v>
      </c>
      <c r="K11" s="1" t="n">
        <v>29.11</v>
      </c>
      <c r="L11" s="1" t="n">
        <v>60.53</v>
      </c>
      <c r="M11" s="1" t="n">
        <v>11.74</v>
      </c>
      <c r="N11" s="1" t="n">
        <v>32.8</v>
      </c>
      <c r="O11" s="1" t="n">
        <v>33.54</v>
      </c>
      <c r="P11" s="1" t="n">
        <v>65.02</v>
      </c>
      <c r="Q11" s="1" t="n">
        <v>23.24</v>
      </c>
      <c r="R11" s="1" t="n">
        <v>65.71</v>
      </c>
      <c r="T11" s="2" t="n">
        <f aca="false">(196 * N11 - 49 * D11) / 147</f>
        <v>27.5933333333333</v>
      </c>
    </row>
    <row r="12" customFormat="false" ht="13.8" hidden="false" customHeight="false" outlineLevel="0" collapsed="false">
      <c r="B12" s="1" t="s">
        <v>14</v>
      </c>
      <c r="C12" s="1" t="n">
        <v>4.62</v>
      </c>
      <c r="D12" s="1" t="n">
        <v>8.19</v>
      </c>
      <c r="E12" s="1" t="n">
        <v>18.76</v>
      </c>
      <c r="F12" s="1" t="n">
        <v>34.47</v>
      </c>
      <c r="J12" s="1" t="s">
        <v>14</v>
      </c>
      <c r="K12" s="1" t="n">
        <v>30.98</v>
      </c>
      <c r="L12" s="1" t="n">
        <v>60.51</v>
      </c>
      <c r="M12" s="1" t="n">
        <v>24.67</v>
      </c>
      <c r="N12" s="1" t="n">
        <v>65.27</v>
      </c>
      <c r="O12" s="1" t="n">
        <v>29.32</v>
      </c>
      <c r="P12" s="1" t="n">
        <v>59.83</v>
      </c>
      <c r="Q12" s="1" t="n">
        <v>9.67</v>
      </c>
      <c r="R12" s="1" t="n">
        <v>53.08</v>
      </c>
      <c r="T12" s="2" t="n">
        <f aca="false">(196 * N12 - 49 * D12) / 147</f>
        <v>84.2966666666667</v>
      </c>
    </row>
    <row r="13" customFormat="false" ht="13.8" hidden="false" customHeight="false" outlineLevel="0" collapsed="false">
      <c r="B13" s="1" t="s">
        <v>15</v>
      </c>
      <c r="C13" s="1" t="n">
        <v>11.58</v>
      </c>
      <c r="D13" s="1" t="n">
        <v>20.49</v>
      </c>
      <c r="E13" s="1" t="n">
        <v>14.93</v>
      </c>
      <c r="F13" s="1" t="n">
        <v>27.59</v>
      </c>
      <c r="J13" s="1" t="s">
        <v>15</v>
      </c>
      <c r="K13" s="1" t="n">
        <v>31.31</v>
      </c>
      <c r="L13" s="1" t="n">
        <v>63.55</v>
      </c>
      <c r="M13" s="1" t="n">
        <v>18.21</v>
      </c>
      <c r="N13" s="1" t="n">
        <v>55.53</v>
      </c>
      <c r="O13" s="1" t="n">
        <v>29.42</v>
      </c>
      <c r="P13" s="1" t="n">
        <v>59.58</v>
      </c>
      <c r="Q13" s="1" t="n">
        <v>34.66</v>
      </c>
      <c r="R13" s="1" t="n">
        <v>68.26</v>
      </c>
      <c r="T13" s="2" t="n">
        <f aca="false">(196 * N13 - 49 * D13) / 147</f>
        <v>67.21</v>
      </c>
    </row>
    <row r="14" customFormat="false" ht="13.8" hidden="false" customHeight="false" outlineLevel="0" collapsed="false">
      <c r="B14" s="1" t="s">
        <v>16</v>
      </c>
      <c r="C14" s="1" t="n">
        <v>17.52</v>
      </c>
      <c r="D14" s="1" t="n">
        <v>43.53</v>
      </c>
      <c r="E14" s="1" t="n">
        <v>20.82</v>
      </c>
      <c r="F14" s="1" t="n">
        <v>45.16</v>
      </c>
      <c r="J14" s="1" t="s">
        <v>16</v>
      </c>
      <c r="K14" s="1" t="n">
        <v>30.76</v>
      </c>
      <c r="L14" s="1" t="n">
        <v>61.78</v>
      </c>
      <c r="M14" s="1" t="n">
        <v>7.14</v>
      </c>
      <c r="N14" s="1" t="n">
        <v>45.97</v>
      </c>
      <c r="O14" s="1" t="n">
        <v>32.24</v>
      </c>
      <c r="P14" s="1" t="n">
        <v>64.77</v>
      </c>
      <c r="Q14" s="1" t="n">
        <v>14.64</v>
      </c>
      <c r="R14" s="1" t="n">
        <v>50.02</v>
      </c>
      <c r="T14" s="2" t="n">
        <f aca="false">(196 * N14 - 49 * D14) / 147</f>
        <v>46.7833333333333</v>
      </c>
    </row>
    <row r="15" customFormat="false" ht="13.8" hidden="false" customHeight="false" outlineLevel="0" collapsed="false">
      <c r="B15" s="1" t="s">
        <v>17</v>
      </c>
      <c r="C15" s="1" t="n">
        <v>9.73</v>
      </c>
      <c r="D15" s="1" t="n">
        <v>25.43</v>
      </c>
      <c r="E15" s="1" t="n">
        <v>18.74</v>
      </c>
      <c r="F15" s="1" t="n">
        <v>32.97</v>
      </c>
      <c r="J15" s="1" t="s">
        <v>17</v>
      </c>
      <c r="K15" s="1" t="n">
        <v>31.55</v>
      </c>
      <c r="L15" s="1" t="n">
        <v>62.38</v>
      </c>
      <c r="M15" s="1" t="n">
        <v>17.47</v>
      </c>
      <c r="N15" s="1" t="n">
        <v>55.2</v>
      </c>
      <c r="O15" s="1" t="n">
        <v>29.64</v>
      </c>
      <c r="P15" s="1" t="n">
        <v>60.47</v>
      </c>
      <c r="Q15" s="1" t="n">
        <v>14.83</v>
      </c>
      <c r="R15" s="1" t="n">
        <v>51.19</v>
      </c>
      <c r="T15" s="2" t="n">
        <f aca="false">(196 * N15 - 49 * D15) / 147</f>
        <v>65.1233333333333</v>
      </c>
    </row>
    <row r="16" customFormat="false" ht="13.8" hidden="false" customHeight="false" outlineLevel="0" collapsed="false">
      <c r="B16" s="1" t="s">
        <v>18</v>
      </c>
      <c r="C16" s="1" t="n">
        <v>19.77</v>
      </c>
      <c r="D16" s="1" t="n">
        <v>36.33</v>
      </c>
      <c r="E16" s="1" t="n">
        <v>22.14</v>
      </c>
      <c r="F16" s="1" t="n">
        <v>44.96</v>
      </c>
      <c r="J16" s="1" t="s">
        <v>18</v>
      </c>
      <c r="K16" s="1" t="n">
        <v>32.12</v>
      </c>
      <c r="L16" s="1" t="n">
        <v>62.99</v>
      </c>
      <c r="M16" s="1" t="n">
        <v>14.03</v>
      </c>
      <c r="N16" s="1" t="n">
        <v>51.73</v>
      </c>
      <c r="O16" s="1" t="n">
        <v>30.3</v>
      </c>
      <c r="P16" s="1" t="n">
        <v>61.24</v>
      </c>
      <c r="Q16" s="1" t="n">
        <v>17.43</v>
      </c>
      <c r="R16" s="1" t="n">
        <v>62.28</v>
      </c>
      <c r="T16" s="2" t="n">
        <f aca="false">(196 * N16 - 49 * D16) / 147</f>
        <v>56.8633333333333</v>
      </c>
    </row>
    <row r="17" customFormat="false" ht="13.8" hidden="false" customHeight="false" outlineLevel="0" collapsed="false">
      <c r="C17" s="3" t="n">
        <f aca="false">AVERAGE(C2:C16)</f>
        <v>11.306</v>
      </c>
      <c r="D17" s="3" t="n">
        <f aca="false">AVERAGE(D2:D16)</f>
        <v>23.5766666666667</v>
      </c>
      <c r="E17" s="3" t="n">
        <f aca="false">AVERAGE(E2:E16)</f>
        <v>17.308</v>
      </c>
      <c r="F17" s="3" t="n">
        <f aca="false">AVERAGE(F2:F16)</f>
        <v>35.1353333333333</v>
      </c>
      <c r="G17" s="3"/>
      <c r="H17" s="3"/>
      <c r="I17" s="3"/>
      <c r="J17" s="3"/>
      <c r="K17" s="3" t="n">
        <f aca="false">AVERAGE(K2:K16)</f>
        <v>29.2013333333333</v>
      </c>
      <c r="L17" s="3" t="n">
        <f aca="false">AVERAGE(L2:L16)</f>
        <v>58.624</v>
      </c>
      <c r="M17" s="3" t="n">
        <f aca="false">AVERAGE(M2:M16)</f>
        <v>12.956</v>
      </c>
      <c r="N17" s="3" t="n">
        <f aca="false">AVERAGE(N2:N16)</f>
        <v>48.1646666666667</v>
      </c>
      <c r="O17" s="3" t="n">
        <f aca="false">AVERAGE(O2:O16)</f>
        <v>29.1293333333333</v>
      </c>
      <c r="P17" s="3" t="n">
        <f aca="false">AVERAGE(P2:P16)</f>
        <v>58.4006666666667</v>
      </c>
      <c r="Q17" s="3" t="n">
        <f aca="false">AVERAGE(Q2:Q16)</f>
        <v>12.4013333333333</v>
      </c>
      <c r="R17" s="3" t="n">
        <f aca="false">AVERAGE(R2:R16)</f>
        <v>42.6793333333333</v>
      </c>
      <c r="S17" s="3"/>
      <c r="T17" s="3" t="n">
        <f aca="false">AVERAGE(T2:T16)</f>
        <v>56.3606666666667</v>
      </c>
    </row>
    <row r="18" customFormat="false" ht="14.4" hidden="false" customHeight="false" outlineLevel="0" collapsed="false">
      <c r="C18" s="3" t="n">
        <f aca="false">_xlfn.STDEV.S(C2:C16)</f>
        <v>7.7355993396024</v>
      </c>
      <c r="D18" s="3" t="n">
        <f aca="false">_xlfn.STDEV.S(D2:D16)</f>
        <v>16.017828757208</v>
      </c>
      <c r="E18" s="3" t="n">
        <f aca="false">_xlfn.STDEV.S(E2:E16)</f>
        <v>4.30124101692922</v>
      </c>
      <c r="F18" s="3" t="n">
        <f aca="false">_xlfn.STDEV.S(F2:F16)</f>
        <v>9.08788508059467</v>
      </c>
      <c r="G18" s="3"/>
      <c r="H18" s="3"/>
      <c r="I18" s="3"/>
      <c r="J18" s="3"/>
      <c r="K18" s="3" t="n">
        <f aca="false">_xlfn.STDEV.S(K2:K16)</f>
        <v>2.86254349103996</v>
      </c>
      <c r="L18" s="3" t="n">
        <f aca="false">_xlfn.STDEV.S(L2:L16)</f>
        <v>4.9146338331849</v>
      </c>
      <c r="M18" s="3" t="n">
        <f aca="false">_xlfn.STDEV.S(M2:M16)</f>
        <v>6.60848134704833</v>
      </c>
      <c r="N18" s="3" t="n">
        <f aca="false">_xlfn.STDEV.S(N2:N16)</f>
        <v>13.7577489160871</v>
      </c>
      <c r="O18" s="3" t="n">
        <f aca="false">_xlfn.STDEV.S(O2:O16)</f>
        <v>2.95998664733153</v>
      </c>
      <c r="P18" s="3" t="n">
        <f aca="false">_xlfn.STDEV.S(P2:P16)</f>
        <v>5.00252145946231</v>
      </c>
      <c r="Q18" s="3" t="n">
        <f aca="false">_xlfn.STDEV.S(Q2:Q16)</f>
        <v>8.03118018961692</v>
      </c>
      <c r="R18" s="3" t="n">
        <f aca="false">_xlfn.STDEV.S(R2:R16)</f>
        <v>15.195993112221</v>
      </c>
    </row>
    <row r="20" customFormat="false" ht="13.8" hidden="false" customHeight="false" outlineLevel="0" collapsed="false">
      <c r="A20" s="1" t="s">
        <v>19</v>
      </c>
      <c r="C20" s="1" t="n">
        <f aca="false">CORREL(C2:C18, D2:D18)</f>
        <v>0.968960192700485</v>
      </c>
      <c r="E20" s="1" t="n">
        <f aca="false">CORREL(E2:E18, F2:F18)</f>
        <v>0.968271857167616</v>
      </c>
      <c r="K20" s="1" t="n">
        <f aca="false">CORREL(K2:K18, L2:L18)</f>
        <v>0.995321754805984</v>
      </c>
      <c r="M20" s="1" t="n">
        <f aca="false">CORREL(M2:M18, N2:N18)</f>
        <v>0.80089584373725</v>
      </c>
      <c r="O20" s="1" t="n">
        <f aca="false">CORREL(O2:O18, P2:P18)</f>
        <v>0.99554096661213</v>
      </c>
      <c r="Q20" s="1" t="n">
        <f aca="false">CORREL(Q2:Q18, R2:R18)</f>
        <v>0.838242004053047</v>
      </c>
    </row>
    <row r="21" customFormat="false" ht="13.8" hidden="false" customHeight="false" outlineLevel="0" collapsed="false">
      <c r="A21" s="1" t="s">
        <v>20</v>
      </c>
      <c r="C21" s="1" t="n">
        <f aca="false">_xlfn.T.TEST(C2:C16, E2:E16,1,3)</f>
        <v>0.00772586032790266</v>
      </c>
      <c r="D21" s="1" t="n">
        <f aca="false">_xlfn.T.TEST(D2:D16, F2:F16,1,3)</f>
        <v>0.0118007080790191</v>
      </c>
      <c r="K21" s="1" t="n">
        <f aca="false">_xlfn.T.TEST(K2:K16, M2:M16,1,3)</f>
        <v>2.14252059190627E-008</v>
      </c>
      <c r="L21" s="1" t="n">
        <f aca="false">_xlfn.T.TEST(L2:L16, N2:N16,1,3)</f>
        <v>0.00638587856472665</v>
      </c>
      <c r="O21" s="1" t="n">
        <f aca="false">_xlfn.T.TEST(O2:O16, Q2:Q16,1,3)</f>
        <v>2.93675590983931E-007</v>
      </c>
      <c r="P21" s="1" t="n">
        <f aca="false">_xlfn.T.TEST(P2:P16, R2:R16,1,3)</f>
        <v>0.000706292852568726</v>
      </c>
    </row>
    <row r="22" customFormat="false" ht="13.8" hidden="false" customHeight="false" outlineLevel="0" collapsed="false">
      <c r="A22" s="1" t="s">
        <v>21</v>
      </c>
      <c r="C22" s="1" t="n">
        <f aca="false">_xlfn.F.TEST(C2:C16,E2:E16)</f>
        <v>0.0356618237367285</v>
      </c>
      <c r="D22" s="1" t="n">
        <f aca="false">_xlfn.F.TEST(D2:D16,F2:F16)</f>
        <v>0.0421519896255059</v>
      </c>
      <c r="K22" s="1" t="n">
        <f aca="false">_xlfn.F.TEST(K2:K16,M2:M16)</f>
        <v>0.00347508476611911</v>
      </c>
      <c r="L22" s="1" t="n">
        <f aca="false">_xlfn.F.TEST(L2:L16,N2:N16)</f>
        <v>0.000437731073765396</v>
      </c>
      <c r="O22" s="1" t="n">
        <f aca="false">_xlfn.F.TEST(O2:O16,Q2:Q16)</f>
        <v>0.000620730923414525</v>
      </c>
      <c r="P22" s="1" t="n">
        <f aca="false">_xlfn.F.TEST(P2:P16,R2:R16)</f>
        <v>0.000171813158097944</v>
      </c>
    </row>
    <row r="24" customFormat="false" ht="13.8" hidden="false" customHeight="false" outlineLevel="0" collapsed="false">
      <c r="B24" s="1" t="s">
        <v>22</v>
      </c>
      <c r="C24" s="1" t="n">
        <f aca="false">_xlfn.T.TEST(C2:C16, M2:M16,1,3)</f>
        <v>0.267572852974548</v>
      </c>
      <c r="D24" s="1" t="n">
        <f aca="false">_xlfn.T.TEST(D2:D16, N2:N16,1,3)</f>
        <v>5.52642222961045E-005</v>
      </c>
      <c r="E24" s="1" t="s">
        <v>23</v>
      </c>
      <c r="F24" s="1" t="n">
        <f aca="false">_xlfn.F.TEST(C2:C16,M2:M16)</f>
        <v>0.563503627164313</v>
      </c>
      <c r="G24" s="1" t="n">
        <f aca="false">_xlfn.F.TEST(D2:D16,N2:N16)</f>
        <v>0.576850968419174</v>
      </c>
    </row>
    <row r="25" customFormat="false" ht="13.8" hidden="false" customHeight="false" outlineLevel="0" collapsed="false">
      <c r="C25" s="1" t="n">
        <f aca="false">_xlfn.T.TEST(C2:C16, Q2:Q16,1,3)</f>
        <v>0.35324641442124</v>
      </c>
      <c r="D25" s="1" t="n">
        <f aca="false">_xlfn.T.TEST(D2:D16, R2:R16,1,3)</f>
        <v>0.00116165118798305</v>
      </c>
      <c r="F25" s="1" t="n">
        <f aca="false">_xlfn.F.TEST(E2:E16,Q2:Q16)</f>
        <v>0.0259024869741313</v>
      </c>
      <c r="G25" s="1" t="n">
        <f aca="false">_xlfn.F.TEST(F2:F16,R2:R16)</f>
        <v>0.064177669507015</v>
      </c>
    </row>
    <row r="28" customFormat="false" ht="13.8" hidden="false" customHeight="false" outlineLevel="0" collapsed="false">
      <c r="B28" s="1" t="s">
        <v>24</v>
      </c>
      <c r="K28" s="1" t="s">
        <v>25</v>
      </c>
    </row>
    <row r="29" customFormat="false" ht="13.8" hidden="false" customHeight="false" outlineLevel="0" collapsed="false">
      <c r="B29" s="1" t="s">
        <v>4</v>
      </c>
      <c r="C29" s="1" t="n">
        <v>27.47</v>
      </c>
      <c r="D29" s="1" t="n">
        <v>55.19</v>
      </c>
      <c r="E29" s="1" t="n">
        <v>12.69</v>
      </c>
      <c r="F29" s="1" t="n">
        <v>47.53</v>
      </c>
      <c r="G29" s="1" t="n">
        <v>28.44</v>
      </c>
      <c r="H29" s="1" t="n">
        <v>57.3</v>
      </c>
    </row>
    <row r="30" customFormat="false" ht="13.8" hidden="false" customHeight="false" outlineLevel="0" collapsed="false">
      <c r="B30" s="1" t="s">
        <v>5</v>
      </c>
      <c r="C30" s="1" t="n">
        <v>28.06</v>
      </c>
      <c r="D30" s="1" t="n">
        <v>57.21</v>
      </c>
      <c r="E30" s="1" t="n">
        <v>8.54</v>
      </c>
      <c r="F30" s="1" t="n">
        <v>39.19</v>
      </c>
      <c r="G30" s="1" t="n">
        <v>29.92</v>
      </c>
      <c r="H30" s="1" t="n">
        <v>59.64</v>
      </c>
      <c r="L30" s="1" t="s">
        <v>26</v>
      </c>
      <c r="M30" s="1" t="s">
        <v>27</v>
      </c>
    </row>
    <row r="31" customFormat="false" ht="13.8" hidden="false" customHeight="false" outlineLevel="0" collapsed="false">
      <c r="B31" s="1" t="s">
        <v>6</v>
      </c>
      <c r="C31" s="1" t="n">
        <v>25.95</v>
      </c>
      <c r="D31" s="1" t="n">
        <v>53.73</v>
      </c>
      <c r="E31" s="1" t="n">
        <v>4.56</v>
      </c>
      <c r="F31" s="1" t="n">
        <v>25.97</v>
      </c>
      <c r="G31" s="1" t="n">
        <v>28.62</v>
      </c>
      <c r="H31" s="1" t="n">
        <v>57.98</v>
      </c>
      <c r="K31" s="1" t="s">
        <v>28</v>
      </c>
      <c r="L31" s="1" t="n">
        <v>57.13</v>
      </c>
      <c r="M31" s="1" t="n">
        <v>76.71</v>
      </c>
    </row>
    <row r="32" customFormat="false" ht="13.8" hidden="false" customHeight="false" outlineLevel="0" collapsed="false">
      <c r="B32" s="1" t="s">
        <v>7</v>
      </c>
      <c r="C32" s="1" t="n">
        <v>30.8</v>
      </c>
      <c r="D32" s="1" t="n">
        <v>59.99</v>
      </c>
      <c r="E32" s="1" t="n">
        <v>6.84</v>
      </c>
      <c r="F32" s="1" t="n">
        <v>33.23</v>
      </c>
      <c r="G32" s="1" t="n">
        <v>30.68</v>
      </c>
      <c r="H32" s="1" t="n">
        <v>61.86</v>
      </c>
      <c r="K32" s="1" t="s">
        <v>29</v>
      </c>
      <c r="L32" s="1" t="n">
        <v>60.75</v>
      </c>
      <c r="M32" s="1" t="n">
        <v>80.8</v>
      </c>
    </row>
    <row r="33" customFormat="false" ht="13.8" hidden="false" customHeight="false" outlineLevel="0" collapsed="false">
      <c r="B33" s="1" t="s">
        <v>8</v>
      </c>
      <c r="C33" s="1" t="n">
        <v>30.98</v>
      </c>
      <c r="D33" s="1" t="n">
        <v>60.5</v>
      </c>
      <c r="E33" s="1" t="n">
        <v>7.47</v>
      </c>
      <c r="F33" s="1" t="n">
        <v>30.2</v>
      </c>
      <c r="G33" s="1" t="n">
        <v>31.31</v>
      </c>
      <c r="H33" s="1" t="n">
        <v>61.71</v>
      </c>
      <c r="K33" s="1" t="s">
        <v>30</v>
      </c>
      <c r="L33" s="1" t="n">
        <v>64.26</v>
      </c>
      <c r="M33" s="1" t="n">
        <v>85.64</v>
      </c>
    </row>
    <row r="34" customFormat="false" ht="13.8" hidden="false" customHeight="false" outlineLevel="0" collapsed="false">
      <c r="B34" s="1" t="s">
        <v>9</v>
      </c>
      <c r="C34" s="1" t="n">
        <v>29.95</v>
      </c>
      <c r="D34" s="1" t="n">
        <v>59.46</v>
      </c>
      <c r="E34" s="1" t="n">
        <v>8.23</v>
      </c>
      <c r="F34" s="1" t="n">
        <v>26.82</v>
      </c>
      <c r="G34" s="1" t="n">
        <v>30.99</v>
      </c>
      <c r="H34" s="1" t="n">
        <v>60.84</v>
      </c>
      <c r="K34" s="1" t="s">
        <v>31</v>
      </c>
      <c r="L34" s="1" t="n">
        <v>61.45</v>
      </c>
      <c r="M34" s="1" t="n">
        <v>83.86</v>
      </c>
    </row>
    <row r="35" customFormat="false" ht="13.8" hidden="false" customHeight="false" outlineLevel="0" collapsed="false">
      <c r="B35" s="1" t="s">
        <v>10</v>
      </c>
      <c r="C35" s="1" t="n">
        <v>31.71</v>
      </c>
      <c r="D35" s="1" t="n">
        <v>61.32</v>
      </c>
      <c r="E35" s="1" t="n">
        <v>9.29</v>
      </c>
      <c r="F35" s="1" t="n">
        <v>31.15</v>
      </c>
      <c r="G35" s="1" t="n">
        <v>32.9</v>
      </c>
      <c r="H35" s="1" t="n">
        <v>66.08</v>
      </c>
      <c r="K35" s="1" t="s">
        <v>32</v>
      </c>
      <c r="L35" s="1" t="n">
        <v>62.56</v>
      </c>
      <c r="M35" s="1" t="n">
        <v>84.46</v>
      </c>
    </row>
    <row r="36" customFormat="false" ht="13.8" hidden="false" customHeight="false" outlineLevel="0" collapsed="false">
      <c r="B36" s="1" t="s">
        <v>11</v>
      </c>
      <c r="C36" s="1" t="n">
        <v>21.91</v>
      </c>
      <c r="D36" s="1" t="n">
        <v>45.88</v>
      </c>
      <c r="E36" s="1" t="n">
        <v>3.19</v>
      </c>
      <c r="F36" s="1" t="n">
        <v>23.25</v>
      </c>
      <c r="G36" s="1" t="n">
        <v>22.79</v>
      </c>
      <c r="H36" s="1" t="n">
        <v>50.18</v>
      </c>
    </row>
    <row r="37" customFormat="false" ht="13.8" hidden="false" customHeight="false" outlineLevel="0" collapsed="false">
      <c r="B37" s="1" t="s">
        <v>12</v>
      </c>
      <c r="C37" s="1" t="n">
        <v>25.65</v>
      </c>
      <c r="D37" s="1" t="n">
        <v>51.82</v>
      </c>
      <c r="E37" s="1" t="n">
        <v>10.74</v>
      </c>
      <c r="F37" s="1" t="n">
        <v>32.31</v>
      </c>
      <c r="G37" s="1" t="n">
        <v>27.53</v>
      </c>
      <c r="H37" s="1" t="n">
        <v>56.97</v>
      </c>
      <c r="K37" s="1" t="s">
        <v>19</v>
      </c>
      <c r="L37" s="1" t="n">
        <f aca="false">CORREL(L31:L35,M31:M35)</f>
        <v>0.970656973907025</v>
      </c>
    </row>
    <row r="38" customFormat="false" ht="13.8" hidden="false" customHeight="false" outlineLevel="0" collapsed="false">
      <c r="B38" s="1" t="s">
        <v>13</v>
      </c>
      <c r="C38" s="1" t="n">
        <v>33.54</v>
      </c>
      <c r="D38" s="1" t="n">
        <v>65.02</v>
      </c>
      <c r="E38" s="1" t="n">
        <v>23.24</v>
      </c>
      <c r="F38" s="1" t="n">
        <v>65.71</v>
      </c>
      <c r="G38" s="1" t="n">
        <v>34.42</v>
      </c>
      <c r="H38" s="1" t="n">
        <v>67.74</v>
      </c>
    </row>
    <row r="39" customFormat="false" ht="13.8" hidden="false" customHeight="false" outlineLevel="0" collapsed="false">
      <c r="B39" s="1" t="s">
        <v>14</v>
      </c>
      <c r="C39" s="1" t="n">
        <v>29.32</v>
      </c>
      <c r="D39" s="1" t="n">
        <v>59.83</v>
      </c>
      <c r="E39" s="1" t="n">
        <v>9.67</v>
      </c>
      <c r="F39" s="1" t="n">
        <v>53.08</v>
      </c>
      <c r="G39" s="1" t="n">
        <v>30.8</v>
      </c>
      <c r="H39" s="1" t="n">
        <v>63.3</v>
      </c>
    </row>
    <row r="40" customFormat="false" ht="13.8" hidden="false" customHeight="false" outlineLevel="0" collapsed="false">
      <c r="B40" s="1" t="s">
        <v>15</v>
      </c>
      <c r="C40" s="1" t="n">
        <v>29.42</v>
      </c>
      <c r="D40" s="1" t="n">
        <v>59.58</v>
      </c>
      <c r="E40" s="1" t="n">
        <v>34.66</v>
      </c>
      <c r="F40" s="1" t="n">
        <v>68.26</v>
      </c>
      <c r="G40" s="1" t="n">
        <v>31.17</v>
      </c>
      <c r="H40" s="1" t="n">
        <v>63.47</v>
      </c>
      <c r="L40" s="1" t="n">
        <f aca="false">_xlfn.T.TEST(K2:K16,L31:L35,1,3)</f>
        <v>1.88747188796644E-008</v>
      </c>
      <c r="M40" s="1" t="n">
        <f aca="false">_xlfn.T.TEST(L2:L16,M31:M35,1,3)</f>
        <v>3.37674588566919E-007</v>
      </c>
    </row>
    <row r="41" customFormat="false" ht="13.8" hidden="false" customHeight="false" outlineLevel="0" collapsed="false">
      <c r="B41" s="1" t="s">
        <v>16</v>
      </c>
      <c r="C41" s="1" t="n">
        <v>32.24</v>
      </c>
      <c r="D41" s="1" t="n">
        <v>64.77</v>
      </c>
      <c r="E41" s="1" t="n">
        <v>14.64</v>
      </c>
      <c r="F41" s="1" t="n">
        <v>50.02</v>
      </c>
      <c r="G41" s="1" t="n">
        <v>33.7</v>
      </c>
      <c r="H41" s="1" t="n">
        <v>68.48</v>
      </c>
    </row>
    <row r="42" customFormat="false" ht="13.8" hidden="false" customHeight="false" outlineLevel="0" collapsed="false">
      <c r="B42" s="1" t="s">
        <v>17</v>
      </c>
      <c r="C42" s="1" t="n">
        <v>29.64</v>
      </c>
      <c r="D42" s="1" t="n">
        <v>60.47</v>
      </c>
      <c r="E42" s="1" t="n">
        <v>14.83</v>
      </c>
      <c r="F42" s="1" t="n">
        <v>51.19</v>
      </c>
      <c r="G42" s="1" t="n">
        <v>31.02</v>
      </c>
      <c r="H42" s="1" t="n">
        <v>63.21</v>
      </c>
    </row>
    <row r="43" customFormat="false" ht="13.8" hidden="false" customHeight="false" outlineLevel="0" collapsed="false">
      <c r="B43" s="1" t="s">
        <v>18</v>
      </c>
      <c r="C43" s="1" t="n">
        <v>30.3</v>
      </c>
      <c r="D43" s="1" t="n">
        <v>61.24</v>
      </c>
      <c r="E43" s="1" t="n">
        <v>17.43</v>
      </c>
      <c r="F43" s="1" t="n">
        <v>62.28</v>
      </c>
      <c r="G43" s="1" t="n">
        <v>31.48</v>
      </c>
      <c r="H43" s="1" t="n">
        <v>64.48</v>
      </c>
    </row>
    <row r="44" customFormat="false" ht="13.8" hidden="false" customHeight="false" outlineLevel="0" collapsed="false">
      <c r="C44" s="3" t="n">
        <f aca="false">AVERAGE(C29:C43)</f>
        <v>29.1293333333333</v>
      </c>
      <c r="D44" s="3" t="n">
        <f aca="false">AVERAGE(D29:D43)</f>
        <v>58.4006666666667</v>
      </c>
      <c r="E44" s="3" t="n">
        <f aca="false">AVERAGE(E29:E43)</f>
        <v>12.4013333333333</v>
      </c>
      <c r="F44" s="3" t="n">
        <f aca="false">AVERAGE(F29:F43)</f>
        <v>42.6793333333333</v>
      </c>
      <c r="G44" s="3" t="n">
        <f aca="false">AVERAGE(G29:G43)</f>
        <v>30.3846666666667</v>
      </c>
      <c r="H44" s="3" t="n">
        <f aca="false">AVERAGE(H29:H43)</f>
        <v>61.5493333333333</v>
      </c>
    </row>
    <row r="45" customFormat="false" ht="13.8" hidden="false" customHeight="false" outlineLevel="0" collapsed="false">
      <c r="C45" s="3" t="n">
        <f aca="false">_xlfn.STDEV.S(C29:C43)</f>
        <v>2.95998664733153</v>
      </c>
      <c r="D45" s="3" t="n">
        <f aca="false">_xlfn.STDEV.S(D29:D43)</f>
        <v>5.00252145946231</v>
      </c>
      <c r="E45" s="3" t="n">
        <f aca="false">_xlfn.STDEV.S(E29:E43)</f>
        <v>8.03118018961692</v>
      </c>
      <c r="F45" s="3" t="n">
        <f aca="false">_xlfn.STDEV.S(F29:F43)</f>
        <v>15.195993112221</v>
      </c>
      <c r="G45" s="3" t="n">
        <f aca="false">_xlfn.STDEV.S(G29:G43)</f>
        <v>2.80617397553188</v>
      </c>
      <c r="H45" s="3" t="n">
        <f aca="false">_xlfn.STDEV.S(H29:H43)</f>
        <v>4.70778908780312</v>
      </c>
      <c r="J45" s="0" t="s">
        <v>33</v>
      </c>
      <c r="L45" s="0" t="n">
        <f aca="false"> (196 * N17 - 49 * D17) / 147</f>
        <v>56.3606666666667</v>
      </c>
    </row>
    <row r="46" customFormat="false" ht="13.8" hidden="false" customHeight="false" outlineLevel="0" collapsed="false">
      <c r="J46" s="0" t="s">
        <v>34</v>
      </c>
      <c r="L46" s="0" t="n">
        <f aca="false"> (196 * R17 - 49 * F17) / 147</f>
        <v>45.194</v>
      </c>
    </row>
    <row r="48" customFormat="false" ht="13.8" hidden="false" customHeight="false" outlineLevel="0" collapsed="false">
      <c r="C48" s="1" t="n">
        <f aca="false">_xlfn.T.TEST(C29:C43, G29:G43,1,3)</f>
        <v>0.121646104639299</v>
      </c>
      <c r="D48" s="1" t="n">
        <f aca="false">_xlfn.T.TEST(D29:D43, H29:H43,1,3)</f>
        <v>0.0433863608266544</v>
      </c>
      <c r="E48" s="1" t="n">
        <f aca="false">_xlfn.T.TEST(E29:E43, G29:G43,1,3)</f>
        <v>1.14027244184135E-007</v>
      </c>
      <c r="F48" s="1" t="n">
        <f aca="false">_xlfn.T.TEST(F29:F43, H29:H43,1,3)</f>
        <v>0.000135608197197969</v>
      </c>
    </row>
    <row r="49" customFormat="false" ht="13.8" hidden="false" customHeight="false" outlineLevel="0" collapsed="false">
      <c r="C49" s="1" t="n">
        <f aca="false">_xlfn.F.TEST(C29:C43,G29:G43)</f>
        <v>0.844540719126038</v>
      </c>
      <c r="D49" s="1" t="n">
        <f aca="false">_xlfn.F.TEST(D29:D43,H29:H43)</f>
        <v>0.823440492969189</v>
      </c>
    </row>
    <row r="55" customFormat="false" ht="13.6" hidden="false" customHeight="true" outlineLevel="0" collapsed="false">
      <c r="C55" s="4"/>
    </row>
    <row r="56" customFormat="false" ht="17" hidden="false" customHeight="true" outlineLevel="0" collapsed="false">
      <c r="C56" s="4"/>
    </row>
    <row r="57" customFormat="false" ht="13.8" hidden="false" customHeight="false" outlineLevel="0" collapsed="false"/>
    <row r="58" customFormat="false" ht="13.8" hidden="false" customHeight="false" outlineLevel="0" collapsed="false"/>
    <row r="59" customFormat="false" ht="13.8" hidden="false" customHeight="false" outlineLevel="0" collapsed="false"/>
    <row r="60" customFormat="false" ht="13.8" hidden="false" customHeight="false" outlineLevel="0" collapsed="false"/>
    <row r="61" customFormat="false" ht="13.8" hidden="false" customHeight="false" outlineLevel="0" collapsed="false"/>
    <row r="62" customFormat="false" ht="13.8" hidden="false" customHeight="false" outlineLevel="0" collapsed="false"/>
    <row r="63" customFormat="false" ht="13.8" hidden="false" customHeight="false" outlineLevel="0" collapsed="false"/>
    <row r="64" customFormat="false" ht="13.8" hidden="false" customHeight="false" outlineLevel="0" collapsed="false"/>
    <row r="65" customFormat="false" ht="13.8" hidden="false" customHeight="false" outlineLevel="0" collapsed="false"/>
    <row r="66" customFormat="false" ht="13.8" hidden="false" customHeight="false" outlineLevel="0" collapsed="false"/>
    <row r="67" customFormat="false" ht="13.8" hidden="false" customHeight="false" outlineLevel="0" collapsed="false"/>
    <row r="68" customFormat="false" ht="13.8" hidden="false" customHeight="false" outlineLevel="0" collapsed="false"/>
    <row r="69" customFormat="false" ht="13.8" hidden="false" customHeight="false" outlineLevel="0" collapsed="false"/>
    <row r="70" customFormat="false" ht="13.8" hidden="false" customHeight="false" outlineLevel="0" collapsed="false"/>
    <row r="71" customFormat="false" ht="13.8" hidden="false" customHeight="false" outlineLevel="0" collapsed="false"/>
    <row r="72" customFormat="false" ht="13.8" hidden="false" customHeight="false" outlineLevel="0" collapsed="false"/>
    <row r="73" customFormat="false" ht="13.8" hidden="false" customHeight="false" outlineLevel="0" collapsed="false"/>
    <row r="74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item1.xml><?xml version="1.0" encoding="utf-8"?>
<DataMashup xmlns="http://schemas.microsoft.com/DataMashup">AAAAABMDAABQSwMEFAACAAgAlnBbVnNnj9CjAAAA9gAAABIAHABDb25maWcvUGFja2FnZS54bWwgohgAKKAUAAAAAAAAAAAAAAAAAAAAAAAAAAAAhY+xDoIwFEV/hXSnLXUx5FEHdZPExMS4NqVCIzwMLZZ/c/CT/AUxiro53nPPcO/9eoPF0NTRxXTOtpiRhHISGdRtYbHMSO+P8ZwsJGyVPqnSRKOMLh1ckZHK+3PKWAiBhhltu5IJzhN2yDc7XZlGkY9s/8uxRecVakMk7F9jpKAJF1TwcROwCUJu8SuIsXu2PxCWfe37zkiD8WoNbIrA3h/kA1BLAwQUAAIACACWcFtWD8rpq6QAAADpAAAAEwAcAFtDb250ZW50X1R5cGVzXS54bWwgohgAKKAUAAAAAAAAAAAAAAAAAAAAAAAAAAAAbY5LDsIwDESvEnmfurBACDVlAdyAC0TB/Yjmo8ZF4WwsOBJXIG13iKVn5nnm83pXx2QH8aAx9t4p2BQlCHLG33rXKpi4kXs41tX1GSiKHHVRQcccDojRdGR1LHwgl53Gj1ZzPscWgzZ33RJuy3KHxjsmx5LnH1BXZ2r0NLC4pCyvtRkHcVpzc5UCpsS4yPiXsD95HcLQG83ZxCRtlHYhcRlefwFQSwMEFAACAAgAlnBbViiKR7gOAAAAEQAAABMAHABGb3JtdWxhcy9TZWN0aW9uMS5tIKIYACigFAAAAAAAAAAAAAAAAAAAAAAAAAAAACtOTS7JzM9TCIbQhtYAUEsBAi0AFAACAAgAlnBbVnNnj9CjAAAA9gAAABIAAAAAAAAAAAAAAAAAAAAAAENvbmZpZy9QYWNrYWdlLnhtbFBLAQItABQAAgAIAJZwW1YPyumrpAAAAOkAAAATAAAAAAAAAAAAAAAAAO8AAABbQ29udGVudF9UeXBlc10ueG1sUEsBAi0AFAACAAgAlnBbViiKR7gOAAAAEQAAABMAAAAAAAAAAAAAAAAA4AEAAEZvcm11bGFzL1NlY3Rpb24xLm1QSwUGAAAAAAMAAwDCAAAAOwIAAAAAEAEAAO+7vzw/eG1sIHZlcnNpb249IjEuMCIgZW5jb2Rpbmc9InV0Zi04Ij8+PFBlcm1pc3Npb25MaXN0IHhtbG5zOnhzZD0iaHR0cDovL3d3dy53My5vcmcvMjAwMS9YTUxTY2hlbWEiIHhtbG5zOnhzaT0iaHR0cDovL3d3dy53My5vcmcvMjAwMS9YTUxTY2hlbWEtaW5zdGFuY2UiPjxDYW5FdmFsdWF0ZUZ1dHVyZVBhY2thZ2VzPmZhbHNlPC9DYW5FdmFsdWF0ZUZ1dHVyZVBhY2thZ2VzPjxGaXJld2FsbEVuYWJsZWQ+dHJ1ZTwvRmlyZXdhbGxFbmFibGVkPjwvUGVybWlzc2lvbkxpc3Q+lwEAAAAAAAB1AQAA77u/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+PEl0ZW1QYXRoIC8+PC9JdGVtTG9jYXRpb24+PFN0YWJsZUVudHJpZXM+PEVudHJ5IFR5cGU9IlJlbGF0aW9uc2hpcHMiIFZhbHVlPSJzQUFBQUFBPT0iIC8+PC9TdGFibGVFbnRyaWVzPjwvSXRlbT48L0l0ZW1zPjwvTG9jYWxQYWNrYWdlTWV0YWRhdGFGaWxlPhYAAABQSwUGAAAAAAAAAAAAAAAAAAAAAAAAJgEAAAEAAADQjJ3fARXREYx6AMBPwpfrAQAAAEP9kzFPSJxNmYIO1Ec33TQAAAAAAgAAAAAAEGYAAAABAAAgAAAAEqaX/5i1nxDFRLIGkmMHsqAemuqg1G6t4bEWEkMXlLcAAAAADoAAAAACAAAgAAAA7/X5Ab4oyli3z4YlPaF0IqkS3D6ilpfUYWdsDOsU0XBQAAAAMXnbs+3EBzrHYBOmcPTQ8tjbyNs0fqlbqBAhOxENexAD1qQQhZrC/2yIUGJGiexmhmUgg15kV50PWpdJfHatqFvVpJ7aFrLcRlSgXZTU9UxAAAAAxzQr2cY2JFJww6eL3Aj2Vo4pBhP9AIaRPy01bocVsr7WLksVJQSXZathk01ZO03dRcsWh0V7riVNkJ/fVzVotg==</DataMashup>
</file>

<file path=customXml/itemProps1.xml><?xml version="1.0" encoding="utf-8"?>
<ds:datastoreItem xmlns:ds="http://schemas.openxmlformats.org/officeDocument/2006/customXml" ds:itemID="{D8C5325B-3811-4F30-A34D-3F0BEEEFE66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166</TotalTime>
  <Application>LibreOffice/6.3.2.2$Windows_X86_64 LibreOffice_project/98b30e735bda24bc04ab42594c85f7fd8be07b9c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2023-02-27T12:55:09Z</dcterms:created>
  <dc:creator>Ochs, Dominik</dc:creator>
  <dc:description/>
  <dc:language>en-US</dc:language>
  <cp:lastModifiedBy/>
  <dcterms:modified xsi:type="dcterms:W3CDTF">2023-03-03T18:19:01Z</dcterms:modified>
  <cp:revision>32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