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bidcompanysrl-my.sharepoint.com/personal/giorgio_barazzetta_bidcompany_it/Documents/Desktop/Lavori/BPER/bper-xai4clo/results/"/>
    </mc:Choice>
  </mc:AlternateContent>
  <xr:revisionPtr revIDLastSave="240" documentId="11_4E51B79A5B00D5207F473A90595ED87656CC3704" xr6:coauthVersionLast="47" xr6:coauthVersionMax="47" xr10:uidLastSave="{FF64336F-C53E-4F5A-87F2-6E526BC588B6}"/>
  <bookViews>
    <workbookView xWindow="-25320" yWindow="180" windowWidth="25440" windowHeight="15270" xr2:uid="{00000000-000D-0000-FFFF-FFFF00000000}"/>
  </bookViews>
  <sheets>
    <sheet name="Sheet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1" l="1"/>
  <c r="AA15" i="1"/>
  <c r="AA16" i="1"/>
  <c r="AA17" i="1"/>
  <c r="AA18" i="1"/>
  <c r="AA13" i="1"/>
  <c r="AA21" i="1"/>
  <c r="AA22" i="1"/>
  <c r="AA23" i="1"/>
  <c r="AA24" i="1"/>
  <c r="AA25" i="1"/>
  <c r="AA26" i="1"/>
  <c r="AA20" i="1"/>
  <c r="L2" i="2"/>
  <c r="N2" i="2" s="1"/>
  <c r="K2" i="2"/>
  <c r="C9" i="2"/>
  <c r="C3" i="2"/>
  <c r="C4" i="2"/>
  <c r="C5" i="2"/>
  <c r="C6" i="2"/>
  <c r="C7" i="2"/>
  <c r="C8" i="2"/>
  <c r="C2" i="2"/>
  <c r="G2" i="2" s="1"/>
  <c r="E3" i="2"/>
  <c r="F2" i="2" s="1"/>
  <c r="E4" i="2"/>
  <c r="F4" i="2" s="1"/>
  <c r="E5" i="2"/>
  <c r="F5" i="2" s="1"/>
  <c r="E6" i="2"/>
  <c r="E7" i="2"/>
  <c r="E8" i="2"/>
  <c r="F8" i="2" s="1"/>
  <c r="E2" i="2"/>
  <c r="F6" i="2" s="1"/>
  <c r="AI22" i="1"/>
  <c r="AI26" i="1"/>
  <c r="AM20" i="1"/>
  <c r="AN20" i="1" s="1"/>
  <c r="AH26" i="1"/>
  <c r="AG27" i="1"/>
  <c r="AH27" i="1" s="1"/>
  <c r="AG21" i="1"/>
  <c r="AH21" i="1" s="1"/>
  <c r="AG22" i="1"/>
  <c r="AH22" i="1" s="1"/>
  <c r="AG23" i="1"/>
  <c r="AH23" i="1" s="1"/>
  <c r="AG24" i="1"/>
  <c r="AH24" i="1" s="1"/>
  <c r="AG25" i="1"/>
  <c r="AH25" i="1" s="1"/>
  <c r="AG20" i="1"/>
  <c r="AH20" i="1" s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4" i="1"/>
  <c r="Y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R5" i="1"/>
  <c r="R6" i="1"/>
  <c r="R7" i="1"/>
  <c r="V7" i="1" s="1"/>
  <c r="R8" i="1"/>
  <c r="R9" i="1"/>
  <c r="R10" i="1"/>
  <c r="R11" i="1"/>
  <c r="R12" i="1"/>
  <c r="R13" i="1"/>
  <c r="R14" i="1"/>
  <c r="R15" i="1"/>
  <c r="V15" i="1" s="1"/>
  <c r="R16" i="1"/>
  <c r="R17" i="1"/>
  <c r="R18" i="1"/>
  <c r="R19" i="1"/>
  <c r="R20" i="1"/>
  <c r="R21" i="1"/>
  <c r="R22" i="1"/>
  <c r="R23" i="1"/>
  <c r="V23" i="1" s="1"/>
  <c r="R24" i="1"/>
  <c r="R25" i="1"/>
  <c r="R26" i="1"/>
  <c r="R27" i="1"/>
  <c r="R28" i="1"/>
  <c r="R29" i="1"/>
  <c r="R30" i="1"/>
  <c r="T4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4" i="1"/>
  <c r="O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H32" i="1"/>
  <c r="H33" i="1"/>
  <c r="H34" i="1"/>
  <c r="H3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Y21" i="1"/>
  <c r="Y22" i="1"/>
  <c r="Y23" i="1"/>
  <c r="Y24" i="1"/>
  <c r="Y25" i="1"/>
  <c r="Y26" i="1"/>
  <c r="Y27" i="1"/>
  <c r="Y20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F3" i="2" l="1"/>
  <c r="F7" i="2"/>
  <c r="AI20" i="1"/>
  <c r="AI25" i="1"/>
  <c r="AI24" i="1"/>
  <c r="AI23" i="1"/>
  <c r="AJ23" i="1" s="1"/>
  <c r="U27" i="1"/>
  <c r="U19" i="1"/>
  <c r="U11" i="1"/>
  <c r="AI21" i="1"/>
  <c r="V30" i="1"/>
  <c r="V22" i="1"/>
  <c r="V14" i="1"/>
  <c r="V6" i="1"/>
  <c r="U26" i="1"/>
  <c r="U18" i="1"/>
  <c r="U10" i="1"/>
  <c r="U28" i="1"/>
  <c r="U20" i="1"/>
  <c r="U12" i="1"/>
  <c r="U25" i="1"/>
  <c r="U17" i="1"/>
  <c r="U9" i="1"/>
  <c r="U4" i="1"/>
  <c r="V24" i="1"/>
  <c r="V16" i="1"/>
  <c r="V8" i="1"/>
  <c r="AK20" i="1"/>
  <c r="V29" i="1"/>
  <c r="V21" i="1"/>
  <c r="V13" i="1"/>
  <c r="V5" i="1"/>
  <c r="V4" i="1"/>
  <c r="V28" i="1"/>
  <c r="V20" i="1"/>
  <c r="V12" i="1"/>
  <c r="U24" i="1"/>
  <c r="U16" i="1"/>
  <c r="U8" i="1"/>
  <c r="V27" i="1"/>
  <c r="V11" i="1"/>
  <c r="V19" i="1"/>
  <c r="U23" i="1"/>
  <c r="U15" i="1"/>
  <c r="U7" i="1"/>
  <c r="V26" i="1"/>
  <c r="V18" i="1"/>
  <c r="V10" i="1"/>
  <c r="U30" i="1"/>
  <c r="U22" i="1"/>
  <c r="U14" i="1"/>
  <c r="U6" i="1"/>
  <c r="V25" i="1"/>
  <c r="V17" i="1"/>
  <c r="V9" i="1"/>
  <c r="U29" i="1"/>
  <c r="U21" i="1"/>
  <c r="U13" i="1"/>
  <c r="U5" i="1"/>
  <c r="AJ25" i="1" l="1"/>
  <c r="AJ20" i="1"/>
  <c r="AJ24" i="1"/>
  <c r="AJ22" i="1"/>
  <c r="AJ21" i="1"/>
  <c r="AJ26" i="1"/>
</calcChain>
</file>

<file path=xl/sharedStrings.xml><?xml version="1.0" encoding="utf-8"?>
<sst xmlns="http://schemas.openxmlformats.org/spreadsheetml/2006/main" count="189" uniqueCount="75">
  <si>
    <t>EW</t>
  </si>
  <si>
    <t>INTEGRAZIONE</t>
  </si>
  <si>
    <t>MODELS</t>
  </si>
  <si>
    <t>kpi_value</t>
  </si>
  <si>
    <t>beta</t>
  </si>
  <si>
    <t>average</t>
  </si>
  <si>
    <t>contrib</t>
  </si>
  <si>
    <t>contrib_to_ew</t>
  </si>
  <si>
    <t>pc_contrib</t>
  </si>
  <si>
    <t>ID</t>
  </si>
  <si>
    <t>join_kpi</t>
  </si>
  <si>
    <t>modulo_MODELS</t>
  </si>
  <si>
    <t>kpi_MODELS</t>
  </si>
  <si>
    <t>kpi_EW</t>
  </si>
  <si>
    <t>binned_score_AI</t>
  </si>
  <si>
    <t>ANDAMENTALE_INTERNO</t>
  </si>
  <si>
    <t>binned_ID140_IMP_EFF_PROT_RICH_SU_SCAD_SUM3</t>
  </si>
  <si>
    <t>score_integrated</t>
  </si>
  <si>
    <t>binned_ID180_NUM_RATE_IMPAGATE_MAX3_altro</t>
  </si>
  <si>
    <t>binned_ID204_MAX_GG_SCONF_INC_AVGW6</t>
  </si>
  <si>
    <t>binned_ID223_IMP_INSOLUTI_SU_SCADUTI_TS_SUM3</t>
  </si>
  <si>
    <t>binned_ID35_FLAG_MAX_IMP_SCONF_GRT100_M1_RESPLIM</t>
  </si>
  <si>
    <t>binned_ID40_IMP_TOT_UTIL_SU_GIACE_MIN_AVGM2</t>
  </si>
  <si>
    <t>binned_ID45_UTIL_SUM2_SU_ACC_SUM2</t>
  </si>
  <si>
    <t>binned_ID58_GG_DISP_CC_AVG3</t>
  </si>
  <si>
    <t>intercept</t>
  </si>
  <si>
    <t>binned_score_bil</t>
  </si>
  <si>
    <t>BILANCI</t>
  </si>
  <si>
    <t>ID11</t>
  </si>
  <si>
    <t>ID15</t>
  </si>
  <si>
    <t>ID30</t>
  </si>
  <si>
    <t>ID43</t>
  </si>
  <si>
    <t>ID48</t>
  </si>
  <si>
    <t>ID76split13</t>
  </si>
  <si>
    <t>binned_score_cr</t>
  </si>
  <si>
    <t>CR</t>
  </si>
  <si>
    <t>binned_ID124_RAP_SCONF_MARG_SCAD_SNB_SUM3</t>
  </si>
  <si>
    <t>binned_ID142_RAP_UTI_ACC_AQ_SNB_SUM2</t>
  </si>
  <si>
    <t>binned_ID145_RAP_UTI_ACC_REVO_SNB_M1</t>
  </si>
  <si>
    <t>binned_ID151_SCONF_REVO_SNB_MAG1000_AVG3</t>
  </si>
  <si>
    <t>binned_ID202_RAP_UTI_ACC_FIRM_FIN_SNB_SUM3</t>
  </si>
  <si>
    <t>binned_ID401_RAP_FACT_CED_SCAD_SOMMA_SOLV_SOLU_S_SUM3</t>
  </si>
  <si>
    <t>binned_ID550_RAP_UTI_COMP_FATTURATO_M1</t>
  </si>
  <si>
    <t>binned_score_trans</t>
  </si>
  <si>
    <t>TRANSAZIONALE</t>
  </si>
  <si>
    <t>fft_coefficient_vect_l1__attr_abs__coeff_12__I_MOVIMENTO__CATEGORY_loans_and_financing__out__W_sum__52W</t>
  </si>
  <si>
    <t>change_quantiles_ql_0/DOT/0_qh_0/DOT/8_isabs_True_fagg_sum_lcb_False_hcb_False__I_MOVIMENTO__CATEGORY_all__tot__W_sum__52W</t>
  </si>
  <si>
    <t>percentile_50__I_MOVIMENTO__CATEGORY_all__in__W_sum__52W</t>
  </si>
  <si>
    <t>binned_PD_MEDIA_UFFICIALE_M1</t>
  </si>
  <si>
    <t>binned_VAR_PREVISIONE_4_0_base_oss</t>
  </si>
  <si>
    <t>kpi_score</t>
  </si>
  <si>
    <t>kpi</t>
  </si>
  <si>
    <t>score_kpi</t>
  </si>
  <si>
    <t>score</t>
  </si>
  <si>
    <t>woe_score</t>
  </si>
  <si>
    <t>beta_int</t>
  </si>
  <si>
    <t>average_int</t>
  </si>
  <si>
    <t>score_woe</t>
  </si>
  <si>
    <t>contrib_woe</t>
  </si>
  <si>
    <t>beta_ew</t>
  </si>
  <si>
    <t>contrib_woe_to_ew</t>
  </si>
  <si>
    <t>(-inf, -4.26)</t>
  </si>
  <si>
    <t>-inf</t>
  </si>
  <si>
    <t>[-4.26, -3.74)</t>
  </si>
  <si>
    <t>[-3.74, -3.25)</t>
  </si>
  <si>
    <t>Missing</t>
  </si>
  <si>
    <t>[-3.25, -2.83)</t>
  </si>
  <si>
    <t>[-2.83, -2.20)</t>
  </si>
  <si>
    <t>[-2.20, -1.83)</t>
  </si>
  <si>
    <t>[-1.83, inf)</t>
  </si>
  <si>
    <t>inf</t>
  </si>
  <si>
    <t>bin</t>
  </si>
  <si>
    <t>lb</t>
  </si>
  <si>
    <t>up</t>
  </si>
  <si>
    <t>woe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</si>
</sst>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164" fontId="0" fillId="2" borderId="5" xfId="0" applyNumberFormat="1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5"/>
  <sheetViews>
    <sheetView tabSelected="1" zoomScale="70" zoomScaleNormal="70" workbookViewId="0"/>
  </sheetViews>
  <sheetFormatPr defaultRowHeight="14.5" x14ac:dyDescent="0.35"/>
  <cols>
    <col min="1" max="1" width="2.81640625" bestFit="1" customWidth="1"/>
    <col min="2" max="2" width="17.6328125" bestFit="1" customWidth="1"/>
    <col min="3" max="3" width="22.54296875" bestFit="1" customWidth="1"/>
    <col min="4" max="4" width="33.6328125" customWidth="1"/>
    <col min="5" max="5" width="35.26953125" bestFit="1" customWidth="1"/>
    <col min="6" max="6" width="10.7265625" customWidth="1"/>
    <col min="7" max="7" width="8.81640625" bestFit="1" customWidth="1"/>
    <col min="8" max="8" width="8.81640625" style="11" customWidth="1"/>
    <col min="9" max="9" width="10.453125" bestFit="1" customWidth="1"/>
    <col min="10" max="10" width="9.26953125" bestFit="1" customWidth="1"/>
    <col min="11" max="11" width="8.81640625" customWidth="1"/>
    <col min="12" max="12" width="7.453125" bestFit="1" customWidth="1"/>
    <col min="13" max="13" width="10.453125" bestFit="1" customWidth="1"/>
    <col min="14" max="14" width="9.26953125" bestFit="1" customWidth="1"/>
    <col min="15" max="16" width="6.81640625" style="11" customWidth="1"/>
    <col min="17" max="17" width="17.26953125" bestFit="1" customWidth="1"/>
    <col min="18" max="22" width="13.1796875" style="11" hidden="1" customWidth="1"/>
    <col min="23" max="23" width="12.36328125" bestFit="1" customWidth="1"/>
    <col min="24" max="24" width="8.81640625" bestFit="1" customWidth="1"/>
    <col min="25" max="27" width="8.81640625" style="11" customWidth="1"/>
    <col min="28" max="30" width="8.81640625" bestFit="1" customWidth="1"/>
    <col min="31" max="31" width="17.26953125" bestFit="1" customWidth="1"/>
    <col min="34" max="34" width="15.08984375" bestFit="1" customWidth="1"/>
    <col min="35" max="36" width="15.08984375" customWidth="1"/>
  </cols>
  <sheetData>
    <row r="1" spans="1:32" x14ac:dyDescent="0.35">
      <c r="E1" s="1"/>
      <c r="F1" s="14" t="s">
        <v>0</v>
      </c>
      <c r="G1" s="14"/>
      <c r="H1" s="14"/>
      <c r="I1" s="14"/>
      <c r="J1" s="14"/>
      <c r="K1" s="14" t="s">
        <v>1</v>
      </c>
      <c r="L1" s="14"/>
      <c r="M1" s="14"/>
      <c r="N1" s="14"/>
      <c r="O1" s="14"/>
      <c r="P1" s="14"/>
      <c r="Q1" s="14"/>
      <c r="R1" s="10"/>
      <c r="S1" s="10"/>
      <c r="T1" s="10"/>
      <c r="U1" s="10"/>
      <c r="V1" s="10"/>
      <c r="W1" s="14" t="s">
        <v>2</v>
      </c>
      <c r="X1" s="14"/>
      <c r="Y1" s="14"/>
      <c r="Z1" s="14"/>
      <c r="AA1" s="14"/>
      <c r="AB1" s="14"/>
      <c r="AC1" s="14"/>
      <c r="AD1" s="14"/>
      <c r="AE1" s="14"/>
    </row>
    <row r="2" spans="1:32" x14ac:dyDescent="0.35">
      <c r="E2" s="1"/>
      <c r="F2" s="1" t="s">
        <v>3</v>
      </c>
      <c r="G2" s="1" t="s">
        <v>4</v>
      </c>
      <c r="H2" s="10"/>
      <c r="I2" s="1" t="s">
        <v>5</v>
      </c>
      <c r="J2" s="1" t="s">
        <v>6</v>
      </c>
      <c r="K2" s="1" t="s">
        <v>3</v>
      </c>
      <c r="L2" s="1" t="s">
        <v>4</v>
      </c>
      <c r="M2" s="1" t="s">
        <v>5</v>
      </c>
      <c r="N2" s="1" t="s">
        <v>6</v>
      </c>
      <c r="O2" s="10"/>
      <c r="P2" s="10"/>
      <c r="Q2" s="1" t="s">
        <v>7</v>
      </c>
      <c r="R2" s="10"/>
      <c r="S2" s="10"/>
      <c r="T2" s="10"/>
      <c r="U2" s="10"/>
      <c r="V2" s="10"/>
      <c r="W2" s="1" t="s">
        <v>3</v>
      </c>
      <c r="X2" s="1" t="s">
        <v>4</v>
      </c>
      <c r="Y2" s="10"/>
      <c r="Z2" s="10"/>
      <c r="AA2" s="10"/>
      <c r="AB2" s="1" t="s">
        <v>5</v>
      </c>
      <c r="AC2" s="1" t="s">
        <v>6</v>
      </c>
      <c r="AD2" s="1" t="s">
        <v>8</v>
      </c>
      <c r="AE2" s="1" t="s">
        <v>7</v>
      </c>
    </row>
    <row r="3" spans="1:32" x14ac:dyDescent="0.3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3"/>
      <c r="J3" s="4"/>
      <c r="K3" s="3"/>
      <c r="Q3" s="4"/>
      <c r="W3" s="3"/>
      <c r="AE3" s="4"/>
    </row>
    <row r="4" spans="1:32" x14ac:dyDescent="0.35">
      <c r="A4" s="14">
        <v>1</v>
      </c>
      <c r="B4" s="14" t="s">
        <v>14</v>
      </c>
      <c r="C4" s="14" t="s">
        <v>15</v>
      </c>
      <c r="D4" s="1" t="s">
        <v>16</v>
      </c>
      <c r="E4" s="1" t="s">
        <v>17</v>
      </c>
      <c r="F4" s="5">
        <v>-0.87210419853310661</v>
      </c>
      <c r="G4" s="2">
        <v>0.9251601380262604</v>
      </c>
      <c r="H4" s="12"/>
      <c r="I4" s="2">
        <v>-3.616568163648195</v>
      </c>
      <c r="J4" s="6">
        <v>2.5390686607739732</v>
      </c>
      <c r="K4" s="5">
        <v>-1.479522751572754</v>
      </c>
      <c r="L4" s="2">
        <v>-0.67910815054013396</v>
      </c>
      <c r="M4" s="2">
        <v>0.45813588701189317</v>
      </c>
      <c r="N4" s="2">
        <v>1.3158797744273329</v>
      </c>
      <c r="O4" s="12">
        <f>K4*L4</f>
        <v>1.004755959502623</v>
      </c>
      <c r="P4" s="12">
        <f>L4*(K4-M4)</f>
        <v>1.3158797744273336</v>
      </c>
      <c r="Q4" s="6">
        <v>1.2173995137351561</v>
      </c>
      <c r="R4" s="12">
        <f>-K4</f>
        <v>1.479522751572754</v>
      </c>
      <c r="S4" s="12">
        <v>-1</v>
      </c>
      <c r="T4" s="12">
        <f>-M4</f>
        <v>-0.45813588701189317</v>
      </c>
      <c r="U4" s="12">
        <f>S4*(R4-T4)</f>
        <v>-1.9376586385846473</v>
      </c>
      <c r="V4" s="12">
        <f>G4*L4*S4*(R4-T4)</f>
        <v>1.2173995137351565</v>
      </c>
      <c r="W4" s="5">
        <v>-0.145397837517974</v>
      </c>
      <c r="X4" s="2">
        <v>-0.98639029810077805</v>
      </c>
      <c r="Y4" s="12">
        <f>W4*X4</f>
        <v>0.14341901629256287</v>
      </c>
      <c r="Z4" s="12">
        <f>X4*(W4-AB4)</f>
        <v>0.16222719447419828</v>
      </c>
      <c r="AA4" s="12"/>
      <c r="AB4" s="2">
        <v>1.906768367232441E-2</v>
      </c>
      <c r="AC4" s="2">
        <v>0.16222719447419831</v>
      </c>
      <c r="AD4" s="2">
        <v>8.7099053447596414E-2</v>
      </c>
      <c r="AE4" s="6">
        <v>-0.1060343453138962</v>
      </c>
      <c r="AF4">
        <f t="shared" ref="AF4:AF30" si="0">Q4*AD4</f>
        <v>0.10603434531389624</v>
      </c>
    </row>
    <row r="5" spans="1:32" x14ac:dyDescent="0.35">
      <c r="A5" s="14"/>
      <c r="B5" s="14"/>
      <c r="C5" s="14"/>
      <c r="D5" s="1" t="s">
        <v>18</v>
      </c>
      <c r="E5" s="1" t="s">
        <v>17</v>
      </c>
      <c r="F5" s="5">
        <v>-0.87210419853310661</v>
      </c>
      <c r="G5" s="2">
        <v>0.9251601380262604</v>
      </c>
      <c r="H5" s="12"/>
      <c r="I5" s="2">
        <v>-3.616568163648195</v>
      </c>
      <c r="J5" s="6">
        <v>2.5390686607739732</v>
      </c>
      <c r="K5" s="5">
        <v>-1.479522751572754</v>
      </c>
      <c r="L5" s="2">
        <v>-0.67910815054013396</v>
      </c>
      <c r="M5" s="2">
        <v>0.45813588701189317</v>
      </c>
      <c r="N5" s="2">
        <v>1.3158797744273329</v>
      </c>
      <c r="O5" s="12">
        <f t="shared" ref="O5:O30" si="1">K5*L5</f>
        <v>1.004755959502623</v>
      </c>
      <c r="P5" s="12">
        <f t="shared" ref="P5:P30" si="2">L5*(K5-M5)</f>
        <v>1.3158797744273336</v>
      </c>
      <c r="Q5" s="6">
        <v>1.2173995137351561</v>
      </c>
      <c r="R5" s="12">
        <f t="shared" ref="R5:R30" si="3">-K5</f>
        <v>1.479522751572754</v>
      </c>
      <c r="S5" s="12">
        <v>-1</v>
      </c>
      <c r="T5" s="12">
        <f t="shared" ref="T5:T30" si="4">-M5</f>
        <v>-0.45813588701189317</v>
      </c>
      <c r="U5" s="12">
        <f t="shared" ref="U5:U30" si="5">S5*(R5-T5)</f>
        <v>-1.9376586385846473</v>
      </c>
      <c r="V5" s="12">
        <f t="shared" ref="V5:V30" si="6">G5*L5*S5*(R5-T5)</f>
        <v>1.2173995137351565</v>
      </c>
      <c r="W5" s="5">
        <v>0.18519260960337869</v>
      </c>
      <c r="X5" s="2">
        <v>-0.75366054735453003</v>
      </c>
      <c r="Y5" s="12">
        <f t="shared" ref="Y5:Y19" si="7">W5*X5</f>
        <v>-0.13957236351969618</v>
      </c>
      <c r="Z5" s="12">
        <f t="shared" ref="Z5:Z27" si="8">X5*(W5-AB5)</f>
        <v>-0.10650696302942565</v>
      </c>
      <c r="AA5" s="12"/>
      <c r="AB5" s="2">
        <v>4.3873068062717901E-2</v>
      </c>
      <c r="AC5" s="2">
        <v>-0.10650696302942569</v>
      </c>
      <c r="AD5" s="2">
        <v>-5.7183110979069203E-2</v>
      </c>
      <c r="AE5" s="6">
        <v>6.9614691499782319E-2</v>
      </c>
      <c r="AF5">
        <f t="shared" si="0"/>
        <v>-6.9614691499782319E-2</v>
      </c>
    </row>
    <row r="6" spans="1:32" x14ac:dyDescent="0.35">
      <c r="A6" s="14"/>
      <c r="B6" s="14"/>
      <c r="C6" s="14"/>
      <c r="D6" s="1" t="s">
        <v>19</v>
      </c>
      <c r="E6" s="1" t="s">
        <v>17</v>
      </c>
      <c r="F6" s="5">
        <v>-0.87210419853310661</v>
      </c>
      <c r="G6" s="2">
        <v>0.9251601380262604</v>
      </c>
      <c r="H6" s="12"/>
      <c r="I6" s="2">
        <v>-3.616568163648195</v>
      </c>
      <c r="J6" s="6">
        <v>2.5390686607739732</v>
      </c>
      <c r="K6" s="5">
        <v>-1.479522751572754</v>
      </c>
      <c r="L6" s="2">
        <v>-0.67910815054013396</v>
      </c>
      <c r="M6" s="2">
        <v>0.45813588701189317</v>
      </c>
      <c r="N6" s="2">
        <v>1.3158797744273329</v>
      </c>
      <c r="O6" s="12">
        <f t="shared" si="1"/>
        <v>1.004755959502623</v>
      </c>
      <c r="P6" s="12">
        <f t="shared" si="2"/>
        <v>1.3158797744273336</v>
      </c>
      <c r="Q6" s="6">
        <v>1.2173995137351561</v>
      </c>
      <c r="R6" s="12">
        <f t="shared" si="3"/>
        <v>1.479522751572754</v>
      </c>
      <c r="S6" s="12">
        <v>-1</v>
      </c>
      <c r="T6" s="12">
        <f t="shared" si="4"/>
        <v>-0.45813588701189317</v>
      </c>
      <c r="U6" s="12">
        <f t="shared" si="5"/>
        <v>-1.9376586385846473</v>
      </c>
      <c r="V6" s="12">
        <f t="shared" si="6"/>
        <v>1.2173995137351565</v>
      </c>
      <c r="W6" s="5">
        <v>-0.59299274979373218</v>
      </c>
      <c r="X6" s="2">
        <v>-0.5369205557993264</v>
      </c>
      <c r="Y6" s="12">
        <f t="shared" si="7"/>
        <v>0.31838999680422159</v>
      </c>
      <c r="Z6" s="12">
        <f t="shared" si="8"/>
        <v>0.39381358349041823</v>
      </c>
      <c r="AA6" s="12"/>
      <c r="AB6" s="2">
        <v>0.14047438838304821</v>
      </c>
      <c r="AC6" s="2">
        <v>0.39381358349041828</v>
      </c>
      <c r="AD6" s="2">
        <v>0.21143674750707009</v>
      </c>
      <c r="AE6" s="6">
        <v>-0.25740299360085012</v>
      </c>
      <c r="AF6">
        <f t="shared" si="0"/>
        <v>0.25740299360085012</v>
      </c>
    </row>
    <row r="7" spans="1:32" x14ac:dyDescent="0.35">
      <c r="A7" s="14"/>
      <c r="B7" s="14"/>
      <c r="C7" s="14"/>
      <c r="D7" s="1" t="s">
        <v>20</v>
      </c>
      <c r="E7" s="1" t="s">
        <v>17</v>
      </c>
      <c r="F7" s="5">
        <v>-0.87210419853310661</v>
      </c>
      <c r="G7" s="2">
        <v>0.9251601380262604</v>
      </c>
      <c r="H7" s="12"/>
      <c r="I7" s="2">
        <v>-3.616568163648195</v>
      </c>
      <c r="J7" s="6">
        <v>2.5390686607739732</v>
      </c>
      <c r="K7" s="5">
        <v>-1.479522751572754</v>
      </c>
      <c r="L7" s="2">
        <v>-0.67910815054013396</v>
      </c>
      <c r="M7" s="2">
        <v>0.45813588701189317</v>
      </c>
      <c r="N7" s="2">
        <v>1.3158797744273329</v>
      </c>
      <c r="O7" s="12">
        <f t="shared" si="1"/>
        <v>1.004755959502623</v>
      </c>
      <c r="P7" s="12">
        <f t="shared" si="2"/>
        <v>1.3158797744273336</v>
      </c>
      <c r="Q7" s="6">
        <v>1.2173995137351561</v>
      </c>
      <c r="R7" s="12">
        <f t="shared" si="3"/>
        <v>1.479522751572754</v>
      </c>
      <c r="S7" s="12">
        <v>-1</v>
      </c>
      <c r="T7" s="12">
        <f t="shared" si="4"/>
        <v>-0.45813588701189317</v>
      </c>
      <c r="U7" s="12">
        <f t="shared" si="5"/>
        <v>-1.9376586385846473</v>
      </c>
      <c r="V7" s="12">
        <f t="shared" si="6"/>
        <v>1.2173995137351565</v>
      </c>
      <c r="W7" s="5">
        <v>-0.78474755203537339</v>
      </c>
      <c r="X7" s="2">
        <v>-0.59360076976077136</v>
      </c>
      <c r="Y7" s="12">
        <f t="shared" si="7"/>
        <v>0.46582675095607862</v>
      </c>
      <c r="Z7" s="12">
        <f t="shared" si="8"/>
        <v>0.49217647160439149</v>
      </c>
      <c r="AA7" s="12"/>
      <c r="AB7" s="2">
        <v>4.4389633556122493E-2</v>
      </c>
      <c r="AC7" s="2">
        <v>0.49217647160439149</v>
      </c>
      <c r="AD7" s="2">
        <v>0.2642473411739753</v>
      </c>
      <c r="AE7" s="6">
        <v>-0.32169458465100542</v>
      </c>
      <c r="AF7">
        <f t="shared" si="0"/>
        <v>0.32169458465100542</v>
      </c>
    </row>
    <row r="8" spans="1:32" x14ac:dyDescent="0.35">
      <c r="A8" s="14"/>
      <c r="B8" s="14"/>
      <c r="C8" s="14"/>
      <c r="D8" s="1" t="s">
        <v>21</v>
      </c>
      <c r="E8" s="1" t="s">
        <v>17</v>
      </c>
      <c r="F8" s="5">
        <v>-0.87210419853310661</v>
      </c>
      <c r="G8" s="2">
        <v>0.9251601380262604</v>
      </c>
      <c r="H8" s="12"/>
      <c r="I8" s="2">
        <v>-3.616568163648195</v>
      </c>
      <c r="J8" s="6">
        <v>2.5390686607739732</v>
      </c>
      <c r="K8" s="5">
        <v>-1.479522751572754</v>
      </c>
      <c r="L8" s="2">
        <v>-0.67910815054013396</v>
      </c>
      <c r="M8" s="2">
        <v>0.45813588701189317</v>
      </c>
      <c r="N8" s="2">
        <v>1.3158797744273329</v>
      </c>
      <c r="O8" s="12">
        <f t="shared" si="1"/>
        <v>1.004755959502623</v>
      </c>
      <c r="P8" s="12">
        <f t="shared" si="2"/>
        <v>1.3158797744273336</v>
      </c>
      <c r="Q8" s="6">
        <v>1.2173995137351561</v>
      </c>
      <c r="R8" s="12">
        <f t="shared" si="3"/>
        <v>1.479522751572754</v>
      </c>
      <c r="S8" s="12">
        <v>-1</v>
      </c>
      <c r="T8" s="12">
        <f t="shared" si="4"/>
        <v>-0.45813588701189317</v>
      </c>
      <c r="U8" s="12">
        <f t="shared" si="5"/>
        <v>-1.9376586385846473</v>
      </c>
      <c r="V8" s="12">
        <f t="shared" si="6"/>
        <v>1.2173995137351565</v>
      </c>
      <c r="W8" s="5">
        <v>-0.67920054996861834</v>
      </c>
      <c r="X8" s="2">
        <v>-0.41191323717167</v>
      </c>
      <c r="Y8" s="12">
        <f t="shared" si="7"/>
        <v>0.2797716972263522</v>
      </c>
      <c r="Z8" s="12">
        <f t="shared" si="8"/>
        <v>0.31739748053779621</v>
      </c>
      <c r="AA8" s="12"/>
      <c r="AB8" s="2">
        <v>9.1343952842581261E-2</v>
      </c>
      <c r="AC8" s="2">
        <v>0.31739748053779621</v>
      </c>
      <c r="AD8" s="2">
        <v>0.17040928440570921</v>
      </c>
      <c r="AE8" s="6">
        <v>-0.20745617997146629</v>
      </c>
      <c r="AF8">
        <f t="shared" si="0"/>
        <v>0.20745617997146631</v>
      </c>
    </row>
    <row r="9" spans="1:32" x14ac:dyDescent="0.35">
      <c r="A9" s="14"/>
      <c r="B9" s="14"/>
      <c r="C9" s="14"/>
      <c r="D9" s="1" t="s">
        <v>22</v>
      </c>
      <c r="E9" s="1" t="s">
        <v>17</v>
      </c>
      <c r="F9" s="5">
        <v>-0.87210419853310661</v>
      </c>
      <c r="G9" s="2">
        <v>0.9251601380262604</v>
      </c>
      <c r="H9" s="12"/>
      <c r="I9" s="2">
        <v>-3.616568163648195</v>
      </c>
      <c r="J9" s="6">
        <v>2.5390686607739732</v>
      </c>
      <c r="K9" s="5">
        <v>-1.479522751572754</v>
      </c>
      <c r="L9" s="2">
        <v>-0.67910815054013396</v>
      </c>
      <c r="M9" s="2">
        <v>0.45813588701189317</v>
      </c>
      <c r="N9" s="2">
        <v>1.3158797744273329</v>
      </c>
      <c r="O9" s="12">
        <f t="shared" si="1"/>
        <v>1.004755959502623</v>
      </c>
      <c r="P9" s="12">
        <f t="shared" si="2"/>
        <v>1.3158797744273336</v>
      </c>
      <c r="Q9" s="6">
        <v>1.2173995137351561</v>
      </c>
      <c r="R9" s="12">
        <f t="shared" si="3"/>
        <v>1.479522751572754</v>
      </c>
      <c r="S9" s="12">
        <v>-1</v>
      </c>
      <c r="T9" s="12">
        <f t="shared" si="4"/>
        <v>-0.45813588701189317</v>
      </c>
      <c r="U9" s="12">
        <f t="shared" si="5"/>
        <v>-1.9376586385846473</v>
      </c>
      <c r="V9" s="12">
        <f t="shared" si="6"/>
        <v>1.2173995137351565</v>
      </c>
      <c r="W9" s="5">
        <v>0.4984527251385415</v>
      </c>
      <c r="X9" s="2">
        <v>-0.48339656784886043</v>
      </c>
      <c r="Y9" s="12">
        <f t="shared" si="7"/>
        <v>-0.24095033656688236</v>
      </c>
      <c r="Z9" s="12">
        <f t="shared" si="8"/>
        <v>-0.15244937402787856</v>
      </c>
      <c r="AA9" s="12"/>
      <c r="AB9" s="2">
        <v>0.18308148717902081</v>
      </c>
      <c r="AC9" s="2">
        <v>-0.1524493740278785</v>
      </c>
      <c r="AD9" s="2">
        <v>-8.1849385484001946E-2</v>
      </c>
      <c r="AE9" s="6">
        <v>9.9643402087745317E-2</v>
      </c>
      <c r="AF9">
        <f t="shared" si="0"/>
        <v>-9.9643402087745317E-2</v>
      </c>
    </row>
    <row r="10" spans="1:32" x14ac:dyDescent="0.35">
      <c r="A10" s="14"/>
      <c r="B10" s="14"/>
      <c r="C10" s="14"/>
      <c r="D10" s="1" t="s">
        <v>23</v>
      </c>
      <c r="E10" s="1" t="s">
        <v>17</v>
      </c>
      <c r="F10" s="5">
        <v>-0.87210419853310661</v>
      </c>
      <c r="G10" s="2">
        <v>0.9251601380262604</v>
      </c>
      <c r="H10" s="12"/>
      <c r="I10" s="2">
        <v>-3.616568163648195</v>
      </c>
      <c r="J10" s="6">
        <v>2.5390686607739732</v>
      </c>
      <c r="K10" s="5">
        <v>-1.479522751572754</v>
      </c>
      <c r="L10" s="2">
        <v>-0.67910815054013396</v>
      </c>
      <c r="M10" s="2">
        <v>0.45813588701189317</v>
      </c>
      <c r="N10" s="2">
        <v>1.3158797744273329</v>
      </c>
      <c r="O10" s="12">
        <f t="shared" si="1"/>
        <v>1.004755959502623</v>
      </c>
      <c r="P10" s="12">
        <f t="shared" si="2"/>
        <v>1.3158797744273336</v>
      </c>
      <c r="Q10" s="6">
        <v>1.2173995137351561</v>
      </c>
      <c r="R10" s="12">
        <f t="shared" si="3"/>
        <v>1.479522751572754</v>
      </c>
      <c r="S10" s="12">
        <v>-1</v>
      </c>
      <c r="T10" s="12">
        <f t="shared" si="4"/>
        <v>-0.45813588701189317</v>
      </c>
      <c r="U10" s="12">
        <f t="shared" si="5"/>
        <v>-1.9376586385846473</v>
      </c>
      <c r="V10" s="12">
        <f t="shared" si="6"/>
        <v>1.2173995137351565</v>
      </c>
      <c r="W10" s="5">
        <v>-0.84920322774675017</v>
      </c>
      <c r="X10" s="2">
        <v>-0.58133114741518332</v>
      </c>
      <c r="Y10" s="12">
        <f t="shared" si="7"/>
        <v>0.49366828677469554</v>
      </c>
      <c r="Z10" s="12">
        <f t="shared" si="8"/>
        <v>0.60576710118622312</v>
      </c>
      <c r="AA10" s="12"/>
      <c r="AB10" s="2">
        <v>0.19283125445791291</v>
      </c>
      <c r="AC10" s="2">
        <v>0.60576710118622312</v>
      </c>
      <c r="AD10" s="2">
        <v>0.32523364096890661</v>
      </c>
      <c r="AE10" s="6">
        <v>-0.39593927636586118</v>
      </c>
      <c r="AF10">
        <f t="shared" si="0"/>
        <v>0.39593927636586124</v>
      </c>
    </row>
    <row r="11" spans="1:32" x14ac:dyDescent="0.35">
      <c r="A11" s="14"/>
      <c r="B11" s="14"/>
      <c r="C11" s="14"/>
      <c r="D11" s="1" t="s">
        <v>24</v>
      </c>
      <c r="E11" s="1" t="s">
        <v>17</v>
      </c>
      <c r="F11" s="5">
        <v>-0.87210419853310661</v>
      </c>
      <c r="G11" s="2">
        <v>0.9251601380262604</v>
      </c>
      <c r="H11" s="12"/>
      <c r="I11" s="2">
        <v>-3.616568163648195</v>
      </c>
      <c r="J11" s="6">
        <v>2.5390686607739732</v>
      </c>
      <c r="K11" s="5">
        <v>-1.479522751572754</v>
      </c>
      <c r="L11" s="2">
        <v>-0.67910815054013396</v>
      </c>
      <c r="M11" s="2">
        <v>0.45813588701189317</v>
      </c>
      <c r="N11" s="2">
        <v>1.3158797744273329</v>
      </c>
      <c r="O11" s="12">
        <f t="shared" si="1"/>
        <v>1.004755959502623</v>
      </c>
      <c r="P11" s="12">
        <f t="shared" si="2"/>
        <v>1.3158797744273336</v>
      </c>
      <c r="Q11" s="6">
        <v>1.2173995137351561</v>
      </c>
      <c r="R11" s="12">
        <f t="shared" si="3"/>
        <v>1.479522751572754</v>
      </c>
      <c r="S11" s="12">
        <v>-1</v>
      </c>
      <c r="T11" s="12">
        <f t="shared" si="4"/>
        <v>-0.45813588701189317</v>
      </c>
      <c r="U11" s="12">
        <f t="shared" si="5"/>
        <v>-1.9376586385846473</v>
      </c>
      <c r="V11" s="12">
        <f t="shared" si="6"/>
        <v>1.2173995137351565</v>
      </c>
      <c r="W11" s="5">
        <v>-0.32694654237859622</v>
      </c>
      <c r="X11" s="2">
        <v>-0.38163361875692542</v>
      </c>
      <c r="Y11" s="12">
        <f t="shared" si="7"/>
        <v>0.12477379210800815</v>
      </c>
      <c r="Z11" s="12">
        <f t="shared" si="8"/>
        <v>0.15013429318840893</v>
      </c>
      <c r="AA11" s="12"/>
      <c r="AB11" s="2">
        <v>6.6452481736295047E-2</v>
      </c>
      <c r="AC11" s="2">
        <v>0.1501342931884089</v>
      </c>
      <c r="AD11" s="2">
        <v>8.0606428959813653E-2</v>
      </c>
      <c r="AE11" s="6">
        <v>-9.8130227419604546E-2</v>
      </c>
      <c r="AF11">
        <f t="shared" si="0"/>
        <v>9.8130227419604546E-2</v>
      </c>
    </row>
    <row r="12" spans="1:32" x14ac:dyDescent="0.35">
      <c r="A12" s="14"/>
      <c r="B12" s="14"/>
      <c r="C12" s="14"/>
      <c r="D12" s="1" t="s">
        <v>25</v>
      </c>
      <c r="E12" s="1" t="s">
        <v>17</v>
      </c>
      <c r="F12" s="5">
        <v>-0.87210419853310661</v>
      </c>
      <c r="G12" s="2">
        <v>0.9251601380262604</v>
      </c>
      <c r="H12" s="12"/>
      <c r="I12" s="2">
        <v>-3.616568163648195</v>
      </c>
      <c r="J12" s="6">
        <v>2.5390686607739732</v>
      </c>
      <c r="K12" s="5">
        <v>-1.479522751572754</v>
      </c>
      <c r="L12" s="2">
        <v>-0.67910815054013396</v>
      </c>
      <c r="M12" s="2">
        <v>0.45813588701189317</v>
      </c>
      <c r="N12" s="2">
        <v>1.3158797744273329</v>
      </c>
      <c r="O12" s="12">
        <f t="shared" si="1"/>
        <v>1.004755959502623</v>
      </c>
      <c r="P12" s="12">
        <f t="shared" si="2"/>
        <v>1.3158797744273336</v>
      </c>
      <c r="Q12" s="6">
        <v>1.2173995137351561</v>
      </c>
      <c r="R12" s="12">
        <f t="shared" si="3"/>
        <v>1.479522751572754</v>
      </c>
      <c r="S12" s="12">
        <v>-1</v>
      </c>
      <c r="T12" s="12">
        <f t="shared" si="4"/>
        <v>-0.45813588701189317</v>
      </c>
      <c r="U12" s="12">
        <f t="shared" si="5"/>
        <v>-1.9376586385846473</v>
      </c>
      <c r="V12" s="12">
        <f t="shared" si="6"/>
        <v>1.2173995137351565</v>
      </c>
      <c r="W12" s="5">
        <v>-3.0516729755711141</v>
      </c>
      <c r="X12" s="2">
        <v>1</v>
      </c>
      <c r="Y12" s="12">
        <f t="shared" si="7"/>
        <v>-3.0516729755711141</v>
      </c>
      <c r="Z12" s="12">
        <f t="shared" si="8"/>
        <v>-3.0516729755711141</v>
      </c>
      <c r="AA12" s="12"/>
      <c r="AB12" s="2"/>
      <c r="AC12" s="2"/>
      <c r="AD12" s="2"/>
      <c r="AE12" s="6"/>
      <c r="AF12">
        <f t="shared" si="0"/>
        <v>0</v>
      </c>
    </row>
    <row r="13" spans="1:32" x14ac:dyDescent="0.35">
      <c r="A13" s="14"/>
      <c r="B13" s="14" t="s">
        <v>26</v>
      </c>
      <c r="C13" s="14" t="s">
        <v>27</v>
      </c>
      <c r="D13" s="1" t="s">
        <v>28</v>
      </c>
      <c r="E13" s="1" t="s">
        <v>17</v>
      </c>
      <c r="F13" s="5">
        <v>-0.87210419853310661</v>
      </c>
      <c r="G13" s="2">
        <v>0.9251601380262604</v>
      </c>
      <c r="H13" s="12"/>
      <c r="I13" s="2">
        <v>-3.616568163648195</v>
      </c>
      <c r="J13" s="6">
        <v>2.5390686607739732</v>
      </c>
      <c r="K13" s="5">
        <v>-0.70389423630897019</v>
      </c>
      <c r="L13" s="2">
        <v>-0.28819962402650318</v>
      </c>
      <c r="M13" s="2">
        <v>0.18845948194233611</v>
      </c>
      <c r="N13" s="2">
        <v>0.25717600609867858</v>
      </c>
      <c r="O13" s="12">
        <f t="shared" si="1"/>
        <v>0.2028620542586678</v>
      </c>
      <c r="P13" s="12">
        <f t="shared" si="2"/>
        <v>0.25717600609867863</v>
      </c>
      <c r="Q13" s="6">
        <v>0.2379289892992959</v>
      </c>
      <c r="R13" s="12">
        <f t="shared" si="3"/>
        <v>0.70389423630897019</v>
      </c>
      <c r="S13" s="12">
        <v>-1</v>
      </c>
      <c r="T13" s="12">
        <f t="shared" si="4"/>
        <v>-0.18845948194233611</v>
      </c>
      <c r="U13" s="12">
        <f t="shared" si="5"/>
        <v>-0.89235371825130627</v>
      </c>
      <c r="V13" s="12">
        <f t="shared" si="6"/>
        <v>0.2379289892992959</v>
      </c>
      <c r="W13" s="5">
        <v>-1.35605581741087E-2</v>
      </c>
      <c r="X13" s="2">
        <v>-0.92518309130881449</v>
      </c>
      <c r="Y13" s="12">
        <f t="shared" si="7"/>
        <v>1.2545999131394901E-2</v>
      </c>
      <c r="Z13" s="12">
        <f t="shared" si="8"/>
        <v>2.7927060629892236E-2</v>
      </c>
      <c r="AA13" s="12">
        <f>G13*L13*X13*(W13-AB13)</f>
        <v>-7.4462146275263656E-3</v>
      </c>
      <c r="AB13" s="2">
        <v>1.6624883920801501E-2</v>
      </c>
      <c r="AC13" s="2">
        <v>2.7927060629892239E-2</v>
      </c>
      <c r="AD13" s="2">
        <v>3.1015715391580771E-2</v>
      </c>
      <c r="AE13" s="6">
        <v>-7.3795378155134287E-3</v>
      </c>
      <c r="AF13">
        <f t="shared" si="0"/>
        <v>7.3795378155134287E-3</v>
      </c>
    </row>
    <row r="14" spans="1:32" x14ac:dyDescent="0.35">
      <c r="A14" s="14"/>
      <c r="B14" s="14"/>
      <c r="C14" s="14"/>
      <c r="D14" s="1" t="s">
        <v>29</v>
      </c>
      <c r="E14" s="1" t="s">
        <v>17</v>
      </c>
      <c r="F14" s="5">
        <v>-0.87210419853310661</v>
      </c>
      <c r="G14" s="2">
        <v>0.9251601380262604</v>
      </c>
      <c r="H14" s="12"/>
      <c r="I14" s="2">
        <v>-3.616568163648195</v>
      </c>
      <c r="J14" s="6">
        <v>2.5390686607739732</v>
      </c>
      <c r="K14" s="5">
        <v>-0.70389423630897019</v>
      </c>
      <c r="L14" s="2">
        <v>-0.28819962402650318</v>
      </c>
      <c r="M14" s="2">
        <v>0.18845948194233611</v>
      </c>
      <c r="N14" s="2">
        <v>0.25717600609867858</v>
      </c>
      <c r="O14" s="12">
        <f t="shared" si="1"/>
        <v>0.2028620542586678</v>
      </c>
      <c r="P14" s="12">
        <f t="shared" si="2"/>
        <v>0.25717600609867863</v>
      </c>
      <c r="Q14" s="6">
        <v>0.2379289892992959</v>
      </c>
      <c r="R14" s="12">
        <f t="shared" si="3"/>
        <v>0.70389423630897019</v>
      </c>
      <c r="S14" s="12">
        <v>-1</v>
      </c>
      <c r="T14" s="12">
        <f t="shared" si="4"/>
        <v>-0.18845948194233611</v>
      </c>
      <c r="U14" s="12">
        <f t="shared" si="5"/>
        <v>-0.89235371825130627</v>
      </c>
      <c r="V14" s="12">
        <f t="shared" si="6"/>
        <v>0.2379289892992959</v>
      </c>
      <c r="W14" s="5">
        <v>-0.64755451821797427</v>
      </c>
      <c r="X14" s="2">
        <v>-0.56443655303406837</v>
      </c>
      <c r="Y14" s="12">
        <f t="shared" si="7"/>
        <v>0.36550344016459024</v>
      </c>
      <c r="Z14" s="12">
        <f t="shared" si="8"/>
        <v>0.43878453418519553</v>
      </c>
      <c r="AA14" s="12">
        <f t="shared" ref="AA14:AA18" si="9">G14*L14*X14*(W14-AB14)</f>
        <v>-0.11699347310776234</v>
      </c>
      <c r="AB14" s="2">
        <v>0.1298305250194918</v>
      </c>
      <c r="AC14" s="2">
        <v>0.43878453418519547</v>
      </c>
      <c r="AD14" s="2">
        <v>0.48731287588313171</v>
      </c>
      <c r="AE14" s="6">
        <v>-0.11594586003140681</v>
      </c>
      <c r="AF14">
        <f t="shared" si="0"/>
        <v>0.11594586003140675</v>
      </c>
    </row>
    <row r="15" spans="1:32" x14ac:dyDescent="0.35">
      <c r="A15" s="14"/>
      <c r="B15" s="14"/>
      <c r="C15" s="14"/>
      <c r="D15" s="1" t="s">
        <v>30</v>
      </c>
      <c r="E15" s="1" t="s">
        <v>17</v>
      </c>
      <c r="F15" s="5">
        <v>-0.87210419853310661</v>
      </c>
      <c r="G15" s="2">
        <v>0.9251601380262604</v>
      </c>
      <c r="H15" s="12"/>
      <c r="I15" s="2">
        <v>-3.616568163648195</v>
      </c>
      <c r="J15" s="6">
        <v>2.5390686607739732</v>
      </c>
      <c r="K15" s="5">
        <v>-0.70389423630897019</v>
      </c>
      <c r="L15" s="2">
        <v>-0.28819962402650318</v>
      </c>
      <c r="M15" s="2">
        <v>0.18845948194233611</v>
      </c>
      <c r="N15" s="2">
        <v>0.25717600609867858</v>
      </c>
      <c r="O15" s="12">
        <f t="shared" si="1"/>
        <v>0.2028620542586678</v>
      </c>
      <c r="P15" s="12">
        <f t="shared" si="2"/>
        <v>0.25717600609867863</v>
      </c>
      <c r="Q15" s="6">
        <v>0.2379289892992959</v>
      </c>
      <c r="R15" s="12">
        <f t="shared" si="3"/>
        <v>0.70389423630897019</v>
      </c>
      <c r="S15" s="12">
        <v>-1</v>
      </c>
      <c r="T15" s="12">
        <f t="shared" si="4"/>
        <v>-0.18845948194233611</v>
      </c>
      <c r="U15" s="12">
        <f t="shared" si="5"/>
        <v>-0.89235371825130627</v>
      </c>
      <c r="V15" s="12">
        <f t="shared" si="6"/>
        <v>0.2379289892992959</v>
      </c>
      <c r="W15" s="5">
        <v>-0.64982571331625394</v>
      </c>
      <c r="X15" s="2">
        <v>-0.36738200321150338</v>
      </c>
      <c r="Y15" s="12">
        <f t="shared" si="7"/>
        <v>0.23873427229646949</v>
      </c>
      <c r="Z15" s="12">
        <f t="shared" si="8"/>
        <v>0.26114149906372813</v>
      </c>
      <c r="AA15" s="12">
        <f t="shared" si="9"/>
        <v>-6.9628367838366331E-2</v>
      </c>
      <c r="AB15" s="2">
        <v>6.0991628798862829E-2</v>
      </c>
      <c r="AC15" s="2">
        <v>0.26114149906372808</v>
      </c>
      <c r="AD15" s="2">
        <v>0.29002301814827991</v>
      </c>
      <c r="AE15" s="6">
        <v>-6.9004883581551574E-2</v>
      </c>
      <c r="AF15">
        <f t="shared" si="0"/>
        <v>6.9004883581551588E-2</v>
      </c>
    </row>
    <row r="16" spans="1:32" x14ac:dyDescent="0.35">
      <c r="A16" s="14"/>
      <c r="B16" s="14"/>
      <c r="C16" s="14"/>
      <c r="D16" s="1" t="s">
        <v>31</v>
      </c>
      <c r="E16" s="1" t="s">
        <v>17</v>
      </c>
      <c r="F16" s="5">
        <v>-0.87210419853310661</v>
      </c>
      <c r="G16" s="2">
        <v>0.9251601380262604</v>
      </c>
      <c r="H16" s="12"/>
      <c r="I16" s="2">
        <v>-3.616568163648195</v>
      </c>
      <c r="J16" s="6">
        <v>2.5390686607739732</v>
      </c>
      <c r="K16" s="5">
        <v>-0.70389423630897019</v>
      </c>
      <c r="L16" s="2">
        <v>-0.28819962402650318</v>
      </c>
      <c r="M16" s="2">
        <v>0.18845948194233611</v>
      </c>
      <c r="N16" s="2">
        <v>0.25717600609867858</v>
      </c>
      <c r="O16" s="12">
        <f t="shared" si="1"/>
        <v>0.2028620542586678</v>
      </c>
      <c r="P16" s="12">
        <f t="shared" si="2"/>
        <v>0.25717600609867863</v>
      </c>
      <c r="Q16" s="6">
        <v>0.2379289892992959</v>
      </c>
      <c r="R16" s="12">
        <f t="shared" si="3"/>
        <v>0.70389423630897019</v>
      </c>
      <c r="S16" s="12">
        <v>-1</v>
      </c>
      <c r="T16" s="12">
        <f t="shared" si="4"/>
        <v>-0.18845948194233611</v>
      </c>
      <c r="U16" s="12">
        <f t="shared" si="5"/>
        <v>-0.89235371825130627</v>
      </c>
      <c r="V16" s="12">
        <f t="shared" si="6"/>
        <v>0.2379289892992959</v>
      </c>
      <c r="W16" s="5">
        <v>-5.4356550312001602E-2</v>
      </c>
      <c r="X16" s="2">
        <v>-0.46050170589472722</v>
      </c>
      <c r="Y16" s="12">
        <f t="shared" si="7"/>
        <v>2.5031284145229305E-2</v>
      </c>
      <c r="Z16" s="12">
        <f t="shared" si="8"/>
        <v>5.4100536485094879E-2</v>
      </c>
      <c r="AA16" s="12">
        <f t="shared" si="9"/>
        <v>-1.4424869536794204E-2</v>
      </c>
      <c r="AB16" s="2">
        <v>6.3125178403814514E-2</v>
      </c>
      <c r="AC16" s="2">
        <v>5.4100536485094879E-2</v>
      </c>
      <c r="AD16" s="2">
        <v>6.0083904439176543E-2</v>
      </c>
      <c r="AE16" s="6">
        <v>-1.429570265636875E-2</v>
      </c>
      <c r="AF16">
        <f t="shared" si="0"/>
        <v>1.4295702656368753E-2</v>
      </c>
    </row>
    <row r="17" spans="1:40" x14ac:dyDescent="0.35">
      <c r="A17" s="14"/>
      <c r="B17" s="14"/>
      <c r="C17" s="14"/>
      <c r="D17" s="1" t="s">
        <v>32</v>
      </c>
      <c r="E17" s="1" t="s">
        <v>17</v>
      </c>
      <c r="F17" s="5">
        <v>-0.87210419853310661</v>
      </c>
      <c r="G17" s="2">
        <v>0.9251601380262604</v>
      </c>
      <c r="H17" s="12"/>
      <c r="I17" s="2">
        <v>-3.616568163648195</v>
      </c>
      <c r="J17" s="6">
        <v>2.5390686607739732</v>
      </c>
      <c r="K17" s="5">
        <v>-0.70389423630897019</v>
      </c>
      <c r="L17" s="2">
        <v>-0.28819962402650318</v>
      </c>
      <c r="M17" s="2">
        <v>0.18845948194233611</v>
      </c>
      <c r="N17" s="2">
        <v>0.25717600609867858</v>
      </c>
      <c r="O17" s="12">
        <f t="shared" si="1"/>
        <v>0.2028620542586678</v>
      </c>
      <c r="P17" s="12">
        <f t="shared" si="2"/>
        <v>0.25717600609867863</v>
      </c>
      <c r="Q17" s="6">
        <v>0.2379289892992959</v>
      </c>
      <c r="R17" s="12">
        <f t="shared" si="3"/>
        <v>0.70389423630897019</v>
      </c>
      <c r="S17" s="12">
        <v>-1</v>
      </c>
      <c r="T17" s="12">
        <f t="shared" si="4"/>
        <v>-0.18845948194233611</v>
      </c>
      <c r="U17" s="12">
        <f t="shared" si="5"/>
        <v>-0.89235371825130627</v>
      </c>
      <c r="V17" s="12">
        <f t="shared" si="6"/>
        <v>0.2379289892992959</v>
      </c>
      <c r="W17" s="5">
        <v>-0.33746491923698851</v>
      </c>
      <c r="X17" s="2">
        <v>-0.43968829104701218</v>
      </c>
      <c r="Y17" s="12">
        <f t="shared" si="7"/>
        <v>0.14837937362762946</v>
      </c>
      <c r="Z17" s="12">
        <f t="shared" si="8"/>
        <v>0.17591119055605328</v>
      </c>
      <c r="AA17" s="12">
        <f t="shared" si="9"/>
        <v>-4.6903342160614495E-2</v>
      </c>
      <c r="AB17" s="2">
        <v>6.2616670693830395E-2</v>
      </c>
      <c r="AC17" s="2">
        <v>0.17591119055605331</v>
      </c>
      <c r="AD17" s="2">
        <v>0.1953664760064559</v>
      </c>
      <c r="AE17" s="6">
        <v>-4.6483348179181191E-2</v>
      </c>
      <c r="AF17">
        <f t="shared" si="0"/>
        <v>4.6483348179181198E-2</v>
      </c>
    </row>
    <row r="18" spans="1:40" x14ac:dyDescent="0.35">
      <c r="A18" s="14"/>
      <c r="B18" s="14"/>
      <c r="C18" s="14"/>
      <c r="D18" s="1" t="s">
        <v>33</v>
      </c>
      <c r="E18" s="1" t="s">
        <v>17</v>
      </c>
      <c r="F18" s="5">
        <v>-0.87210419853310661</v>
      </c>
      <c r="G18" s="2">
        <v>0.9251601380262604</v>
      </c>
      <c r="H18" s="12"/>
      <c r="I18" s="2">
        <v>-3.616568163648195</v>
      </c>
      <c r="J18" s="6">
        <v>2.5390686607739732</v>
      </c>
      <c r="K18" s="5">
        <v>-0.70389423630897019</v>
      </c>
      <c r="L18" s="2">
        <v>-0.28819962402650318</v>
      </c>
      <c r="M18" s="2">
        <v>0.18845948194233611</v>
      </c>
      <c r="N18" s="2">
        <v>0.25717600609867858</v>
      </c>
      <c r="O18" s="12">
        <f t="shared" si="1"/>
        <v>0.2028620542586678</v>
      </c>
      <c r="P18" s="12">
        <f t="shared" si="2"/>
        <v>0.25717600609867863</v>
      </c>
      <c r="Q18" s="6">
        <v>0.2379289892992959</v>
      </c>
      <c r="R18" s="12">
        <f t="shared" si="3"/>
        <v>0.70389423630897019</v>
      </c>
      <c r="S18" s="12">
        <v>-1</v>
      </c>
      <c r="T18" s="12">
        <f t="shared" si="4"/>
        <v>-0.18845948194233611</v>
      </c>
      <c r="U18" s="12">
        <f t="shared" si="5"/>
        <v>-0.89235371825130627</v>
      </c>
      <c r="V18" s="12">
        <f t="shared" si="6"/>
        <v>0.2379289892992959</v>
      </c>
      <c r="W18" s="5">
        <v>0.28110202549415408</v>
      </c>
      <c r="X18" s="2">
        <v>-0.70709017728940982</v>
      </c>
      <c r="Y18" s="12">
        <f t="shared" si="7"/>
        <v>-0.19876448104307362</v>
      </c>
      <c r="Z18" s="12">
        <f t="shared" si="8"/>
        <v>-5.74483618021761E-2</v>
      </c>
      <c r="AA18" s="12">
        <f t="shared" si="9"/>
        <v>1.5317502892549894E-2</v>
      </c>
      <c r="AB18" s="2">
        <v>0.19985586531922259</v>
      </c>
      <c r="AC18" s="2">
        <v>-5.7448361802176058E-2</v>
      </c>
      <c r="AD18" s="2">
        <v>-6.3801989868624717E-2</v>
      </c>
      <c r="AE18" s="6">
        <v>1.51803429647258E-2</v>
      </c>
      <c r="AF18">
        <f t="shared" si="0"/>
        <v>-1.5180342964725795E-2</v>
      </c>
    </row>
    <row r="19" spans="1:40" x14ac:dyDescent="0.35">
      <c r="A19" s="14"/>
      <c r="B19" s="14"/>
      <c r="C19" s="14"/>
      <c r="D19" s="1" t="s">
        <v>25</v>
      </c>
      <c r="E19" s="1" t="s">
        <v>17</v>
      </c>
      <c r="F19" s="5">
        <v>-0.87210419853310661</v>
      </c>
      <c r="G19" s="2">
        <v>0.9251601380262604</v>
      </c>
      <c r="H19" s="12"/>
      <c r="I19" s="2">
        <v>-3.616568163648195</v>
      </c>
      <c r="J19" s="6">
        <v>2.5390686607739732</v>
      </c>
      <c r="K19" s="5">
        <v>-0.70389423630897019</v>
      </c>
      <c r="L19" s="2">
        <v>-0.28819962402650318</v>
      </c>
      <c r="M19" s="2">
        <v>0.18845948194233611</v>
      </c>
      <c r="N19" s="2">
        <v>0.25717600609867858</v>
      </c>
      <c r="O19" s="12">
        <f t="shared" si="1"/>
        <v>0.2028620542586678</v>
      </c>
      <c r="P19" s="12">
        <f t="shared" si="2"/>
        <v>0.25717600609867863</v>
      </c>
      <c r="Q19" s="6">
        <v>0.2379289892992959</v>
      </c>
      <c r="R19" s="12">
        <f t="shared" si="3"/>
        <v>0.70389423630897019</v>
      </c>
      <c r="S19" s="12">
        <v>-1</v>
      </c>
      <c r="T19" s="12">
        <f t="shared" si="4"/>
        <v>-0.18845948194233611</v>
      </c>
      <c r="U19" s="12">
        <f t="shared" si="5"/>
        <v>-0.89235371825130627</v>
      </c>
      <c r="V19" s="12">
        <f t="shared" si="6"/>
        <v>0.2379289892992959</v>
      </c>
      <c r="W19" s="5">
        <v>-2.905204296559861</v>
      </c>
      <c r="X19" s="2">
        <v>1</v>
      </c>
      <c r="Y19" s="12">
        <f t="shared" si="7"/>
        <v>-2.905204296559861</v>
      </c>
      <c r="Z19" s="12">
        <f t="shared" si="8"/>
        <v>-2.905204296559861</v>
      </c>
      <c r="AA19" s="12"/>
      <c r="AB19" s="2"/>
      <c r="AC19" s="2"/>
      <c r="AD19" s="2"/>
      <c r="AE19" s="6"/>
      <c r="AF19">
        <f t="shared" si="0"/>
        <v>0</v>
      </c>
      <c r="AG19" t="s">
        <v>3</v>
      </c>
      <c r="AH19" t="s">
        <v>50</v>
      </c>
      <c r="AI19" t="s">
        <v>6</v>
      </c>
      <c r="AJ19" t="s">
        <v>8</v>
      </c>
    </row>
    <row r="20" spans="1:40" x14ac:dyDescent="0.35">
      <c r="A20" s="14"/>
      <c r="B20" s="14" t="s">
        <v>34</v>
      </c>
      <c r="C20" s="14" t="s">
        <v>35</v>
      </c>
      <c r="D20" s="1" t="s">
        <v>36</v>
      </c>
      <c r="E20" s="1" t="s">
        <v>17</v>
      </c>
      <c r="F20" s="5">
        <v>-0.87210419853310661</v>
      </c>
      <c r="G20" s="2">
        <v>0.9251601380262604</v>
      </c>
      <c r="H20" s="12"/>
      <c r="I20" s="2">
        <v>-3.616568163648195</v>
      </c>
      <c r="J20" s="6">
        <v>2.5390686607739732</v>
      </c>
      <c r="K20" s="5">
        <v>-1.5129575276589911</v>
      </c>
      <c r="L20" s="2">
        <v>-0.48288483011102162</v>
      </c>
      <c r="M20" s="2">
        <v>0.31808182065937951</v>
      </c>
      <c r="N20" s="2">
        <v>0.8841811246393122</v>
      </c>
      <c r="O20" s="12">
        <f t="shared" si="1"/>
        <v>0.73058423870880318</v>
      </c>
      <c r="P20" s="12">
        <f t="shared" si="2"/>
        <v>0.8841811246393122</v>
      </c>
      <c r="Q20" s="6">
        <v>0.8180091313115202</v>
      </c>
      <c r="R20" s="12">
        <f t="shared" si="3"/>
        <v>1.5129575276589911</v>
      </c>
      <c r="S20" s="12">
        <v>-1</v>
      </c>
      <c r="T20" s="12">
        <f t="shared" si="4"/>
        <v>-0.31808182065937951</v>
      </c>
      <c r="U20" s="12">
        <f t="shared" si="5"/>
        <v>-1.8310393483183707</v>
      </c>
      <c r="V20" s="12">
        <f t="shared" si="6"/>
        <v>0.8180091313115202</v>
      </c>
      <c r="W20" s="5">
        <v>7.5449875992151597E-2</v>
      </c>
      <c r="X20" s="2">
        <v>-0.5554113438466074</v>
      </c>
      <c r="Y20" s="12">
        <f>W20*X20</f>
        <v>-4.1905717017860798E-2</v>
      </c>
      <c r="Z20" s="12">
        <f t="shared" si="8"/>
        <v>-3.007213355437461E-3</v>
      </c>
      <c r="AA20" s="12">
        <f>G20*L20*X20*(W20-AB20)</f>
        <v>1.3434599244461899E-3</v>
      </c>
      <c r="AB20" s="2">
        <v>7.0035486479307962E-2</v>
      </c>
      <c r="AC20" s="2">
        <v>-3.007213355437461E-3</v>
      </c>
      <c r="AD20" s="2">
        <v>-1.990283970763008E-3</v>
      </c>
      <c r="AE20" s="6">
        <v>1.6280704619870911E-3</v>
      </c>
      <c r="AF20">
        <f t="shared" si="0"/>
        <v>-1.6280704619870913E-3</v>
      </c>
      <c r="AG20" s="2">
        <f>W20</f>
        <v>7.5449875992151597E-2</v>
      </c>
      <c r="AH20">
        <f t="shared" ref="AH20:AH27" si="10">AG20*X20</f>
        <v>-4.1905717017860798E-2</v>
      </c>
      <c r="AI20">
        <f>X20*(AG20-AB20)</f>
        <v>-3.007213355437461E-3</v>
      </c>
      <c r="AJ20">
        <f>AI20/SUM($AI$20:$AI$26)</f>
        <v>1.2111463066386706E-3</v>
      </c>
      <c r="AK20">
        <f>SUM(AH20:AH27)</f>
        <v>-5.8075982127363108</v>
      </c>
      <c r="AL20">
        <v>1.792</v>
      </c>
      <c r="AM20">
        <f>L20*(AL20-M20)</f>
        <v>-0.71173272962844181</v>
      </c>
      <c r="AN20">
        <f>AM20*G19</f>
        <v>-0.65846675038085634</v>
      </c>
    </row>
    <row r="21" spans="1:40" x14ac:dyDescent="0.35">
      <c r="A21" s="14"/>
      <c r="B21" s="14"/>
      <c r="C21" s="14"/>
      <c r="D21" s="1" t="s">
        <v>37</v>
      </c>
      <c r="E21" s="1" t="s">
        <v>17</v>
      </c>
      <c r="F21" s="5">
        <v>-0.87210419853310661</v>
      </c>
      <c r="G21" s="2">
        <v>0.9251601380262604</v>
      </c>
      <c r="H21" s="12"/>
      <c r="I21" s="2">
        <v>-3.616568163648195</v>
      </c>
      <c r="J21" s="6">
        <v>2.5390686607739732</v>
      </c>
      <c r="K21" s="5">
        <v>-1.5129575276589911</v>
      </c>
      <c r="L21" s="2">
        <v>-0.48288483011102162</v>
      </c>
      <c r="M21" s="2">
        <v>0.31808182065937951</v>
      </c>
      <c r="N21" s="2">
        <v>0.8841811246393122</v>
      </c>
      <c r="O21" s="12">
        <f t="shared" si="1"/>
        <v>0.73058423870880318</v>
      </c>
      <c r="P21" s="12">
        <f t="shared" si="2"/>
        <v>0.8841811246393122</v>
      </c>
      <c r="Q21" s="6">
        <v>0.8180091313115202</v>
      </c>
      <c r="R21" s="12">
        <f t="shared" si="3"/>
        <v>1.5129575276589911</v>
      </c>
      <c r="S21" s="12">
        <v>-1</v>
      </c>
      <c r="T21" s="12">
        <f t="shared" si="4"/>
        <v>-0.31808182065937951</v>
      </c>
      <c r="U21" s="12">
        <f t="shared" si="5"/>
        <v>-1.8310393483183707</v>
      </c>
      <c r="V21" s="12">
        <f t="shared" si="6"/>
        <v>0.8180091313115202</v>
      </c>
      <c r="W21" s="5">
        <v>-0.81174513801921189</v>
      </c>
      <c r="X21" s="2">
        <v>-0.51342695779819258</v>
      </c>
      <c r="Y21" s="12">
        <f t="shared" ref="Y21:Y27" si="11">W21*X21</f>
        <v>0.41677183672067791</v>
      </c>
      <c r="Z21" s="12">
        <f t="shared" si="8"/>
        <v>0.49229547855010508</v>
      </c>
      <c r="AA21" s="12">
        <f t="shared" ref="AA21:AA26" si="12">G21*L21*X21*(W21-AB21)</f>
        <v>-0.2199309354696298</v>
      </c>
      <c r="AB21" s="2">
        <v>0.1470971492289902</v>
      </c>
      <c r="AC21" s="2">
        <v>0.49229547855010508</v>
      </c>
      <c r="AD21" s="2">
        <v>0.32581918341967631</v>
      </c>
      <c r="AE21" s="6">
        <v>-0.26652306719375829</v>
      </c>
      <c r="AF21">
        <f t="shared" si="0"/>
        <v>0.26652306719375829</v>
      </c>
      <c r="AG21" s="2">
        <f t="shared" ref="AG21:AG25" si="13">W21</f>
        <v>-0.81174513801921189</v>
      </c>
      <c r="AH21">
        <f t="shared" si="10"/>
        <v>0.41677183672067791</v>
      </c>
      <c r="AI21">
        <f t="shared" ref="AI21:AI26" si="14">X21*(AG21-AB21)</f>
        <v>0.49229547855010508</v>
      </c>
      <c r="AJ21">
        <f t="shared" ref="AJ21:AJ26" si="15">AI21/SUM($AI$20:$AI$26)</f>
        <v>-0.19827055155324722</v>
      </c>
    </row>
    <row r="22" spans="1:40" x14ac:dyDescent="0.35">
      <c r="A22" s="14"/>
      <c r="B22" s="14"/>
      <c r="C22" s="14"/>
      <c r="D22" s="1" t="s">
        <v>38</v>
      </c>
      <c r="E22" s="1" t="s">
        <v>17</v>
      </c>
      <c r="F22" s="5">
        <v>-0.87210419853310661</v>
      </c>
      <c r="G22" s="2">
        <v>0.9251601380262604</v>
      </c>
      <c r="H22" s="12"/>
      <c r="I22" s="2">
        <v>-3.616568163648195</v>
      </c>
      <c r="J22" s="6">
        <v>2.5390686607739732</v>
      </c>
      <c r="K22" s="5">
        <v>-1.5129575276589911</v>
      </c>
      <c r="L22" s="2">
        <v>-0.48288483011102162</v>
      </c>
      <c r="M22" s="2">
        <v>0.31808182065937951</v>
      </c>
      <c r="N22" s="2">
        <v>0.8841811246393122</v>
      </c>
      <c r="O22" s="12">
        <f t="shared" si="1"/>
        <v>0.73058423870880318</v>
      </c>
      <c r="P22" s="12">
        <f t="shared" si="2"/>
        <v>0.8841811246393122</v>
      </c>
      <c r="Q22" s="6">
        <v>0.8180091313115202</v>
      </c>
      <c r="R22" s="12">
        <f t="shared" si="3"/>
        <v>1.5129575276589911</v>
      </c>
      <c r="S22" s="12">
        <v>-1</v>
      </c>
      <c r="T22" s="12">
        <f t="shared" si="4"/>
        <v>-0.31808182065937951</v>
      </c>
      <c r="U22" s="12">
        <f t="shared" si="5"/>
        <v>-1.8310393483183707</v>
      </c>
      <c r="V22" s="12">
        <f t="shared" si="6"/>
        <v>0.8180091313115202</v>
      </c>
      <c r="W22" s="5">
        <v>-0.71584743105365611</v>
      </c>
      <c r="X22" s="2">
        <v>-0.63425290403906875</v>
      </c>
      <c r="Y22" s="12">
        <f t="shared" si="11"/>
        <v>0.45402831199468846</v>
      </c>
      <c r="Z22" s="12">
        <f t="shared" si="8"/>
        <v>0.56899980182531162</v>
      </c>
      <c r="AA22" s="12">
        <f t="shared" si="12"/>
        <v>-0.25419826943370583</v>
      </c>
      <c r="AB22" s="2">
        <v>0.1812707345894016</v>
      </c>
      <c r="AC22" s="2">
        <v>0.56899980182531162</v>
      </c>
      <c r="AD22" s="2">
        <v>0.37658491469937783</v>
      </c>
      <c r="AE22" s="6">
        <v>-0.30804989893826101</v>
      </c>
      <c r="AF22">
        <f t="shared" si="0"/>
        <v>0.30804989893826101</v>
      </c>
      <c r="AG22" s="2">
        <f t="shared" si="13"/>
        <v>-0.71584743105365611</v>
      </c>
      <c r="AH22">
        <f t="shared" si="10"/>
        <v>0.45402831199468846</v>
      </c>
      <c r="AI22">
        <f t="shared" si="14"/>
        <v>0.56899980182531162</v>
      </c>
      <c r="AJ22">
        <f t="shared" si="15"/>
        <v>-0.22916299144947491</v>
      </c>
    </row>
    <row r="23" spans="1:40" x14ac:dyDescent="0.35">
      <c r="A23" s="14"/>
      <c r="B23" s="14"/>
      <c r="C23" s="14"/>
      <c r="D23" s="1" t="s">
        <v>39</v>
      </c>
      <c r="E23" s="1" t="s">
        <v>17</v>
      </c>
      <c r="F23" s="5">
        <v>-0.87210419853310661</v>
      </c>
      <c r="G23" s="2">
        <v>0.9251601380262604</v>
      </c>
      <c r="H23" s="12"/>
      <c r="I23" s="2">
        <v>-3.616568163648195</v>
      </c>
      <c r="J23" s="6">
        <v>2.5390686607739732</v>
      </c>
      <c r="K23" s="5">
        <v>-1.5129575276589911</v>
      </c>
      <c r="L23" s="2">
        <v>-0.48288483011102162</v>
      </c>
      <c r="M23" s="2">
        <v>0.31808182065937951</v>
      </c>
      <c r="N23" s="2">
        <v>0.8841811246393122</v>
      </c>
      <c r="O23" s="12">
        <f t="shared" si="1"/>
        <v>0.73058423870880318</v>
      </c>
      <c r="P23" s="12">
        <f t="shared" si="2"/>
        <v>0.8841811246393122</v>
      </c>
      <c r="Q23" s="6">
        <v>0.8180091313115202</v>
      </c>
      <c r="R23" s="12">
        <f t="shared" si="3"/>
        <v>1.5129575276589911</v>
      </c>
      <c r="S23" s="12">
        <v>-1</v>
      </c>
      <c r="T23" s="12">
        <f t="shared" si="4"/>
        <v>-0.31808182065937951</v>
      </c>
      <c r="U23" s="12">
        <f t="shared" si="5"/>
        <v>-1.8310393483183707</v>
      </c>
      <c r="V23" s="12">
        <f t="shared" si="6"/>
        <v>0.8180091313115202</v>
      </c>
      <c r="W23" s="5">
        <v>-0.94617807659083197</v>
      </c>
      <c r="X23" s="2">
        <v>-0.32912009182794311</v>
      </c>
      <c r="Y23" s="12">
        <f t="shared" si="11"/>
        <v>0.31140621545316122</v>
      </c>
      <c r="Z23" s="12">
        <f t="shared" si="8"/>
        <v>0.33874089753930392</v>
      </c>
      <c r="AA23" s="12">
        <f t="shared" si="12"/>
        <v>-0.15133107193479672</v>
      </c>
      <c r="AB23" s="2">
        <v>8.3053823710139016E-2</v>
      </c>
      <c r="AC23" s="2">
        <v>0.33874089753930392</v>
      </c>
      <c r="AD23" s="2">
        <v>0.22419113608794011</v>
      </c>
      <c r="AE23" s="6">
        <v>-0.18339039647903871</v>
      </c>
      <c r="AF23">
        <f t="shared" si="0"/>
        <v>0.18339039647903871</v>
      </c>
      <c r="AG23" s="2">
        <f t="shared" si="13"/>
        <v>-0.94617807659083197</v>
      </c>
      <c r="AH23">
        <f t="shared" si="10"/>
        <v>0.31140621545316122</v>
      </c>
      <c r="AI23">
        <f t="shared" si="14"/>
        <v>0.33874089753930392</v>
      </c>
      <c r="AJ23">
        <f t="shared" si="15"/>
        <v>-0.13642689708742492</v>
      </c>
    </row>
    <row r="24" spans="1:40" x14ac:dyDescent="0.35">
      <c r="A24" s="14"/>
      <c r="B24" s="14"/>
      <c r="C24" s="14"/>
      <c r="D24" s="1" t="s">
        <v>40</v>
      </c>
      <c r="E24" s="1" t="s">
        <v>17</v>
      </c>
      <c r="F24" s="5">
        <v>-0.87210419853310661</v>
      </c>
      <c r="G24" s="2">
        <v>0.9251601380262604</v>
      </c>
      <c r="H24" s="12"/>
      <c r="I24" s="2">
        <v>-3.616568163648195</v>
      </c>
      <c r="J24" s="6">
        <v>2.5390686607739732</v>
      </c>
      <c r="K24" s="5">
        <v>-1.5129575276589911</v>
      </c>
      <c r="L24" s="2">
        <v>-0.48288483011102162</v>
      </c>
      <c r="M24" s="2">
        <v>0.31808182065937951</v>
      </c>
      <c r="N24" s="2">
        <v>0.8841811246393122</v>
      </c>
      <c r="O24" s="12">
        <f t="shared" si="1"/>
        <v>0.73058423870880318</v>
      </c>
      <c r="P24" s="12">
        <f t="shared" si="2"/>
        <v>0.8841811246393122</v>
      </c>
      <c r="Q24" s="6">
        <v>0.8180091313115202</v>
      </c>
      <c r="R24" s="12">
        <f t="shared" si="3"/>
        <v>1.5129575276589911</v>
      </c>
      <c r="S24" s="12">
        <v>-1</v>
      </c>
      <c r="T24" s="12">
        <f t="shared" si="4"/>
        <v>-0.31808182065937951</v>
      </c>
      <c r="U24" s="12">
        <f t="shared" si="5"/>
        <v>-1.8310393483183707</v>
      </c>
      <c r="V24" s="12">
        <f t="shared" si="6"/>
        <v>0.8180091313115202</v>
      </c>
      <c r="W24" s="5">
        <v>-0.42833767138446399</v>
      </c>
      <c r="X24" s="2">
        <v>-0.46493353062313908</v>
      </c>
      <c r="Y24" s="12">
        <f t="shared" si="11"/>
        <v>0.19914854585567277</v>
      </c>
      <c r="Z24" s="12">
        <f t="shared" si="8"/>
        <v>0.21431910373003027</v>
      </c>
      <c r="AA24" s="12">
        <f t="shared" si="12"/>
        <v>-9.5746158610231488E-2</v>
      </c>
      <c r="AB24" s="2">
        <v>3.2629519867118997E-2</v>
      </c>
      <c r="AC24" s="2">
        <v>0.2143191037300303</v>
      </c>
      <c r="AD24" s="2">
        <v>0.1418442346336688</v>
      </c>
      <c r="AE24" s="6">
        <v>-0.11602987915423491</v>
      </c>
      <c r="AF24">
        <f t="shared" si="0"/>
        <v>0.11602987915423486</v>
      </c>
      <c r="AG24" s="2">
        <f t="shared" si="13"/>
        <v>-0.42833767138446399</v>
      </c>
      <c r="AH24">
        <f t="shared" si="10"/>
        <v>0.19914854585567277</v>
      </c>
      <c r="AI24">
        <f t="shared" si="14"/>
        <v>0.21431910373003027</v>
      </c>
      <c r="AJ24">
        <f t="shared" si="15"/>
        <v>-8.6316386715759391E-2</v>
      </c>
    </row>
    <row r="25" spans="1:40" x14ac:dyDescent="0.35">
      <c r="A25" s="14"/>
      <c r="B25" s="14"/>
      <c r="C25" s="14"/>
      <c r="D25" s="1" t="s">
        <v>41</v>
      </c>
      <c r="E25" s="1" t="s">
        <v>17</v>
      </c>
      <c r="F25" s="5">
        <v>-0.87210419853310661</v>
      </c>
      <c r="G25" s="2">
        <v>0.9251601380262604</v>
      </c>
      <c r="H25" s="12"/>
      <c r="I25" s="2">
        <v>-3.616568163648195</v>
      </c>
      <c r="J25" s="6">
        <v>2.5390686607739732</v>
      </c>
      <c r="K25" s="5">
        <v>-1.5129575276589911</v>
      </c>
      <c r="L25" s="2">
        <v>-0.48288483011102162</v>
      </c>
      <c r="M25" s="2">
        <v>0.31808182065937951</v>
      </c>
      <c r="N25" s="2">
        <v>0.8841811246393122</v>
      </c>
      <c r="O25" s="12">
        <f t="shared" si="1"/>
        <v>0.73058423870880318</v>
      </c>
      <c r="P25" s="12">
        <f t="shared" si="2"/>
        <v>0.8841811246393122</v>
      </c>
      <c r="Q25" s="6">
        <v>0.8180091313115202</v>
      </c>
      <c r="R25" s="12">
        <f t="shared" si="3"/>
        <v>1.5129575276589911</v>
      </c>
      <c r="S25" s="12">
        <v>-1</v>
      </c>
      <c r="T25" s="12">
        <f t="shared" si="4"/>
        <v>-0.31808182065937951</v>
      </c>
      <c r="U25" s="12">
        <f t="shared" si="5"/>
        <v>-1.8310393483183707</v>
      </c>
      <c r="V25" s="12">
        <f t="shared" si="6"/>
        <v>0.8180091313115202</v>
      </c>
      <c r="W25" s="5">
        <v>8.1651333920783511E-2</v>
      </c>
      <c r="X25" s="2">
        <v>-0.67003320477506634</v>
      </c>
      <c r="Y25" s="12">
        <f t="shared" si="11"/>
        <v>-5.4709104941101656E-2</v>
      </c>
      <c r="Z25" s="12">
        <f t="shared" si="8"/>
        <v>-4.0299096680680851E-2</v>
      </c>
      <c r="AA25" s="12">
        <f t="shared" si="12"/>
        <v>1.8003452027766546E-2</v>
      </c>
      <c r="AB25" s="2">
        <v>2.1506409171554899E-2</v>
      </c>
      <c r="AC25" s="2">
        <v>-4.0299096680680851E-2</v>
      </c>
      <c r="AD25" s="2">
        <v>-2.6671418579184959E-2</v>
      </c>
      <c r="AE25" s="6">
        <v>2.1817463942805031E-2</v>
      </c>
      <c r="AF25">
        <f t="shared" si="0"/>
        <v>-2.1817463942805027E-2</v>
      </c>
      <c r="AG25" s="2">
        <f t="shared" si="13"/>
        <v>8.1651333920783511E-2</v>
      </c>
      <c r="AH25">
        <f t="shared" si="10"/>
        <v>-5.4709104941101656E-2</v>
      </c>
      <c r="AI25">
        <f t="shared" si="14"/>
        <v>-4.0299096680680851E-2</v>
      </c>
      <c r="AJ25">
        <f t="shared" si="15"/>
        <v>1.6230342292617671E-2</v>
      </c>
    </row>
    <row r="26" spans="1:40" x14ac:dyDescent="0.35">
      <c r="A26" s="14"/>
      <c r="B26" s="14"/>
      <c r="C26" s="14"/>
      <c r="D26" s="1" t="s">
        <v>42</v>
      </c>
      <c r="E26" s="1" t="s">
        <v>17</v>
      </c>
      <c r="F26" s="5">
        <v>-0.87210419853310661</v>
      </c>
      <c r="G26" s="2">
        <v>0.9251601380262604</v>
      </c>
      <c r="H26" s="12"/>
      <c r="I26" s="2">
        <v>-3.616568163648195</v>
      </c>
      <c r="J26" s="6">
        <v>2.5390686607739732</v>
      </c>
      <c r="K26" s="5">
        <v>-1.5129575276589911</v>
      </c>
      <c r="L26" s="2">
        <v>-0.48288483011102162</v>
      </c>
      <c r="M26" s="2">
        <v>0.31808182065937951</v>
      </c>
      <c r="N26" s="2">
        <v>0.8841811246393122</v>
      </c>
      <c r="O26" s="12">
        <f t="shared" si="1"/>
        <v>0.73058423870880318</v>
      </c>
      <c r="P26" s="12">
        <f t="shared" si="2"/>
        <v>0.8841811246393122</v>
      </c>
      <c r="Q26" s="6">
        <v>0.8180091313115202</v>
      </c>
      <c r="R26" s="12">
        <f t="shared" si="3"/>
        <v>1.5129575276589911</v>
      </c>
      <c r="S26" s="12">
        <v>-1</v>
      </c>
      <c r="T26" s="12">
        <f t="shared" si="4"/>
        <v>-0.31808182065937951</v>
      </c>
      <c r="U26" s="12">
        <f t="shared" si="5"/>
        <v>-1.8310393483183707</v>
      </c>
      <c r="V26" s="12">
        <f t="shared" si="6"/>
        <v>0.8180091313115202</v>
      </c>
      <c r="W26" s="5">
        <v>0.217915469941625</v>
      </c>
      <c r="X26" s="2">
        <v>-0.40828669118873973</v>
      </c>
      <c r="Y26" s="12">
        <f t="shared" si="11"/>
        <v>-8.8971986181305335E-2</v>
      </c>
      <c r="Z26" s="12">
        <f t="shared" si="8"/>
        <v>-6.0102091860313643E-2</v>
      </c>
      <c r="AA26" s="12">
        <f t="shared" si="12"/>
        <v>2.6850356873986733E-2</v>
      </c>
      <c r="AB26" s="2">
        <v>7.0709858890908445E-2</v>
      </c>
      <c r="AC26" s="2">
        <v>-6.0102091860313643E-2</v>
      </c>
      <c r="AD26" s="2">
        <v>-3.9777766290714972E-2</v>
      </c>
      <c r="AE26" s="6">
        <v>3.2538576048980417E-2</v>
      </c>
      <c r="AF26">
        <f t="shared" si="0"/>
        <v>-3.2538576048980423E-2</v>
      </c>
      <c r="AG26" s="2">
        <v>10</v>
      </c>
      <c r="AH26">
        <f t="shared" si="10"/>
        <v>-4.0828669118873968</v>
      </c>
      <c r="AI26">
        <f t="shared" si="14"/>
        <v>-4.053997017566406</v>
      </c>
      <c r="AJ26">
        <f t="shared" si="15"/>
        <v>1.6327353382066503</v>
      </c>
    </row>
    <row r="27" spans="1:40" x14ac:dyDescent="0.35">
      <c r="A27" s="14"/>
      <c r="B27" s="14"/>
      <c r="C27" s="14"/>
      <c r="D27" s="1" t="s">
        <v>25</v>
      </c>
      <c r="E27" s="1" t="s">
        <v>17</v>
      </c>
      <c r="F27" s="5">
        <v>-0.87210419853310661</v>
      </c>
      <c r="G27" s="2">
        <v>0.9251601380262604</v>
      </c>
      <c r="H27" s="12"/>
      <c r="I27" s="2">
        <v>-3.616568163648195</v>
      </c>
      <c r="J27" s="6">
        <v>2.5390686607739732</v>
      </c>
      <c r="K27" s="5">
        <v>-1.5129575276589911</v>
      </c>
      <c r="L27" s="2">
        <v>-0.48288483011102162</v>
      </c>
      <c r="M27" s="2">
        <v>0.31808182065937951</v>
      </c>
      <c r="N27" s="2">
        <v>0.8841811246393122</v>
      </c>
      <c r="O27" s="12">
        <f t="shared" si="1"/>
        <v>0.73058423870880318</v>
      </c>
      <c r="P27" s="12">
        <f t="shared" si="2"/>
        <v>0.8841811246393122</v>
      </c>
      <c r="Q27" s="6">
        <v>0.8180091313115202</v>
      </c>
      <c r="R27" s="12">
        <f t="shared" si="3"/>
        <v>1.5129575276589911</v>
      </c>
      <c r="S27" s="12">
        <v>-1</v>
      </c>
      <c r="T27" s="12">
        <f t="shared" si="4"/>
        <v>-0.31808182065937951</v>
      </c>
      <c r="U27" s="12">
        <f t="shared" si="5"/>
        <v>-1.8310393483183707</v>
      </c>
      <c r="V27" s="12">
        <f t="shared" si="6"/>
        <v>0.8180091313115202</v>
      </c>
      <c r="W27" s="5">
        <v>-3.009471388914152</v>
      </c>
      <c r="X27" s="2">
        <v>1</v>
      </c>
      <c r="Y27" s="12">
        <f t="shared" si="11"/>
        <v>-3.009471388914152</v>
      </c>
      <c r="Z27" s="12">
        <f t="shared" si="8"/>
        <v>-3.009471388914152</v>
      </c>
      <c r="AA27" s="12"/>
      <c r="AB27" s="2"/>
      <c r="AC27" s="2"/>
      <c r="AD27" s="2"/>
      <c r="AE27" s="6"/>
      <c r="AF27">
        <f t="shared" si="0"/>
        <v>0</v>
      </c>
      <c r="AG27" s="2">
        <f>W27</f>
        <v>-3.009471388914152</v>
      </c>
      <c r="AH27">
        <f t="shared" si="10"/>
        <v>-3.009471388914152</v>
      </c>
    </row>
    <row r="28" spans="1:40" x14ac:dyDescent="0.35">
      <c r="A28" s="14"/>
      <c r="B28" s="14" t="s">
        <v>43</v>
      </c>
      <c r="C28" s="14" t="s">
        <v>44</v>
      </c>
      <c r="D28" s="1" t="s">
        <v>45</v>
      </c>
      <c r="E28" s="1" t="s">
        <v>17</v>
      </c>
      <c r="F28" s="5">
        <v>-0.87210419853310661</v>
      </c>
      <c r="G28" s="2">
        <v>0.9251601380262604</v>
      </c>
      <c r="H28" s="12"/>
      <c r="I28" s="2">
        <v>-3.616568163648195</v>
      </c>
      <c r="J28" s="6">
        <v>2.5390686607739732</v>
      </c>
      <c r="K28" s="5">
        <v>-0.68359294913337632</v>
      </c>
      <c r="L28" s="2">
        <v>-0.3342857833706594</v>
      </c>
      <c r="M28" s="2">
        <v>0.17563312100817721</v>
      </c>
      <c r="N28" s="2">
        <v>0.28722705994976228</v>
      </c>
      <c r="O28" s="12">
        <f t="shared" si="1"/>
        <v>0.22851540450771002</v>
      </c>
      <c r="P28" s="12">
        <f t="shared" si="2"/>
        <v>0.28722705994976233</v>
      </c>
      <c r="Q28" s="6">
        <v>0.26573102642799912</v>
      </c>
      <c r="R28" s="12">
        <f t="shared" si="3"/>
        <v>0.68359294913337632</v>
      </c>
      <c r="S28" s="12">
        <v>-1</v>
      </c>
      <c r="T28" s="12">
        <f t="shared" si="4"/>
        <v>-0.17563312100817721</v>
      </c>
      <c r="U28" s="12">
        <f t="shared" si="5"/>
        <v>-0.8592260701415535</v>
      </c>
      <c r="V28" s="12">
        <f t="shared" si="6"/>
        <v>0.26573102642799912</v>
      </c>
      <c r="W28" s="5">
        <v>0.6681252768764766</v>
      </c>
      <c r="X28" s="2"/>
      <c r="Y28" s="12"/>
      <c r="Z28" s="12"/>
      <c r="AA28" s="12"/>
      <c r="AB28" s="2"/>
      <c r="AC28" s="2">
        <v>-2.0561101846396919E-3</v>
      </c>
      <c r="AD28" s="2">
        <v>-2.8488945681601758E-3</v>
      </c>
      <c r="AE28" s="6">
        <v>7.5703967778235491E-4</v>
      </c>
      <c r="AF28">
        <f t="shared" si="0"/>
        <v>-7.570396777823548E-4</v>
      </c>
    </row>
    <row r="29" spans="1:40" x14ac:dyDescent="0.35">
      <c r="A29" s="14"/>
      <c r="B29" s="14"/>
      <c r="C29" s="14"/>
      <c r="D29" s="1" t="s">
        <v>46</v>
      </c>
      <c r="E29" s="1" t="s">
        <v>17</v>
      </c>
      <c r="F29" s="5">
        <v>-0.87210419853310661</v>
      </c>
      <c r="G29" s="2">
        <v>0.9251601380262604</v>
      </c>
      <c r="H29" s="12"/>
      <c r="I29" s="2">
        <v>-3.616568163648195</v>
      </c>
      <c r="J29" s="6">
        <v>2.5390686607739732</v>
      </c>
      <c r="K29" s="5">
        <v>-0.68359294913337632</v>
      </c>
      <c r="L29" s="2">
        <v>-0.3342857833706594</v>
      </c>
      <c r="M29" s="2">
        <v>0.17563312100817721</v>
      </c>
      <c r="N29" s="2">
        <v>0.28722705994976228</v>
      </c>
      <c r="O29" s="12">
        <f t="shared" si="1"/>
        <v>0.22851540450771002</v>
      </c>
      <c r="P29" s="12">
        <f t="shared" si="2"/>
        <v>0.28722705994976233</v>
      </c>
      <c r="Q29" s="6">
        <v>0.26573102642799912</v>
      </c>
      <c r="R29" s="12">
        <f t="shared" si="3"/>
        <v>0.68359294913337632</v>
      </c>
      <c r="S29" s="12">
        <v>-1</v>
      </c>
      <c r="T29" s="12">
        <f t="shared" si="4"/>
        <v>-0.17563312100817721</v>
      </c>
      <c r="U29" s="12">
        <f t="shared" si="5"/>
        <v>-0.8592260701415535</v>
      </c>
      <c r="V29" s="12">
        <f t="shared" si="6"/>
        <v>0.26573102642799912</v>
      </c>
      <c r="W29" s="5">
        <v>343853.24999999988</v>
      </c>
      <c r="X29" s="2"/>
      <c r="Y29" s="12"/>
      <c r="Z29" s="12"/>
      <c r="AA29" s="12"/>
      <c r="AB29" s="2"/>
      <c r="AC29" s="2">
        <v>0.47328963875770569</v>
      </c>
      <c r="AD29" s="2">
        <v>0.65577822923660278</v>
      </c>
      <c r="AE29" s="6">
        <v>-0.17426062196417819</v>
      </c>
      <c r="AF29">
        <f t="shared" si="0"/>
        <v>0.17426062196417816</v>
      </c>
    </row>
    <row r="30" spans="1:40" x14ac:dyDescent="0.35">
      <c r="A30" s="14"/>
      <c r="B30" s="14"/>
      <c r="C30" s="14"/>
      <c r="D30" s="1" t="s">
        <v>47</v>
      </c>
      <c r="E30" s="1" t="s">
        <v>17</v>
      </c>
      <c r="F30" s="5">
        <v>-0.87210419853310661</v>
      </c>
      <c r="G30" s="2">
        <v>0.9251601380262604</v>
      </c>
      <c r="H30" s="12"/>
      <c r="I30" s="2">
        <v>-3.616568163648195</v>
      </c>
      <c r="J30" s="6">
        <v>2.5390686607739732</v>
      </c>
      <c r="K30" s="5">
        <v>-0.68359294913337632</v>
      </c>
      <c r="L30" s="2">
        <v>-0.3342857833706594</v>
      </c>
      <c r="M30" s="2">
        <v>0.17563312100817721</v>
      </c>
      <c r="N30" s="2">
        <v>0.28722705994976228</v>
      </c>
      <c r="O30" s="12">
        <f t="shared" si="1"/>
        <v>0.22851540450771002</v>
      </c>
      <c r="P30" s="12">
        <f t="shared" si="2"/>
        <v>0.28722705994976233</v>
      </c>
      <c r="Q30" s="6">
        <v>0.26573102642799912</v>
      </c>
      <c r="R30" s="12">
        <f t="shared" si="3"/>
        <v>0.68359294913337632</v>
      </c>
      <c r="S30" s="12">
        <v>-1</v>
      </c>
      <c r="T30" s="12">
        <f t="shared" si="4"/>
        <v>-0.17563312100817721</v>
      </c>
      <c r="U30" s="12">
        <f t="shared" si="5"/>
        <v>-0.8592260701415535</v>
      </c>
      <c r="V30" s="12">
        <f t="shared" si="6"/>
        <v>0.26573102642799912</v>
      </c>
      <c r="W30" s="5">
        <v>124024.3949999999</v>
      </c>
      <c r="X30" s="2"/>
      <c r="Y30" s="12"/>
      <c r="Z30" s="12"/>
      <c r="AA30" s="12"/>
      <c r="AB30" s="2"/>
      <c r="AC30" s="2">
        <v>0.25048857927322388</v>
      </c>
      <c r="AD30" s="2">
        <v>0.34707066416740417</v>
      </c>
      <c r="AE30" s="6">
        <v>-9.222744383225169E-2</v>
      </c>
      <c r="AF30">
        <f t="shared" si="0"/>
        <v>9.222744383225169E-2</v>
      </c>
    </row>
    <row r="31" spans="1:40" x14ac:dyDescent="0.35">
      <c r="A31" s="14"/>
      <c r="B31" s="1" t="s">
        <v>25</v>
      </c>
      <c r="C31" s="1"/>
      <c r="D31" s="1"/>
      <c r="E31" s="1" t="s">
        <v>17</v>
      </c>
      <c r="F31" s="5">
        <v>-0.87210419853310661</v>
      </c>
      <c r="G31" s="2">
        <v>0.9251601380262604</v>
      </c>
      <c r="H31" s="12">
        <f>F31*G31</f>
        <v>-0.80683604068817016</v>
      </c>
      <c r="I31" s="2">
        <v>-3.616568163648195</v>
      </c>
      <c r="J31" s="6">
        <v>2.5390686607739732</v>
      </c>
      <c r="K31" s="5">
        <v>-3.038821855510911</v>
      </c>
      <c r="L31" s="2">
        <v>1</v>
      </c>
      <c r="M31" s="2"/>
      <c r="N31" s="2"/>
      <c r="O31" s="12"/>
      <c r="P31" s="12"/>
      <c r="Q31" s="6"/>
      <c r="R31" s="12">
        <v>0</v>
      </c>
      <c r="S31" s="12">
        <v>1</v>
      </c>
      <c r="T31" s="12"/>
      <c r="U31" s="12"/>
      <c r="V31" s="12"/>
      <c r="W31" s="5"/>
      <c r="X31" s="2"/>
      <c r="Y31" s="12"/>
      <c r="Z31" s="12"/>
      <c r="AA31" s="12"/>
      <c r="AB31" s="2"/>
      <c r="AC31" s="2"/>
      <c r="AD31" s="2"/>
      <c r="AE31" s="6"/>
    </row>
    <row r="32" spans="1:40" x14ac:dyDescent="0.35">
      <c r="A32" s="14"/>
      <c r="B32" s="14"/>
      <c r="C32" s="14"/>
      <c r="D32" s="14"/>
      <c r="E32" s="1" t="s">
        <v>48</v>
      </c>
      <c r="F32" s="5">
        <v>-1.12501711944752</v>
      </c>
      <c r="G32" s="2">
        <v>-0.19357616322055121</v>
      </c>
      <c r="H32" s="12">
        <f t="shared" ref="H32:H34" si="16">F32*G32</f>
        <v>0.21777649754008749</v>
      </c>
      <c r="I32" s="2">
        <v>0.2255865256484956</v>
      </c>
      <c r="J32" s="6">
        <v>0.26144467164937779</v>
      </c>
      <c r="K32" s="5"/>
      <c r="L32" s="2"/>
      <c r="M32" s="2"/>
      <c r="N32" s="2"/>
      <c r="O32" s="12"/>
      <c r="P32" s="12"/>
      <c r="Q32" s="6"/>
      <c r="R32" s="12"/>
      <c r="S32" s="12"/>
      <c r="T32" s="12"/>
      <c r="U32" s="12"/>
      <c r="V32" s="12"/>
      <c r="W32" s="5"/>
      <c r="X32" s="2"/>
      <c r="Y32" s="12"/>
      <c r="Z32" s="12"/>
      <c r="AA32" s="12"/>
      <c r="AB32" s="2"/>
      <c r="AC32" s="2"/>
      <c r="AD32" s="2"/>
      <c r="AE32" s="6"/>
    </row>
    <row r="33" spans="1:31" x14ac:dyDescent="0.35">
      <c r="A33" s="14"/>
      <c r="B33" s="14"/>
      <c r="C33" s="14"/>
      <c r="D33" s="14"/>
      <c r="E33" s="1" t="s">
        <v>49</v>
      </c>
      <c r="F33" s="5">
        <v>3.04248764900703E-2</v>
      </c>
      <c r="G33" s="2">
        <v>-0.95661775350061717</v>
      </c>
      <c r="H33" s="12">
        <f t="shared" si="16"/>
        <v>-2.9104976998464795E-2</v>
      </c>
      <c r="I33" s="2">
        <v>2.1314149524862811E-3</v>
      </c>
      <c r="J33" s="6">
        <v>-2.7066027614839741E-2</v>
      </c>
      <c r="K33" s="5"/>
      <c r="L33" s="2"/>
      <c r="M33" s="2"/>
      <c r="N33" s="2"/>
      <c r="O33" s="12"/>
      <c r="P33" s="12"/>
      <c r="Q33" s="6"/>
      <c r="R33" s="12"/>
      <c r="S33" s="12"/>
      <c r="T33" s="12"/>
      <c r="U33" s="12"/>
      <c r="V33" s="12"/>
      <c r="W33" s="5"/>
      <c r="X33" s="2"/>
      <c r="Y33" s="12"/>
      <c r="Z33" s="12"/>
      <c r="AA33" s="12"/>
      <c r="AB33" s="2"/>
      <c r="AC33" s="2"/>
      <c r="AD33" s="2"/>
      <c r="AE33" s="6"/>
    </row>
    <row r="34" spans="1:31" x14ac:dyDescent="0.35">
      <c r="A34" s="14"/>
      <c r="B34" s="14"/>
      <c r="C34" s="14"/>
      <c r="D34" s="14"/>
      <c r="E34" s="1" t="s">
        <v>25</v>
      </c>
      <c r="F34" s="5">
        <v>-0.2290505877306358</v>
      </c>
      <c r="G34" s="2">
        <v>1</v>
      </c>
      <c r="H34" s="12">
        <f t="shared" si="16"/>
        <v>-0.2290505877306358</v>
      </c>
      <c r="I34" s="2"/>
      <c r="J34" s="6"/>
      <c r="K34" s="5"/>
      <c r="L34" s="2"/>
      <c r="M34" s="2"/>
      <c r="N34" s="2"/>
      <c r="O34" s="12"/>
      <c r="P34" s="12"/>
      <c r="Q34" s="6"/>
      <c r="R34" s="12"/>
      <c r="S34" s="12"/>
      <c r="T34" s="12"/>
      <c r="U34" s="12"/>
      <c r="V34" s="12"/>
      <c r="W34" s="5"/>
      <c r="X34" s="2"/>
      <c r="Y34" s="12"/>
      <c r="Z34" s="12"/>
      <c r="AA34" s="12"/>
      <c r="AB34" s="2"/>
      <c r="AC34" s="2"/>
      <c r="AD34" s="2"/>
      <c r="AE34" s="6"/>
    </row>
    <row r="35" spans="1:31" x14ac:dyDescent="0.35">
      <c r="A35" s="14">
        <v>2</v>
      </c>
      <c r="B35" s="14" t="s">
        <v>14</v>
      </c>
      <c r="C35" s="14" t="s">
        <v>15</v>
      </c>
      <c r="D35" s="1" t="s">
        <v>16</v>
      </c>
      <c r="E35" s="1" t="s">
        <v>17</v>
      </c>
      <c r="F35" s="5">
        <v>-0.87210419853310661</v>
      </c>
      <c r="G35" s="2">
        <v>0.9251601380262604</v>
      </c>
      <c r="H35" s="12"/>
      <c r="I35" s="2">
        <v>-3.616568163648195</v>
      </c>
      <c r="J35" s="6">
        <v>2.5390686607739732</v>
      </c>
      <c r="K35" s="5">
        <v>-1.479522751572754</v>
      </c>
      <c r="L35" s="2">
        <v>-0.67910815054013396</v>
      </c>
      <c r="M35" s="2">
        <v>0.45813588701189317</v>
      </c>
      <c r="N35" s="2">
        <v>1.3158797744273329</v>
      </c>
      <c r="O35" s="12"/>
      <c r="P35" s="12"/>
      <c r="Q35" s="6">
        <v>1.2173995137351561</v>
      </c>
      <c r="R35" s="12"/>
      <c r="S35" s="12"/>
      <c r="T35" s="12"/>
      <c r="U35" s="12"/>
      <c r="V35" s="12"/>
      <c r="W35" s="5">
        <v>-0.145397837517974</v>
      </c>
      <c r="X35" s="2">
        <v>-0.98639029810077805</v>
      </c>
      <c r="Y35" s="12"/>
      <c r="Z35" s="12"/>
      <c r="AA35" s="12"/>
      <c r="AB35" s="2">
        <v>1.906768367232441E-2</v>
      </c>
      <c r="AC35" s="2">
        <v>0.16222719447419831</v>
      </c>
      <c r="AD35" s="2">
        <v>7.7241045971159189E-2</v>
      </c>
      <c r="AE35" s="6">
        <v>-9.4033211805684039E-2</v>
      </c>
    </row>
    <row r="36" spans="1:31" x14ac:dyDescent="0.35">
      <c r="A36" s="14"/>
      <c r="B36" s="14"/>
      <c r="C36" s="14"/>
      <c r="D36" s="1" t="s">
        <v>18</v>
      </c>
      <c r="E36" s="1" t="s">
        <v>17</v>
      </c>
      <c r="F36" s="5">
        <v>-0.87210419853310661</v>
      </c>
      <c r="G36" s="2">
        <v>0.9251601380262604</v>
      </c>
      <c r="H36" s="12"/>
      <c r="I36" s="2">
        <v>-3.616568163648195</v>
      </c>
      <c r="J36" s="6">
        <v>2.5390686607739732</v>
      </c>
      <c r="K36" s="5">
        <v>-1.479522751572754</v>
      </c>
      <c r="L36" s="2">
        <v>-0.67910815054013396</v>
      </c>
      <c r="M36" s="2">
        <v>0.45813588701189317</v>
      </c>
      <c r="N36" s="2">
        <v>1.3158797744273329</v>
      </c>
      <c r="O36" s="12"/>
      <c r="P36" s="12"/>
      <c r="Q36" s="6">
        <v>1.2173995137351561</v>
      </c>
      <c r="R36" s="12"/>
      <c r="S36" s="12"/>
      <c r="T36" s="12"/>
      <c r="U36" s="12"/>
      <c r="V36" s="12"/>
      <c r="W36" s="5">
        <v>0.18519260960337869</v>
      </c>
      <c r="X36" s="2">
        <v>-0.75366054735453003</v>
      </c>
      <c r="Y36" s="12"/>
      <c r="Z36" s="12"/>
      <c r="AA36" s="12"/>
      <c r="AB36" s="2">
        <v>4.3873068062717901E-2</v>
      </c>
      <c r="AC36" s="2">
        <v>-0.10650696302942569</v>
      </c>
      <c r="AD36" s="2">
        <v>-5.0711036791755967E-2</v>
      </c>
      <c r="AE36" s="6">
        <v>6.1735591531289331E-2</v>
      </c>
    </row>
    <row r="37" spans="1:31" x14ac:dyDescent="0.35">
      <c r="A37" s="14"/>
      <c r="B37" s="14"/>
      <c r="C37" s="14"/>
      <c r="D37" s="1" t="s">
        <v>19</v>
      </c>
      <c r="E37" s="1" t="s">
        <v>17</v>
      </c>
      <c r="F37" s="5">
        <v>-0.87210419853310661</v>
      </c>
      <c r="G37" s="2">
        <v>0.9251601380262604</v>
      </c>
      <c r="H37" s="12"/>
      <c r="I37" s="2">
        <v>-3.616568163648195</v>
      </c>
      <c r="J37" s="6">
        <v>2.5390686607739732</v>
      </c>
      <c r="K37" s="5">
        <v>-1.479522751572754</v>
      </c>
      <c r="L37" s="2">
        <v>-0.67910815054013396</v>
      </c>
      <c r="M37" s="2">
        <v>0.45813588701189317</v>
      </c>
      <c r="N37" s="2">
        <v>1.3158797744273329</v>
      </c>
      <c r="O37" s="12"/>
      <c r="P37" s="12"/>
      <c r="Q37" s="6">
        <v>1.2173995137351561</v>
      </c>
      <c r="R37" s="12"/>
      <c r="S37" s="12"/>
      <c r="T37" s="12"/>
      <c r="U37" s="12"/>
      <c r="V37" s="12"/>
      <c r="W37" s="5">
        <v>-0.81168826716294662</v>
      </c>
      <c r="X37" s="2">
        <v>-0.5369205557993264</v>
      </c>
      <c r="Y37" s="12"/>
      <c r="Z37" s="12"/>
      <c r="AA37" s="12"/>
      <c r="AB37" s="2">
        <v>0.14047438838304821</v>
      </c>
      <c r="AC37" s="2">
        <v>0.51123570222711812</v>
      </c>
      <c r="AD37" s="2">
        <v>0.24341406202462049</v>
      </c>
      <c r="AE37" s="6">
        <v>-0.29633216074507218</v>
      </c>
    </row>
    <row r="38" spans="1:31" x14ac:dyDescent="0.35">
      <c r="A38" s="14"/>
      <c r="B38" s="14"/>
      <c r="C38" s="14"/>
      <c r="D38" s="1" t="s">
        <v>20</v>
      </c>
      <c r="E38" s="1" t="s">
        <v>17</v>
      </c>
      <c r="F38" s="5">
        <v>-0.87210419853310661</v>
      </c>
      <c r="G38" s="2">
        <v>0.9251601380262604</v>
      </c>
      <c r="H38" s="12"/>
      <c r="I38" s="2">
        <v>-3.616568163648195</v>
      </c>
      <c r="J38" s="6">
        <v>2.5390686607739732</v>
      </c>
      <c r="K38" s="5">
        <v>-1.479522751572754</v>
      </c>
      <c r="L38" s="2">
        <v>-0.67910815054013396</v>
      </c>
      <c r="M38" s="2">
        <v>0.45813588701189317</v>
      </c>
      <c r="N38" s="2">
        <v>1.3158797744273329</v>
      </c>
      <c r="O38" s="12"/>
      <c r="P38" s="12"/>
      <c r="Q38" s="6">
        <v>1.2173995137351561</v>
      </c>
      <c r="R38" s="12"/>
      <c r="S38" s="12"/>
      <c r="T38" s="12"/>
      <c r="U38" s="12"/>
      <c r="V38" s="12"/>
      <c r="W38" s="5">
        <v>-0.16150989786926839</v>
      </c>
      <c r="X38" s="2">
        <v>-0.59360076976077136</v>
      </c>
      <c r="Y38" s="12"/>
      <c r="Z38" s="12"/>
      <c r="AA38" s="12"/>
      <c r="AB38" s="2">
        <v>4.4389633556122493E-2</v>
      </c>
      <c r="AC38" s="2">
        <v>0.1222221203474942</v>
      </c>
      <c r="AD38" s="2">
        <v>5.8193476420840398E-2</v>
      </c>
      <c r="AE38" s="6">
        <v>-7.0844709897289374E-2</v>
      </c>
    </row>
    <row r="39" spans="1:31" x14ac:dyDescent="0.35">
      <c r="A39" s="14"/>
      <c r="B39" s="14"/>
      <c r="C39" s="14"/>
      <c r="D39" s="1" t="s">
        <v>21</v>
      </c>
      <c r="E39" s="1" t="s">
        <v>17</v>
      </c>
      <c r="F39" s="5">
        <v>-0.87210419853310661</v>
      </c>
      <c r="G39" s="2">
        <v>0.9251601380262604</v>
      </c>
      <c r="H39" s="12"/>
      <c r="I39" s="2">
        <v>-3.616568163648195</v>
      </c>
      <c r="J39" s="6">
        <v>2.5390686607739732</v>
      </c>
      <c r="K39" s="5">
        <v>-1.479522751572754</v>
      </c>
      <c r="L39" s="2">
        <v>-0.67910815054013396</v>
      </c>
      <c r="M39" s="2">
        <v>0.45813588701189317</v>
      </c>
      <c r="N39" s="2">
        <v>1.3158797744273329</v>
      </c>
      <c r="O39" s="12"/>
      <c r="P39" s="12"/>
      <c r="Q39" s="6">
        <v>1.2173995137351561</v>
      </c>
      <c r="R39" s="12"/>
      <c r="S39" s="12"/>
      <c r="T39" s="12"/>
      <c r="U39" s="12"/>
      <c r="V39" s="12"/>
      <c r="W39" s="5">
        <v>-0.67920054996861834</v>
      </c>
      <c r="X39" s="2">
        <v>-0.41191323717167</v>
      </c>
      <c r="Y39" s="12"/>
      <c r="Z39" s="12"/>
      <c r="AA39" s="12"/>
      <c r="AB39" s="2">
        <v>9.1343952842581261E-2</v>
      </c>
      <c r="AC39" s="2">
        <v>0.31739748053779621</v>
      </c>
      <c r="AD39" s="2">
        <v>0.15112209432463081</v>
      </c>
      <c r="AE39" s="6">
        <v>-0.1839759641454439</v>
      </c>
    </row>
    <row r="40" spans="1:31" x14ac:dyDescent="0.35">
      <c r="A40" s="14"/>
      <c r="B40" s="14"/>
      <c r="C40" s="14"/>
      <c r="D40" s="1" t="s">
        <v>22</v>
      </c>
      <c r="E40" s="1" t="s">
        <v>17</v>
      </c>
      <c r="F40" s="5">
        <v>-0.87210419853310661</v>
      </c>
      <c r="G40" s="2">
        <v>0.9251601380262604</v>
      </c>
      <c r="H40" s="12"/>
      <c r="I40" s="2">
        <v>-3.616568163648195</v>
      </c>
      <c r="J40" s="6">
        <v>2.5390686607739732</v>
      </c>
      <c r="K40" s="5">
        <v>-1.479522751572754</v>
      </c>
      <c r="L40" s="2">
        <v>-0.67910815054013396</v>
      </c>
      <c r="M40" s="2">
        <v>0.45813588701189317</v>
      </c>
      <c r="N40" s="2">
        <v>1.3158797744273329</v>
      </c>
      <c r="O40" s="12"/>
      <c r="P40" s="12"/>
      <c r="Q40" s="6">
        <v>1.2173995137351561</v>
      </c>
      <c r="R40" s="12"/>
      <c r="S40" s="12"/>
      <c r="T40" s="12"/>
      <c r="U40" s="12"/>
      <c r="V40" s="12"/>
      <c r="W40" s="5">
        <v>-0.51571313192045221</v>
      </c>
      <c r="X40" s="2">
        <v>-0.48339656784886043</v>
      </c>
      <c r="Y40" s="12"/>
      <c r="Z40" s="12"/>
      <c r="AA40" s="12"/>
      <c r="AB40" s="2">
        <v>0.18308148717902081</v>
      </c>
      <c r="AC40" s="2">
        <v>0.33779492050393689</v>
      </c>
      <c r="AD40" s="2">
        <v>0.1608339037609286</v>
      </c>
      <c r="AE40" s="6">
        <v>-0.19579911623068141</v>
      </c>
    </row>
    <row r="41" spans="1:31" x14ac:dyDescent="0.35">
      <c r="A41" s="14"/>
      <c r="B41" s="14"/>
      <c r="C41" s="14"/>
      <c r="D41" s="1" t="s">
        <v>23</v>
      </c>
      <c r="E41" s="1" t="s">
        <v>17</v>
      </c>
      <c r="F41" s="5">
        <v>-0.87210419853310661</v>
      </c>
      <c r="G41" s="2">
        <v>0.9251601380262604</v>
      </c>
      <c r="H41" s="12"/>
      <c r="I41" s="2">
        <v>-3.616568163648195</v>
      </c>
      <c r="J41" s="6">
        <v>2.5390686607739732</v>
      </c>
      <c r="K41" s="5">
        <v>-1.479522751572754</v>
      </c>
      <c r="L41" s="2">
        <v>-0.67910815054013396</v>
      </c>
      <c r="M41" s="2">
        <v>0.45813588701189317</v>
      </c>
      <c r="N41" s="2">
        <v>1.3158797744273329</v>
      </c>
      <c r="O41" s="12"/>
      <c r="P41" s="12"/>
      <c r="Q41" s="6">
        <v>1.2173995137351561</v>
      </c>
      <c r="R41" s="12"/>
      <c r="S41" s="12"/>
      <c r="T41" s="12"/>
      <c r="U41" s="12"/>
      <c r="V41" s="12"/>
      <c r="W41" s="5">
        <v>-0.84920322774675017</v>
      </c>
      <c r="X41" s="2">
        <v>-0.58133114741518332</v>
      </c>
      <c r="Y41" s="12"/>
      <c r="Z41" s="12"/>
      <c r="AA41" s="12"/>
      <c r="AB41" s="2">
        <v>0.19283125445791291</v>
      </c>
      <c r="AC41" s="2">
        <v>0.60576710118622312</v>
      </c>
      <c r="AD41" s="2">
        <v>0.28842318738355988</v>
      </c>
      <c r="AE41" s="6">
        <v>-0.35112624807068959</v>
      </c>
    </row>
    <row r="42" spans="1:31" x14ac:dyDescent="0.35">
      <c r="A42" s="14"/>
      <c r="B42" s="14"/>
      <c r="C42" s="14"/>
      <c r="D42" s="1" t="s">
        <v>24</v>
      </c>
      <c r="E42" s="1" t="s">
        <v>17</v>
      </c>
      <c r="F42" s="5">
        <v>-0.87210419853310661</v>
      </c>
      <c r="G42" s="2">
        <v>0.9251601380262604</v>
      </c>
      <c r="H42" s="12"/>
      <c r="I42" s="2">
        <v>-3.616568163648195</v>
      </c>
      <c r="J42" s="6">
        <v>2.5390686607739732</v>
      </c>
      <c r="K42" s="5">
        <v>-1.479522751572754</v>
      </c>
      <c r="L42" s="2">
        <v>-0.67910815054013396</v>
      </c>
      <c r="M42" s="2">
        <v>0.45813588701189317</v>
      </c>
      <c r="N42" s="2">
        <v>1.3158797744273329</v>
      </c>
      <c r="O42" s="12"/>
      <c r="P42" s="12"/>
      <c r="Q42" s="6">
        <v>1.2173995137351561</v>
      </c>
      <c r="R42" s="12"/>
      <c r="S42" s="12"/>
      <c r="T42" s="12"/>
      <c r="U42" s="12"/>
      <c r="V42" s="12"/>
      <c r="W42" s="5">
        <v>-0.32694654237859622</v>
      </c>
      <c r="X42" s="2">
        <v>-0.38163361875692542</v>
      </c>
      <c r="Y42" s="12"/>
      <c r="Z42" s="12"/>
      <c r="AA42" s="12"/>
      <c r="AB42" s="2">
        <v>6.6452481736295047E-2</v>
      </c>
      <c r="AC42" s="2">
        <v>0.1501342931884089</v>
      </c>
      <c r="AD42" s="2">
        <v>7.148326690601664E-2</v>
      </c>
      <c r="AE42" s="6">
        <v>-8.7023694371585039E-2</v>
      </c>
    </row>
    <row r="43" spans="1:31" x14ac:dyDescent="0.35">
      <c r="A43" s="14"/>
      <c r="B43" s="14"/>
      <c r="C43" s="14"/>
      <c r="D43" s="1" t="s">
        <v>25</v>
      </c>
      <c r="E43" s="1" t="s">
        <v>17</v>
      </c>
      <c r="F43" s="5">
        <v>-0.87210419853310661</v>
      </c>
      <c r="G43" s="2">
        <v>0.9251601380262604</v>
      </c>
      <c r="H43" s="12"/>
      <c r="I43" s="2">
        <v>-3.616568163648195</v>
      </c>
      <c r="J43" s="6">
        <v>2.5390686607739732</v>
      </c>
      <c r="K43" s="5">
        <v>-1.479522751572754</v>
      </c>
      <c r="L43" s="2">
        <v>-0.67910815054013396</v>
      </c>
      <c r="M43" s="2">
        <v>0.45813588701189317</v>
      </c>
      <c r="N43" s="2">
        <v>1.3158797744273329</v>
      </c>
      <c r="O43" s="12"/>
      <c r="P43" s="12"/>
      <c r="Q43" s="6">
        <v>1.2173995137351561</v>
      </c>
      <c r="R43" s="12"/>
      <c r="S43" s="12"/>
      <c r="T43" s="12"/>
      <c r="U43" s="12"/>
      <c r="V43" s="12"/>
      <c r="W43" s="5">
        <v>-3.0516729755711141</v>
      </c>
      <c r="X43" s="2">
        <v>1</v>
      </c>
      <c r="Y43" s="12"/>
      <c r="Z43" s="12"/>
      <c r="AA43" s="12"/>
      <c r="AB43" s="2"/>
      <c r="AC43" s="2"/>
      <c r="AD43" s="2"/>
      <c r="AE43" s="6"/>
    </row>
    <row r="44" spans="1:31" x14ac:dyDescent="0.35">
      <c r="A44" s="14"/>
      <c r="B44" s="14" t="s">
        <v>26</v>
      </c>
      <c r="C44" s="14" t="s">
        <v>27</v>
      </c>
      <c r="D44" s="1" t="s">
        <v>28</v>
      </c>
      <c r="E44" s="1" t="s">
        <v>17</v>
      </c>
      <c r="F44" s="5">
        <v>-0.87210419853310661</v>
      </c>
      <c r="G44" s="2">
        <v>0.9251601380262604</v>
      </c>
      <c r="H44" s="12"/>
      <c r="I44" s="2">
        <v>-3.616568163648195</v>
      </c>
      <c r="J44" s="6">
        <v>2.5390686607739732</v>
      </c>
      <c r="K44" s="5">
        <v>-0.70389423630897019</v>
      </c>
      <c r="L44" s="2">
        <v>-0.28819962402650318</v>
      </c>
      <c r="M44" s="2">
        <v>0.18845948194233611</v>
      </c>
      <c r="N44" s="2">
        <v>0.25717600609867858</v>
      </c>
      <c r="O44" s="12"/>
      <c r="P44" s="12"/>
      <c r="Q44" s="6">
        <v>0.2379289892992959</v>
      </c>
      <c r="R44" s="12"/>
      <c r="S44" s="12"/>
      <c r="T44" s="12"/>
      <c r="U44" s="12"/>
      <c r="V44" s="12"/>
      <c r="W44" s="5">
        <v>0.22148873328351509</v>
      </c>
      <c r="X44" s="2">
        <v>-0.92518309130881449</v>
      </c>
      <c r="Y44" s="12"/>
      <c r="Z44" s="12"/>
      <c r="AA44" s="12"/>
      <c r="AB44" s="2">
        <v>1.6624883920801501E-2</v>
      </c>
      <c r="AC44" s="2">
        <v>-0.1895365694508187</v>
      </c>
      <c r="AD44" s="2">
        <v>-0.28831621175500788</v>
      </c>
      <c r="AE44" s="6">
        <v>6.8598784861470807E-2</v>
      </c>
    </row>
    <row r="45" spans="1:31" x14ac:dyDescent="0.35">
      <c r="A45" s="14"/>
      <c r="B45" s="14"/>
      <c r="C45" s="14"/>
      <c r="D45" s="1" t="s">
        <v>29</v>
      </c>
      <c r="E45" s="1" t="s">
        <v>17</v>
      </c>
      <c r="F45" s="5">
        <v>-0.87210419853310661</v>
      </c>
      <c r="G45" s="2">
        <v>0.9251601380262604</v>
      </c>
      <c r="H45" s="12"/>
      <c r="I45" s="2">
        <v>-3.616568163648195</v>
      </c>
      <c r="J45" s="6">
        <v>2.5390686607739732</v>
      </c>
      <c r="K45" s="5">
        <v>-0.70389423630897019</v>
      </c>
      <c r="L45" s="2">
        <v>-0.28819962402650318</v>
      </c>
      <c r="M45" s="2">
        <v>0.18845948194233611</v>
      </c>
      <c r="N45" s="2">
        <v>0.25717600609867858</v>
      </c>
      <c r="O45" s="12"/>
      <c r="P45" s="12"/>
      <c r="Q45" s="6">
        <v>0.2379289892992959</v>
      </c>
      <c r="R45" s="12"/>
      <c r="S45" s="12"/>
      <c r="T45" s="12"/>
      <c r="U45" s="12"/>
      <c r="V45" s="12"/>
      <c r="W45" s="5">
        <v>-0.64755451821797427</v>
      </c>
      <c r="X45" s="2">
        <v>-0.56443655303406837</v>
      </c>
      <c r="Y45" s="12"/>
      <c r="Z45" s="12"/>
      <c r="AA45" s="12"/>
      <c r="AB45" s="2">
        <v>0.1298305250194918</v>
      </c>
      <c r="AC45" s="2">
        <v>0.43878453418519547</v>
      </c>
      <c r="AD45" s="2">
        <v>0.66746325017657382</v>
      </c>
      <c r="AE45" s="6">
        <v>-0.15880885650893531</v>
      </c>
    </row>
    <row r="46" spans="1:31" x14ac:dyDescent="0.35">
      <c r="A46" s="14"/>
      <c r="B46" s="14"/>
      <c r="C46" s="14"/>
      <c r="D46" s="1" t="s">
        <v>30</v>
      </c>
      <c r="E46" s="1" t="s">
        <v>17</v>
      </c>
      <c r="F46" s="5">
        <v>-0.87210419853310661</v>
      </c>
      <c r="G46" s="2">
        <v>0.9251601380262604</v>
      </c>
      <c r="H46" s="12"/>
      <c r="I46" s="2">
        <v>-3.616568163648195</v>
      </c>
      <c r="J46" s="6">
        <v>2.5390686607739732</v>
      </c>
      <c r="K46" s="5">
        <v>-0.70389423630897019</v>
      </c>
      <c r="L46" s="2">
        <v>-0.28819962402650318</v>
      </c>
      <c r="M46" s="2">
        <v>0.18845948194233611</v>
      </c>
      <c r="N46" s="2">
        <v>0.25717600609867858</v>
      </c>
      <c r="O46" s="12"/>
      <c r="P46" s="12"/>
      <c r="Q46" s="6">
        <v>0.2379289892992959</v>
      </c>
      <c r="R46" s="12"/>
      <c r="S46" s="12"/>
      <c r="T46" s="12"/>
      <c r="U46" s="12"/>
      <c r="V46" s="12"/>
      <c r="W46" s="5">
        <v>3.9634863270274302E-2</v>
      </c>
      <c r="X46" s="2">
        <v>-0.36738200321150338</v>
      </c>
      <c r="Y46" s="12"/>
      <c r="Z46" s="12"/>
      <c r="AA46" s="12"/>
      <c r="AB46" s="2">
        <v>6.0991628798862829E-2</v>
      </c>
      <c r="AC46" s="2">
        <v>7.8460913020112349E-3</v>
      </c>
      <c r="AD46" s="2">
        <v>1.1935191862100181E-2</v>
      </c>
      <c r="AE46" s="6">
        <v>-2.8397281368426779E-3</v>
      </c>
    </row>
    <row r="47" spans="1:31" x14ac:dyDescent="0.35">
      <c r="A47" s="14"/>
      <c r="B47" s="14"/>
      <c r="C47" s="14"/>
      <c r="D47" s="1" t="s">
        <v>31</v>
      </c>
      <c r="E47" s="1" t="s">
        <v>17</v>
      </c>
      <c r="F47" s="5">
        <v>-0.87210419853310661</v>
      </c>
      <c r="G47" s="2">
        <v>0.9251601380262604</v>
      </c>
      <c r="H47" s="12"/>
      <c r="I47" s="2">
        <v>-3.616568163648195</v>
      </c>
      <c r="J47" s="6">
        <v>2.5390686607739732</v>
      </c>
      <c r="K47" s="5">
        <v>-0.70389423630897019</v>
      </c>
      <c r="L47" s="2">
        <v>-0.28819962402650318</v>
      </c>
      <c r="M47" s="2">
        <v>0.18845948194233611</v>
      </c>
      <c r="N47" s="2">
        <v>0.25717600609867858</v>
      </c>
      <c r="O47" s="12"/>
      <c r="P47" s="12"/>
      <c r="Q47" s="6">
        <v>0.2379289892992959</v>
      </c>
      <c r="R47" s="12"/>
      <c r="S47" s="12"/>
      <c r="T47" s="12"/>
      <c r="U47" s="12"/>
      <c r="V47" s="12"/>
      <c r="W47" s="5">
        <v>-5.4356550312001602E-2</v>
      </c>
      <c r="X47" s="2">
        <v>-0.46050170589472722</v>
      </c>
      <c r="Y47" s="12"/>
      <c r="Z47" s="12"/>
      <c r="AA47" s="12"/>
      <c r="AB47" s="2">
        <v>6.3125178403814514E-2</v>
      </c>
      <c r="AC47" s="2">
        <v>5.4100536485094879E-2</v>
      </c>
      <c r="AD47" s="2">
        <v>8.2295790086796744E-2</v>
      </c>
      <c r="AE47" s="6">
        <v>-1.958055415893856E-2</v>
      </c>
    </row>
    <row r="48" spans="1:31" x14ac:dyDescent="0.35">
      <c r="A48" s="14"/>
      <c r="B48" s="14"/>
      <c r="C48" s="14"/>
      <c r="D48" s="1" t="s">
        <v>32</v>
      </c>
      <c r="E48" s="1" t="s">
        <v>17</v>
      </c>
      <c r="F48" s="5">
        <v>-0.87210419853310661</v>
      </c>
      <c r="G48" s="2">
        <v>0.9251601380262604</v>
      </c>
      <c r="H48" s="12"/>
      <c r="I48" s="2">
        <v>-3.616568163648195</v>
      </c>
      <c r="J48" s="6">
        <v>2.5390686607739732</v>
      </c>
      <c r="K48" s="5">
        <v>-0.70389423630897019</v>
      </c>
      <c r="L48" s="2">
        <v>-0.28819962402650318</v>
      </c>
      <c r="M48" s="2">
        <v>0.18845948194233611</v>
      </c>
      <c r="N48" s="2">
        <v>0.25717600609867858</v>
      </c>
      <c r="O48" s="12"/>
      <c r="P48" s="12"/>
      <c r="Q48" s="6">
        <v>0.2379289892992959</v>
      </c>
      <c r="R48" s="12"/>
      <c r="S48" s="12"/>
      <c r="T48" s="12"/>
      <c r="U48" s="12"/>
      <c r="V48" s="12"/>
      <c r="W48" s="5">
        <v>-0.33746491923698851</v>
      </c>
      <c r="X48" s="2">
        <v>-0.43968829104701218</v>
      </c>
      <c r="Y48" s="12"/>
      <c r="Z48" s="12"/>
      <c r="AA48" s="12"/>
      <c r="AB48" s="2">
        <v>6.2616670693830395E-2</v>
      </c>
      <c r="AC48" s="2">
        <v>0.17591119055605331</v>
      </c>
      <c r="AD48" s="2">
        <v>0.26758977548971108</v>
      </c>
      <c r="AE48" s="6">
        <v>-6.3667364829092465E-2</v>
      </c>
    </row>
    <row r="49" spans="1:31" x14ac:dyDescent="0.35">
      <c r="A49" s="14"/>
      <c r="B49" s="14"/>
      <c r="C49" s="14"/>
      <c r="D49" s="1" t="s">
        <v>33</v>
      </c>
      <c r="E49" s="1" t="s">
        <v>17</v>
      </c>
      <c r="F49" s="5">
        <v>-0.87210419853310661</v>
      </c>
      <c r="G49" s="2">
        <v>0.9251601380262604</v>
      </c>
      <c r="H49" s="12"/>
      <c r="I49" s="2">
        <v>-3.616568163648195</v>
      </c>
      <c r="J49" s="6">
        <v>2.5390686607739732</v>
      </c>
      <c r="K49" s="5">
        <v>-0.70389423630897019</v>
      </c>
      <c r="L49" s="2">
        <v>-0.28819962402650318</v>
      </c>
      <c r="M49" s="2">
        <v>0.18845948194233611</v>
      </c>
      <c r="N49" s="2">
        <v>0.25717600609867858</v>
      </c>
      <c r="O49" s="12"/>
      <c r="P49" s="12"/>
      <c r="Q49" s="6">
        <v>0.2379289892992959</v>
      </c>
      <c r="R49" s="12"/>
      <c r="S49" s="12"/>
      <c r="T49" s="12"/>
      <c r="U49" s="12"/>
      <c r="V49" s="12"/>
      <c r="W49" s="5">
        <v>-4.0969878079628999E-2</v>
      </c>
      <c r="X49" s="2">
        <v>-0.70709017728940982</v>
      </c>
      <c r="Y49" s="12"/>
      <c r="Z49" s="12"/>
      <c r="AA49" s="12"/>
      <c r="AB49" s="2">
        <v>0.19985586531922259</v>
      </c>
      <c r="AC49" s="2">
        <v>0.17028551759574789</v>
      </c>
      <c r="AD49" s="2">
        <v>0.25903220413982597</v>
      </c>
      <c r="AE49" s="6">
        <v>-6.1631270526957702E-2</v>
      </c>
    </row>
    <row r="50" spans="1:31" x14ac:dyDescent="0.35">
      <c r="A50" s="14"/>
      <c r="B50" s="14"/>
      <c r="C50" s="14"/>
      <c r="D50" s="1" t="s">
        <v>25</v>
      </c>
      <c r="E50" s="1" t="s">
        <v>17</v>
      </c>
      <c r="F50" s="5">
        <v>-0.87210419853310661</v>
      </c>
      <c r="G50" s="2">
        <v>0.9251601380262604</v>
      </c>
      <c r="H50" s="12"/>
      <c r="I50" s="2">
        <v>-3.616568163648195</v>
      </c>
      <c r="J50" s="6">
        <v>2.5390686607739732</v>
      </c>
      <c r="K50" s="5">
        <v>-0.70389423630897019</v>
      </c>
      <c r="L50" s="2">
        <v>-0.28819962402650318</v>
      </c>
      <c r="M50" s="2">
        <v>0.18845948194233611</v>
      </c>
      <c r="N50" s="2">
        <v>0.25717600609867858</v>
      </c>
      <c r="O50" s="12"/>
      <c r="P50" s="12"/>
      <c r="Q50" s="6">
        <v>0.2379289892992959</v>
      </c>
      <c r="R50" s="12"/>
      <c r="S50" s="12"/>
      <c r="T50" s="12"/>
      <c r="U50" s="12"/>
      <c r="V50" s="12"/>
      <c r="W50" s="5">
        <v>-2.905204296559861</v>
      </c>
      <c r="X50" s="2">
        <v>1</v>
      </c>
      <c r="Y50" s="12"/>
      <c r="Z50" s="12"/>
      <c r="AA50" s="12"/>
      <c r="AB50" s="2"/>
      <c r="AC50" s="2"/>
      <c r="AD50" s="2"/>
      <c r="AE50" s="6"/>
    </row>
    <row r="51" spans="1:31" x14ac:dyDescent="0.35">
      <c r="A51" s="14"/>
      <c r="B51" s="14" t="s">
        <v>34</v>
      </c>
      <c r="C51" s="14" t="s">
        <v>35</v>
      </c>
      <c r="D51" s="1" t="s">
        <v>36</v>
      </c>
      <c r="E51" s="1" t="s">
        <v>17</v>
      </c>
      <c r="F51" s="5">
        <v>-0.87210419853310661</v>
      </c>
      <c r="G51" s="2">
        <v>0.9251601380262604</v>
      </c>
      <c r="H51" s="12"/>
      <c r="I51" s="2">
        <v>-3.616568163648195</v>
      </c>
      <c r="J51" s="6">
        <v>2.5390686607739732</v>
      </c>
      <c r="K51" s="5">
        <v>-1.5129575276589911</v>
      </c>
      <c r="L51" s="2">
        <v>-0.48288483011102162</v>
      </c>
      <c r="M51" s="2">
        <v>0.31808182065937951</v>
      </c>
      <c r="N51" s="2">
        <v>0.8841811246393122</v>
      </c>
      <c r="O51" s="12"/>
      <c r="P51" s="12"/>
      <c r="Q51" s="6">
        <v>0.8180091313115202</v>
      </c>
      <c r="R51" s="12"/>
      <c r="S51" s="12"/>
      <c r="T51" s="12"/>
      <c r="U51" s="12"/>
      <c r="V51" s="12"/>
      <c r="W51" s="5">
        <v>-1.14974915946891</v>
      </c>
      <c r="X51" s="2">
        <v>-0.5554113438466074</v>
      </c>
      <c r="Y51" s="12"/>
      <c r="Z51" s="12"/>
      <c r="AA51" s="12"/>
      <c r="AB51" s="2">
        <v>7.0035486479307962E-2</v>
      </c>
      <c r="AC51" s="2">
        <v>0.67748222940955793</v>
      </c>
      <c r="AD51" s="2">
        <v>0.39410760505758402</v>
      </c>
      <c r="AE51" s="6">
        <v>-0.32238361965641799</v>
      </c>
    </row>
    <row r="52" spans="1:31" x14ac:dyDescent="0.35">
      <c r="A52" s="14"/>
      <c r="B52" s="14"/>
      <c r="C52" s="14"/>
      <c r="D52" s="1" t="s">
        <v>37</v>
      </c>
      <c r="E52" s="1" t="s">
        <v>17</v>
      </c>
      <c r="F52" s="5">
        <v>-0.87210419853310661</v>
      </c>
      <c r="G52" s="2">
        <v>0.9251601380262604</v>
      </c>
      <c r="H52" s="12"/>
      <c r="I52" s="2">
        <v>-3.616568163648195</v>
      </c>
      <c r="J52" s="6">
        <v>2.5390686607739732</v>
      </c>
      <c r="K52" s="5">
        <v>-1.5129575276589911</v>
      </c>
      <c r="L52" s="2">
        <v>-0.48288483011102162</v>
      </c>
      <c r="M52" s="2">
        <v>0.31808182065937951</v>
      </c>
      <c r="N52" s="2">
        <v>0.8841811246393122</v>
      </c>
      <c r="O52" s="12"/>
      <c r="P52" s="12"/>
      <c r="Q52" s="6">
        <v>0.8180091313115202</v>
      </c>
      <c r="R52" s="12"/>
      <c r="S52" s="12"/>
      <c r="T52" s="12"/>
      <c r="U52" s="12"/>
      <c r="V52" s="12"/>
      <c r="W52" s="5">
        <v>-0.81174513801921189</v>
      </c>
      <c r="X52" s="2">
        <v>-0.51342695779819258</v>
      </c>
      <c r="Y52" s="12"/>
      <c r="Z52" s="12"/>
      <c r="AA52" s="12"/>
      <c r="AB52" s="2">
        <v>0.1470971492289902</v>
      </c>
      <c r="AC52" s="2">
        <v>0.49229547855010508</v>
      </c>
      <c r="AD52" s="2">
        <v>0.28638004601412198</v>
      </c>
      <c r="AE52" s="6">
        <v>-0.2342614926649651</v>
      </c>
    </row>
    <row r="53" spans="1:31" x14ac:dyDescent="0.35">
      <c r="A53" s="14"/>
      <c r="B53" s="14"/>
      <c r="C53" s="14"/>
      <c r="D53" s="1" t="s">
        <v>38</v>
      </c>
      <c r="E53" s="1" t="s">
        <v>17</v>
      </c>
      <c r="F53" s="5">
        <v>-0.87210419853310661</v>
      </c>
      <c r="G53" s="2">
        <v>0.9251601380262604</v>
      </c>
      <c r="H53" s="12"/>
      <c r="I53" s="2">
        <v>-3.616568163648195</v>
      </c>
      <c r="J53" s="6">
        <v>2.5390686607739732</v>
      </c>
      <c r="K53" s="5">
        <v>-1.5129575276589911</v>
      </c>
      <c r="L53" s="2">
        <v>-0.48288483011102162</v>
      </c>
      <c r="M53" s="2">
        <v>0.31808182065937951</v>
      </c>
      <c r="N53" s="2">
        <v>0.8841811246393122</v>
      </c>
      <c r="O53" s="12"/>
      <c r="P53" s="12"/>
      <c r="Q53" s="6">
        <v>0.8180091313115202</v>
      </c>
      <c r="R53" s="12"/>
      <c r="S53" s="12"/>
      <c r="T53" s="12"/>
      <c r="U53" s="12"/>
      <c r="V53" s="12"/>
      <c r="W53" s="5">
        <v>2.89781077439916E-2</v>
      </c>
      <c r="X53" s="2">
        <v>-0.63425290403906875</v>
      </c>
      <c r="Y53" s="12"/>
      <c r="Z53" s="12"/>
      <c r="AA53" s="12"/>
      <c r="AB53" s="2">
        <v>0.1812707345894016</v>
      </c>
      <c r="AC53" s="2">
        <v>9.6592040840439541E-2</v>
      </c>
      <c r="AD53" s="2">
        <v>5.6189898761517108E-2</v>
      </c>
      <c r="AE53" s="6">
        <v>-4.5963850274390872E-2</v>
      </c>
    </row>
    <row r="54" spans="1:31" x14ac:dyDescent="0.35">
      <c r="A54" s="14"/>
      <c r="B54" s="14"/>
      <c r="C54" s="14"/>
      <c r="D54" s="1" t="s">
        <v>39</v>
      </c>
      <c r="E54" s="1" t="s">
        <v>17</v>
      </c>
      <c r="F54" s="5">
        <v>-0.87210419853310661</v>
      </c>
      <c r="G54" s="2">
        <v>0.9251601380262604</v>
      </c>
      <c r="H54" s="12"/>
      <c r="I54" s="2">
        <v>-3.616568163648195</v>
      </c>
      <c r="J54" s="6">
        <v>2.5390686607739732</v>
      </c>
      <c r="K54" s="5">
        <v>-1.5129575276589911</v>
      </c>
      <c r="L54" s="2">
        <v>-0.48288483011102162</v>
      </c>
      <c r="M54" s="2">
        <v>0.31808182065937951</v>
      </c>
      <c r="N54" s="2">
        <v>0.8841811246393122</v>
      </c>
      <c r="O54" s="12"/>
      <c r="P54" s="12"/>
      <c r="Q54" s="6">
        <v>0.8180091313115202</v>
      </c>
      <c r="R54" s="12"/>
      <c r="S54" s="12"/>
      <c r="T54" s="12"/>
      <c r="U54" s="12"/>
      <c r="V54" s="12"/>
      <c r="W54" s="5">
        <v>-0.94617807659083197</v>
      </c>
      <c r="X54" s="2">
        <v>-0.32912009182794311</v>
      </c>
      <c r="Y54" s="12"/>
      <c r="Z54" s="12"/>
      <c r="AA54" s="12"/>
      <c r="AB54" s="2">
        <v>8.3053823710139016E-2</v>
      </c>
      <c r="AC54" s="2">
        <v>0.33874089753930392</v>
      </c>
      <c r="AD54" s="2">
        <v>0.19705367619844469</v>
      </c>
      <c r="AE54" s="6">
        <v>-0.16119170648883141</v>
      </c>
    </row>
    <row r="55" spans="1:31" x14ac:dyDescent="0.35">
      <c r="A55" s="14"/>
      <c r="B55" s="14"/>
      <c r="C55" s="14"/>
      <c r="D55" s="1" t="s">
        <v>40</v>
      </c>
      <c r="E55" s="1" t="s">
        <v>17</v>
      </c>
      <c r="F55" s="5">
        <v>-0.87210419853310661</v>
      </c>
      <c r="G55" s="2">
        <v>0.9251601380262604</v>
      </c>
      <c r="H55" s="12"/>
      <c r="I55" s="2">
        <v>-3.616568163648195</v>
      </c>
      <c r="J55" s="6">
        <v>2.5390686607739732</v>
      </c>
      <c r="K55" s="5">
        <v>-1.5129575276589911</v>
      </c>
      <c r="L55" s="2">
        <v>-0.48288483011102162</v>
      </c>
      <c r="M55" s="2">
        <v>0.31808182065937951</v>
      </c>
      <c r="N55" s="2">
        <v>0.8841811246393122</v>
      </c>
      <c r="O55" s="12"/>
      <c r="P55" s="12"/>
      <c r="Q55" s="6">
        <v>0.8180091313115202</v>
      </c>
      <c r="R55" s="12"/>
      <c r="S55" s="12"/>
      <c r="T55" s="12"/>
      <c r="U55" s="12"/>
      <c r="V55" s="12"/>
      <c r="W55" s="5">
        <v>-0.42833767138446399</v>
      </c>
      <c r="X55" s="2">
        <v>-0.46493353062313908</v>
      </c>
      <c r="Y55" s="12"/>
      <c r="Z55" s="12"/>
      <c r="AA55" s="12"/>
      <c r="AB55" s="2">
        <v>3.2629519867118997E-2</v>
      </c>
      <c r="AC55" s="2">
        <v>0.2143191037300303</v>
      </c>
      <c r="AD55" s="2">
        <v>0.12467454498805559</v>
      </c>
      <c r="AE55" s="6">
        <v>-0.10198491624233839</v>
      </c>
    </row>
    <row r="56" spans="1:31" x14ac:dyDescent="0.35">
      <c r="A56" s="14"/>
      <c r="B56" s="14"/>
      <c r="C56" s="14"/>
      <c r="D56" s="1" t="s">
        <v>41</v>
      </c>
      <c r="E56" s="1" t="s">
        <v>17</v>
      </c>
      <c r="F56" s="5">
        <v>-0.87210419853310661</v>
      </c>
      <c r="G56" s="2">
        <v>0.9251601380262604</v>
      </c>
      <c r="H56" s="12"/>
      <c r="I56" s="2">
        <v>-3.616568163648195</v>
      </c>
      <c r="J56" s="6">
        <v>2.5390686607739732</v>
      </c>
      <c r="K56" s="5">
        <v>-1.5129575276589911</v>
      </c>
      <c r="L56" s="2">
        <v>-0.48288483011102162</v>
      </c>
      <c r="M56" s="2">
        <v>0.31808182065937951</v>
      </c>
      <c r="N56" s="2">
        <v>0.8841811246393122</v>
      </c>
      <c r="O56" s="12"/>
      <c r="P56" s="12"/>
      <c r="Q56" s="6">
        <v>0.8180091313115202</v>
      </c>
      <c r="R56" s="12"/>
      <c r="S56" s="12"/>
      <c r="T56" s="12"/>
      <c r="U56" s="12"/>
      <c r="V56" s="12"/>
      <c r="W56" s="5">
        <v>8.1651333920783511E-2</v>
      </c>
      <c r="X56" s="2">
        <v>-0.67003320477506634</v>
      </c>
      <c r="Y56" s="12"/>
      <c r="Z56" s="12"/>
      <c r="AA56" s="12"/>
      <c r="AB56" s="2">
        <v>2.1506409171554899E-2</v>
      </c>
      <c r="AC56" s="2">
        <v>-4.0299096680680851E-2</v>
      </c>
      <c r="AD56" s="2">
        <v>-2.3442947710449712E-2</v>
      </c>
      <c r="AE56" s="6">
        <v>1.917654529200636E-2</v>
      </c>
    </row>
    <row r="57" spans="1:31" x14ac:dyDescent="0.35">
      <c r="A57" s="14"/>
      <c r="B57" s="14"/>
      <c r="C57" s="14"/>
      <c r="D57" s="1" t="s">
        <v>42</v>
      </c>
      <c r="E57" s="1" t="s">
        <v>17</v>
      </c>
      <c r="F57" s="5">
        <v>-0.87210419853310661</v>
      </c>
      <c r="G57" s="2">
        <v>0.9251601380262604</v>
      </c>
      <c r="H57" s="12"/>
      <c r="I57" s="2">
        <v>-3.616568163648195</v>
      </c>
      <c r="J57" s="6">
        <v>2.5390686607739732</v>
      </c>
      <c r="K57" s="5">
        <v>-1.5129575276589911</v>
      </c>
      <c r="L57" s="2">
        <v>-0.48288483011102162</v>
      </c>
      <c r="M57" s="2">
        <v>0.31808182065937951</v>
      </c>
      <c r="N57" s="2">
        <v>0.8841811246393122</v>
      </c>
      <c r="O57" s="12"/>
      <c r="P57" s="12"/>
      <c r="Q57" s="6">
        <v>0.8180091313115202</v>
      </c>
      <c r="R57" s="12"/>
      <c r="S57" s="12"/>
      <c r="T57" s="12"/>
      <c r="U57" s="12"/>
      <c r="V57" s="12"/>
      <c r="W57" s="5">
        <v>0.217915469941625</v>
      </c>
      <c r="X57" s="2">
        <v>-0.40828669118873973</v>
      </c>
      <c r="Y57" s="12"/>
      <c r="Z57" s="12"/>
      <c r="AA57" s="12"/>
      <c r="AB57" s="2">
        <v>7.0709858890908445E-2</v>
      </c>
      <c r="AC57" s="2">
        <v>-6.0102091860313643E-2</v>
      </c>
      <c r="AD57" s="2">
        <v>-3.4962823309273583E-2</v>
      </c>
      <c r="AE57" s="6">
        <v>2.8599908723417049E-2</v>
      </c>
    </row>
    <row r="58" spans="1:31" x14ac:dyDescent="0.35">
      <c r="A58" s="14"/>
      <c r="B58" s="14"/>
      <c r="C58" s="14"/>
      <c r="D58" s="1" t="s">
        <v>25</v>
      </c>
      <c r="E58" s="1" t="s">
        <v>17</v>
      </c>
      <c r="F58" s="5">
        <v>-0.87210419853310661</v>
      </c>
      <c r="G58" s="2">
        <v>0.9251601380262604</v>
      </c>
      <c r="H58" s="12"/>
      <c r="I58" s="2">
        <v>-3.616568163648195</v>
      </c>
      <c r="J58" s="6">
        <v>2.5390686607739732</v>
      </c>
      <c r="K58" s="5">
        <v>-1.5129575276589911</v>
      </c>
      <c r="L58" s="2">
        <v>-0.48288483011102162</v>
      </c>
      <c r="M58" s="2">
        <v>0.31808182065937951</v>
      </c>
      <c r="N58" s="2">
        <v>0.8841811246393122</v>
      </c>
      <c r="O58" s="12"/>
      <c r="P58" s="12"/>
      <c r="Q58" s="6">
        <v>0.8180091313115202</v>
      </c>
      <c r="R58" s="12"/>
      <c r="S58" s="12"/>
      <c r="T58" s="12"/>
      <c r="U58" s="12"/>
      <c r="V58" s="12"/>
      <c r="W58" s="5">
        <v>-3.009471388914152</v>
      </c>
      <c r="X58" s="2">
        <v>1</v>
      </c>
      <c r="Y58" s="12"/>
      <c r="Z58" s="12"/>
      <c r="AA58" s="12"/>
      <c r="AB58" s="2"/>
      <c r="AC58" s="2"/>
      <c r="AD58" s="2"/>
      <c r="AE58" s="6"/>
    </row>
    <row r="59" spans="1:31" x14ac:dyDescent="0.35">
      <c r="A59" s="14"/>
      <c r="B59" s="14" t="s">
        <v>43</v>
      </c>
      <c r="C59" s="14" t="s">
        <v>44</v>
      </c>
      <c r="D59" s="1" t="s">
        <v>45</v>
      </c>
      <c r="E59" s="1" t="s">
        <v>17</v>
      </c>
      <c r="F59" s="5">
        <v>-0.87210419853310661</v>
      </c>
      <c r="G59" s="2">
        <v>0.9251601380262604</v>
      </c>
      <c r="H59" s="12"/>
      <c r="I59" s="2">
        <v>-3.616568163648195</v>
      </c>
      <c r="J59" s="6">
        <v>2.5390686607739732</v>
      </c>
      <c r="K59" s="5">
        <v>-0.68359294913337632</v>
      </c>
      <c r="L59" s="2">
        <v>-0.3342857833706594</v>
      </c>
      <c r="M59" s="2">
        <v>0.17563312100817721</v>
      </c>
      <c r="N59" s="2">
        <v>0.28722705994976228</v>
      </c>
      <c r="O59" s="12"/>
      <c r="P59" s="12"/>
      <c r="Q59" s="6">
        <v>0.26573102642799912</v>
      </c>
      <c r="R59" s="12"/>
      <c r="S59" s="12"/>
      <c r="T59" s="12"/>
      <c r="U59" s="12"/>
      <c r="V59" s="12"/>
      <c r="W59" s="5">
        <v>0.59859221598326939</v>
      </c>
      <c r="X59" s="2"/>
      <c r="Y59" s="12"/>
      <c r="Z59" s="12"/>
      <c r="AA59" s="12"/>
      <c r="AB59" s="2"/>
      <c r="AC59" s="2">
        <v>8.5035242140293121E-2</v>
      </c>
      <c r="AD59" s="2">
        <v>0.27875736355781561</v>
      </c>
      <c r="AE59" s="6">
        <v>-7.4074480342581239E-2</v>
      </c>
    </row>
    <row r="60" spans="1:31" x14ac:dyDescent="0.35">
      <c r="A60" s="14"/>
      <c r="B60" s="14"/>
      <c r="C60" s="14"/>
      <c r="D60" s="1" t="s">
        <v>46</v>
      </c>
      <c r="E60" s="1" t="s">
        <v>17</v>
      </c>
      <c r="F60" s="5">
        <v>-0.87210419853310661</v>
      </c>
      <c r="G60" s="2">
        <v>0.9251601380262604</v>
      </c>
      <c r="H60" s="12"/>
      <c r="I60" s="2">
        <v>-3.616568163648195</v>
      </c>
      <c r="J60" s="6">
        <v>2.5390686607739732</v>
      </c>
      <c r="K60" s="5">
        <v>-0.68359294913337632</v>
      </c>
      <c r="L60" s="2">
        <v>-0.3342857833706594</v>
      </c>
      <c r="M60" s="2">
        <v>0.17563312100817721</v>
      </c>
      <c r="N60" s="2">
        <v>0.28722705994976228</v>
      </c>
      <c r="O60" s="12"/>
      <c r="P60" s="12"/>
      <c r="Q60" s="6">
        <v>0.26573102642799912</v>
      </c>
      <c r="R60" s="12"/>
      <c r="S60" s="12"/>
      <c r="T60" s="12"/>
      <c r="U60" s="12"/>
      <c r="V60" s="12"/>
      <c r="W60" s="5">
        <v>507318.43</v>
      </c>
      <c r="X60" s="2"/>
      <c r="Y60" s="12"/>
      <c r="Z60" s="12"/>
      <c r="AA60" s="12"/>
      <c r="AB60" s="2"/>
      <c r="AC60" s="2">
        <v>0.46320986747741699</v>
      </c>
      <c r="AD60" s="2">
        <v>1.5184663534164431</v>
      </c>
      <c r="AE60" s="6">
        <v>-0.40350362268973222</v>
      </c>
    </row>
    <row r="61" spans="1:31" x14ac:dyDescent="0.35">
      <c r="A61" s="14"/>
      <c r="B61" s="14"/>
      <c r="C61" s="14"/>
      <c r="D61" s="1" t="s">
        <v>47</v>
      </c>
      <c r="E61" s="1" t="s">
        <v>17</v>
      </c>
      <c r="F61" s="5">
        <v>-0.87210419853310661</v>
      </c>
      <c r="G61" s="2">
        <v>0.9251601380262604</v>
      </c>
      <c r="H61" s="12"/>
      <c r="I61" s="2">
        <v>-3.616568163648195</v>
      </c>
      <c r="J61" s="6">
        <v>2.5390686607739732</v>
      </c>
      <c r="K61" s="5">
        <v>-0.68359294913337632</v>
      </c>
      <c r="L61" s="2">
        <v>-0.3342857833706594</v>
      </c>
      <c r="M61" s="2">
        <v>0.17563312100817721</v>
      </c>
      <c r="N61" s="2">
        <v>0.28722705994976228</v>
      </c>
      <c r="O61" s="12"/>
      <c r="P61" s="12"/>
      <c r="Q61" s="6">
        <v>0.26573102642799912</v>
      </c>
      <c r="R61" s="12"/>
      <c r="S61" s="12"/>
      <c r="T61" s="12"/>
      <c r="U61" s="12"/>
      <c r="V61" s="12"/>
      <c r="W61" s="5">
        <v>23670.355</v>
      </c>
      <c r="X61" s="2"/>
      <c r="Y61" s="12"/>
      <c r="Z61" s="12"/>
      <c r="AA61" s="12"/>
      <c r="AB61" s="2"/>
      <c r="AC61" s="2">
        <v>-0.24319401383399961</v>
      </c>
      <c r="AD61" s="2">
        <v>-0.79722380638122559</v>
      </c>
      <c r="AE61" s="6">
        <v>0.2118471003625195</v>
      </c>
    </row>
    <row r="62" spans="1:31" x14ac:dyDescent="0.35">
      <c r="A62" s="14"/>
      <c r="B62" s="1" t="s">
        <v>25</v>
      </c>
      <c r="C62" s="1"/>
      <c r="D62" s="1"/>
      <c r="E62" s="1" t="s">
        <v>17</v>
      </c>
      <c r="F62" s="5">
        <v>-0.87210419853310661</v>
      </c>
      <c r="G62" s="2">
        <v>0.9251601380262604</v>
      </c>
      <c r="H62" s="12"/>
      <c r="I62" s="2">
        <v>-3.616568163648195</v>
      </c>
      <c r="J62" s="6">
        <v>2.5390686607739732</v>
      </c>
      <c r="K62" s="5">
        <v>-3.038821855510911</v>
      </c>
      <c r="L62" s="2">
        <v>1</v>
      </c>
      <c r="M62" s="2"/>
      <c r="N62" s="2"/>
      <c r="O62" s="12"/>
      <c r="P62" s="12"/>
      <c r="Q62" s="6"/>
      <c r="R62" s="12"/>
      <c r="S62" s="12"/>
      <c r="T62" s="12"/>
      <c r="U62" s="12"/>
      <c r="V62" s="12"/>
      <c r="W62" s="5"/>
      <c r="X62" s="2"/>
      <c r="Y62" s="12"/>
      <c r="Z62" s="12"/>
      <c r="AA62" s="12"/>
      <c r="AB62" s="2"/>
      <c r="AC62" s="2"/>
      <c r="AD62" s="2"/>
      <c r="AE62" s="6"/>
    </row>
    <row r="63" spans="1:31" x14ac:dyDescent="0.35">
      <c r="A63" s="14"/>
      <c r="B63" s="14"/>
      <c r="C63" s="14"/>
      <c r="D63" s="14"/>
      <c r="E63" s="1" t="s">
        <v>48</v>
      </c>
      <c r="F63" s="5">
        <v>-1.12501711944752</v>
      </c>
      <c r="G63" s="2">
        <v>-0.19357616322055121</v>
      </c>
      <c r="H63" s="12"/>
      <c r="I63" s="2">
        <v>0.2255865256484956</v>
      </c>
      <c r="J63" s="6">
        <v>0.26144467164937779</v>
      </c>
      <c r="K63" s="5"/>
      <c r="L63" s="2"/>
      <c r="M63" s="2"/>
      <c r="N63" s="2"/>
      <c r="O63" s="12"/>
      <c r="P63" s="12"/>
      <c r="Q63" s="6"/>
      <c r="R63" s="12"/>
      <c r="S63" s="12"/>
      <c r="T63" s="12"/>
      <c r="U63" s="12"/>
      <c r="V63" s="12"/>
      <c r="W63" s="5"/>
      <c r="X63" s="2"/>
      <c r="Y63" s="12"/>
      <c r="Z63" s="12"/>
      <c r="AA63" s="12"/>
      <c r="AB63" s="2"/>
      <c r="AC63" s="2"/>
      <c r="AD63" s="2"/>
      <c r="AE63" s="6"/>
    </row>
    <row r="64" spans="1:31" x14ac:dyDescent="0.35">
      <c r="A64" s="14"/>
      <c r="B64" s="14"/>
      <c r="C64" s="14"/>
      <c r="D64" s="14"/>
      <c r="E64" s="1" t="s">
        <v>49</v>
      </c>
      <c r="F64" s="5">
        <v>3.04248764900703E-2</v>
      </c>
      <c r="G64" s="2">
        <v>-0.95661775350061717</v>
      </c>
      <c r="H64" s="12"/>
      <c r="I64" s="2">
        <v>2.1314149524862811E-3</v>
      </c>
      <c r="J64" s="6">
        <v>-2.7066027614839741E-2</v>
      </c>
      <c r="K64" s="5"/>
      <c r="L64" s="2"/>
      <c r="M64" s="2"/>
      <c r="N64" s="2"/>
      <c r="O64" s="12"/>
      <c r="P64" s="12"/>
      <c r="Q64" s="6"/>
      <c r="R64" s="12"/>
      <c r="S64" s="12"/>
      <c r="T64" s="12"/>
      <c r="U64" s="12"/>
      <c r="V64" s="12"/>
      <c r="W64" s="5"/>
      <c r="X64" s="2"/>
      <c r="Y64" s="12"/>
      <c r="Z64" s="12"/>
      <c r="AA64" s="12"/>
      <c r="AB64" s="2"/>
      <c r="AC64" s="2"/>
      <c r="AD64" s="2"/>
      <c r="AE64" s="6"/>
    </row>
    <row r="65" spans="1:31" x14ac:dyDescent="0.35">
      <c r="A65" s="14"/>
      <c r="B65" s="14"/>
      <c r="C65" s="14"/>
      <c r="D65" s="14"/>
      <c r="E65" s="1" t="s">
        <v>25</v>
      </c>
      <c r="F65" s="7">
        <v>-0.2290505877306358</v>
      </c>
      <c r="G65" s="8">
        <v>1</v>
      </c>
      <c r="H65" s="13"/>
      <c r="I65" s="8"/>
      <c r="J65" s="9"/>
      <c r="K65" s="7"/>
      <c r="L65" s="8"/>
      <c r="M65" s="8"/>
      <c r="N65" s="8"/>
      <c r="O65" s="13"/>
      <c r="P65" s="13"/>
      <c r="Q65" s="9"/>
      <c r="R65" s="13"/>
      <c r="S65" s="13"/>
      <c r="T65" s="13"/>
      <c r="U65" s="13"/>
      <c r="V65" s="13"/>
      <c r="W65" s="7"/>
      <c r="X65" s="8"/>
      <c r="Y65" s="13"/>
      <c r="Z65" s="13"/>
      <c r="AA65" s="13"/>
      <c r="AB65" s="8"/>
      <c r="AC65" s="8"/>
      <c r="AD65" s="8"/>
      <c r="AE65" s="9"/>
    </row>
  </sheetData>
  <mergeCells count="27">
    <mergeCell ref="W1:AE1"/>
    <mergeCell ref="B13:B19"/>
    <mergeCell ref="B20:B27"/>
    <mergeCell ref="B44:B50"/>
    <mergeCell ref="B51:B58"/>
    <mergeCell ref="K1:Q1"/>
    <mergeCell ref="C32:C34"/>
    <mergeCell ref="F1:J1"/>
    <mergeCell ref="B28:B30"/>
    <mergeCell ref="C44:C50"/>
    <mergeCell ref="C35:C43"/>
    <mergeCell ref="D63:D65"/>
    <mergeCell ref="C13:C19"/>
    <mergeCell ref="C20:C27"/>
    <mergeCell ref="A4:A34"/>
    <mergeCell ref="C28:C30"/>
    <mergeCell ref="B63:B65"/>
    <mergeCell ref="B32:B34"/>
    <mergeCell ref="B59:B61"/>
    <mergeCell ref="A35:A65"/>
    <mergeCell ref="B4:B12"/>
    <mergeCell ref="C51:C58"/>
    <mergeCell ref="C63:C65"/>
    <mergeCell ref="B35:B43"/>
    <mergeCell ref="C59:C61"/>
    <mergeCell ref="C4:C12"/>
    <mergeCell ref="D32:D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28F4-8FEB-4FD9-B697-D130384B6A29}">
  <dimension ref="A1:T9"/>
  <sheetViews>
    <sheetView workbookViewId="0">
      <selection activeCell="H2" sqref="H2"/>
    </sheetView>
  </sheetViews>
  <sheetFormatPr defaultRowHeight="14.5" x14ac:dyDescent="0.35"/>
  <cols>
    <col min="1" max="3" width="12.453125" style="15" bestFit="1" customWidth="1"/>
    <col min="4" max="4" width="11.81640625" style="15" bestFit="1" customWidth="1"/>
    <col min="5" max="5" width="12.453125" style="15" bestFit="1" customWidth="1"/>
    <col min="6" max="6" width="9.81640625" hidden="1" customWidth="1"/>
    <col min="7" max="7" width="8.7265625" style="16"/>
    <col min="8" max="8" width="10.08984375" style="15" bestFit="1" customWidth="1"/>
    <col min="9" max="9" width="11.54296875" style="15" bestFit="1" customWidth="1"/>
    <col min="10" max="10" width="11.90625" style="15" bestFit="1" customWidth="1"/>
    <col min="11" max="11" width="12.54296875" style="15" bestFit="1" customWidth="1"/>
    <col min="12" max="12" width="11.6328125" style="15" bestFit="1" customWidth="1"/>
    <col min="13" max="13" width="8.26953125" style="15" bestFit="1" customWidth="1"/>
    <col min="14" max="14" width="18.08984375" bestFit="1" customWidth="1"/>
    <col min="17" max="17" width="18" customWidth="1"/>
  </cols>
  <sheetData>
    <row r="1" spans="1:20" x14ac:dyDescent="0.35">
      <c r="A1" s="17" t="s">
        <v>51</v>
      </c>
      <c r="B1" s="18" t="s">
        <v>4</v>
      </c>
      <c r="C1" s="18" t="s">
        <v>52</v>
      </c>
      <c r="D1" s="18" t="s">
        <v>5</v>
      </c>
      <c r="E1" s="18" t="s">
        <v>6</v>
      </c>
      <c r="F1" s="18" t="s">
        <v>8</v>
      </c>
      <c r="G1" s="27" t="s">
        <v>53</v>
      </c>
      <c r="H1" s="17" t="s">
        <v>54</v>
      </c>
      <c r="I1" s="18" t="s">
        <v>55</v>
      </c>
      <c r="J1" s="18" t="s">
        <v>56</v>
      </c>
      <c r="K1" s="18" t="s">
        <v>57</v>
      </c>
      <c r="L1" s="18" t="s">
        <v>58</v>
      </c>
      <c r="M1" s="18" t="s">
        <v>59</v>
      </c>
      <c r="N1" s="19" t="s">
        <v>60</v>
      </c>
      <c r="Q1" s="34" t="s">
        <v>71</v>
      </c>
      <c r="R1" s="35" t="s">
        <v>72</v>
      </c>
      <c r="S1" s="35" t="s">
        <v>73</v>
      </c>
      <c r="T1" s="36" t="s">
        <v>74</v>
      </c>
    </row>
    <row r="2" spans="1:20" x14ac:dyDescent="0.35">
      <c r="A2" s="20">
        <v>7.5449875992151597E-2</v>
      </c>
      <c r="B2" s="21">
        <v>-0.5554113438466074</v>
      </c>
      <c r="C2" s="21">
        <f>A2*B2</f>
        <v>-4.1905717017860798E-2</v>
      </c>
      <c r="D2" s="21">
        <v>7.0035486479307962E-2</v>
      </c>
      <c r="E2" s="21">
        <f>B2*(A2-D2)</f>
        <v>-3.007213355437461E-3</v>
      </c>
      <c r="F2" s="28">
        <f>E2/SUM($E$2:$E$8)</f>
        <v>1.2111463066386706E-3</v>
      </c>
      <c r="G2" s="29">
        <f>SUM(C2:C9)</f>
        <v>-5.8075982127363108</v>
      </c>
      <c r="H2" s="33">
        <v>1.7991999999999999</v>
      </c>
      <c r="I2" s="25">
        <v>-0.48288483011102162</v>
      </c>
      <c r="J2" s="25">
        <v>0.31808182065937951</v>
      </c>
      <c r="K2" s="25">
        <f>I2*H2</f>
        <v>-0.86880638633575002</v>
      </c>
      <c r="L2" s="25">
        <f>I2*(H2-J2)</f>
        <v>-0.71520950040524123</v>
      </c>
      <c r="M2" s="25">
        <v>0.9251601380262604</v>
      </c>
      <c r="N2" s="26">
        <f>M2*L2</f>
        <v>-0.66168332011260567</v>
      </c>
      <c r="Q2" s="17" t="s">
        <v>61</v>
      </c>
      <c r="R2" s="18" t="s">
        <v>62</v>
      </c>
      <c r="S2" s="18">
        <v>-4.2619999999999996</v>
      </c>
      <c r="T2" s="19">
        <v>1.7991999999999999</v>
      </c>
    </row>
    <row r="3" spans="1:20" x14ac:dyDescent="0.35">
      <c r="A3" s="20">
        <v>-0.81174513801921189</v>
      </c>
      <c r="B3" s="21">
        <v>-0.51342695779819258</v>
      </c>
      <c r="C3" s="21">
        <f t="shared" ref="C3:C9" si="0">A3*B3</f>
        <v>0.41677183672067791</v>
      </c>
      <c r="D3" s="21">
        <v>0.1470971492289902</v>
      </c>
      <c r="E3" s="21">
        <f t="shared" ref="E3:E8" si="1">B3*(A3-D3)</f>
        <v>0.49229547855010508</v>
      </c>
      <c r="F3" s="28">
        <f t="shared" ref="F3:F8" si="2">E3/SUM($E$2:$E$8)</f>
        <v>-0.19827055155324722</v>
      </c>
      <c r="G3" s="30"/>
      <c r="Q3" s="20" t="s">
        <v>63</v>
      </c>
      <c r="R3" s="21">
        <v>-4.2619999999999996</v>
      </c>
      <c r="S3" s="21">
        <v>-3.742</v>
      </c>
      <c r="T3" s="37">
        <v>1.0283</v>
      </c>
    </row>
    <row r="4" spans="1:20" x14ac:dyDescent="0.35">
      <c r="A4" s="20">
        <v>-0.71584743105365611</v>
      </c>
      <c r="B4" s="21">
        <v>-0.63425290403906875</v>
      </c>
      <c r="C4" s="21">
        <f t="shared" si="0"/>
        <v>0.45402831199468846</v>
      </c>
      <c r="D4" s="21">
        <v>0.1812707345894016</v>
      </c>
      <c r="E4" s="21">
        <f t="shared" si="1"/>
        <v>0.56899980182531162</v>
      </c>
      <c r="F4" s="28">
        <f t="shared" si="2"/>
        <v>-0.22916299144947491</v>
      </c>
      <c r="G4" s="30"/>
      <c r="Q4" s="20" t="s">
        <v>64</v>
      </c>
      <c r="R4" s="21">
        <v>-3.742</v>
      </c>
      <c r="S4" s="21">
        <v>-3.2490000000000001</v>
      </c>
      <c r="T4" s="37">
        <v>0.39650000000000002</v>
      </c>
    </row>
    <row r="5" spans="1:20" x14ac:dyDescent="0.35">
      <c r="A5" s="20">
        <v>-0.94617807659083197</v>
      </c>
      <c r="B5" s="21">
        <v>-0.32912009182794311</v>
      </c>
      <c r="C5" s="21">
        <f t="shared" si="0"/>
        <v>0.31140621545316122</v>
      </c>
      <c r="D5" s="21">
        <v>8.3053823710139016E-2</v>
      </c>
      <c r="E5" s="21">
        <f t="shared" si="1"/>
        <v>0.33874089753930392</v>
      </c>
      <c r="F5" s="28">
        <f t="shared" si="2"/>
        <v>-0.13642689708742492</v>
      </c>
      <c r="G5" s="30"/>
      <c r="Q5" s="20" t="s">
        <v>65</v>
      </c>
      <c r="R5" s="21"/>
      <c r="S5" s="21"/>
      <c r="T5" s="37">
        <v>0.17380000000000001</v>
      </c>
    </row>
    <row r="6" spans="1:20" x14ac:dyDescent="0.35">
      <c r="A6" s="20">
        <v>-0.42833767138446399</v>
      </c>
      <c r="B6" s="21">
        <v>-0.46493353062313908</v>
      </c>
      <c r="C6" s="21">
        <f t="shared" si="0"/>
        <v>0.19914854585567277</v>
      </c>
      <c r="D6" s="21">
        <v>3.2629519867118997E-2</v>
      </c>
      <c r="E6" s="21">
        <f t="shared" si="1"/>
        <v>0.21431910373003027</v>
      </c>
      <c r="F6" s="28">
        <f t="shared" si="2"/>
        <v>-8.6316386715759391E-2</v>
      </c>
      <c r="G6" s="30"/>
      <c r="Q6" s="20" t="s">
        <v>66</v>
      </c>
      <c r="R6" s="21">
        <v>-3.2490000000000001</v>
      </c>
      <c r="S6" s="21">
        <v>-2.8279999999999998</v>
      </c>
      <c r="T6" s="37">
        <v>5.4999999999999997E-3</v>
      </c>
    </row>
    <row r="7" spans="1:20" x14ac:dyDescent="0.35">
      <c r="A7" s="20">
        <v>8.1651333920783511E-2</v>
      </c>
      <c r="B7" s="21">
        <v>-0.67003320477506634</v>
      </c>
      <c r="C7" s="21">
        <f t="shared" si="0"/>
        <v>-5.4709104941101656E-2</v>
      </c>
      <c r="D7" s="21">
        <v>2.1506409171554899E-2</v>
      </c>
      <c r="E7" s="21">
        <f t="shared" si="1"/>
        <v>-4.0299096680680851E-2</v>
      </c>
      <c r="F7" s="28">
        <f t="shared" si="2"/>
        <v>1.6230342292617671E-2</v>
      </c>
      <c r="G7" s="30"/>
      <c r="Q7" s="20" t="s">
        <v>67</v>
      </c>
      <c r="R7" s="21">
        <v>-2.8279999999999998</v>
      </c>
      <c r="S7" s="21">
        <v>-2.2000000000000002</v>
      </c>
      <c r="T7" s="37">
        <v>-0.56259999999999999</v>
      </c>
    </row>
    <row r="8" spans="1:20" x14ac:dyDescent="0.35">
      <c r="A8" s="20">
        <v>10</v>
      </c>
      <c r="B8" s="21">
        <v>-0.40828669118873973</v>
      </c>
      <c r="C8" s="21">
        <f t="shared" si="0"/>
        <v>-4.0828669118873968</v>
      </c>
      <c r="D8" s="21">
        <v>7.0709858890908445E-2</v>
      </c>
      <c r="E8" s="21">
        <f t="shared" si="1"/>
        <v>-4.053997017566406</v>
      </c>
      <c r="F8" s="28">
        <f t="shared" si="2"/>
        <v>1.6327353382066503</v>
      </c>
      <c r="G8" s="30"/>
      <c r="Q8" s="20" t="s">
        <v>68</v>
      </c>
      <c r="R8" s="21">
        <v>-2.2000000000000002</v>
      </c>
      <c r="S8" s="21">
        <v>-1.83</v>
      </c>
      <c r="T8" s="37">
        <v>-1.0892999999999999</v>
      </c>
    </row>
    <row r="9" spans="1:20" x14ac:dyDescent="0.35">
      <c r="A9" s="22">
        <v>-3.009471388914152</v>
      </c>
      <c r="B9" s="23">
        <v>1</v>
      </c>
      <c r="C9" s="23">
        <f t="shared" si="0"/>
        <v>-3.009471388914152</v>
      </c>
      <c r="D9" s="23"/>
      <c r="E9" s="23"/>
      <c r="F9" s="31"/>
      <c r="G9" s="32"/>
      <c r="Q9" s="33" t="s">
        <v>69</v>
      </c>
      <c r="R9" s="24">
        <v>-1.83</v>
      </c>
      <c r="S9" s="24" t="s">
        <v>70</v>
      </c>
      <c r="T9" s="38">
        <v>-1.5129999999999999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Giorgio Barazzetta</cp:lastModifiedBy>
  <dcterms:created xsi:type="dcterms:W3CDTF">2024-01-31T13:25:39Z</dcterms:created>
  <dcterms:modified xsi:type="dcterms:W3CDTF">2024-01-31T17:55:11Z</dcterms:modified>
</cp:coreProperties>
</file>