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definedNames>
    <definedName name="solver_node1" localSheetId="0" hidden="1">"1;$C$38;;;;$B$14;credit;1;"</definedName>
    <definedName name="solver_node10" localSheetId="0" hidden="1">"2;$S$36;$O$41;8000;0.3;collect 100%;Terminal;1;"</definedName>
    <definedName name="solver_node11" localSheetId="0" hidden="1">"2;$S$41;$O$41;4000;0.5;collect 50%;Terminal;1;"</definedName>
    <definedName name="solver_node12" localSheetId="0" hidden="1">"2;$S$46;$O$41;0;0.2;collect 0%;Terminal;1;"</definedName>
    <definedName name="solver_node13" localSheetId="0" hidden="1">"0;$G$53;$C$38;0;;deny credit;New Node;1;"</definedName>
    <definedName name="solver_node14" localSheetId="0" hidden="1">"2;$K$51;$G$53;3000;0.2;buy with cash;Terminal;1;"</definedName>
    <definedName name="solver_node15" localSheetId="0" hidden="1">"2;$K$56;$G$53;0;0.8;not buy;Terminal;1;"</definedName>
    <definedName name="solver_node2" localSheetId="0" hidden="1">"0;$G$24;$C$38;-5000;;grantc credit;New Node;1;"</definedName>
    <definedName name="solver_node3" localSheetId="0" hidden="1">"2;$K$16;$G$24;8000;=F2;good risk;Terminal;1;"</definedName>
    <definedName name="solver_node4" localSheetId="0" hidden="1">"1;$K$33;$G$24;0;0.3;bad risk;action;1;"</definedName>
    <definedName name="solver_node5" localSheetId="0" hidden="1">"0;$O$26;$K$33;0;;bill;collection;1;"</definedName>
    <definedName name="solver_node6" localSheetId="0" hidden="1">"2;$S$21;$O$26;8000;0.1;collect 100%;Terminal;1;"</definedName>
    <definedName name="solver_node7" localSheetId="0" hidden="1">"2;$S$26;$O$26;4000;0.2;collect 50%;Terminal;1;"</definedName>
    <definedName name="solver_node8" localSheetId="0" hidden="1">"2;$S$31;$O$26;0;0.7;collect 0%;Terminal;1;"</definedName>
    <definedName name="solver_node9" localSheetId="0" hidden="1">"0;$O$41;$K$33;-2000;;pursue;collection;1;"</definedName>
    <definedName name="solver_nodes" localSheetId="0" hidden="1">15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Sheet1!$B$14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6" i="1" l="1"/>
  <c r="J57" i="1" s="1"/>
  <c r="T51" i="1"/>
  <c r="J52" i="1" s="1"/>
  <c r="F54" i="1" s="1"/>
  <c r="R47" i="1"/>
  <c r="T46" i="1"/>
  <c r="T41" i="1"/>
  <c r="R42" i="1" s="1"/>
  <c r="T36" i="1"/>
  <c r="R37" i="1" s="1"/>
  <c r="N42" i="1" s="1"/>
  <c r="T31" i="1"/>
  <c r="R32" i="1" s="1"/>
  <c r="T26" i="1"/>
  <c r="R27" i="1" s="1"/>
  <c r="T21" i="1"/>
  <c r="R22" i="1" s="1"/>
  <c r="N27" i="1" s="1"/>
  <c r="J34" i="1" s="1"/>
  <c r="K33" i="1" s="1"/>
  <c r="I14" i="1"/>
  <c r="T16" i="1"/>
  <c r="J17" i="1" s="1"/>
  <c r="F25" i="1" l="1"/>
  <c r="B39" i="1" s="1"/>
  <c r="C38" i="1" s="1"/>
</calcChain>
</file>

<file path=xl/sharedStrings.xml><?xml version="1.0" encoding="utf-8"?>
<sst xmlns="http://schemas.openxmlformats.org/spreadsheetml/2006/main" count="27" uniqueCount="19">
  <si>
    <t>grantc credit</t>
  </si>
  <si>
    <t>deny credit</t>
  </si>
  <si>
    <t>buy with cash</t>
  </si>
  <si>
    <t>not buy</t>
  </si>
  <si>
    <t>good risk</t>
  </si>
  <si>
    <t>bad risk</t>
  </si>
  <si>
    <t>pursue</t>
  </si>
  <si>
    <t>collect 100%</t>
  </si>
  <si>
    <t>collect 50%</t>
  </si>
  <si>
    <t>collect 0%</t>
  </si>
  <si>
    <t>bill</t>
  </si>
  <si>
    <t>grant credit</t>
  </si>
  <si>
    <t>buy cash</t>
  </si>
  <si>
    <t xml:space="preserve">not buy </t>
  </si>
  <si>
    <t>cost</t>
  </si>
  <si>
    <t>pro</t>
  </si>
  <si>
    <t>(a) The optimal decision is grant credit to the customer. If the customer turns out to be bad credit , pursue the collection vigoriously.</t>
  </si>
  <si>
    <t>if the customer is good credit risk ,we do not need to do anything.</t>
  </si>
  <si>
    <t>(b)Base on the optimal strategy , the expected value will be $1320 profit, the best outcome is $3000 profit.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</si>
</sst>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37</xdr:row>
      <xdr:rowOff>0</xdr:rowOff>
    </xdr:from>
    <xdr:to>
      <xdr:col>3</xdr:col>
      <xdr:colOff>0</xdr:colOff>
      <xdr:row>37</xdr:row>
      <xdr:rowOff>148166</xdr:rowOff>
    </xdr:to>
    <xdr:sp macro="" textlink="">
      <xdr:nvSpPr>
        <xdr:cNvPr id="2" name="Solver_shape$C$38">
          <a:extLst>
            <a:ext uri="{FF2B5EF4-FFF2-40B4-BE49-F238E27FC236}">
              <a16:creationId xmlns:a16="http://schemas.microsoft.com/office/drawing/2014/main" id="{CA1E23D2-AC54-44FA-99E2-70D9ADF443E4}"/>
            </a:ext>
          </a:extLst>
        </xdr:cNvPr>
        <xdr:cNvSpPr/>
      </xdr:nvSpPr>
      <xdr:spPr>
        <a:xfrm>
          <a:off x="1219200" y="681355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37</xdr:row>
      <xdr:rowOff>76200</xdr:rowOff>
    </xdr:from>
    <xdr:to>
      <xdr:col>2</xdr:col>
      <xdr:colOff>0</xdr:colOff>
      <xdr:row>37</xdr:row>
      <xdr:rowOff>76200</xdr:rowOff>
    </xdr:to>
    <xdr:cxnSp macro="">
      <xdr:nvCxnSpPr>
        <xdr:cNvPr id="3" name="Solver_line$C$38">
          <a:extLst>
            <a:ext uri="{FF2B5EF4-FFF2-40B4-BE49-F238E27FC236}">
              <a16:creationId xmlns:a16="http://schemas.microsoft.com/office/drawing/2014/main" id="{ABFBC5DB-D1B4-4D01-81CA-9AC8B9414F60}"/>
            </a:ext>
          </a:extLst>
        </xdr:cNvPr>
        <xdr:cNvCxnSpPr/>
      </xdr:nvCxnSpPr>
      <xdr:spPr>
        <a:xfrm>
          <a:off x="609600" y="688975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76200</xdr:rowOff>
    </xdr:from>
    <xdr:to>
      <xdr:col>4</xdr:col>
      <xdr:colOff>0</xdr:colOff>
      <xdr:row>37</xdr:row>
      <xdr:rowOff>76200</xdr:rowOff>
    </xdr:to>
    <xdr:cxnSp macro="">
      <xdr:nvCxnSpPr>
        <xdr:cNvPr id="4" name="Solver_shapecon$G$24">
          <a:extLst>
            <a:ext uri="{FF2B5EF4-FFF2-40B4-BE49-F238E27FC236}">
              <a16:creationId xmlns:a16="http://schemas.microsoft.com/office/drawing/2014/main" id="{B671796C-E0E1-4774-9F47-ACAFECEC2A83}"/>
            </a:ext>
          </a:extLst>
        </xdr:cNvPr>
        <xdr:cNvCxnSpPr/>
      </xdr:nvCxnSpPr>
      <xdr:spPr>
        <a:xfrm flipV="1">
          <a:off x="1371600" y="4311650"/>
          <a:ext cx="254000" cy="25781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0</xdr:colOff>
      <xdr:row>23</xdr:row>
      <xdr:rowOff>148167</xdr:rowOff>
    </xdr:to>
    <xdr:sp macro="" textlink="">
      <xdr:nvSpPr>
        <xdr:cNvPr id="5" name="Solver_shape$G$24">
          <a:extLst>
            <a:ext uri="{FF2B5EF4-FFF2-40B4-BE49-F238E27FC236}">
              <a16:creationId xmlns:a16="http://schemas.microsoft.com/office/drawing/2014/main" id="{17DA0D3B-D778-4831-B9D4-1058E36D9A08}"/>
            </a:ext>
          </a:extLst>
        </xdr:cNvPr>
        <xdr:cNvSpPr/>
      </xdr:nvSpPr>
      <xdr:spPr>
        <a:xfrm>
          <a:off x="2806700" y="42354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23</xdr:row>
      <xdr:rowOff>76200</xdr:rowOff>
    </xdr:from>
    <xdr:to>
      <xdr:col>6</xdr:col>
      <xdr:colOff>0</xdr:colOff>
      <xdr:row>23</xdr:row>
      <xdr:rowOff>76200</xdr:rowOff>
    </xdr:to>
    <xdr:cxnSp macro="">
      <xdr:nvCxnSpPr>
        <xdr:cNvPr id="6" name="Solver_line$G$24">
          <a:extLst>
            <a:ext uri="{FF2B5EF4-FFF2-40B4-BE49-F238E27FC236}">
              <a16:creationId xmlns:a16="http://schemas.microsoft.com/office/drawing/2014/main" id="{0A89B1F5-6B30-44EF-9B2F-F180C9A2CE4E}"/>
            </a:ext>
          </a:extLst>
        </xdr:cNvPr>
        <xdr:cNvCxnSpPr/>
      </xdr:nvCxnSpPr>
      <xdr:spPr>
        <a:xfrm>
          <a:off x="1625600" y="431165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76200</xdr:rowOff>
    </xdr:from>
    <xdr:to>
      <xdr:col>8</xdr:col>
      <xdr:colOff>0</xdr:colOff>
      <xdr:row>23</xdr:row>
      <xdr:rowOff>76200</xdr:rowOff>
    </xdr:to>
    <xdr:cxnSp macro="">
      <xdr:nvCxnSpPr>
        <xdr:cNvPr id="7" name="Solver_shapecon$K$16">
          <a:extLst>
            <a:ext uri="{FF2B5EF4-FFF2-40B4-BE49-F238E27FC236}">
              <a16:creationId xmlns:a16="http://schemas.microsoft.com/office/drawing/2014/main" id="{D0BD50EC-05B3-4A71-9084-BCA39F35EF1A}"/>
            </a:ext>
          </a:extLst>
        </xdr:cNvPr>
        <xdr:cNvCxnSpPr/>
      </xdr:nvCxnSpPr>
      <xdr:spPr>
        <a:xfrm flipV="1">
          <a:off x="2959100" y="2838450"/>
          <a:ext cx="254000" cy="14732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148166</xdr:colOff>
      <xdr:row>15</xdr:row>
      <xdr:rowOff>148167</xdr:rowOff>
    </xdr:to>
    <xdr:sp macro="" textlink="">
      <xdr:nvSpPr>
        <xdr:cNvPr id="8" name="Solver_shape$K$16">
          <a:extLst>
            <a:ext uri="{FF2B5EF4-FFF2-40B4-BE49-F238E27FC236}">
              <a16:creationId xmlns:a16="http://schemas.microsoft.com/office/drawing/2014/main" id="{8FF9DE97-E673-4865-9606-72C27F4D8B34}"/>
            </a:ext>
          </a:extLst>
        </xdr:cNvPr>
        <xdr:cNvSpPr/>
      </xdr:nvSpPr>
      <xdr:spPr>
        <a:xfrm rot="16200000">
          <a:off x="4495800" y="27622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15</xdr:row>
      <xdr:rowOff>76200</xdr:rowOff>
    </xdr:from>
    <xdr:to>
      <xdr:col>18</xdr:col>
      <xdr:colOff>0</xdr:colOff>
      <xdr:row>15</xdr:row>
      <xdr:rowOff>76200</xdr:rowOff>
    </xdr:to>
    <xdr:cxnSp macro="">
      <xdr:nvCxnSpPr>
        <xdr:cNvPr id="9" name="Solver_dash$K$16">
          <a:extLst>
            <a:ext uri="{FF2B5EF4-FFF2-40B4-BE49-F238E27FC236}">
              <a16:creationId xmlns:a16="http://schemas.microsoft.com/office/drawing/2014/main" id="{2E8070C5-5064-435A-B5B2-9C5B6ADFE103}"/>
            </a:ext>
          </a:extLst>
        </xdr:cNvPr>
        <xdr:cNvCxnSpPr/>
      </xdr:nvCxnSpPr>
      <xdr:spPr>
        <a:xfrm>
          <a:off x="4648200" y="2838450"/>
          <a:ext cx="2692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76200</xdr:rowOff>
    </xdr:from>
    <xdr:to>
      <xdr:col>10</xdr:col>
      <xdr:colOff>0</xdr:colOff>
      <xdr:row>15</xdr:row>
      <xdr:rowOff>76200</xdr:rowOff>
    </xdr:to>
    <xdr:cxnSp macro="">
      <xdr:nvCxnSpPr>
        <xdr:cNvPr id="10" name="Solver_line$K$16">
          <a:extLst>
            <a:ext uri="{FF2B5EF4-FFF2-40B4-BE49-F238E27FC236}">
              <a16:creationId xmlns:a16="http://schemas.microsoft.com/office/drawing/2014/main" id="{98745546-DF71-49E3-ACE8-5836D236F17F}"/>
            </a:ext>
          </a:extLst>
        </xdr:cNvPr>
        <xdr:cNvCxnSpPr/>
      </xdr:nvCxnSpPr>
      <xdr:spPr>
        <a:xfrm>
          <a:off x="3213100" y="2838450"/>
          <a:ext cx="12827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76200</xdr:rowOff>
    </xdr:from>
    <xdr:to>
      <xdr:col>8</xdr:col>
      <xdr:colOff>0</xdr:colOff>
      <xdr:row>32</xdr:row>
      <xdr:rowOff>76200</xdr:rowOff>
    </xdr:to>
    <xdr:cxnSp macro="">
      <xdr:nvCxnSpPr>
        <xdr:cNvPr id="11" name="Solver_shapecon$K$33">
          <a:extLst>
            <a:ext uri="{FF2B5EF4-FFF2-40B4-BE49-F238E27FC236}">
              <a16:creationId xmlns:a16="http://schemas.microsoft.com/office/drawing/2014/main" id="{FA9C9FD3-7552-40AC-8FE7-E1C59E1107C3}"/>
            </a:ext>
          </a:extLst>
        </xdr:cNvPr>
        <xdr:cNvCxnSpPr/>
      </xdr:nvCxnSpPr>
      <xdr:spPr>
        <a:xfrm>
          <a:off x="2959100" y="4279900"/>
          <a:ext cx="254000" cy="16256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148166</xdr:colOff>
      <xdr:row>32</xdr:row>
      <xdr:rowOff>148167</xdr:rowOff>
    </xdr:to>
    <xdr:sp macro="" textlink="">
      <xdr:nvSpPr>
        <xdr:cNvPr id="12" name="Solver_shape$K$33">
          <a:extLst>
            <a:ext uri="{FF2B5EF4-FFF2-40B4-BE49-F238E27FC236}">
              <a16:creationId xmlns:a16="http://schemas.microsoft.com/office/drawing/2014/main" id="{E3BD5EEB-9BBC-4531-92D4-3344138304F2}"/>
            </a:ext>
          </a:extLst>
        </xdr:cNvPr>
        <xdr:cNvSpPr/>
      </xdr:nvSpPr>
      <xdr:spPr>
        <a:xfrm>
          <a:off x="4495800" y="58293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32</xdr:row>
      <xdr:rowOff>76200</xdr:rowOff>
    </xdr:from>
    <xdr:to>
      <xdr:col>10</xdr:col>
      <xdr:colOff>0</xdr:colOff>
      <xdr:row>32</xdr:row>
      <xdr:rowOff>76200</xdr:rowOff>
    </xdr:to>
    <xdr:cxnSp macro="">
      <xdr:nvCxnSpPr>
        <xdr:cNvPr id="13" name="Solver_line$K$33">
          <a:extLst>
            <a:ext uri="{FF2B5EF4-FFF2-40B4-BE49-F238E27FC236}">
              <a16:creationId xmlns:a16="http://schemas.microsoft.com/office/drawing/2014/main" id="{7C75C687-45B5-4C38-8845-55D9A0077A95}"/>
            </a:ext>
          </a:extLst>
        </xdr:cNvPr>
        <xdr:cNvCxnSpPr/>
      </xdr:nvCxnSpPr>
      <xdr:spPr>
        <a:xfrm>
          <a:off x="3213100" y="5905500"/>
          <a:ext cx="12827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76200</xdr:rowOff>
    </xdr:from>
    <xdr:to>
      <xdr:col>12</xdr:col>
      <xdr:colOff>0</xdr:colOff>
      <xdr:row>32</xdr:row>
      <xdr:rowOff>76200</xdr:rowOff>
    </xdr:to>
    <xdr:cxnSp macro="">
      <xdr:nvCxnSpPr>
        <xdr:cNvPr id="14" name="Solver_shapecon$O$26">
          <a:extLst>
            <a:ext uri="{FF2B5EF4-FFF2-40B4-BE49-F238E27FC236}">
              <a16:creationId xmlns:a16="http://schemas.microsoft.com/office/drawing/2014/main" id="{3A477C26-3E34-4582-9887-29F41BE546ED}"/>
            </a:ext>
          </a:extLst>
        </xdr:cNvPr>
        <xdr:cNvCxnSpPr/>
      </xdr:nvCxnSpPr>
      <xdr:spPr>
        <a:xfrm flipV="1">
          <a:off x="4648200" y="4616450"/>
          <a:ext cx="254000" cy="12890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25</xdr:row>
      <xdr:rowOff>0</xdr:rowOff>
    </xdr:from>
    <xdr:to>
      <xdr:col>14</xdr:col>
      <xdr:colOff>148166</xdr:colOff>
      <xdr:row>25</xdr:row>
      <xdr:rowOff>148166</xdr:rowOff>
    </xdr:to>
    <xdr:sp macro="" textlink="">
      <xdr:nvSpPr>
        <xdr:cNvPr id="15" name="Solver_shape$O$26">
          <a:extLst>
            <a:ext uri="{FF2B5EF4-FFF2-40B4-BE49-F238E27FC236}">
              <a16:creationId xmlns:a16="http://schemas.microsoft.com/office/drawing/2014/main" id="{FB38664E-E71E-4EC5-BEE7-C5665AABA449}"/>
            </a:ext>
          </a:extLst>
        </xdr:cNvPr>
        <xdr:cNvSpPr/>
      </xdr:nvSpPr>
      <xdr:spPr>
        <a:xfrm>
          <a:off x="5715000" y="45402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25</xdr:row>
      <xdr:rowOff>76200</xdr:rowOff>
    </xdr:from>
    <xdr:to>
      <xdr:col>14</xdr:col>
      <xdr:colOff>0</xdr:colOff>
      <xdr:row>25</xdr:row>
      <xdr:rowOff>76200</xdr:rowOff>
    </xdr:to>
    <xdr:cxnSp macro="">
      <xdr:nvCxnSpPr>
        <xdr:cNvPr id="16" name="Solver_line$O$26">
          <a:extLst>
            <a:ext uri="{FF2B5EF4-FFF2-40B4-BE49-F238E27FC236}">
              <a16:creationId xmlns:a16="http://schemas.microsoft.com/office/drawing/2014/main" id="{75F73B03-9513-41E1-B91F-8B2D1B1516A8}"/>
            </a:ext>
          </a:extLst>
        </xdr:cNvPr>
        <xdr:cNvCxnSpPr/>
      </xdr:nvCxnSpPr>
      <xdr:spPr>
        <a:xfrm>
          <a:off x="4902200" y="4616450"/>
          <a:ext cx="8128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76200</xdr:rowOff>
    </xdr:from>
    <xdr:to>
      <xdr:col>16</xdr:col>
      <xdr:colOff>0</xdr:colOff>
      <xdr:row>25</xdr:row>
      <xdr:rowOff>76200</xdr:rowOff>
    </xdr:to>
    <xdr:cxnSp macro="">
      <xdr:nvCxnSpPr>
        <xdr:cNvPr id="17" name="Solver_shapecon$S$21">
          <a:extLst>
            <a:ext uri="{FF2B5EF4-FFF2-40B4-BE49-F238E27FC236}">
              <a16:creationId xmlns:a16="http://schemas.microsoft.com/office/drawing/2014/main" id="{09FDF58C-7E8B-421D-8FFD-4D1977E8A0CA}"/>
            </a:ext>
          </a:extLst>
        </xdr:cNvPr>
        <xdr:cNvCxnSpPr/>
      </xdr:nvCxnSpPr>
      <xdr:spPr>
        <a:xfrm flipV="1">
          <a:off x="5867400" y="3727450"/>
          <a:ext cx="254000" cy="889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148166</xdr:colOff>
      <xdr:row>20</xdr:row>
      <xdr:rowOff>148167</xdr:rowOff>
    </xdr:to>
    <xdr:sp macro="" textlink="">
      <xdr:nvSpPr>
        <xdr:cNvPr id="18" name="Solver_shape$S$21">
          <a:extLst>
            <a:ext uri="{FF2B5EF4-FFF2-40B4-BE49-F238E27FC236}">
              <a16:creationId xmlns:a16="http://schemas.microsoft.com/office/drawing/2014/main" id="{C15EF856-4098-4972-A109-C9397B3AC046}"/>
            </a:ext>
          </a:extLst>
        </xdr:cNvPr>
        <xdr:cNvSpPr/>
      </xdr:nvSpPr>
      <xdr:spPr>
        <a:xfrm rot="16200000">
          <a:off x="7340600" y="36512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20</xdr:row>
      <xdr:rowOff>76200</xdr:rowOff>
    </xdr:from>
    <xdr:to>
      <xdr:col>18</xdr:col>
      <xdr:colOff>0</xdr:colOff>
      <xdr:row>20</xdr:row>
      <xdr:rowOff>76200</xdr:rowOff>
    </xdr:to>
    <xdr:cxnSp macro="">
      <xdr:nvCxnSpPr>
        <xdr:cNvPr id="19" name="Solver_line$S$21">
          <a:extLst>
            <a:ext uri="{FF2B5EF4-FFF2-40B4-BE49-F238E27FC236}">
              <a16:creationId xmlns:a16="http://schemas.microsoft.com/office/drawing/2014/main" id="{3B4E7A5E-3459-49AC-BAEE-34A532F47B5D}"/>
            </a:ext>
          </a:extLst>
        </xdr:cNvPr>
        <xdr:cNvCxnSpPr/>
      </xdr:nvCxnSpPr>
      <xdr:spPr>
        <a:xfrm>
          <a:off x="6121400" y="3727450"/>
          <a:ext cx="1219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25</xdr:row>
      <xdr:rowOff>76200</xdr:rowOff>
    </xdr:from>
    <xdr:to>
      <xdr:col>16</xdr:col>
      <xdr:colOff>0</xdr:colOff>
      <xdr:row>25</xdr:row>
      <xdr:rowOff>76200</xdr:rowOff>
    </xdr:to>
    <xdr:cxnSp macro="">
      <xdr:nvCxnSpPr>
        <xdr:cNvPr id="20" name="Solver_shapecon$S$26">
          <a:extLst>
            <a:ext uri="{FF2B5EF4-FFF2-40B4-BE49-F238E27FC236}">
              <a16:creationId xmlns:a16="http://schemas.microsoft.com/office/drawing/2014/main" id="{3F3FD15F-70EA-453F-8053-C03BF75584B0}"/>
            </a:ext>
          </a:extLst>
        </xdr:cNvPr>
        <xdr:cNvCxnSpPr/>
      </xdr:nvCxnSpPr>
      <xdr:spPr>
        <a:xfrm>
          <a:off x="5867400" y="4584700"/>
          <a:ext cx="2540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148166</xdr:colOff>
      <xdr:row>25</xdr:row>
      <xdr:rowOff>148166</xdr:rowOff>
    </xdr:to>
    <xdr:sp macro="" textlink="">
      <xdr:nvSpPr>
        <xdr:cNvPr id="21" name="Solver_shape$S$26">
          <a:extLst>
            <a:ext uri="{FF2B5EF4-FFF2-40B4-BE49-F238E27FC236}">
              <a16:creationId xmlns:a16="http://schemas.microsoft.com/office/drawing/2014/main" id="{662426AE-4B61-4F23-807D-301194255E44}"/>
            </a:ext>
          </a:extLst>
        </xdr:cNvPr>
        <xdr:cNvSpPr/>
      </xdr:nvSpPr>
      <xdr:spPr>
        <a:xfrm rot="16200000">
          <a:off x="7340600" y="4508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25</xdr:row>
      <xdr:rowOff>76200</xdr:rowOff>
    </xdr:from>
    <xdr:to>
      <xdr:col>18</xdr:col>
      <xdr:colOff>0</xdr:colOff>
      <xdr:row>25</xdr:row>
      <xdr:rowOff>76200</xdr:rowOff>
    </xdr:to>
    <xdr:cxnSp macro="">
      <xdr:nvCxnSpPr>
        <xdr:cNvPr id="22" name="Solver_line$S$26">
          <a:extLst>
            <a:ext uri="{FF2B5EF4-FFF2-40B4-BE49-F238E27FC236}">
              <a16:creationId xmlns:a16="http://schemas.microsoft.com/office/drawing/2014/main" id="{7849D4D5-E60A-49AE-9714-27140F992389}"/>
            </a:ext>
          </a:extLst>
        </xdr:cNvPr>
        <xdr:cNvCxnSpPr/>
      </xdr:nvCxnSpPr>
      <xdr:spPr>
        <a:xfrm>
          <a:off x="6121400" y="4584700"/>
          <a:ext cx="1219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25</xdr:row>
      <xdr:rowOff>76200</xdr:rowOff>
    </xdr:from>
    <xdr:to>
      <xdr:col>16</xdr:col>
      <xdr:colOff>0</xdr:colOff>
      <xdr:row>30</xdr:row>
      <xdr:rowOff>76200</xdr:rowOff>
    </xdr:to>
    <xdr:cxnSp macro="">
      <xdr:nvCxnSpPr>
        <xdr:cNvPr id="23" name="Solver_shapecon$S$31">
          <a:extLst>
            <a:ext uri="{FF2B5EF4-FFF2-40B4-BE49-F238E27FC236}">
              <a16:creationId xmlns:a16="http://schemas.microsoft.com/office/drawing/2014/main" id="{31331DC7-DF49-4A66-A71F-D5B738931DD4}"/>
            </a:ext>
          </a:extLst>
        </xdr:cNvPr>
        <xdr:cNvCxnSpPr/>
      </xdr:nvCxnSpPr>
      <xdr:spPr>
        <a:xfrm>
          <a:off x="5867400" y="4584700"/>
          <a:ext cx="254000" cy="889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148166</xdr:colOff>
      <xdr:row>30</xdr:row>
      <xdr:rowOff>148167</xdr:rowOff>
    </xdr:to>
    <xdr:sp macro="" textlink="">
      <xdr:nvSpPr>
        <xdr:cNvPr id="24" name="Solver_shape$S$31">
          <a:extLst>
            <a:ext uri="{FF2B5EF4-FFF2-40B4-BE49-F238E27FC236}">
              <a16:creationId xmlns:a16="http://schemas.microsoft.com/office/drawing/2014/main" id="{016C6430-FBAA-4D44-BA24-F4042A662493}"/>
            </a:ext>
          </a:extLst>
        </xdr:cNvPr>
        <xdr:cNvSpPr/>
      </xdr:nvSpPr>
      <xdr:spPr>
        <a:xfrm rot="16200000">
          <a:off x="7340600" y="5397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30</xdr:row>
      <xdr:rowOff>76200</xdr:rowOff>
    </xdr:from>
    <xdr:to>
      <xdr:col>18</xdr:col>
      <xdr:colOff>0</xdr:colOff>
      <xdr:row>30</xdr:row>
      <xdr:rowOff>76200</xdr:rowOff>
    </xdr:to>
    <xdr:cxnSp macro="">
      <xdr:nvCxnSpPr>
        <xdr:cNvPr id="25" name="Solver_line$S$31">
          <a:extLst>
            <a:ext uri="{FF2B5EF4-FFF2-40B4-BE49-F238E27FC236}">
              <a16:creationId xmlns:a16="http://schemas.microsoft.com/office/drawing/2014/main" id="{82A1AEFE-649B-4A9A-A36B-542D395C4D70}"/>
            </a:ext>
          </a:extLst>
        </xdr:cNvPr>
        <xdr:cNvCxnSpPr/>
      </xdr:nvCxnSpPr>
      <xdr:spPr>
        <a:xfrm>
          <a:off x="6121400" y="5473700"/>
          <a:ext cx="1219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76200</xdr:rowOff>
    </xdr:from>
    <xdr:to>
      <xdr:col>12</xdr:col>
      <xdr:colOff>0</xdr:colOff>
      <xdr:row>40</xdr:row>
      <xdr:rowOff>76200</xdr:rowOff>
    </xdr:to>
    <xdr:cxnSp macro="">
      <xdr:nvCxnSpPr>
        <xdr:cNvPr id="26" name="Solver_shapecon$O$41">
          <a:extLst>
            <a:ext uri="{FF2B5EF4-FFF2-40B4-BE49-F238E27FC236}">
              <a16:creationId xmlns:a16="http://schemas.microsoft.com/office/drawing/2014/main" id="{0BAE04FA-2F74-4BB9-B7AC-CD488508A069}"/>
            </a:ext>
          </a:extLst>
        </xdr:cNvPr>
        <xdr:cNvCxnSpPr/>
      </xdr:nvCxnSpPr>
      <xdr:spPr>
        <a:xfrm>
          <a:off x="4648200" y="5810250"/>
          <a:ext cx="254000" cy="14097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148166</xdr:colOff>
      <xdr:row>40</xdr:row>
      <xdr:rowOff>148166</xdr:rowOff>
    </xdr:to>
    <xdr:sp macro="" textlink="">
      <xdr:nvSpPr>
        <xdr:cNvPr id="27" name="Solver_shape$O$41">
          <a:extLst>
            <a:ext uri="{FF2B5EF4-FFF2-40B4-BE49-F238E27FC236}">
              <a16:creationId xmlns:a16="http://schemas.microsoft.com/office/drawing/2014/main" id="{8CFEC19C-6DF7-4187-AAC2-9215DB060255}"/>
            </a:ext>
          </a:extLst>
        </xdr:cNvPr>
        <xdr:cNvSpPr/>
      </xdr:nvSpPr>
      <xdr:spPr>
        <a:xfrm>
          <a:off x="5715000" y="71437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40</xdr:row>
      <xdr:rowOff>76200</xdr:rowOff>
    </xdr:from>
    <xdr:to>
      <xdr:col>14</xdr:col>
      <xdr:colOff>0</xdr:colOff>
      <xdr:row>40</xdr:row>
      <xdr:rowOff>76200</xdr:rowOff>
    </xdr:to>
    <xdr:cxnSp macro="">
      <xdr:nvCxnSpPr>
        <xdr:cNvPr id="28" name="Solver_line$O$41">
          <a:extLst>
            <a:ext uri="{FF2B5EF4-FFF2-40B4-BE49-F238E27FC236}">
              <a16:creationId xmlns:a16="http://schemas.microsoft.com/office/drawing/2014/main" id="{D670243D-AC86-4F43-9791-29AFE6A8D2F3}"/>
            </a:ext>
          </a:extLst>
        </xdr:cNvPr>
        <xdr:cNvCxnSpPr/>
      </xdr:nvCxnSpPr>
      <xdr:spPr>
        <a:xfrm>
          <a:off x="4902200" y="7219950"/>
          <a:ext cx="8128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35</xdr:row>
      <xdr:rowOff>76200</xdr:rowOff>
    </xdr:from>
    <xdr:to>
      <xdr:col>16</xdr:col>
      <xdr:colOff>0</xdr:colOff>
      <xdr:row>40</xdr:row>
      <xdr:rowOff>76200</xdr:rowOff>
    </xdr:to>
    <xdr:cxnSp macro="">
      <xdr:nvCxnSpPr>
        <xdr:cNvPr id="29" name="Solver_shapecon$S$36">
          <a:extLst>
            <a:ext uri="{FF2B5EF4-FFF2-40B4-BE49-F238E27FC236}">
              <a16:creationId xmlns:a16="http://schemas.microsoft.com/office/drawing/2014/main" id="{11E3B7CB-F5E1-4A6B-B6C7-8AE787EA5178}"/>
            </a:ext>
          </a:extLst>
        </xdr:cNvPr>
        <xdr:cNvCxnSpPr/>
      </xdr:nvCxnSpPr>
      <xdr:spPr>
        <a:xfrm flipV="1">
          <a:off x="5867400" y="6330950"/>
          <a:ext cx="254000" cy="889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35</xdr:row>
      <xdr:rowOff>0</xdr:rowOff>
    </xdr:from>
    <xdr:to>
      <xdr:col>18</xdr:col>
      <xdr:colOff>148166</xdr:colOff>
      <xdr:row>35</xdr:row>
      <xdr:rowOff>148167</xdr:rowOff>
    </xdr:to>
    <xdr:sp macro="" textlink="">
      <xdr:nvSpPr>
        <xdr:cNvPr id="30" name="Solver_shape$S$36">
          <a:extLst>
            <a:ext uri="{FF2B5EF4-FFF2-40B4-BE49-F238E27FC236}">
              <a16:creationId xmlns:a16="http://schemas.microsoft.com/office/drawing/2014/main" id="{2F5946C7-8F83-4066-B4BE-377C3C3B365A}"/>
            </a:ext>
          </a:extLst>
        </xdr:cNvPr>
        <xdr:cNvSpPr/>
      </xdr:nvSpPr>
      <xdr:spPr>
        <a:xfrm rot="16200000">
          <a:off x="7340600" y="62547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35</xdr:row>
      <xdr:rowOff>76200</xdr:rowOff>
    </xdr:from>
    <xdr:to>
      <xdr:col>18</xdr:col>
      <xdr:colOff>0</xdr:colOff>
      <xdr:row>35</xdr:row>
      <xdr:rowOff>76200</xdr:rowOff>
    </xdr:to>
    <xdr:cxnSp macro="">
      <xdr:nvCxnSpPr>
        <xdr:cNvPr id="31" name="Solver_line$S$36">
          <a:extLst>
            <a:ext uri="{FF2B5EF4-FFF2-40B4-BE49-F238E27FC236}">
              <a16:creationId xmlns:a16="http://schemas.microsoft.com/office/drawing/2014/main" id="{C086C708-D28F-44D8-BD9E-1780B2F88CB4}"/>
            </a:ext>
          </a:extLst>
        </xdr:cNvPr>
        <xdr:cNvCxnSpPr/>
      </xdr:nvCxnSpPr>
      <xdr:spPr>
        <a:xfrm>
          <a:off x="6121400" y="6330950"/>
          <a:ext cx="1219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40</xdr:row>
      <xdr:rowOff>76200</xdr:rowOff>
    </xdr:from>
    <xdr:to>
      <xdr:col>16</xdr:col>
      <xdr:colOff>0</xdr:colOff>
      <xdr:row>40</xdr:row>
      <xdr:rowOff>76200</xdr:rowOff>
    </xdr:to>
    <xdr:cxnSp macro="">
      <xdr:nvCxnSpPr>
        <xdr:cNvPr id="1440" name="Solver_shapecon$S$41">
          <a:extLst>
            <a:ext uri="{FF2B5EF4-FFF2-40B4-BE49-F238E27FC236}">
              <a16:creationId xmlns:a16="http://schemas.microsoft.com/office/drawing/2014/main" id="{AB29C318-52AA-4BCD-8E10-C3EA22867572}"/>
            </a:ext>
          </a:extLst>
        </xdr:cNvPr>
        <xdr:cNvCxnSpPr/>
      </xdr:nvCxnSpPr>
      <xdr:spPr>
        <a:xfrm>
          <a:off x="5867400" y="7188200"/>
          <a:ext cx="2540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148166</xdr:colOff>
      <xdr:row>40</xdr:row>
      <xdr:rowOff>148166</xdr:rowOff>
    </xdr:to>
    <xdr:sp macro="" textlink="">
      <xdr:nvSpPr>
        <xdr:cNvPr id="1488" name="Solver_shape$S$41">
          <a:extLst>
            <a:ext uri="{FF2B5EF4-FFF2-40B4-BE49-F238E27FC236}">
              <a16:creationId xmlns:a16="http://schemas.microsoft.com/office/drawing/2014/main" id="{9272758F-160B-4412-98F1-BACE4FB3F716}"/>
            </a:ext>
          </a:extLst>
        </xdr:cNvPr>
        <xdr:cNvSpPr/>
      </xdr:nvSpPr>
      <xdr:spPr>
        <a:xfrm rot="16200000">
          <a:off x="7340600" y="7112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40</xdr:row>
      <xdr:rowOff>76200</xdr:rowOff>
    </xdr:from>
    <xdr:to>
      <xdr:col>18</xdr:col>
      <xdr:colOff>0</xdr:colOff>
      <xdr:row>40</xdr:row>
      <xdr:rowOff>76200</xdr:rowOff>
    </xdr:to>
    <xdr:cxnSp macro="">
      <xdr:nvCxnSpPr>
        <xdr:cNvPr id="1489" name="Solver_line$S$41">
          <a:extLst>
            <a:ext uri="{FF2B5EF4-FFF2-40B4-BE49-F238E27FC236}">
              <a16:creationId xmlns:a16="http://schemas.microsoft.com/office/drawing/2014/main" id="{FC98A103-B513-4C83-87E0-70C4ED75CE29}"/>
            </a:ext>
          </a:extLst>
        </xdr:cNvPr>
        <xdr:cNvCxnSpPr/>
      </xdr:nvCxnSpPr>
      <xdr:spPr>
        <a:xfrm>
          <a:off x="6121400" y="7188200"/>
          <a:ext cx="1219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40</xdr:row>
      <xdr:rowOff>76200</xdr:rowOff>
    </xdr:from>
    <xdr:to>
      <xdr:col>16</xdr:col>
      <xdr:colOff>0</xdr:colOff>
      <xdr:row>45</xdr:row>
      <xdr:rowOff>76200</xdr:rowOff>
    </xdr:to>
    <xdr:cxnSp macro="">
      <xdr:nvCxnSpPr>
        <xdr:cNvPr id="1490" name="Solver_shapecon$S$46">
          <a:extLst>
            <a:ext uri="{FF2B5EF4-FFF2-40B4-BE49-F238E27FC236}">
              <a16:creationId xmlns:a16="http://schemas.microsoft.com/office/drawing/2014/main" id="{6869E7EA-4C2A-4662-B34F-41A75B2B5E6E}"/>
            </a:ext>
          </a:extLst>
        </xdr:cNvPr>
        <xdr:cNvCxnSpPr/>
      </xdr:nvCxnSpPr>
      <xdr:spPr>
        <a:xfrm>
          <a:off x="5867400" y="7188200"/>
          <a:ext cx="254000" cy="889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45</xdr:row>
      <xdr:rowOff>0</xdr:rowOff>
    </xdr:from>
    <xdr:to>
      <xdr:col>18</xdr:col>
      <xdr:colOff>148166</xdr:colOff>
      <xdr:row>45</xdr:row>
      <xdr:rowOff>148167</xdr:rowOff>
    </xdr:to>
    <xdr:sp macro="" textlink="">
      <xdr:nvSpPr>
        <xdr:cNvPr id="1491" name="Solver_shape$S$46">
          <a:extLst>
            <a:ext uri="{FF2B5EF4-FFF2-40B4-BE49-F238E27FC236}">
              <a16:creationId xmlns:a16="http://schemas.microsoft.com/office/drawing/2014/main" id="{261C98BB-C04C-48AA-9A8F-C2660FC8AF95}"/>
            </a:ext>
          </a:extLst>
        </xdr:cNvPr>
        <xdr:cNvSpPr/>
      </xdr:nvSpPr>
      <xdr:spPr>
        <a:xfrm rot="16200000">
          <a:off x="7340600" y="800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45</xdr:row>
      <xdr:rowOff>76200</xdr:rowOff>
    </xdr:from>
    <xdr:to>
      <xdr:col>18</xdr:col>
      <xdr:colOff>0</xdr:colOff>
      <xdr:row>45</xdr:row>
      <xdr:rowOff>76200</xdr:rowOff>
    </xdr:to>
    <xdr:cxnSp macro="">
      <xdr:nvCxnSpPr>
        <xdr:cNvPr id="1492" name="Solver_line$S$46">
          <a:extLst>
            <a:ext uri="{FF2B5EF4-FFF2-40B4-BE49-F238E27FC236}">
              <a16:creationId xmlns:a16="http://schemas.microsoft.com/office/drawing/2014/main" id="{02280660-9170-41D9-8A8E-58E6F4BFBE61}"/>
            </a:ext>
          </a:extLst>
        </xdr:cNvPr>
        <xdr:cNvCxnSpPr/>
      </xdr:nvCxnSpPr>
      <xdr:spPr>
        <a:xfrm>
          <a:off x="6121400" y="8077200"/>
          <a:ext cx="1219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76200</xdr:rowOff>
    </xdr:from>
    <xdr:to>
      <xdr:col>4</xdr:col>
      <xdr:colOff>0</xdr:colOff>
      <xdr:row>52</xdr:row>
      <xdr:rowOff>76200</xdr:rowOff>
    </xdr:to>
    <xdr:cxnSp macro="">
      <xdr:nvCxnSpPr>
        <xdr:cNvPr id="1493" name="Solver_shapecon$G$53">
          <a:extLst>
            <a:ext uri="{FF2B5EF4-FFF2-40B4-BE49-F238E27FC236}">
              <a16:creationId xmlns:a16="http://schemas.microsoft.com/office/drawing/2014/main" id="{AA4C0FFF-AE4B-4F17-800F-15E13594B9B9}"/>
            </a:ext>
          </a:extLst>
        </xdr:cNvPr>
        <xdr:cNvCxnSpPr/>
      </xdr:nvCxnSpPr>
      <xdr:spPr>
        <a:xfrm>
          <a:off x="1371600" y="6667500"/>
          <a:ext cx="254000" cy="2667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52</xdr:row>
      <xdr:rowOff>0</xdr:rowOff>
    </xdr:from>
    <xdr:to>
      <xdr:col>7</xdr:col>
      <xdr:colOff>0</xdr:colOff>
      <xdr:row>52</xdr:row>
      <xdr:rowOff>148166</xdr:rowOff>
    </xdr:to>
    <xdr:sp macro="" textlink="">
      <xdr:nvSpPr>
        <xdr:cNvPr id="1494" name="Solver_shape$G$53">
          <a:extLst>
            <a:ext uri="{FF2B5EF4-FFF2-40B4-BE49-F238E27FC236}">
              <a16:creationId xmlns:a16="http://schemas.microsoft.com/office/drawing/2014/main" id="{87D82241-7C3E-4B2C-8767-9DEC65E268E0}"/>
            </a:ext>
          </a:extLst>
        </xdr:cNvPr>
        <xdr:cNvSpPr/>
      </xdr:nvSpPr>
      <xdr:spPr>
        <a:xfrm>
          <a:off x="2806700" y="92583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52</xdr:row>
      <xdr:rowOff>76200</xdr:rowOff>
    </xdr:from>
    <xdr:to>
      <xdr:col>6</xdr:col>
      <xdr:colOff>0</xdr:colOff>
      <xdr:row>52</xdr:row>
      <xdr:rowOff>76200</xdr:rowOff>
    </xdr:to>
    <xdr:cxnSp macro="">
      <xdr:nvCxnSpPr>
        <xdr:cNvPr id="1495" name="Solver_line$G$53">
          <a:extLst>
            <a:ext uri="{FF2B5EF4-FFF2-40B4-BE49-F238E27FC236}">
              <a16:creationId xmlns:a16="http://schemas.microsoft.com/office/drawing/2014/main" id="{250C8A1F-5534-4FF5-A888-7C0D7B816C5D}"/>
            </a:ext>
          </a:extLst>
        </xdr:cNvPr>
        <xdr:cNvCxnSpPr/>
      </xdr:nvCxnSpPr>
      <xdr:spPr>
        <a:xfrm>
          <a:off x="1625600" y="9334500"/>
          <a:ext cx="1181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50</xdr:row>
      <xdr:rowOff>76200</xdr:rowOff>
    </xdr:from>
    <xdr:to>
      <xdr:col>8</xdr:col>
      <xdr:colOff>0</xdr:colOff>
      <xdr:row>52</xdr:row>
      <xdr:rowOff>76200</xdr:rowOff>
    </xdr:to>
    <xdr:cxnSp macro="">
      <xdr:nvCxnSpPr>
        <xdr:cNvPr id="1496" name="Solver_shapecon$K$51">
          <a:extLst>
            <a:ext uri="{FF2B5EF4-FFF2-40B4-BE49-F238E27FC236}">
              <a16:creationId xmlns:a16="http://schemas.microsoft.com/office/drawing/2014/main" id="{51333EAF-3E26-483B-A76B-66996C1F7E19}"/>
            </a:ext>
          </a:extLst>
        </xdr:cNvPr>
        <xdr:cNvCxnSpPr/>
      </xdr:nvCxnSpPr>
      <xdr:spPr>
        <a:xfrm flipV="1">
          <a:off x="2959100" y="8966200"/>
          <a:ext cx="254000" cy="3683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148166</xdr:colOff>
      <xdr:row>50</xdr:row>
      <xdr:rowOff>148167</xdr:rowOff>
    </xdr:to>
    <xdr:sp macro="" textlink="">
      <xdr:nvSpPr>
        <xdr:cNvPr id="1497" name="Solver_shape$K$51">
          <a:extLst>
            <a:ext uri="{FF2B5EF4-FFF2-40B4-BE49-F238E27FC236}">
              <a16:creationId xmlns:a16="http://schemas.microsoft.com/office/drawing/2014/main" id="{48C482B0-ABA5-4EDF-A556-FF45724B658B}"/>
            </a:ext>
          </a:extLst>
        </xdr:cNvPr>
        <xdr:cNvSpPr/>
      </xdr:nvSpPr>
      <xdr:spPr>
        <a:xfrm rot="16200000">
          <a:off x="4495800" y="8890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50</xdr:row>
      <xdr:rowOff>76200</xdr:rowOff>
    </xdr:from>
    <xdr:to>
      <xdr:col>18</xdr:col>
      <xdr:colOff>0</xdr:colOff>
      <xdr:row>50</xdr:row>
      <xdr:rowOff>76200</xdr:rowOff>
    </xdr:to>
    <xdr:cxnSp macro="">
      <xdr:nvCxnSpPr>
        <xdr:cNvPr id="1498" name="Solver_dash$K$51">
          <a:extLst>
            <a:ext uri="{FF2B5EF4-FFF2-40B4-BE49-F238E27FC236}">
              <a16:creationId xmlns:a16="http://schemas.microsoft.com/office/drawing/2014/main" id="{B71E057D-267E-450B-AAB2-24A7BC20270F}"/>
            </a:ext>
          </a:extLst>
        </xdr:cNvPr>
        <xdr:cNvCxnSpPr/>
      </xdr:nvCxnSpPr>
      <xdr:spPr>
        <a:xfrm>
          <a:off x="4648200" y="8966200"/>
          <a:ext cx="2692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50</xdr:row>
      <xdr:rowOff>76200</xdr:rowOff>
    </xdr:from>
    <xdr:to>
      <xdr:col>10</xdr:col>
      <xdr:colOff>0</xdr:colOff>
      <xdr:row>50</xdr:row>
      <xdr:rowOff>76200</xdr:rowOff>
    </xdr:to>
    <xdr:cxnSp macro="">
      <xdr:nvCxnSpPr>
        <xdr:cNvPr id="1499" name="Solver_line$K$51">
          <a:extLst>
            <a:ext uri="{FF2B5EF4-FFF2-40B4-BE49-F238E27FC236}">
              <a16:creationId xmlns:a16="http://schemas.microsoft.com/office/drawing/2014/main" id="{7540B96C-CB1B-42E3-9570-FA19D7B1E02A}"/>
            </a:ext>
          </a:extLst>
        </xdr:cNvPr>
        <xdr:cNvCxnSpPr/>
      </xdr:nvCxnSpPr>
      <xdr:spPr>
        <a:xfrm>
          <a:off x="3213100" y="8966200"/>
          <a:ext cx="12827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52</xdr:row>
      <xdr:rowOff>76200</xdr:rowOff>
    </xdr:from>
    <xdr:to>
      <xdr:col>8</xdr:col>
      <xdr:colOff>0</xdr:colOff>
      <xdr:row>55</xdr:row>
      <xdr:rowOff>76200</xdr:rowOff>
    </xdr:to>
    <xdr:cxnSp macro="">
      <xdr:nvCxnSpPr>
        <xdr:cNvPr id="1500" name="Solver_shapecon$K$56">
          <a:extLst>
            <a:ext uri="{FF2B5EF4-FFF2-40B4-BE49-F238E27FC236}">
              <a16:creationId xmlns:a16="http://schemas.microsoft.com/office/drawing/2014/main" id="{C1676D87-D579-4F33-8519-B5D79DAB87D0}"/>
            </a:ext>
          </a:extLst>
        </xdr:cNvPr>
        <xdr:cNvCxnSpPr/>
      </xdr:nvCxnSpPr>
      <xdr:spPr>
        <a:xfrm>
          <a:off x="2959100" y="9302750"/>
          <a:ext cx="254000" cy="5207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148166</xdr:colOff>
      <xdr:row>55</xdr:row>
      <xdr:rowOff>148166</xdr:rowOff>
    </xdr:to>
    <xdr:sp macro="" textlink="">
      <xdr:nvSpPr>
        <xdr:cNvPr id="1501" name="Solver_shape$K$56">
          <a:extLst>
            <a:ext uri="{FF2B5EF4-FFF2-40B4-BE49-F238E27FC236}">
              <a16:creationId xmlns:a16="http://schemas.microsoft.com/office/drawing/2014/main" id="{0BEE556E-4D59-4468-9824-C7DD99D85B12}"/>
            </a:ext>
          </a:extLst>
        </xdr:cNvPr>
        <xdr:cNvSpPr/>
      </xdr:nvSpPr>
      <xdr:spPr>
        <a:xfrm rot="16200000">
          <a:off x="4495800" y="97472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55</xdr:row>
      <xdr:rowOff>76200</xdr:rowOff>
    </xdr:from>
    <xdr:to>
      <xdr:col>18</xdr:col>
      <xdr:colOff>0</xdr:colOff>
      <xdr:row>55</xdr:row>
      <xdr:rowOff>76200</xdr:rowOff>
    </xdr:to>
    <xdr:cxnSp macro="">
      <xdr:nvCxnSpPr>
        <xdr:cNvPr id="1502" name="Solver_dash$K$56">
          <a:extLst>
            <a:ext uri="{FF2B5EF4-FFF2-40B4-BE49-F238E27FC236}">
              <a16:creationId xmlns:a16="http://schemas.microsoft.com/office/drawing/2014/main" id="{C32131E5-E4F1-4DE0-B874-2A031ECA1C28}"/>
            </a:ext>
          </a:extLst>
        </xdr:cNvPr>
        <xdr:cNvCxnSpPr/>
      </xdr:nvCxnSpPr>
      <xdr:spPr>
        <a:xfrm>
          <a:off x="4648200" y="9823450"/>
          <a:ext cx="2692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55</xdr:row>
      <xdr:rowOff>76200</xdr:rowOff>
    </xdr:from>
    <xdr:to>
      <xdr:col>10</xdr:col>
      <xdr:colOff>0</xdr:colOff>
      <xdr:row>55</xdr:row>
      <xdr:rowOff>76200</xdr:rowOff>
    </xdr:to>
    <xdr:cxnSp macro="">
      <xdr:nvCxnSpPr>
        <xdr:cNvPr id="1503" name="Solver_line$K$56">
          <a:extLst>
            <a:ext uri="{FF2B5EF4-FFF2-40B4-BE49-F238E27FC236}">
              <a16:creationId xmlns:a16="http://schemas.microsoft.com/office/drawing/2014/main" id="{65E9856A-0EBA-4DAB-AD2E-98F51E4ED9D9}"/>
            </a:ext>
          </a:extLst>
        </xdr:cNvPr>
        <xdr:cNvCxnSpPr/>
      </xdr:nvCxnSpPr>
      <xdr:spPr>
        <a:xfrm>
          <a:off x="3213100" y="9823450"/>
          <a:ext cx="12827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57"/>
  <sheetViews>
    <sheetView tabSelected="1" topLeftCell="A9" zoomScale="60" zoomScaleNormal="60" workbookViewId="0">
      <selection activeCell="Z19" sqref="Z19:AL21"/>
    </sheetView>
  </sheetViews>
  <sheetFormatPr defaultRowHeight="14.5" x14ac:dyDescent="0.35"/>
  <cols>
    <col min="3" max="3" width="2.08984375" bestFit="1" customWidth="1"/>
    <col min="4" max="4" width="3.6328125" customWidth="1"/>
    <col min="5" max="5" width="11.6328125" bestFit="1" customWidth="1"/>
    <col min="6" max="6" width="5.26953125" bestFit="1" customWidth="1"/>
    <col min="7" max="7" width="2.1796875" customWidth="1"/>
    <col min="8" max="8" width="6.7265625" bestFit="1" customWidth="1"/>
    <col min="9" max="9" width="12.54296875" bestFit="1" customWidth="1"/>
    <col min="10" max="10" width="5.81640625" bestFit="1" customWidth="1"/>
    <col min="11" max="11" width="2.08984375" bestFit="1" customWidth="1"/>
    <col min="12" max="12" width="3.6328125" customWidth="1"/>
    <col min="13" max="13" width="6.7265625" bestFit="1" customWidth="1"/>
    <col min="14" max="14" width="5.81640625" bestFit="1" customWidth="1"/>
    <col min="15" max="15" width="2.1796875" customWidth="1"/>
    <col min="16" max="16" width="3.6328125" customWidth="1"/>
    <col min="17" max="17" width="11.6328125" bestFit="1" customWidth="1"/>
    <col min="18" max="18" width="5.81640625" bestFit="1" customWidth="1"/>
    <col min="19" max="19" width="2.1796875" customWidth="1"/>
    <col min="20" max="20" width="5.81640625" bestFit="1" customWidth="1"/>
    <col min="21" max="21" width="6.7265625" bestFit="1" customWidth="1"/>
    <col min="22" max="22" width="6.453125" bestFit="1" customWidth="1"/>
    <col min="23" max="23" width="2.1796875" customWidth="1"/>
    <col min="24" max="24" width="6.453125" bestFit="1" customWidth="1"/>
  </cols>
  <sheetData>
    <row r="1" spans="2:20" x14ac:dyDescent="0.35">
      <c r="F1" t="s">
        <v>15</v>
      </c>
      <c r="J1" s="4">
        <v>1</v>
      </c>
      <c r="M1">
        <v>0.3</v>
      </c>
    </row>
    <row r="2" spans="2:20" x14ac:dyDescent="0.35">
      <c r="E2" t="s">
        <v>4</v>
      </c>
      <c r="F2">
        <v>0.7</v>
      </c>
      <c r="I2" t="s">
        <v>14</v>
      </c>
      <c r="J2" s="4">
        <v>0.5</v>
      </c>
      <c r="M2">
        <v>0.5</v>
      </c>
    </row>
    <row r="3" spans="2:20" x14ac:dyDescent="0.35">
      <c r="B3" t="s">
        <v>11</v>
      </c>
      <c r="E3" t="s">
        <v>5</v>
      </c>
      <c r="F3">
        <v>0.3</v>
      </c>
      <c r="H3" t="s">
        <v>6</v>
      </c>
      <c r="I3">
        <v>-2000</v>
      </c>
      <c r="J3" s="4">
        <v>0</v>
      </c>
      <c r="M3">
        <v>0.2</v>
      </c>
    </row>
    <row r="5" spans="2:20" x14ac:dyDescent="0.35">
      <c r="H5" t="s">
        <v>10</v>
      </c>
      <c r="I5">
        <v>0</v>
      </c>
      <c r="J5" s="4">
        <v>1</v>
      </c>
      <c r="M5">
        <v>0.1</v>
      </c>
    </row>
    <row r="6" spans="2:20" x14ac:dyDescent="0.35">
      <c r="J6" s="4">
        <v>0.5</v>
      </c>
      <c r="M6">
        <v>0.2</v>
      </c>
    </row>
    <row r="7" spans="2:20" x14ac:dyDescent="0.35">
      <c r="J7" s="4">
        <v>0</v>
      </c>
      <c r="M7">
        <v>0.7</v>
      </c>
    </row>
    <row r="8" spans="2:20" x14ac:dyDescent="0.35">
      <c r="B8" t="s">
        <v>1</v>
      </c>
      <c r="E8" t="s">
        <v>12</v>
      </c>
      <c r="F8">
        <v>0.2</v>
      </c>
    </row>
    <row r="9" spans="2:20" x14ac:dyDescent="0.35">
      <c r="E9" t="s">
        <v>13</v>
      </c>
      <c r="F9">
        <v>0.8</v>
      </c>
    </row>
    <row r="14" spans="2:20" x14ac:dyDescent="0.35">
      <c r="I14" s="2">
        <f>F2</f>
        <v>0.7</v>
      </c>
    </row>
    <row r="15" spans="2:20" x14ac:dyDescent="0.35">
      <c r="I15" t="s">
        <v>4</v>
      </c>
    </row>
    <row r="16" spans="2:20" x14ac:dyDescent="0.35">
      <c r="I16" s="2"/>
      <c r="T16">
        <f>SUM($I$17,$E$25)</f>
        <v>3000</v>
      </c>
    </row>
    <row r="17" spans="5:38" x14ac:dyDescent="0.35">
      <c r="E17" s="1"/>
      <c r="I17" s="1">
        <v>8000</v>
      </c>
      <c r="J17">
        <f>$T$16</f>
        <v>3000</v>
      </c>
      <c r="M17" s="1"/>
    </row>
    <row r="19" spans="5:38" x14ac:dyDescent="0.35">
      <c r="E19" s="1"/>
      <c r="I19" s="2"/>
      <c r="Q19" s="2">
        <v>0.1</v>
      </c>
      <c r="Z19" s="5" t="s">
        <v>16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5:38" x14ac:dyDescent="0.35">
      <c r="E20" s="1"/>
      <c r="Q20" t="s">
        <v>7</v>
      </c>
      <c r="Z20" s="5" t="s">
        <v>17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5:38" x14ac:dyDescent="0.35">
      <c r="I21" s="2"/>
      <c r="T21">
        <f>SUM($Q$22,$M$27,$I$34,$E$25)</f>
        <v>3000</v>
      </c>
      <c r="Z21" s="5" t="s">
        <v>18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5:38" x14ac:dyDescent="0.35">
      <c r="E22" s="1"/>
      <c r="I22" s="1"/>
      <c r="M22" s="1"/>
      <c r="Q22" s="1">
        <v>8000</v>
      </c>
      <c r="R22">
        <f>$T$21</f>
        <v>3000</v>
      </c>
      <c r="U22" s="1"/>
    </row>
    <row r="23" spans="5:38" x14ac:dyDescent="0.35">
      <c r="E23" s="1" t="s">
        <v>0</v>
      </c>
    </row>
    <row r="24" spans="5:38" x14ac:dyDescent="0.35">
      <c r="E24" s="1"/>
      <c r="I24" s="2"/>
      <c r="M24" s="1"/>
      <c r="Q24" s="2">
        <v>0.2</v>
      </c>
    </row>
    <row r="25" spans="5:38" x14ac:dyDescent="0.35">
      <c r="E25" s="1">
        <v>-5000</v>
      </c>
      <c r="F25">
        <f>IF(ABS(1-SUM($I$14,$I$31))&lt;=0.00001,SUM($I$14*$J$17,$I$31*$J$34),NA())</f>
        <v>1320</v>
      </c>
      <c r="I25" s="2"/>
      <c r="M25" t="s">
        <v>10</v>
      </c>
      <c r="Q25" t="s">
        <v>8</v>
      </c>
    </row>
    <row r="26" spans="5:38" x14ac:dyDescent="0.35">
      <c r="I26" s="2"/>
      <c r="T26">
        <f>SUM($Q$27,$M$27,$I$34,$E$25)</f>
        <v>-1000</v>
      </c>
    </row>
    <row r="27" spans="5:38" x14ac:dyDescent="0.35">
      <c r="I27" s="1"/>
      <c r="M27" s="1">
        <v>0</v>
      </c>
      <c r="N27">
        <f>IF(ABS(1-SUM($Q$19,$Q$24,$Q$29))&lt;=0.00001,SUM($Q$19*$R$22,$Q$24*$R$27,$Q$29*$R$32),NA())</f>
        <v>-3400</v>
      </c>
      <c r="Q27" s="1">
        <v>4000</v>
      </c>
      <c r="R27">
        <f>$T$26</f>
        <v>-1000</v>
      </c>
      <c r="U27" s="1"/>
    </row>
    <row r="28" spans="5:38" x14ac:dyDescent="0.35">
      <c r="I28" s="1"/>
      <c r="M28" s="1"/>
    </row>
    <row r="29" spans="5:38" x14ac:dyDescent="0.35">
      <c r="E29" s="1"/>
      <c r="I29" s="2"/>
      <c r="Q29" s="2">
        <v>0.7</v>
      </c>
    </row>
    <row r="30" spans="5:38" x14ac:dyDescent="0.35">
      <c r="Q30" t="s">
        <v>9</v>
      </c>
    </row>
    <row r="31" spans="5:38" x14ac:dyDescent="0.35">
      <c r="I31" s="2">
        <v>0.3</v>
      </c>
      <c r="T31">
        <f>SUM($Q$32,$M$27,$I$34,$E$25)</f>
        <v>-5000</v>
      </c>
    </row>
    <row r="32" spans="5:38" x14ac:dyDescent="0.35">
      <c r="I32" s="1" t="s">
        <v>5</v>
      </c>
      <c r="M32" s="1"/>
      <c r="Q32" s="1">
        <v>0</v>
      </c>
      <c r="R32">
        <f>$T$31</f>
        <v>-5000</v>
      </c>
    </row>
    <row r="33" spans="2:20" x14ac:dyDescent="0.35">
      <c r="K33">
        <f>IF($J$34=$N$27,1,IF($J$34=$N$42,2))</f>
        <v>2</v>
      </c>
    </row>
    <row r="34" spans="2:20" x14ac:dyDescent="0.35">
      <c r="E34" s="1"/>
      <c r="I34" s="3">
        <v>0</v>
      </c>
      <c r="J34">
        <f>MAX($N$27,$N$42)</f>
        <v>-2600</v>
      </c>
      <c r="Q34" s="2">
        <v>0.3</v>
      </c>
    </row>
    <row r="35" spans="2:20" x14ac:dyDescent="0.35">
      <c r="Q35" t="s">
        <v>7</v>
      </c>
    </row>
    <row r="36" spans="2:20" x14ac:dyDescent="0.35">
      <c r="T36">
        <f>SUM($Q$37,$M$42,$I$34,$E$25)</f>
        <v>1000</v>
      </c>
    </row>
    <row r="37" spans="2:20" x14ac:dyDescent="0.35">
      <c r="I37" s="1"/>
      <c r="M37" s="1"/>
      <c r="Q37" s="1">
        <v>8000</v>
      </c>
      <c r="R37">
        <f>$T$36</f>
        <v>1000</v>
      </c>
    </row>
    <row r="38" spans="2:20" x14ac:dyDescent="0.35">
      <c r="C38">
        <f>IF($B$39=$F$25,1,IF($B$39=$F$54,2))</f>
        <v>1</v>
      </c>
    </row>
    <row r="39" spans="2:20" x14ac:dyDescent="0.35">
      <c r="B39">
        <f>MAX($F$25,$F$54)</f>
        <v>1320</v>
      </c>
      <c r="E39" s="1"/>
      <c r="I39" s="2"/>
      <c r="Q39" s="2">
        <v>0.5</v>
      </c>
    </row>
    <row r="40" spans="2:20" x14ac:dyDescent="0.35">
      <c r="M40" t="s">
        <v>6</v>
      </c>
      <c r="Q40" t="s">
        <v>8</v>
      </c>
    </row>
    <row r="41" spans="2:20" x14ac:dyDescent="0.35">
      <c r="T41">
        <f>SUM($Q$42,$M$42,$I$34,$E$25)</f>
        <v>-3000</v>
      </c>
    </row>
    <row r="42" spans="2:20" x14ac:dyDescent="0.35">
      <c r="I42" s="1"/>
      <c r="M42" s="1">
        <v>-2000</v>
      </c>
      <c r="N42">
        <f>IF(ABS(1-SUM($Q$34,$Q$39,$Q$44))&lt;=0.00001,SUM($Q$34*$R$37,$Q$39*$R$42,$Q$44*$R$47),NA())</f>
        <v>-2600</v>
      </c>
      <c r="Q42" s="1">
        <v>4000</v>
      </c>
      <c r="R42">
        <f>$T$41</f>
        <v>-3000</v>
      </c>
    </row>
    <row r="44" spans="2:20" x14ac:dyDescent="0.35">
      <c r="E44" s="1"/>
      <c r="I44" s="2"/>
      <c r="Q44" s="2">
        <v>0.2</v>
      </c>
    </row>
    <row r="45" spans="2:20" x14ac:dyDescent="0.35">
      <c r="Q45" t="s">
        <v>9</v>
      </c>
    </row>
    <row r="46" spans="2:20" x14ac:dyDescent="0.35">
      <c r="T46">
        <f>SUM($Q$47,$M$42,$I$34,$E$25)</f>
        <v>-7000</v>
      </c>
    </row>
    <row r="47" spans="2:20" x14ac:dyDescent="0.35">
      <c r="I47" s="1"/>
      <c r="Q47" s="1">
        <v>0</v>
      </c>
      <c r="R47">
        <f>$T$46</f>
        <v>-7000</v>
      </c>
    </row>
    <row r="49" spans="5:20" x14ac:dyDescent="0.35">
      <c r="E49" s="1"/>
      <c r="I49" s="2">
        <v>0.2</v>
      </c>
    </row>
    <row r="50" spans="5:20" x14ac:dyDescent="0.35">
      <c r="I50" t="s">
        <v>2</v>
      </c>
    </row>
    <row r="51" spans="5:20" x14ac:dyDescent="0.35">
      <c r="T51">
        <f>SUM($I$52,$E$54)</f>
        <v>3000</v>
      </c>
    </row>
    <row r="52" spans="5:20" x14ac:dyDescent="0.35">
      <c r="E52" t="s">
        <v>1</v>
      </c>
      <c r="I52" s="1">
        <v>3000</v>
      </c>
      <c r="J52">
        <f>$T$51</f>
        <v>3000</v>
      </c>
    </row>
    <row r="54" spans="5:20" x14ac:dyDescent="0.35">
      <c r="E54" s="1">
        <v>0</v>
      </c>
      <c r="F54">
        <f>IF(ABS(1-SUM($I$49,$I$54))&lt;=0.00001,SUM($I$49*$J$52,$I$54*$J$57),NA())</f>
        <v>600</v>
      </c>
      <c r="I54" s="2">
        <v>0.8</v>
      </c>
    </row>
    <row r="55" spans="5:20" x14ac:dyDescent="0.35">
      <c r="I55" t="s">
        <v>3</v>
      </c>
    </row>
    <row r="56" spans="5:20" x14ac:dyDescent="0.35">
      <c r="T56">
        <f>SUM($I$57,$E$54)</f>
        <v>0</v>
      </c>
    </row>
    <row r="57" spans="5:20" x14ac:dyDescent="0.35">
      <c r="I57" s="1">
        <v>0</v>
      </c>
      <c r="J57">
        <f>$T$56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2018-05-01T16:29:37Z</dcterms:modified>
</cp:coreProperties>
</file>