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1333" windowHeight="7853"/>
  </bookViews>
  <sheets>
    <sheet sheetId="1" name="טל דסקל " r:id="rId4"/>
    <sheet sheetId="2" name="שיר שוקרון" r:id="rId5"/>
    <sheet sheetId="3" name="יאיר אוחיון" r:id="rId6"/>
    <sheet sheetId="4" name="ניצן פרידמן" r:id="rId7"/>
    <sheet sheetId="5" name="זהבה בר גיל" r:id="rId8"/>
    <sheet sheetId="6" name="עדי יחיאל" r:id="rId9"/>
    <sheet sheetId="7" name="טל ריפא" r:id="rId10"/>
    <sheet sheetId="8" name="חופית דודי" r:id="rId11"/>
    <sheet sheetId="9" name="יואב לב רן" r:id="rId12"/>
    <sheet sheetId="10" name="רבקה ליבנשטיין" r:id="rId13"/>
    <sheet sheetId="11" name="לאה גורודצקי" r:id="rId14"/>
    <sheet sheetId="12" name="סיוון מרציאנו" r:id="rId15"/>
    <sheet sheetId="13" name="יוסף עיסא" r:id="rId16"/>
    <sheet sheetId="14" name="אייל וייס " r:id="rId17"/>
    <sheet sheetId="15" name="אוריה אברמוב" r:id="rId18"/>
    <sheet sheetId="16" name="נטלי בר יוסף" r:id="rId19"/>
    <sheet sheetId="17" name="אורטל גולדשטיין" r:id="rId20"/>
    <sheet sheetId="18" name="מתן גולדרייך" r:id="rId21"/>
    <sheet sheetId="19" name="ליטל כתריאל" r:id="rId22"/>
    <sheet sheetId="20" name="דניאלה סושקו" r:id="rId23"/>
    <sheet sheetId="21" name="אריאל אברבוך" r:id="rId24"/>
    <sheet sheetId="22" name="רויטל שמעיה" r:id="rId25"/>
    <sheet sheetId="23" name="גורמי ספיאשוילי" r:id="rId26"/>
    <sheet sheetId="24" name="לירון כהן" r:id="rId27"/>
    <sheet sheetId="25" name="דבורה פרייב" r:id="rId28"/>
    <sheet sheetId="26" name="יחזקאל עבודי" r:id="rId29"/>
    <sheet sheetId="27" name="אמיר פטרשבסקי" r:id="rId30"/>
    <sheet sheetId="28" name="לורן חזיזה" r:id="rId31"/>
    <sheet sheetId="29" name="פבל קלוזני" r:id="rId32"/>
    <sheet sheetId="30" name="מירן גאליס" r:id="rId33"/>
    <sheet sheetId="31" name="גיא ואתורי" r:id="rId34"/>
    <sheet sheetId="32" name="תמי מור" r:id="rId35"/>
    <sheet sheetId="33" name="מיכל ריינדוביץ" r:id="rId36"/>
    <sheet sheetId="34" name="אלמוגית פטליס" r:id="rId37"/>
    <sheet sheetId="35" name="קורלי זוזות" r:id="rId38"/>
    <sheet sheetId="36" name="אנאל סמירנוב" r:id="rId39"/>
    <sheet sheetId="37" name="מקסים וחניש" r:id="rId40"/>
    <sheet sheetId="38" name="אלכסנדר פולישצ'וק" r:id="rId41"/>
    <sheet sheetId="39" name="ירון טרופ" r:id="rId42"/>
    <sheet sheetId="40" name="אלי פקנייב" r:id="rId43"/>
    <sheet sheetId="41" name="גיא קימחי" r:id="rId44"/>
    <sheet sheetId="42" name="יהודה הריס" r:id="rId45"/>
    <sheet sheetId="43" name="מידן בוכטרגר" r:id="rId46"/>
    <sheet sheetId="44" name="נועם קורן" r:id="rId47"/>
    <sheet sheetId="45" name="ירון טרופ" r:id="rId48"/>
    <sheet sheetId="46" name="עידו שמש" r:id="rId49"/>
    <sheet sheetId="47" name="ניבה לאופר" r:id="rId50"/>
    <sheet sheetId="48" name="יוסף כלב" r:id="rId51"/>
    <sheet sheetId="49" name="מקסים בוקלוב" r:id="rId52"/>
    <sheet sheetId="50" name="תמיר יהודה " r:id="rId53"/>
    <sheet sheetId="51" name="סולומון אמינוב" r:id="rId54"/>
    <sheet sheetId="52" name="מור בן" r:id="rId55"/>
    <sheet sheetId="53" name="אוריאל קדרון" r:id="rId56"/>
    <sheet sheetId="54" name="תהילה קדרון" r:id="rId57"/>
    <sheet sheetId="55" name="שקד צוויג" r:id="rId58"/>
    <sheet sheetId="56" name="לא לחישוב 54" r:id="rId59"/>
    <sheet sheetId="57" name="לא לחישוב 55" r:id="rId60"/>
    <sheet sheetId="58" name="לא לחישוב 56" r:id="rId61"/>
    <sheet sheetId="59" name="לא לחישוב 57" r:id="rId62"/>
    <sheet sheetId="60" name="לא לחישוב 58" r:id="rId63"/>
    <sheet sheetId="61" name="לא לחישוב 59" r:id="rId64"/>
    <sheet sheetId="62" name="לא לחישוב 60" r:id="rId65"/>
    <sheet sheetId="63" name="לא לחישוב 61" r:id="rId66"/>
    <sheet sheetId="64" name="לא לחישוב 62" r:id="rId67"/>
    <sheet sheetId="65" name="לא לחישוב 63" r:id="rId68"/>
    <sheet sheetId="66" name="לא לחישוב 64" r:id="rId69"/>
    <sheet sheetId="67" name="לא לחישוב 65" r:id="rId70"/>
    <sheet sheetId="68" name="לא לחישוב 66" r:id="rId71"/>
    <sheet sheetId="69" name="לא לחישוב 67" r:id="rId72"/>
    <sheet sheetId="70" name="לא לחישוב 68" r:id="rId73"/>
    <sheet sheetId="71" name="לא לחישוב 69" r:id="rId74"/>
    <sheet sheetId="72" name="לא לחישוב 70" r:id="rId75"/>
    <sheet sheetId="73" name="לא לחישוב 71" r:id="rId76"/>
    <sheet sheetId="74" name="לא לחישוב 72" r:id="rId77"/>
    <sheet sheetId="75" name="לא לחישוב 73" r:id="rId78"/>
    <sheet sheetId="76" name="לא לחישוב 74" r:id="rId79"/>
    <sheet sheetId="77" name="לא לחישוב 75" r:id="rId80"/>
    <sheet sheetId="78" name="לא לחישוב 76" r:id="rId81"/>
    <sheet sheetId="79" name="לא לחישוב 77" r:id="rId82"/>
    <sheet sheetId="80" name="לא לחישוב 78" r:id="rId83"/>
    <sheet sheetId="81" name="לא לחישוב 79" r:id="rId84"/>
    <sheet sheetId="82" name="לא לחישוב 80" r:id="rId85"/>
    <sheet sheetId="83" name="לא לחישוב 81" r:id="rId86"/>
    <sheet sheetId="84" name="לא לחישוב 82" r:id="rId87"/>
    <sheet sheetId="85" name="לא לחישוב 83" r:id="rId88"/>
    <sheet sheetId="86" name="לא לחישוב 84" r:id="rId89"/>
    <sheet sheetId="87" name="לא לחישוב 85" r:id="rId90"/>
    <sheet sheetId="88" name="לא לחישוב 86" r:id="rId91"/>
    <sheet sheetId="89" name="לא לחישוב 87" r:id="rId92"/>
    <sheet sheetId="90" name="לא לחישוב 88" r:id="rId93"/>
    <sheet sheetId="91" name="לא לחישוב 89" r:id="rId94"/>
    <sheet sheetId="92" name="לא לחישוב 90" r:id="rId95"/>
    <sheet sheetId="93" name="לא לחישוב 91" r:id="rId96"/>
    <sheet sheetId="94" name="לא לחישוב 92" r:id="rId97"/>
    <sheet sheetId="95" name="לא לחישוב 93" r:id="rId98"/>
    <sheet sheetId="96" name="לא לחישוב 94" r:id="rId99"/>
    <sheet sheetId="97" name="לא לחישוב 95" r:id="rId100"/>
    <sheet sheetId="98" name="לא לחישוב 96" r:id="rId101"/>
    <sheet sheetId="99" name="לא לחישוב 97" r:id="rId102"/>
    <sheet sheetId="100" name="לא לחישוב 98" r:id="rId103"/>
    <sheet sheetId="101" name="לא לחישוב 99" r:id="rId104"/>
  </sheets>
  <calcPr calcId="171027"/>
</workbook>
</file>

<file path=xl/sharedStrings.xml><?xml version="1.0" encoding="utf-8"?>
<sst xmlns="http://schemas.openxmlformats.org/spreadsheetml/2006/main" count="5358" uniqueCount="157">
  <si>
    <t>ריכוז שעות עבודה לחודש : ________________</t>
  </si>
  <si>
    <t>2 - 2017</t>
  </si>
  <si>
    <t>שם הספק: דנאל כ"א</t>
  </si>
  <si>
    <t>שם העובד:_______________________</t>
  </si>
  <si>
    <t xml:space="preserve">טל דסקל </t>
  </si>
  <si>
    <t>כתובת העובד:____________________</t>
  </si>
  <si>
    <t>undefined undefined undefined</t>
  </si>
  <si>
    <t>תעריף לשעת : 100%:______________</t>
  </si>
  <si>
    <t>תאריך</t>
  </si>
  <si>
    <t>יום לפעילות</t>
  </si>
  <si>
    <t>שם הלקוח בו התבצע הדיול</t>
  </si>
  <si>
    <t>מיקום גאוגרפי</t>
  </si>
  <si>
    <t>אופי הפעילות</t>
  </si>
  <si>
    <t>ש. התחלה</t>
  </si>
  <si>
    <t>ש. סיום</t>
  </si>
  <si>
    <t>סה"כ שעות ודקות</t>
  </si>
  <si>
    <t>סה"כ שעות</t>
  </si>
  <si>
    <t>ש. רגילות (כולל הפסקה בתשלום)</t>
  </si>
  <si>
    <t>סה"כ נוספות (M+N)</t>
  </si>
  <si>
    <t>נוספות 125%</t>
  </si>
  <si>
    <t>נוספות 150%</t>
  </si>
  <si>
    <t>סוג משמרת</t>
  </si>
  <si>
    <t>נסיעות</t>
  </si>
  <si>
    <t>תוספת אירוע</t>
  </si>
  <si>
    <t>הערות</t>
  </si>
  <si>
    <t>טנקרי</t>
  </si>
  <si>
    <t>100%</t>
  </si>
  <si>
    <t>בולט</t>
  </si>
  <si>
    <t>אספולון</t>
  </si>
  <si>
    <t>סה"כ</t>
  </si>
  <si>
    <t>משמרת שנייה:  עבודה של לפחות שעתיים בתחום השעות 17:00-23:45  לפי תעריף של 120% מהשעה הראשונה</t>
  </si>
  <si>
    <t>משמרת שלישית: עבודה של לפחות שעתיים בתחום השעות 22:00-06:00  לפי תעריף 130% מהשעה הראשונה</t>
  </si>
  <si>
    <t>הדרכה</t>
  </si>
  <si>
    <t>שאר הפעילויות</t>
  </si>
  <si>
    <t>טעימה</t>
  </si>
  <si>
    <t>שיר שוקרון</t>
  </si>
  <si>
    <t>2017-03-07T14:00:00.000Z</t>
  </si>
  <si>
    <t>שלישי</t>
  </si>
  <si>
    <t>blabla</t>
  </si>
  <si>
    <t>rishonLezion</t>
  </si>
  <si>
    <t>אירוע-דיוויד+יוליה</t>
  </si>
  <si>
    <t>16:00:00</t>
  </si>
  <si>
    <t>23:00:00</t>
  </si>
  <si>
    <t>יאיר אוחיון</t>
  </si>
  <si>
    <t>2017-03-03T12:00:00.000Z</t>
  </si>
  <si>
    <t>שישי</t>
  </si>
  <si>
    <t>14:00:00</t>
  </si>
  <si>
    <t>18:00:00</t>
  </si>
  <si>
    <t>2017-03-09T12:00:00.000Z</t>
  </si>
  <si>
    <t>חמישי</t>
  </si>
  <si>
    <t>2017-03-16T16:00:00.000Z</t>
  </si>
  <si>
    <t>2017-03-17T10:00:00.000Z</t>
  </si>
  <si>
    <t>12:00:00</t>
  </si>
  <si>
    <t>17:00:00</t>
  </si>
  <si>
    <t>2017-03-23T16:00:00.000Z</t>
  </si>
  <si>
    <t>2017-03-24T09:00:00.000Z</t>
  </si>
  <si>
    <t>2017-03-30T15:00:00.000Z</t>
  </si>
  <si>
    <t>2017-03-31T09:00:00.000Z</t>
  </si>
  <si>
    <t>ניצן פרידמן</t>
  </si>
  <si>
    <t>2017-03-09T16:00:00.000Z</t>
  </si>
  <si>
    <t>2017-03-10T10:00:00.000Z</t>
  </si>
  <si>
    <t>זהבה בר גיל</t>
  </si>
  <si>
    <t>2017-03-03T10:00:00.000Z</t>
  </si>
  <si>
    <t>2017-03-17T11:00:00.000Z</t>
  </si>
  <si>
    <t>13:00:00</t>
  </si>
  <si>
    <t>עדי יחיאל</t>
  </si>
  <si>
    <t>טל ריפא</t>
  </si>
  <si>
    <t>חופית דודי</t>
  </si>
  <si>
    <t>2017-03-02T16:00:00.000Z</t>
  </si>
  <si>
    <t>2017-03-03T09:00:00.000Z</t>
  </si>
  <si>
    <t>11:00:00</t>
  </si>
  <si>
    <t>2017-03-09T10:00:00.000Z</t>
  </si>
  <si>
    <t>2017-03-10T09:00:00.000Z</t>
  </si>
  <si>
    <t>2017-03-24T08:00:00.000Z</t>
  </si>
  <si>
    <t>2017-03-31T08:00:00.000Z</t>
  </si>
  <si>
    <t>יואב לב רן</t>
  </si>
  <si>
    <t>2017-03-17T09:00:00.000Z</t>
  </si>
  <si>
    <t>22:00:00</t>
  </si>
  <si>
    <t>רבקה ליבנשטיין</t>
  </si>
  <si>
    <t>2017-03-07T15:00:00.000Z</t>
  </si>
  <si>
    <t>20:00:00</t>
  </si>
  <si>
    <t>2017-03-08T16:00:00.000Z</t>
  </si>
  <si>
    <t>רביעי</t>
  </si>
  <si>
    <t>0:00:00</t>
  </si>
  <si>
    <t>לאה גורודצקי</t>
  </si>
  <si>
    <t>2017-03-30T16:00:00.000Z</t>
  </si>
  <si>
    <t>אירוע-אריאל</t>
  </si>
  <si>
    <t>19:00:00</t>
  </si>
  <si>
    <t>סיוון מרציאנו</t>
  </si>
  <si>
    <t>יוסף עיסא</t>
  </si>
  <si>
    <t xml:space="preserve">אייל וייס </t>
  </si>
  <si>
    <t>אוריה אברמוב</t>
  </si>
  <si>
    <t>נטלי בר יוסף</t>
  </si>
  <si>
    <t>אורטל גולדשטיין</t>
  </si>
  <si>
    <t>2017-03-09T13:00:00.000Z</t>
  </si>
  <si>
    <t>15:00:00</t>
  </si>
  <si>
    <t>מתן גולדרייך</t>
  </si>
  <si>
    <t>ליטל כתריאל</t>
  </si>
  <si>
    <t>דניאלה סושקו</t>
  </si>
  <si>
    <t>אריאל אברבוך</t>
  </si>
  <si>
    <t>2017-03-07T09:00:00.000Z</t>
  </si>
  <si>
    <t>2017-03-15T19:00:00.000Z</t>
  </si>
  <si>
    <t>21:00:00</t>
  </si>
  <si>
    <t>2017-03-26T17:00:00.000Z</t>
  </si>
  <si>
    <t>ראשון</t>
  </si>
  <si>
    <t>אירוע- יוליה</t>
  </si>
  <si>
    <t>2:00:00</t>
  </si>
  <si>
    <t>2017-03-31T10:00:00.000Z</t>
  </si>
  <si>
    <t>רויטל שמעיה</t>
  </si>
  <si>
    <t>גורמי ספיאשוילי</t>
  </si>
  <si>
    <t>לירון כהן</t>
  </si>
  <si>
    <t>2017-03-12T17:00:00.000Z</t>
  </si>
  <si>
    <t>דבורה פרייב</t>
  </si>
  <si>
    <t>יחזקאל עבודי</t>
  </si>
  <si>
    <t>אמיר פטרשבסקי</t>
  </si>
  <si>
    <t>לורן חזיזה</t>
  </si>
  <si>
    <t>2017-03-23T10:00:00.000Z</t>
  </si>
  <si>
    <t>פבל קלוזני</t>
  </si>
  <si>
    <t>מירן גאליס</t>
  </si>
  <si>
    <t>גיא ואתורי</t>
  </si>
  <si>
    <t>תמי מור</t>
  </si>
  <si>
    <t>מיכל ריינדוביץ</t>
  </si>
  <si>
    <t>אלמוגית פטליס</t>
  </si>
  <si>
    <t>2017-03-03T11:00:00.000Z</t>
  </si>
  <si>
    <t>2017-03-10T11:00:00.000Z</t>
  </si>
  <si>
    <t>2017-03-24T10:00:00.000Z</t>
  </si>
  <si>
    <t>קורלי זוזות</t>
  </si>
  <si>
    <t>אנאל סמירנוב</t>
  </si>
  <si>
    <t>מקסים וחניש</t>
  </si>
  <si>
    <t>אלכסנדר פולישצ'וק</t>
  </si>
  <si>
    <t>ירון טרופ</t>
  </si>
  <si>
    <t>2017-03-09T15:00:00.000Z</t>
  </si>
  <si>
    <t>2017-03-23T15:00:00.000Z</t>
  </si>
  <si>
    <t>1:00:00</t>
  </si>
  <si>
    <t>אלי פקנייב</t>
  </si>
  <si>
    <t>גיא קימחי</t>
  </si>
  <si>
    <t>יהודה הריס</t>
  </si>
  <si>
    <t>2017-03-02T17:00:00.000Z</t>
  </si>
  <si>
    <t>2017-03-08T17:00:00.000Z</t>
  </si>
  <si>
    <t>2017-03-09T17:00:00.000Z</t>
  </si>
  <si>
    <t>מידן בוכטרגר</t>
  </si>
  <si>
    <t>נועם קורן</t>
  </si>
  <si>
    <t>עידו שמש</t>
  </si>
  <si>
    <t>2017-03-07T13:00:00.000Z</t>
  </si>
  <si>
    <t>2017-03-08T12:00:00.000Z</t>
  </si>
  <si>
    <t>אירוע-עדיה</t>
  </si>
  <si>
    <t>ניבה לאופר</t>
  </si>
  <si>
    <t>יוסף כלב</t>
  </si>
  <si>
    <t>מקסים בוקלוב</t>
  </si>
  <si>
    <t xml:space="preserve">תמיר יהודה </t>
  </si>
  <si>
    <t>סולומון אמינוב</t>
  </si>
  <si>
    <t>מור בן</t>
  </si>
  <si>
    <t>אוריאל קדרון</t>
  </si>
  <si>
    <t>תמריץ מנהלת</t>
  </si>
  <si>
    <t>אירוע-קצירי</t>
  </si>
  <si>
    <t>תהילה קדרון</t>
  </si>
  <si>
    <t>שקד צוויג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</si>
</sst>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1000000]h:mm;@"/>
    <numFmt numFmtId="165" formatCode="_ * #,##0.00_ ;_ * -#,##0.00_ ;_ * &quot;-&quot;??_ ;_ @_ "/>
  </numFmts>
  <fonts count="12">
    <font>
      <color theme="1"/>
      <family val="2"/>
      <scheme val="minor"/>
      <sz val="11"/>
      <name val="Calibri"/>
    </font>
    <font>
      <charset val="177"/>
      <color theme="1"/>
      <family val="2"/>
      <scheme val="minor"/>
      <sz val="9"/>
      <name val="Calibri"/>
    </font>
    <font>
      <b/>
      <charset val="177"/>
      <color indexed="10"/>
      <family val="2"/>
      <sz val="9"/>
      <name val="Arial"/>
    </font>
    <font>
      <b/>
      <charset val="177"/>
      <color indexed="10"/>
      <family val="2"/>
      <sz val="10"/>
      <name val="Arial"/>
    </font>
    <font>
      <b/>
      <color theme="1"/>
      <family val="2"/>
      <scheme val="minor"/>
      <sz val="9"/>
      <name val="Calibri"/>
    </font>
    <font>
      <color theme="1"/>
      <family val="2"/>
      <sz val="10"/>
      <name val="Tahoma"/>
    </font>
    <font>
      <color indexed="8"/>
      <family val="2"/>
      <sz val="9"/>
      <name val="Arial"/>
    </font>
    <font>
      <color indexed="8"/>
      <family val="2"/>
      <sz val="10"/>
      <name val="Tahoma"/>
    </font>
    <font>
      <family val="2"/>
      <sz val="10"/>
      <name val="Tahoma"/>
    </font>
    <font>
      <b/>
      <charset val="177"/>
      <color indexed="8"/>
      <family val="2"/>
      <sz val="9"/>
      <name val="Arial"/>
    </font>
    <font>
      <b/>
      <color theme="1"/>
      <family val="2"/>
      <scheme val="minor"/>
      <sz val="11"/>
      <name val="Calibri"/>
    </font>
    <font>
      <b/>
      <charset val="177"/>
      <color rgb="FFFF0000"/>
      <family val="2"/>
      <scheme val="minor"/>
      <sz val="8"/>
      <name val="Calibri"/>
    </font>
  </fonts>
  <fills count="9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FFFF0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2" fontId="0" fillId="0" borderId="0" xfId="0" applyNumberFormat="1"/>
    <xf numFmtId="0" fontId="1" fillId="0" borderId="1" xfId="0" applyFont="1" applyBorder="1" applyAlignment="1">
      <alignment horizontal="right"/>
    </xf>
    <xf numFmtId="0" fontId="1" fillId="0" borderId="1" xfId="0" applyFont="1" applyBorder="1"/>
    <xf numFmtId="0" fontId="2" fillId="2" borderId="2" xfId="0" applyFont="1" applyFill="1" applyBorder="1" applyAlignment="1">
      <alignment horizontal="right" vertical="center" wrapText="1"/>
    </xf>
    <xf numFmtId="0" fontId="2" fillId="2" borderId="3" xfId="0" applyFont="1" applyFill="1" applyBorder="1" applyAlignment="1">
      <alignment horizontal="right" vertical="center" wrapText="1"/>
    </xf>
    <xf numFmtId="2" fontId="3" fillId="2" borderId="4" xfId="0" applyNumberFormat="1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righ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wrapText="1"/>
    </xf>
    <xf numFmtId="0" fontId="0" fillId="0" borderId="0" xfId="0" applyAlignment="1">
      <alignment wrapText="1"/>
    </xf>
    <xf numFmtId="14" fontId="5" fillId="0" borderId="1" xfId="0" applyNumberFormat="1" applyFont="1" applyBorder="1"/>
    <xf numFmtId="0" fontId="5" fillId="0" borderId="1" xfId="0" applyFont="1" applyBorder="1"/>
    <xf numFmtId="164" fontId="5" fillId="0" borderId="1" xfId="0" applyNumberFormat="1" applyFont="1" applyBorder="1"/>
    <xf numFmtId="164" fontId="6" fillId="3" borderId="1" xfId="0" applyNumberFormat="1" applyFont="1" applyFill="1" applyBorder="1" applyAlignment="1">
      <alignment horizontal="right"/>
    </xf>
    <xf numFmtId="2" fontId="6" fillId="3" borderId="1" xfId="0" applyNumberFormat="1" applyFont="1" applyFill="1" applyBorder="1" applyAlignment="1">
      <alignment horizontal="right"/>
    </xf>
    <xf numFmtId="10" fontId="6" fillId="3" borderId="1" xfId="0" applyNumberFormat="1" applyFont="1" applyFill="1" applyBorder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8" xfId="0" applyBorder="1"/>
    <xf numFmtId="165" fontId="0" fillId="0" borderId="9" xfId="0" applyNumberFormat="1" applyBorder="1"/>
    <xf numFmtId="0" fontId="0" fillId="4" borderId="0" xfId="0" applyFill="1"/>
    <xf numFmtId="0" fontId="0" fillId="0" borderId="10" xfId="0" applyBorder="1"/>
    <xf numFmtId="0" fontId="0" fillId="0" borderId="11" xfId="0" applyBorder="1"/>
    <xf numFmtId="0" fontId="0" fillId="5" borderId="0" xfId="0" applyFill="1"/>
    <xf numFmtId="0" fontId="0" fillId="6" borderId="0" xfId="0" applyFill="1" applyAlignment="1">
      <alignment wrapText="1"/>
    </xf>
    <xf numFmtId="14" fontId="7" fillId="0" borderId="1" xfId="0" applyNumberFormat="1" applyFont="1" applyBorder="1"/>
    <xf numFmtId="0" fontId="7" fillId="0" borderId="1" xfId="0" applyFont="1" applyBorder="1"/>
    <xf numFmtId="164" fontId="8" fillId="0" borderId="1" xfId="0" applyNumberFormat="1" applyFont="1" applyBorder="1"/>
    <xf numFmtId="16" fontId="9" fillId="0" borderId="12" xfId="0" applyNumberFormat="1" applyFont="1" applyBorder="1" applyAlignment="1">
      <alignment horizontal="right"/>
    </xf>
    <xf numFmtId="16" fontId="9" fillId="0" borderId="7" xfId="0" applyNumberFormat="1" applyFont="1" applyBorder="1" applyAlignment="1">
      <alignment horizontal="right"/>
    </xf>
    <xf numFmtId="164" fontId="9" fillId="0" borderId="1" xfId="0" applyNumberFormat="1" applyFont="1" applyBorder="1" applyAlignment="1">
      <alignment horizontal="right"/>
    </xf>
    <xf numFmtId="0" fontId="0" fillId="0" borderId="13" xfId="0" applyBorder="1"/>
    <xf numFmtId="0" fontId="0" fillId="7" borderId="14" xfId="0" applyFill="1" applyBorder="1"/>
    <xf numFmtId="0" fontId="0" fillId="0" borderId="15" xfId="0" applyBorder="1"/>
    <xf numFmtId="0" fontId="0" fillId="0" borderId="16" xfId="0" applyBorder="1"/>
    <xf numFmtId="0" fontId="10" fillId="0" borderId="0" xfId="0" applyFont="1"/>
    <xf numFmtId="165" fontId="0" fillId="0" borderId="7" xfId="0" applyNumberFormat="1" applyBorder="1"/>
    <xf numFmtId="165" fontId="0" fillId="0" borderId="10" xfId="0" applyNumberFormat="1" applyBorder="1"/>
    <xf numFmtId="0" fontId="0" fillId="0" borderId="17" xfId="0" applyBorder="1"/>
    <xf numFmtId="165" fontId="0" fillId="0" borderId="0" xfId="0" applyNumberFormat="1"/>
    <xf numFmtId="0" fontId="11" fillId="8" borderId="18" xfId="0" applyFont="1" applyFill="1" applyBorder="1" applyAlignment="1">
      <alignment vertical="center" wrapText="1"/>
    </xf>
    <xf numFmtId="20" fontId="8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Relationship Id="rId22" Type="http://schemas.openxmlformats.org/officeDocument/2006/relationships/worksheet" Target="worksheets/sheet19.xml"/><Relationship Id="rId23" Type="http://schemas.openxmlformats.org/officeDocument/2006/relationships/worksheet" Target="worksheets/sheet20.xml"/><Relationship Id="rId24" Type="http://schemas.openxmlformats.org/officeDocument/2006/relationships/worksheet" Target="worksheets/sheet21.xml"/><Relationship Id="rId25" Type="http://schemas.openxmlformats.org/officeDocument/2006/relationships/worksheet" Target="worksheets/sheet22.xml"/><Relationship Id="rId26" Type="http://schemas.openxmlformats.org/officeDocument/2006/relationships/worksheet" Target="worksheets/sheet23.xml"/><Relationship Id="rId27" Type="http://schemas.openxmlformats.org/officeDocument/2006/relationships/worksheet" Target="worksheets/sheet24.xml"/><Relationship Id="rId28" Type="http://schemas.openxmlformats.org/officeDocument/2006/relationships/worksheet" Target="worksheets/sheet25.xml"/><Relationship Id="rId29" Type="http://schemas.openxmlformats.org/officeDocument/2006/relationships/worksheet" Target="worksheets/sheet26.xml"/><Relationship Id="rId30" Type="http://schemas.openxmlformats.org/officeDocument/2006/relationships/worksheet" Target="worksheets/sheet27.xml"/><Relationship Id="rId31" Type="http://schemas.openxmlformats.org/officeDocument/2006/relationships/worksheet" Target="worksheets/sheet28.xml"/><Relationship Id="rId32" Type="http://schemas.openxmlformats.org/officeDocument/2006/relationships/worksheet" Target="worksheets/sheet29.xml"/><Relationship Id="rId33" Type="http://schemas.openxmlformats.org/officeDocument/2006/relationships/worksheet" Target="worksheets/sheet30.xml"/><Relationship Id="rId34" Type="http://schemas.openxmlformats.org/officeDocument/2006/relationships/worksheet" Target="worksheets/sheet31.xml"/><Relationship Id="rId35" Type="http://schemas.openxmlformats.org/officeDocument/2006/relationships/worksheet" Target="worksheets/sheet32.xml"/><Relationship Id="rId36" Type="http://schemas.openxmlformats.org/officeDocument/2006/relationships/worksheet" Target="worksheets/sheet33.xml"/><Relationship Id="rId37" Type="http://schemas.openxmlformats.org/officeDocument/2006/relationships/worksheet" Target="worksheets/sheet34.xml"/><Relationship Id="rId38" Type="http://schemas.openxmlformats.org/officeDocument/2006/relationships/worksheet" Target="worksheets/sheet35.xml"/><Relationship Id="rId39" Type="http://schemas.openxmlformats.org/officeDocument/2006/relationships/worksheet" Target="worksheets/sheet36.xml"/><Relationship Id="rId40" Type="http://schemas.openxmlformats.org/officeDocument/2006/relationships/worksheet" Target="worksheets/sheet37.xml"/><Relationship Id="rId41" Type="http://schemas.openxmlformats.org/officeDocument/2006/relationships/worksheet" Target="worksheets/sheet38.xml"/><Relationship Id="rId42" Type="http://schemas.openxmlformats.org/officeDocument/2006/relationships/worksheet" Target="worksheets/sheet39.xml"/><Relationship Id="rId43" Type="http://schemas.openxmlformats.org/officeDocument/2006/relationships/worksheet" Target="worksheets/sheet40.xml"/><Relationship Id="rId44" Type="http://schemas.openxmlformats.org/officeDocument/2006/relationships/worksheet" Target="worksheets/sheet41.xml"/><Relationship Id="rId45" Type="http://schemas.openxmlformats.org/officeDocument/2006/relationships/worksheet" Target="worksheets/sheet42.xml"/><Relationship Id="rId46" Type="http://schemas.openxmlformats.org/officeDocument/2006/relationships/worksheet" Target="worksheets/sheet43.xml"/><Relationship Id="rId47" Type="http://schemas.openxmlformats.org/officeDocument/2006/relationships/worksheet" Target="worksheets/sheet44.xml"/><Relationship Id="rId48" Type="http://schemas.openxmlformats.org/officeDocument/2006/relationships/worksheet" Target="worksheets/sheet45.xml"/><Relationship Id="rId49" Type="http://schemas.openxmlformats.org/officeDocument/2006/relationships/worksheet" Target="worksheets/sheet46.xml"/><Relationship Id="rId50" Type="http://schemas.openxmlformats.org/officeDocument/2006/relationships/worksheet" Target="worksheets/sheet47.xml"/><Relationship Id="rId51" Type="http://schemas.openxmlformats.org/officeDocument/2006/relationships/worksheet" Target="worksheets/sheet48.xml"/><Relationship Id="rId52" Type="http://schemas.openxmlformats.org/officeDocument/2006/relationships/worksheet" Target="worksheets/sheet49.xml"/><Relationship Id="rId53" Type="http://schemas.openxmlformats.org/officeDocument/2006/relationships/worksheet" Target="worksheets/sheet50.xml"/><Relationship Id="rId54" Type="http://schemas.openxmlformats.org/officeDocument/2006/relationships/worksheet" Target="worksheets/sheet51.xml"/><Relationship Id="rId55" Type="http://schemas.openxmlformats.org/officeDocument/2006/relationships/worksheet" Target="worksheets/sheet52.xml"/><Relationship Id="rId56" Type="http://schemas.openxmlformats.org/officeDocument/2006/relationships/worksheet" Target="worksheets/sheet53.xml"/><Relationship Id="rId57" Type="http://schemas.openxmlformats.org/officeDocument/2006/relationships/worksheet" Target="worksheets/sheet54.xml"/><Relationship Id="rId58" Type="http://schemas.openxmlformats.org/officeDocument/2006/relationships/worksheet" Target="worksheets/sheet55.xml"/><Relationship Id="rId59" Type="http://schemas.openxmlformats.org/officeDocument/2006/relationships/worksheet" Target="worksheets/sheet56.xml"/><Relationship Id="rId60" Type="http://schemas.openxmlformats.org/officeDocument/2006/relationships/worksheet" Target="worksheets/sheet57.xml"/><Relationship Id="rId61" Type="http://schemas.openxmlformats.org/officeDocument/2006/relationships/worksheet" Target="worksheets/sheet58.xml"/><Relationship Id="rId62" Type="http://schemas.openxmlformats.org/officeDocument/2006/relationships/worksheet" Target="worksheets/sheet59.xml"/><Relationship Id="rId63" Type="http://schemas.openxmlformats.org/officeDocument/2006/relationships/worksheet" Target="worksheets/sheet60.xml"/><Relationship Id="rId64" Type="http://schemas.openxmlformats.org/officeDocument/2006/relationships/worksheet" Target="worksheets/sheet61.xml"/><Relationship Id="rId65" Type="http://schemas.openxmlformats.org/officeDocument/2006/relationships/worksheet" Target="worksheets/sheet62.xml"/><Relationship Id="rId66" Type="http://schemas.openxmlformats.org/officeDocument/2006/relationships/worksheet" Target="worksheets/sheet63.xml"/><Relationship Id="rId67" Type="http://schemas.openxmlformats.org/officeDocument/2006/relationships/worksheet" Target="worksheets/sheet64.xml"/><Relationship Id="rId68" Type="http://schemas.openxmlformats.org/officeDocument/2006/relationships/worksheet" Target="worksheets/sheet65.xml"/><Relationship Id="rId69" Type="http://schemas.openxmlformats.org/officeDocument/2006/relationships/worksheet" Target="worksheets/sheet66.xml"/><Relationship Id="rId70" Type="http://schemas.openxmlformats.org/officeDocument/2006/relationships/worksheet" Target="worksheets/sheet67.xml"/><Relationship Id="rId71" Type="http://schemas.openxmlformats.org/officeDocument/2006/relationships/worksheet" Target="worksheets/sheet68.xml"/><Relationship Id="rId72" Type="http://schemas.openxmlformats.org/officeDocument/2006/relationships/worksheet" Target="worksheets/sheet69.xml"/><Relationship Id="rId73" Type="http://schemas.openxmlformats.org/officeDocument/2006/relationships/worksheet" Target="worksheets/sheet70.xml"/><Relationship Id="rId74" Type="http://schemas.openxmlformats.org/officeDocument/2006/relationships/worksheet" Target="worksheets/sheet71.xml"/><Relationship Id="rId75" Type="http://schemas.openxmlformats.org/officeDocument/2006/relationships/worksheet" Target="worksheets/sheet72.xml"/><Relationship Id="rId76" Type="http://schemas.openxmlformats.org/officeDocument/2006/relationships/worksheet" Target="worksheets/sheet73.xml"/><Relationship Id="rId77" Type="http://schemas.openxmlformats.org/officeDocument/2006/relationships/worksheet" Target="worksheets/sheet74.xml"/><Relationship Id="rId78" Type="http://schemas.openxmlformats.org/officeDocument/2006/relationships/worksheet" Target="worksheets/sheet75.xml"/><Relationship Id="rId79" Type="http://schemas.openxmlformats.org/officeDocument/2006/relationships/worksheet" Target="worksheets/sheet76.xml"/><Relationship Id="rId80" Type="http://schemas.openxmlformats.org/officeDocument/2006/relationships/worksheet" Target="worksheets/sheet77.xml"/><Relationship Id="rId81" Type="http://schemas.openxmlformats.org/officeDocument/2006/relationships/worksheet" Target="worksheets/sheet78.xml"/><Relationship Id="rId82" Type="http://schemas.openxmlformats.org/officeDocument/2006/relationships/worksheet" Target="worksheets/sheet79.xml"/><Relationship Id="rId83" Type="http://schemas.openxmlformats.org/officeDocument/2006/relationships/worksheet" Target="worksheets/sheet80.xml"/><Relationship Id="rId84" Type="http://schemas.openxmlformats.org/officeDocument/2006/relationships/worksheet" Target="worksheets/sheet81.xml"/><Relationship Id="rId85" Type="http://schemas.openxmlformats.org/officeDocument/2006/relationships/worksheet" Target="worksheets/sheet82.xml"/><Relationship Id="rId86" Type="http://schemas.openxmlformats.org/officeDocument/2006/relationships/worksheet" Target="worksheets/sheet83.xml"/><Relationship Id="rId87" Type="http://schemas.openxmlformats.org/officeDocument/2006/relationships/worksheet" Target="worksheets/sheet84.xml"/><Relationship Id="rId88" Type="http://schemas.openxmlformats.org/officeDocument/2006/relationships/worksheet" Target="worksheets/sheet85.xml"/><Relationship Id="rId89" Type="http://schemas.openxmlformats.org/officeDocument/2006/relationships/worksheet" Target="worksheets/sheet86.xml"/><Relationship Id="rId90" Type="http://schemas.openxmlformats.org/officeDocument/2006/relationships/worksheet" Target="worksheets/sheet87.xml"/><Relationship Id="rId91" Type="http://schemas.openxmlformats.org/officeDocument/2006/relationships/worksheet" Target="worksheets/sheet88.xml"/><Relationship Id="rId92" Type="http://schemas.openxmlformats.org/officeDocument/2006/relationships/worksheet" Target="worksheets/sheet89.xml"/><Relationship Id="rId93" Type="http://schemas.openxmlformats.org/officeDocument/2006/relationships/worksheet" Target="worksheets/sheet90.xml"/><Relationship Id="rId94" Type="http://schemas.openxmlformats.org/officeDocument/2006/relationships/worksheet" Target="worksheets/sheet91.xml"/><Relationship Id="rId95" Type="http://schemas.openxmlformats.org/officeDocument/2006/relationships/worksheet" Target="worksheets/sheet92.xml"/><Relationship Id="rId96" Type="http://schemas.openxmlformats.org/officeDocument/2006/relationships/worksheet" Target="worksheets/sheet93.xml"/><Relationship Id="rId97" Type="http://schemas.openxmlformats.org/officeDocument/2006/relationships/worksheet" Target="worksheets/sheet94.xml"/><Relationship Id="rId98" Type="http://schemas.openxmlformats.org/officeDocument/2006/relationships/worksheet" Target="worksheets/sheet95.xml"/><Relationship Id="rId99" Type="http://schemas.openxmlformats.org/officeDocument/2006/relationships/worksheet" Target="worksheets/sheet96.xml"/><Relationship Id="rId100" Type="http://schemas.openxmlformats.org/officeDocument/2006/relationships/worksheet" Target="worksheets/sheet97.xml"/><Relationship Id="rId101" Type="http://schemas.openxmlformats.org/officeDocument/2006/relationships/worksheet" Target="worksheets/sheet98.xml"/><Relationship Id="rId102" Type="http://schemas.openxmlformats.org/officeDocument/2006/relationships/worksheet" Target="worksheets/sheet99.xml"/><Relationship Id="rId103" Type="http://schemas.openxmlformats.org/officeDocument/2006/relationships/worksheet" Target="worksheets/sheet100.xml"/><Relationship Id="rId104" Type="http://schemas.openxmlformats.org/officeDocument/2006/relationships/worksheet" Target="worksheets/sheet10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85" zoomScaleNormal="85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f>IF((G9-F9)&lt;0,(1-F9+G9),(G9-F9))</f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paperSize="9" orientation="portrait" horizontalDpi="4294967295" verticalDpi="0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H8" sqref="H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36</v>
      </c>
      <c r="B8" s="12" t="s">
        <v>37</v>
      </c>
      <c r="C8" s="12" t="s">
        <v>38</v>
      </c>
      <c r="D8" s="12" t="s">
        <v>39</v>
      </c>
      <c r="E8" s="12" t="s">
        <v>40</v>
      </c>
      <c r="F8" s="13" t="s">
        <v>41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f>H9*24</f>
        <v>0</v>
      </c>
      <c r="J9" s="15">
        <f>IF(I9&lt;9,I9,9)</f>
        <v>0</v>
      </c>
      <c r="K9" s="15">
        <f>IF(I9&gt;9,I9-9,0)</f>
        <v>0</v>
      </c>
      <c r="L9" s="15">
        <f>IF(K9&gt;2,2,K9)</f>
        <v>0</v>
      </c>
      <c r="M9" s="15">
        <f>IF(K9&gt;2,K9-2,0)</f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B1" sqref="B1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43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44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46</v>
      </c>
      <c r="G8" s="13" t="s">
        <v>47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48</v>
      </c>
      <c r="B9" s="12" t="s">
        <v>49</v>
      </c>
      <c r="C9" s="12" t="s">
        <v>38</v>
      </c>
      <c r="D9" s="12" t="s">
        <v>39</v>
      </c>
      <c r="E9" s="12" t="s">
        <v>34</v>
      </c>
      <c r="F9" s="13" t="s">
        <v>46</v>
      </c>
      <c r="G9" s="13" t="s">
        <v>47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50</v>
      </c>
      <c r="B10" s="12" t="s">
        <v>49</v>
      </c>
      <c r="C10" s="12" t="s">
        <v>38</v>
      </c>
      <c r="D10" s="12" t="s">
        <v>39</v>
      </c>
      <c r="E10" s="12" t="s">
        <v>34</v>
      </c>
      <c r="F10" s="13" t="s">
        <v>47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51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52</v>
      </c>
      <c r="G11" s="13" t="s">
        <v>53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54</v>
      </c>
      <c r="B12" s="12" t="s">
        <v>49</v>
      </c>
      <c r="C12" s="12" t="s">
        <v>38</v>
      </c>
      <c r="D12" s="12" t="s">
        <v>39</v>
      </c>
      <c r="E12" s="12" t="s">
        <v>34</v>
      </c>
      <c r="F12" s="13" t="s">
        <v>47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55</v>
      </c>
      <c r="B13" s="12" t="s">
        <v>45</v>
      </c>
      <c r="C13" s="12" t="s">
        <v>38</v>
      </c>
      <c r="D13" s="12" t="s">
        <v>39</v>
      </c>
      <c r="E13" s="12" t="s">
        <v>34</v>
      </c>
      <c r="F13" s="13" t="s">
        <v>52</v>
      </c>
      <c r="G13" s="13" t="s">
        <v>53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56</v>
      </c>
      <c r="B14" s="12" t="s">
        <v>49</v>
      </c>
      <c r="C14" s="12" t="s">
        <v>38</v>
      </c>
      <c r="D14" s="12" t="s">
        <v>39</v>
      </c>
      <c r="E14" s="12" t="s">
        <v>34</v>
      </c>
      <c r="F14" s="13" t="s">
        <v>47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57</v>
      </c>
      <c r="B15" s="12" t="s">
        <v>45</v>
      </c>
      <c r="C15" s="12" t="s">
        <v>38</v>
      </c>
      <c r="D15" s="12" t="s">
        <v>39</v>
      </c>
      <c r="E15" s="12" t="s">
        <v>34</v>
      </c>
      <c r="F15" s="13" t="s">
        <v>52</v>
      </c>
      <c r="G15" s="13" t="s">
        <v>53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58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59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47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60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51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52</v>
      </c>
      <c r="G10" s="13" t="s">
        <v>53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62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60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63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64</v>
      </c>
      <c r="G10" s="13" t="s">
        <v>53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N8" sqref="N8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6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6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6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6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6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6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6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6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6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6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6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6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6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6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67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68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47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69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70</v>
      </c>
      <c r="G9" s="13" t="s">
        <v>41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71</v>
      </c>
      <c r="B10" s="12" t="s">
        <v>49</v>
      </c>
      <c r="C10" s="12" t="s">
        <v>38</v>
      </c>
      <c r="D10" s="12" t="s">
        <v>39</v>
      </c>
      <c r="E10" s="12" t="s">
        <v>40</v>
      </c>
      <c r="F10" s="13" t="s">
        <v>52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72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70</v>
      </c>
      <c r="G11" s="13" t="s">
        <v>41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73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70</v>
      </c>
      <c r="G12" s="13" t="s">
        <v>41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56</v>
      </c>
      <c r="B13" s="12" t="s">
        <v>49</v>
      </c>
      <c r="C13" s="12" t="s">
        <v>38</v>
      </c>
      <c r="D13" s="12" t="s">
        <v>39</v>
      </c>
      <c r="E13" s="12" t="s">
        <v>34</v>
      </c>
      <c r="F13" s="13" t="s">
        <v>47</v>
      </c>
      <c r="G13" s="13" t="s">
        <v>42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74</v>
      </c>
      <c r="B14" s="12" t="s">
        <v>45</v>
      </c>
      <c r="C14" s="12" t="s">
        <v>38</v>
      </c>
      <c r="D14" s="12" t="s">
        <v>39</v>
      </c>
      <c r="E14" s="12" t="s">
        <v>34</v>
      </c>
      <c r="F14" s="13" t="s">
        <v>70</v>
      </c>
      <c r="G14" s="13" t="s">
        <v>41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62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50</v>
      </c>
      <c r="B9" s="12" t="s">
        <v>49</v>
      </c>
      <c r="C9" s="12" t="s">
        <v>38</v>
      </c>
      <c r="D9" s="12" t="s">
        <v>39</v>
      </c>
      <c r="E9" s="12" t="s">
        <v>34</v>
      </c>
      <c r="F9" s="13" t="s">
        <v>47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76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70</v>
      </c>
      <c r="G10" s="13" t="s">
        <v>41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54</v>
      </c>
      <c r="B11" s="12" t="s">
        <v>49</v>
      </c>
      <c r="C11" s="12" t="s">
        <v>38</v>
      </c>
      <c r="D11" s="12" t="s">
        <v>39</v>
      </c>
      <c r="E11" s="12" t="s">
        <v>34</v>
      </c>
      <c r="F11" s="13" t="s">
        <v>47</v>
      </c>
      <c r="G11" s="13" t="s">
        <v>77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55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52</v>
      </c>
      <c r="G12" s="13" t="s">
        <v>41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74</v>
      </c>
      <c r="B13" s="12" t="s">
        <v>45</v>
      </c>
      <c r="C13" s="12" t="s">
        <v>38</v>
      </c>
      <c r="D13" s="12" t="s">
        <v>39</v>
      </c>
      <c r="E13" s="12" t="s">
        <v>34</v>
      </c>
      <c r="F13" s="13" t="s">
        <v>70</v>
      </c>
      <c r="G13" s="13" t="s">
        <v>41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78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62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79</v>
      </c>
      <c r="B9" s="12" t="s">
        <v>37</v>
      </c>
      <c r="C9" s="12" t="s">
        <v>38</v>
      </c>
      <c r="D9" s="12" t="s">
        <v>39</v>
      </c>
      <c r="E9" s="12" t="s">
        <v>34</v>
      </c>
      <c r="F9" s="13" t="s">
        <v>53</v>
      </c>
      <c r="G9" s="13" t="s">
        <v>80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81</v>
      </c>
      <c r="B10" s="12" t="s">
        <v>82</v>
      </c>
      <c r="C10" s="12" t="s">
        <v>38</v>
      </c>
      <c r="D10" s="12" t="s">
        <v>39</v>
      </c>
      <c r="E10" s="12" t="s">
        <v>34</v>
      </c>
      <c r="F10" s="13" t="s">
        <v>47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59</v>
      </c>
      <c r="B11" s="12" t="s">
        <v>49</v>
      </c>
      <c r="C11" s="12" t="s">
        <v>38</v>
      </c>
      <c r="D11" s="12" t="s">
        <v>39</v>
      </c>
      <c r="E11" s="12" t="s">
        <v>34</v>
      </c>
      <c r="F11" s="13" t="s">
        <v>47</v>
      </c>
      <c r="G11" s="13" t="s">
        <v>83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72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70</v>
      </c>
      <c r="G12" s="13" t="s">
        <v>53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50</v>
      </c>
      <c r="B13" s="12" t="s">
        <v>49</v>
      </c>
      <c r="C13" s="12" t="s">
        <v>38</v>
      </c>
      <c r="D13" s="12" t="s">
        <v>39</v>
      </c>
      <c r="E13" s="12" t="s">
        <v>34</v>
      </c>
      <c r="F13" s="13" t="s">
        <v>47</v>
      </c>
      <c r="G13" s="13" t="s">
        <v>42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54</v>
      </c>
      <c r="B14" s="12" t="s">
        <v>49</v>
      </c>
      <c r="C14" s="12" t="s">
        <v>38</v>
      </c>
      <c r="D14" s="12" t="s">
        <v>39</v>
      </c>
      <c r="E14" s="12" t="s">
        <v>34</v>
      </c>
      <c r="F14" s="13" t="s">
        <v>47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55</v>
      </c>
      <c r="B15" s="12" t="s">
        <v>45</v>
      </c>
      <c r="C15" s="12" t="s">
        <v>38</v>
      </c>
      <c r="D15" s="12" t="s">
        <v>39</v>
      </c>
      <c r="E15" s="12" t="s">
        <v>34</v>
      </c>
      <c r="F15" s="13" t="s">
        <v>52</v>
      </c>
      <c r="G15" s="13" t="s">
        <v>53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56</v>
      </c>
      <c r="B16" s="12" t="s">
        <v>49</v>
      </c>
      <c r="C16" s="12" t="s">
        <v>38</v>
      </c>
      <c r="D16" s="12" t="s">
        <v>39</v>
      </c>
      <c r="E16" s="12" t="s">
        <v>34</v>
      </c>
      <c r="F16" s="13" t="s">
        <v>47</v>
      </c>
      <c r="G16" s="13" t="s">
        <v>42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85</v>
      </c>
      <c r="B8" s="12" t="s">
        <v>49</v>
      </c>
      <c r="C8" s="12" t="s">
        <v>38</v>
      </c>
      <c r="D8" s="12" t="s">
        <v>39</v>
      </c>
      <c r="E8" s="12" t="s">
        <v>86</v>
      </c>
      <c r="F8" s="13" t="s">
        <v>87</v>
      </c>
      <c r="G8" s="13" t="s">
        <v>83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89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68</v>
      </c>
      <c r="B8" s="12" t="s">
        <v>49</v>
      </c>
      <c r="C8" s="12" t="s">
        <v>38</v>
      </c>
      <c r="D8" s="12" t="s">
        <v>39</v>
      </c>
      <c r="E8" s="12" t="s">
        <v>86</v>
      </c>
      <c r="F8" s="13" t="s">
        <v>47</v>
      </c>
      <c r="G8" s="13" t="s">
        <v>83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62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I26" sqref="I26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68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47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62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94</v>
      </c>
      <c r="B10" s="12" t="s">
        <v>49</v>
      </c>
      <c r="C10" s="12" t="s">
        <v>38</v>
      </c>
      <c r="D10" s="12" t="s">
        <v>39</v>
      </c>
      <c r="E10" s="12" t="s">
        <v>40</v>
      </c>
      <c r="F10" s="13" t="s">
        <v>95</v>
      </c>
      <c r="G10" s="13" t="s">
        <v>77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60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52</v>
      </c>
      <c r="G11" s="13" t="s">
        <v>53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50</v>
      </c>
      <c r="B12" s="12" t="s">
        <v>49</v>
      </c>
      <c r="C12" s="12" t="s">
        <v>38</v>
      </c>
      <c r="D12" s="12" t="s">
        <v>39</v>
      </c>
      <c r="E12" s="12" t="s">
        <v>34</v>
      </c>
      <c r="F12" s="13" t="s">
        <v>47</v>
      </c>
      <c r="G12" s="13" t="s">
        <v>42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51</v>
      </c>
      <c r="B13" s="12" t="s">
        <v>45</v>
      </c>
      <c r="C13" s="12" t="s">
        <v>38</v>
      </c>
      <c r="D13" s="12" t="s">
        <v>39</v>
      </c>
      <c r="E13" s="12" t="s">
        <v>34</v>
      </c>
      <c r="F13" s="13" t="s">
        <v>52</v>
      </c>
      <c r="G13" s="13" t="s">
        <v>53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54</v>
      </c>
      <c r="B14" s="12" t="s">
        <v>49</v>
      </c>
      <c r="C14" s="12" t="s">
        <v>38</v>
      </c>
      <c r="D14" s="12" t="s">
        <v>39</v>
      </c>
      <c r="E14" s="12" t="s">
        <v>34</v>
      </c>
      <c r="F14" s="13" t="s">
        <v>47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55</v>
      </c>
      <c r="B15" s="12" t="s">
        <v>45</v>
      </c>
      <c r="C15" s="12" t="s">
        <v>38</v>
      </c>
      <c r="D15" s="12" t="s">
        <v>39</v>
      </c>
      <c r="E15" s="12" t="s">
        <v>34</v>
      </c>
      <c r="F15" s="13" t="s">
        <v>52</v>
      </c>
      <c r="G15" s="13" t="s">
        <v>53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56</v>
      </c>
      <c r="B16" s="12" t="s">
        <v>49</v>
      </c>
      <c r="C16" s="12" t="s">
        <v>38</v>
      </c>
      <c r="D16" s="12" t="s">
        <v>39</v>
      </c>
      <c r="E16" s="12" t="s">
        <v>34</v>
      </c>
      <c r="F16" s="13" t="s">
        <v>47</v>
      </c>
      <c r="G16" s="13" t="s">
        <v>42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 t="s">
        <v>57</v>
      </c>
      <c r="B17" s="28" t="s">
        <v>45</v>
      </c>
      <c r="C17" s="28" t="s">
        <v>38</v>
      </c>
      <c r="D17" s="12" t="s">
        <v>39</v>
      </c>
      <c r="E17" s="12" t="s">
        <v>34</v>
      </c>
      <c r="F17" s="29" t="s">
        <v>52</v>
      </c>
      <c r="G17" s="29" t="s">
        <v>53</v>
      </c>
      <c r="H17" s="14">
        <f>IF((G17-F17)&lt;0,(1-F17+G17),(G17-F17))</f>
      </c>
      <c r="I17" s="15">
        <f>H17*24</f>
      </c>
      <c r="J17" s="15">
        <f>IF(I17&lt;9,I17,9)</f>
      </c>
      <c r="K17" s="15">
        <f>IF(I17&gt;9,I17-9,0)</f>
      </c>
      <c r="L17" s="15">
        <f>IF(K17&gt;2,2,K17)</f>
      </c>
      <c r="M17" s="15">
        <f>IF(K17&gt;2,K17-2,0)</f>
      </c>
      <c r="N17" s="15">
        <f>IF(AND($I17&gt;2,$G17&gt;0.79),"120%",IF(AND($I17&gt;2,$G17&gt;=0,$F17&gt;0.7083),"130%","100%"))</f>
      </c>
      <c r="O17" s="19">
        <v>NaN</v>
      </c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51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55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85</v>
      </c>
      <c r="B8" s="12" t="s">
        <v>49</v>
      </c>
      <c r="C8" s="12" t="s">
        <v>38</v>
      </c>
      <c r="D8" s="12" t="s">
        <v>39</v>
      </c>
      <c r="E8" s="12" t="s">
        <v>86</v>
      </c>
      <c r="F8" s="13" t="s">
        <v>87</v>
      </c>
      <c r="G8" s="13" t="s">
        <v>83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99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68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47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62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41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100</v>
      </c>
      <c r="B10" s="12" t="s">
        <v>37</v>
      </c>
      <c r="C10" s="12" t="s">
        <v>38</v>
      </c>
      <c r="D10" s="12" t="s">
        <v>39</v>
      </c>
      <c r="E10" s="12" t="s">
        <v>40</v>
      </c>
      <c r="F10" s="13" t="s">
        <v>70</v>
      </c>
      <c r="G10" s="13" t="s">
        <v>41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59</v>
      </c>
      <c r="B11" s="12" t="s">
        <v>49</v>
      </c>
      <c r="C11" s="12" t="s">
        <v>38</v>
      </c>
      <c r="D11" s="12" t="s">
        <v>39</v>
      </c>
      <c r="E11" s="12" t="s">
        <v>34</v>
      </c>
      <c r="F11" s="13" t="s">
        <v>47</v>
      </c>
      <c r="G11" s="13" t="s">
        <v>42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60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52</v>
      </c>
      <c r="G12" s="13" t="s">
        <v>53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101</v>
      </c>
      <c r="B13" s="12" t="s">
        <v>82</v>
      </c>
      <c r="C13" s="12" t="s">
        <v>38</v>
      </c>
      <c r="D13" s="12" t="s">
        <v>39</v>
      </c>
      <c r="E13" s="12" t="s">
        <v>86</v>
      </c>
      <c r="F13" s="13" t="s">
        <v>102</v>
      </c>
      <c r="G13" s="13" t="s">
        <v>42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50</v>
      </c>
      <c r="B14" s="12" t="s">
        <v>49</v>
      </c>
      <c r="C14" s="12" t="s">
        <v>38</v>
      </c>
      <c r="D14" s="12" t="s">
        <v>39</v>
      </c>
      <c r="E14" s="12" t="s">
        <v>34</v>
      </c>
      <c r="F14" s="13" t="s">
        <v>47</v>
      </c>
      <c r="G14" s="13" t="s">
        <v>42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54</v>
      </c>
      <c r="B15" s="12" t="s">
        <v>49</v>
      </c>
      <c r="C15" s="12" t="s">
        <v>38</v>
      </c>
      <c r="D15" s="12" t="s">
        <v>39</v>
      </c>
      <c r="E15" s="12" t="s">
        <v>34</v>
      </c>
      <c r="F15" s="13" t="s">
        <v>47</v>
      </c>
      <c r="G15" s="13" t="s">
        <v>42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55</v>
      </c>
      <c r="B16" s="12" t="s">
        <v>45</v>
      </c>
      <c r="C16" s="12" t="s">
        <v>38</v>
      </c>
      <c r="D16" s="12" t="s">
        <v>39</v>
      </c>
      <c r="E16" s="12" t="s">
        <v>34</v>
      </c>
      <c r="F16" s="13" t="s">
        <v>52</v>
      </c>
      <c r="G16" s="13" t="s">
        <v>53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 t="s">
        <v>103</v>
      </c>
      <c r="B17" s="28" t="s">
        <v>104</v>
      </c>
      <c r="C17" s="28" t="s">
        <v>38</v>
      </c>
      <c r="D17" s="12" t="s">
        <v>39</v>
      </c>
      <c r="E17" s="12" t="s">
        <v>105</v>
      </c>
      <c r="F17" s="29" t="s">
        <v>80</v>
      </c>
      <c r="G17" s="29" t="s">
        <v>106</v>
      </c>
      <c r="H17" s="14">
        <f>IF((G17-F17)&lt;0,(1-F17+G17),(G17-F17))</f>
      </c>
      <c r="I17" s="15">
        <f>H17*24</f>
      </c>
      <c r="J17" s="15">
        <f>IF(I17&lt;9,I17,9)</f>
      </c>
      <c r="K17" s="15">
        <f>IF(I17&gt;9,I17-9,0)</f>
      </c>
      <c r="L17" s="15">
        <f>IF(K17&gt;2,2,K17)</f>
      </c>
      <c r="M17" s="15">
        <f>IF(K17&gt;2,K17-2,0)</f>
      </c>
      <c r="N17" s="15">
        <f>IF(AND($I17&gt;2,$G17&gt;0.79),"120%",IF(AND($I17&gt;2,$G17&gt;=0,$F17&gt;0.7083),"130%","100%"))</f>
      </c>
      <c r="O17" s="19">
        <v>NaN</v>
      </c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 t="s">
        <v>56</v>
      </c>
      <c r="B18" s="31" t="s">
        <v>49</v>
      </c>
      <c r="C18" s="32" t="s">
        <v>38</v>
      </c>
      <c r="D18" s="32" t="s">
        <v>39</v>
      </c>
      <c r="E18" s="32" t="s">
        <v>34</v>
      </c>
      <c r="F18" s="32" t="s">
        <v>47</v>
      </c>
      <c r="G18" s="32" t="s">
        <v>42</v>
      </c>
      <c r="H18" s="14">
        <f>IF((G18-F18)&lt;0,(1-F18+G18),(G18-F18))</f>
      </c>
      <c r="I18" s="15">
        <f>H18*24</f>
      </c>
      <c r="J18" s="15">
        <f>IF(I18&lt;9,I18,9)</f>
      </c>
      <c r="K18" s="15">
        <f>IF(I18&gt;9,I18-9,0)</f>
      </c>
      <c r="L18" s="15">
        <f>IF(K18&gt;2,2,K18)</f>
      </c>
      <c r="M18" s="15">
        <f>IF(K18&gt;2,K18-2,0)</f>
      </c>
      <c r="N18" s="15">
        <f>IF(AND($I18&gt;2,$G18&gt;0.79),"120%",IF(AND($I18&gt;2,$G18&gt;=0,$F18&gt;0.7083),"130%","100%"))</f>
      </c>
      <c r="O18" s="19">
        <v>NaN</v>
      </c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 t="s">
        <v>107</v>
      </c>
      <c r="B19" s="31" t="s">
        <v>45</v>
      </c>
      <c r="C19" s="32" t="s">
        <v>38</v>
      </c>
      <c r="D19" s="32" t="s">
        <v>39</v>
      </c>
      <c r="E19" s="32" t="s">
        <v>34</v>
      </c>
      <c r="F19" s="32" t="s">
        <v>64</v>
      </c>
      <c r="G19" s="32" t="s">
        <v>87</v>
      </c>
      <c r="H19" s="14">
        <f>IF((G19-F19)&lt;0,(1-F19+G19),(G19-F19))</f>
      </c>
      <c r="I19" s="15">
        <f>H19*24</f>
      </c>
      <c r="J19" s="15">
        <f>IF(I19&lt;9,I19,9)</f>
      </c>
      <c r="K19" s="15">
        <f>IF(I19&gt;9,I19-9,0)</f>
      </c>
      <c r="L19" s="15">
        <f>IF(K19&gt;2,2,K19)</f>
      </c>
      <c r="M19" s="15">
        <f>IF(K19&gt;2,K19-2,0)</f>
      </c>
      <c r="N19" s="15">
        <f>IF(AND($I19&gt;2,$G19&gt;0.79),"120%",IF(AND($I19&gt;2,$G19&gt;=0,$F19&gt;0.7083),"130%","100%"))</f>
      </c>
      <c r="O19" s="19">
        <v>NaN</v>
      </c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109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62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59</v>
      </c>
      <c r="B9" s="12" t="s">
        <v>49</v>
      </c>
      <c r="C9" s="12" t="s">
        <v>38</v>
      </c>
      <c r="D9" s="12" t="s">
        <v>39</v>
      </c>
      <c r="E9" s="12" t="s">
        <v>34</v>
      </c>
      <c r="F9" s="13" t="s">
        <v>47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72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70</v>
      </c>
      <c r="G10" s="13" t="s">
        <v>47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111</v>
      </c>
      <c r="B11" s="12" t="s">
        <v>104</v>
      </c>
      <c r="C11" s="12" t="s">
        <v>38</v>
      </c>
      <c r="D11" s="12" t="s">
        <v>39</v>
      </c>
      <c r="E11" s="12" t="s">
        <v>34</v>
      </c>
      <c r="F11" s="13" t="s">
        <v>87</v>
      </c>
      <c r="G11" s="13" t="s">
        <v>77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55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52</v>
      </c>
      <c r="G12" s="13" t="s">
        <v>53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113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116</v>
      </c>
      <c r="B8" s="12" t="s">
        <v>49</v>
      </c>
      <c r="C8" s="12" t="s">
        <v>38</v>
      </c>
      <c r="D8" s="12" t="s">
        <v>39</v>
      </c>
      <c r="E8" s="12" t="s">
        <v>86</v>
      </c>
      <c r="F8" s="13" t="s">
        <v>52</v>
      </c>
      <c r="G8" s="13" t="s">
        <v>102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103</v>
      </c>
      <c r="B8" s="12" t="s">
        <v>104</v>
      </c>
      <c r="C8" s="12" t="s">
        <v>38</v>
      </c>
      <c r="D8" s="12" t="s">
        <v>39</v>
      </c>
      <c r="E8" s="12" t="s">
        <v>105</v>
      </c>
      <c r="F8" s="13" t="s">
        <v>80</v>
      </c>
      <c r="G8" s="13" t="s">
        <v>106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119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62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51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55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52</v>
      </c>
      <c r="G10" s="13" t="s">
        <v>53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57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52</v>
      </c>
      <c r="G11" s="13" t="s">
        <v>53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123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64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124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64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63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64</v>
      </c>
      <c r="G10" s="13" t="s">
        <v>53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125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64</v>
      </c>
      <c r="G11" s="13" t="s">
        <v>53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107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64</v>
      </c>
      <c r="G12" s="13" t="s">
        <v>53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116</v>
      </c>
      <c r="B8" s="12" t="s">
        <v>49</v>
      </c>
      <c r="C8" s="12" t="s">
        <v>38</v>
      </c>
      <c r="D8" s="12" t="s">
        <v>39</v>
      </c>
      <c r="E8" s="12" t="s">
        <v>86</v>
      </c>
      <c r="F8" s="13" t="s">
        <v>52</v>
      </c>
      <c r="G8" s="13" t="s">
        <v>87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123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64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63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64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125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64</v>
      </c>
      <c r="G10" s="13" t="s">
        <v>53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107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64</v>
      </c>
      <c r="G11" s="13" t="s">
        <v>53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129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131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53</v>
      </c>
      <c r="G8" s="13" t="s">
        <v>80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60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41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50</v>
      </c>
      <c r="B10" s="12" t="s">
        <v>49</v>
      </c>
      <c r="C10" s="12" t="s">
        <v>38</v>
      </c>
      <c r="D10" s="12" t="s">
        <v>39</v>
      </c>
      <c r="E10" s="12" t="s">
        <v>34</v>
      </c>
      <c r="F10" s="13" t="s">
        <v>47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63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64</v>
      </c>
      <c r="G11" s="13" t="s">
        <v>53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132</v>
      </c>
      <c r="B12" s="12" t="s">
        <v>49</v>
      </c>
      <c r="C12" s="12" t="s">
        <v>38</v>
      </c>
      <c r="D12" s="12" t="s">
        <v>39</v>
      </c>
      <c r="E12" s="12" t="s">
        <v>34</v>
      </c>
      <c r="F12" s="13" t="s">
        <v>53</v>
      </c>
      <c r="G12" s="13" t="s">
        <v>133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57</v>
      </c>
      <c r="B13" s="12" t="s">
        <v>45</v>
      </c>
      <c r="C13" s="12" t="s">
        <v>38</v>
      </c>
      <c r="D13" s="12" t="s">
        <v>39</v>
      </c>
      <c r="E13" s="12" t="s">
        <v>34</v>
      </c>
      <c r="F13" s="13" t="s">
        <v>52</v>
      </c>
      <c r="G13" s="13" t="s">
        <v>53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134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76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70</v>
      </c>
      <c r="G8" s="13" t="s">
        <v>41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57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137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87</v>
      </c>
      <c r="G8" s="13" t="s">
        <v>42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62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138</v>
      </c>
      <c r="B10" s="12" t="s">
        <v>82</v>
      </c>
      <c r="C10" s="12" t="s">
        <v>38</v>
      </c>
      <c r="D10" s="12" t="s">
        <v>39</v>
      </c>
      <c r="E10" s="12" t="s">
        <v>34</v>
      </c>
      <c r="F10" s="13" t="s">
        <v>87</v>
      </c>
      <c r="G10" s="13" t="s">
        <v>83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139</v>
      </c>
      <c r="B11" s="12" t="s">
        <v>49</v>
      </c>
      <c r="C11" s="12" t="s">
        <v>38</v>
      </c>
      <c r="D11" s="12" t="s">
        <v>39</v>
      </c>
      <c r="E11" s="12" t="s">
        <v>34</v>
      </c>
      <c r="F11" s="13" t="s">
        <v>87</v>
      </c>
      <c r="G11" s="13" t="s">
        <v>83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60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52</v>
      </c>
      <c r="G12" s="13" t="s">
        <v>53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 t="s">
        <v>111</v>
      </c>
      <c r="B13" s="12" t="s">
        <v>104</v>
      </c>
      <c r="C13" s="12" t="s">
        <v>38</v>
      </c>
      <c r="D13" s="12" t="s">
        <v>39</v>
      </c>
      <c r="E13" s="12" t="s">
        <v>34</v>
      </c>
      <c r="F13" s="13" t="s">
        <v>87</v>
      </c>
      <c r="G13" s="13" t="s">
        <v>83</v>
      </c>
      <c r="H13" s="14">
        <f>IF((G13-F13)&lt;0,(1-F13+G13),(G13-F13))</f>
      </c>
      <c r="I13" s="15">
        <f>H13*24</f>
      </c>
      <c r="J13" s="15">
        <f>IF(I13&lt;9,I13,9)</f>
      </c>
      <c r="K13" s="15">
        <f>IF(I13&gt;9,I13-9,0)</f>
      </c>
      <c r="L13" s="15">
        <f>IF(K13&gt;2,2,K13)</f>
      </c>
      <c r="M13" s="15">
        <f>IF(K13&gt;2,K13-2,0)</f>
      </c>
      <c r="N13" s="15">
        <f>IF(AND($I13&gt;2,$G13&gt;0.79),"120%",IF(AND($I13&gt;2,$G13&gt;=0,$F13&gt;0.7083),"130%","100%"))</f>
      </c>
      <c r="O13" s="19">
        <v>NaN</v>
      </c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 t="s">
        <v>51</v>
      </c>
      <c r="B14" s="12" t="s">
        <v>45</v>
      </c>
      <c r="C14" s="12" t="s">
        <v>38</v>
      </c>
      <c r="D14" s="12" t="s">
        <v>39</v>
      </c>
      <c r="E14" s="12" t="s">
        <v>34</v>
      </c>
      <c r="F14" s="13" t="s">
        <v>52</v>
      </c>
      <c r="G14" s="13" t="s">
        <v>53</v>
      </c>
      <c r="H14" s="14">
        <f>IF((G14-F14)&lt;0,(1-F14+G14),(G14-F14))</f>
      </c>
      <c r="I14" s="15">
        <f>H14*24</f>
      </c>
      <c r="J14" s="15">
        <f>IF(I14&lt;9,I14,9)</f>
      </c>
      <c r="K14" s="15">
        <f>IF(I14&gt;9,I14-9,0)</f>
      </c>
      <c r="L14" s="15">
        <f>IF(K14&gt;2,2,K14)</f>
      </c>
      <c r="M14" s="15">
        <f>IF(K14&gt;2,K14-2,0)</f>
      </c>
      <c r="N14" s="15">
        <f>IF(AND($I14&gt;2,$G14&gt;0.79),"120%",IF(AND($I14&gt;2,$G14&gt;=0,$F14&gt;0.7083),"130%","100%"))</f>
      </c>
      <c r="O14" s="19">
        <v>NaN</v>
      </c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 t="s">
        <v>54</v>
      </c>
      <c r="B15" s="12" t="s">
        <v>49</v>
      </c>
      <c r="C15" s="12" t="s">
        <v>38</v>
      </c>
      <c r="D15" s="12" t="s">
        <v>39</v>
      </c>
      <c r="E15" s="12" t="s">
        <v>34</v>
      </c>
      <c r="F15" s="13" t="s">
        <v>47</v>
      </c>
      <c r="G15" s="13" t="s">
        <v>42</v>
      </c>
      <c r="H15" s="14">
        <f>IF((G15-F15)&lt;0,(1-F15+G15),(G15-F15))</f>
      </c>
      <c r="I15" s="15">
        <f>H15*24</f>
      </c>
      <c r="J15" s="15">
        <f>IF(I15&lt;9,I15,9)</f>
      </c>
      <c r="K15" s="15">
        <f>IF(I15&gt;9,I15-9,0)</f>
      </c>
      <c r="L15" s="15">
        <f>IF(K15&gt;2,2,K15)</f>
      </c>
      <c r="M15" s="15">
        <f>IF(K15&gt;2,K15-2,0)</f>
      </c>
      <c r="N15" s="15">
        <f>IF(AND($I15&gt;2,$G15&gt;0.79),"120%",IF(AND($I15&gt;2,$G15&gt;=0,$F15&gt;0.7083),"130%","100%"))</f>
      </c>
      <c r="O15" s="19">
        <v>NaN</v>
      </c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 t="s">
        <v>55</v>
      </c>
      <c r="B16" s="12" t="s">
        <v>45</v>
      </c>
      <c r="C16" s="12" t="s">
        <v>38</v>
      </c>
      <c r="D16" s="12" t="s">
        <v>39</v>
      </c>
      <c r="E16" s="12" t="s">
        <v>34</v>
      </c>
      <c r="F16" s="13" t="s">
        <v>52</v>
      </c>
      <c r="G16" s="13" t="s">
        <v>53</v>
      </c>
      <c r="H16" s="14">
        <f>IF((G16-F16)&lt;0,(1-F16+G16),(G16-F16))</f>
      </c>
      <c r="I16" s="15">
        <f>H16*24</f>
      </c>
      <c r="J16" s="15">
        <f>IF(I16&lt;9,I16,9)</f>
      </c>
      <c r="K16" s="15">
        <f>IF(I16&gt;9,I16-9,0)</f>
      </c>
      <c r="L16" s="15">
        <f>IF(K16&gt;2,2,K16)</f>
      </c>
      <c r="M16" s="15">
        <f>IF(K16&gt;2,K16-2,0)</f>
      </c>
      <c r="N16" s="15">
        <f>IF(AND($I16&gt;2,$G16&gt;0.79),"120%",IF(AND($I16&gt;2,$G16&gt;=0,$F16&gt;0.7083),"130%","100%"))</f>
      </c>
      <c r="O16" s="19">
        <v>NaN</v>
      </c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 t="s">
        <v>56</v>
      </c>
      <c r="B17" s="28" t="s">
        <v>49</v>
      </c>
      <c r="C17" s="28" t="s">
        <v>38</v>
      </c>
      <c r="D17" s="12" t="s">
        <v>39</v>
      </c>
      <c r="E17" s="12" t="s">
        <v>34</v>
      </c>
      <c r="F17" s="29" t="s">
        <v>47</v>
      </c>
      <c r="G17" s="29" t="s">
        <v>42</v>
      </c>
      <c r="H17" s="14">
        <f>IF((G17-F17)&lt;0,(1-F17+G17),(G17-F17))</f>
      </c>
      <c r="I17" s="15">
        <f>H17*24</f>
      </c>
      <c r="J17" s="15">
        <f>IF(I17&lt;9,I17,9)</f>
      </c>
      <c r="K17" s="15">
        <f>IF(I17&gt;9,I17-9,0)</f>
      </c>
      <c r="L17" s="15">
        <f>IF(K17&gt;2,2,K17)</f>
      </c>
      <c r="M17" s="15">
        <f>IF(K17&gt;2,K17-2,0)</f>
      </c>
      <c r="N17" s="15">
        <f>IF(AND($I17&gt;2,$G17&gt;0.79),"120%",IF(AND($I17&gt;2,$G17&gt;=0,$F17&gt;0.7083),"130%","100%"))</f>
      </c>
      <c r="O17" s="19">
        <v>NaN</v>
      </c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 t="s">
        <v>57</v>
      </c>
      <c r="B18" s="31" t="s">
        <v>45</v>
      </c>
      <c r="C18" s="32" t="s">
        <v>38</v>
      </c>
      <c r="D18" s="32" t="s">
        <v>39</v>
      </c>
      <c r="E18" s="32" t="s">
        <v>34</v>
      </c>
      <c r="F18" s="32" t="s">
        <v>52</v>
      </c>
      <c r="G18" s="32" t="s">
        <v>53</v>
      </c>
      <c r="H18" s="14">
        <f>IF((G18-F18)&lt;0,(1-F18+G18),(G18-F18))</f>
      </c>
      <c r="I18" s="15">
        <f>H18*24</f>
      </c>
      <c r="J18" s="15">
        <f>IF(I18&lt;9,I18,9)</f>
      </c>
      <c r="K18" s="15">
        <f>IF(I18&gt;9,I18-9,0)</f>
      </c>
      <c r="L18" s="15">
        <f>IF(K18&gt;2,2,K18)</f>
      </c>
      <c r="M18" s="15">
        <f>IF(K18&gt;2,K18-2,0)</f>
      </c>
      <c r="N18" s="15">
        <f>IF(AND($I18&gt;2,$G18&gt;0.79),"120%",IF(AND($I18&gt;2,$G18&gt;=0,$F18&gt;0.7083),"130%","100%"))</f>
      </c>
      <c r="O18" s="19">
        <v>NaN</v>
      </c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130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62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143</v>
      </c>
      <c r="B9" s="12" t="s">
        <v>37</v>
      </c>
      <c r="C9" s="12" t="s">
        <v>38</v>
      </c>
      <c r="D9" s="12" t="s">
        <v>39</v>
      </c>
      <c r="E9" s="12" t="s">
        <v>40</v>
      </c>
      <c r="F9" s="13" t="s">
        <v>95</v>
      </c>
      <c r="G9" s="13" t="s">
        <v>42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144</v>
      </c>
      <c r="B10" s="12" t="s">
        <v>82</v>
      </c>
      <c r="C10" s="12" t="s">
        <v>38</v>
      </c>
      <c r="D10" s="12" t="s">
        <v>39</v>
      </c>
      <c r="E10" s="12" t="s">
        <v>145</v>
      </c>
      <c r="F10" s="13" t="s">
        <v>46</v>
      </c>
      <c r="G10" s="13" t="s">
        <v>42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125</v>
      </c>
      <c r="B11" s="12" t="s">
        <v>45</v>
      </c>
      <c r="C11" s="12" t="s">
        <v>38</v>
      </c>
      <c r="D11" s="12" t="s">
        <v>39</v>
      </c>
      <c r="E11" s="12" t="s">
        <v>34</v>
      </c>
      <c r="F11" s="13" t="s">
        <v>64</v>
      </c>
      <c r="G11" s="13" t="s">
        <v>47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107</v>
      </c>
      <c r="B12" s="12" t="s">
        <v>45</v>
      </c>
      <c r="C12" s="12" t="s">
        <v>38</v>
      </c>
      <c r="D12" s="12" t="s">
        <v>39</v>
      </c>
      <c r="E12" s="12" t="s">
        <v>34</v>
      </c>
      <c r="F12" s="13" t="s">
        <v>64</v>
      </c>
      <c r="G12" s="13" t="s">
        <v>47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147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148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149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150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 t="s">
        <v>71</v>
      </c>
      <c r="B8" s="12" t="s">
        <v>49</v>
      </c>
      <c r="C8" s="12" t="s">
        <v>38</v>
      </c>
      <c r="D8" s="12" t="s">
        <v>39</v>
      </c>
      <c r="E8" s="12" t="s">
        <v>40</v>
      </c>
      <c r="F8" s="13" t="s">
        <v>52</v>
      </c>
      <c r="G8" s="13" t="s">
        <v>77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F14" sqref="F14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151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7" t="s">
        <v>22</v>
      </c>
      <c r="P7" s="7" t="s">
        <v>23</v>
      </c>
      <c r="Q7" s="7"/>
      <c r="R7" s="7"/>
      <c r="S7" s="7"/>
      <c r="T7" s="7"/>
      <c r="U7" s="7"/>
      <c r="V7" s="7"/>
      <c r="W7" s="7"/>
      <c r="X7" s="7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29"/>
      <c r="G17" s="29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152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139</v>
      </c>
      <c r="B8" s="12" t="s">
        <v>49</v>
      </c>
      <c r="C8" s="12" t="s">
        <v>38</v>
      </c>
      <c r="D8" s="12" t="s">
        <v>39</v>
      </c>
      <c r="E8" s="12" t="s">
        <v>34</v>
      </c>
      <c r="F8" s="13" t="s">
        <v>87</v>
      </c>
      <c r="G8" s="13" t="s">
        <v>83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124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64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 t="s">
        <v>63</v>
      </c>
      <c r="B10" s="12" t="s">
        <v>45</v>
      </c>
      <c r="C10" s="12" t="s">
        <v>38</v>
      </c>
      <c r="D10" s="12" t="s">
        <v>39</v>
      </c>
      <c r="E10" s="12" t="s">
        <v>34</v>
      </c>
      <c r="F10" s="13" t="s">
        <v>64</v>
      </c>
      <c r="G10" s="13" t="s">
        <v>53</v>
      </c>
      <c r="H10" s="14">
        <f>IF((G10-F10)&lt;0,(1-F10+G10),(G10-F10))</f>
      </c>
      <c r="I10" s="15">
        <f>H10*24</f>
      </c>
      <c r="J10" s="15">
        <f>IF(I10&lt;9,I10,9)</f>
      </c>
      <c r="K10" s="15">
        <f>IF(I10&gt;9,I10-9,0)</f>
      </c>
      <c r="L10" s="15">
        <f>IF(K10&gt;2,2,K10)</f>
      </c>
      <c r="M10" s="15">
        <f>IF(K10&gt;2,K10-2,0)</f>
      </c>
      <c r="N10" s="15">
        <f>IF(AND($I10&gt;2,$G10&gt;0.79),"120%",IF(AND($I10&gt;2,$G10&gt;=0,$F10&gt;0.7083),"130%","100%"))</f>
      </c>
      <c r="O10" s="19">
        <v>NaN</v>
      </c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 t="s">
        <v>54</v>
      </c>
      <c r="B11" s="12" t="s">
        <v>49</v>
      </c>
      <c r="C11" s="12" t="s">
        <v>38</v>
      </c>
      <c r="D11" s="12" t="s">
        <v>39</v>
      </c>
      <c r="E11" s="12" t="s">
        <v>34</v>
      </c>
      <c r="F11" s="13" t="s">
        <v>47</v>
      </c>
      <c r="G11" s="13" t="s">
        <v>42</v>
      </c>
      <c r="H11" s="14">
        <f>IF((G11-F11)&lt;0,(1-F11+G11),(G11-F11))</f>
      </c>
      <c r="I11" s="15">
        <f>H11*24</f>
      </c>
      <c r="J11" s="15">
        <f>IF(I11&lt;9,I11,9)</f>
      </c>
      <c r="K11" s="15">
        <f>IF(I11&gt;9,I11-9,0)</f>
      </c>
      <c r="L11" s="15">
        <f>IF(K11&gt;2,2,K11)</f>
      </c>
      <c r="M11" s="15">
        <f>IF(K11&gt;2,K11-2,0)</f>
      </c>
      <c r="N11" s="15">
        <f>IF(AND($I11&gt;2,$G11&gt;0.79),"120%",IF(AND($I11&gt;2,$G11&gt;=0,$F11&gt;0.7083),"130%","100%"))</f>
      </c>
      <c r="O11" s="19">
        <v>NaN</v>
      </c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 t="s">
        <v>85</v>
      </c>
      <c r="B12" s="12" t="s">
        <v>49</v>
      </c>
      <c r="C12" s="12" t="s">
        <v>38</v>
      </c>
      <c r="D12" s="12" t="s">
        <v>39</v>
      </c>
      <c r="E12" s="12" t="s">
        <v>154</v>
      </c>
      <c r="F12" s="13" t="s">
        <v>87</v>
      </c>
      <c r="G12" s="13" t="s">
        <v>133</v>
      </c>
      <c r="H12" s="14">
        <f>IF((G12-F12)&lt;0,(1-F12+G12),(G12-F12))</f>
      </c>
      <c r="I12" s="15">
        <f>H12*24</f>
      </c>
      <c r="J12" s="15">
        <f>IF(I12&lt;9,I12,9)</f>
      </c>
      <c r="K12" s="15">
        <f>IF(I12&gt;9,I12-9,0)</f>
      </c>
      <c r="L12" s="15">
        <f>IF(K12&gt;2,2,K12)</f>
      </c>
      <c r="M12" s="15">
        <f>IF(K12&gt;2,K12-2,0)</f>
      </c>
      <c r="N12" s="15">
        <f>IF(AND($I12&gt;2,$G12&gt;0.79),"120%",IF(AND($I12&gt;2,$G12&gt;=0,$F12&gt;0.7083),"130%","100%"))</f>
      </c>
      <c r="O12" s="19">
        <v>NaN</v>
      </c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>
      <selection activeCell="J23" sqref="J23"/>
    </sheetView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155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 t="s">
        <v>1</v>
      </c>
      <c r="I1" t="s">
        <v>2</v>
      </c>
    </row>
    <row r="2" spans="1:3" x14ac:dyDescent="0.25">
      <c r="A2" t="s">
        <v>3</v>
      </c>
      <c r="C2" t="s">
        <v>156</v>
      </c>
    </row>
    <row r="3" spans="1:6" x14ac:dyDescent="0.25">
      <c r="A3" t="s">
        <v>5</v>
      </c>
      <c r="C3" s="2" t="s">
        <v>6</v>
      </c>
      <c r="D3" s="2"/>
      <c r="E3" s="2"/>
      <c r="F3" s="3"/>
    </row>
    <row r="4" spans="1:3" x14ac:dyDescent="0.25">
      <c r="A4" t="s">
        <v>7</v>
      </c>
      <c r="C4">
        <v>10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 t="s">
        <v>55</v>
      </c>
      <c r="B8" s="12" t="s">
        <v>45</v>
      </c>
      <c r="C8" s="12" t="s">
        <v>38</v>
      </c>
      <c r="D8" s="12" t="s">
        <v>39</v>
      </c>
      <c r="E8" s="12" t="s">
        <v>34</v>
      </c>
      <c r="F8" s="13" t="s">
        <v>52</v>
      </c>
      <c r="G8" s="13" t="s">
        <v>53</v>
      </c>
      <c r="H8" s="14">
        <f>IF((G8-F8)&lt;0,(1-F8+G8),(G8-F8))</f>
      </c>
      <c r="I8" s="15">
        <f>H8*24</f>
      </c>
      <c r="J8" s="15">
        <f>IF(I8&lt;9,I8,9)</f>
      </c>
      <c r="K8" s="15">
        <f>IF(I8&gt;9,I8-9,0)</f>
      </c>
      <c r="L8" s="15">
        <f>IF(K8&gt;2,2,K8)</f>
      </c>
      <c r="M8" s="15">
        <f>IF(K8&gt;2,K8-2,0)</f>
      </c>
      <c r="N8" s="15">
        <f>IF(AND($I8&gt;2,$G8&gt;0.79),"120%",IF(AND($I8&gt;2,$G8&gt;=0,$F8&gt;0.7083),"130%","100%"))</f>
      </c>
      <c r="O8" s="17">
        <v>NaN</v>
      </c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 t="s">
        <v>57</v>
      </c>
      <c r="B9" s="12" t="s">
        <v>45</v>
      </c>
      <c r="C9" s="12" t="s">
        <v>38</v>
      </c>
      <c r="D9" s="12" t="s">
        <v>39</v>
      </c>
      <c r="E9" s="12" t="s">
        <v>34</v>
      </c>
      <c r="F9" s="13" t="s">
        <v>52</v>
      </c>
      <c r="G9" s="13" t="s">
        <v>53</v>
      </c>
      <c r="H9" s="14">
        <f>IF((G9-F9)&lt;0,(1-F9+G9),(G9-F9))</f>
      </c>
      <c r="I9" s="15">
        <f>H9*24</f>
      </c>
      <c r="J9" s="15">
        <f>IF(I9&lt;9,I9,9)</f>
      </c>
      <c r="K9" s="15">
        <f>IF(I9&gt;9,I9-9,0)</f>
      </c>
      <c r="L9" s="15">
        <f>IF(K9&gt;2,2,K9)</f>
      </c>
      <c r="M9" s="15">
        <f>IF(K9&gt;2,K9-2,0)</f>
      </c>
      <c r="N9" s="15">
        <f>IF(AND($I9&gt;2,$G9&gt;0.79),"120%",IF(AND($I9&gt;2,$G9&gt;=0,$F9&gt;0.7083),"130%","100%"))</f>
      </c>
      <c r="O9" s="19">
        <v>NaN</v>
      </c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</c>
      <c r="J23" s="15">
        <f>SUM(J8:J22)</f>
      </c>
      <c r="K23" s="15">
        <f>SUM(K8:K22)</f>
      </c>
      <c r="L23" s="15">
        <f>SUM(L8:L22)</f>
      </c>
      <c r="M23" s="15">
        <f>SUM(M8:M22)</f>
      </c>
      <c r="N23" s="15"/>
      <c r="O23" s="36">
        <f>SUM(O8:O22)</f>
      </c>
      <c r="P23" s="36">
        <f>SUM(P8:P22)</f>
      </c>
      <c r="Q23" s="36">
        <f>SUM(Q8:Q22)</f>
      </c>
      <c r="R23" s="36">
        <f>SUM(R8:R22)</f>
      </c>
      <c r="S23" s="36">
        <f>SUM(S8:S22)</f>
      </c>
      <c r="T23" s="36">
        <f>SUM(T8:T22)</f>
      </c>
      <c r="U23" s="36">
        <f>SUM(U8:U22)</f>
      </c>
      <c r="V23" s="36">
        <f>SUM(V8:V22)</f>
      </c>
      <c r="W23" s="36">
        <f>SUM(W8:W22)</f>
      </c>
      <c r="X23" s="36">
        <f>SUM(X8:X22)</f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</c>
      <c r="I27" s="39">
        <f>+I23-H27-H28</f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8"/>
  <sheetViews>
    <sheetView workbookViewId="0" zoomScale="100" zoomScaleNormal="100"/>
  </sheetViews>
  <sheetFormatPr defaultRowHeight="14.35" outlineLevelRow="0" outlineLevelCol="0" x14ac:dyDescent="0.5"/>
  <sheetData>
    <row r="1" spans="1:9" x14ac:dyDescent="0.25">
      <c r="A1" t="s">
        <v>0</v>
      </c>
      <c r="C1" s="1"/>
      <c r="I1" t="s">
        <v>2</v>
      </c>
    </row>
    <row r="2" spans="1:1" x14ac:dyDescent="0.25">
      <c r="A2" t="s">
        <v>3</v>
      </c>
    </row>
    <row r="3" spans="1:6" x14ac:dyDescent="0.25">
      <c r="A3" t="s">
        <v>5</v>
      </c>
      <c r="C3" s="2"/>
      <c r="D3" s="2"/>
      <c r="E3" s="2"/>
      <c r="F3" s="3"/>
    </row>
    <row r="4" spans="1:1" x14ac:dyDescent="0.25">
      <c r="A4" t="s">
        <v>7</v>
      </c>
    </row>
    <row r="6" ht="14.7" customHeight="1" x14ac:dyDescent="0.25"/>
    <row r="7" ht="51" customHeight="1" spans="1:27" x14ac:dyDescent="0.25">
      <c r="A7" s="4" t="s">
        <v>8</v>
      </c>
      <c r="B7" s="5" t="s">
        <v>9</v>
      </c>
      <c r="C7" s="6" t="s">
        <v>10</v>
      </c>
      <c r="D7" s="6" t="s">
        <v>11</v>
      </c>
      <c r="E7" s="6" t="s">
        <v>12</v>
      </c>
      <c r="F7" s="7" t="s">
        <v>13</v>
      </c>
      <c r="G7" s="6" t="s">
        <v>14</v>
      </c>
      <c r="H7" s="6" t="s">
        <v>15</v>
      </c>
      <c r="I7" s="7" t="s">
        <v>16</v>
      </c>
      <c r="J7" s="7" t="s">
        <v>17</v>
      </c>
      <c r="K7" s="8" t="s">
        <v>18</v>
      </c>
      <c r="L7" s="7" t="s">
        <v>19</v>
      </c>
      <c r="M7" s="7" t="s">
        <v>20</v>
      </c>
      <c r="N7" s="7" t="s">
        <v>21</v>
      </c>
      <c r="O7" s="42" t="s">
        <v>22</v>
      </c>
      <c r="P7" s="42" t="s">
        <v>23</v>
      </c>
      <c r="Q7" s="42" t="s">
        <v>153</v>
      </c>
      <c r="R7" s="42"/>
      <c r="S7" s="42"/>
      <c r="T7" s="42"/>
      <c r="U7" s="42"/>
      <c r="V7" s="42"/>
      <c r="W7" s="42"/>
      <c r="X7" s="42"/>
      <c r="Y7" s="9" t="s">
        <v>24</v>
      </c>
      <c r="Z7" s="10"/>
      <c r="AA7" s="10"/>
    </row>
    <row r="8" spans="1:27" x14ac:dyDescent="0.25">
      <c r="A8" s="11"/>
      <c r="B8" s="12"/>
      <c r="C8" s="12"/>
      <c r="D8" s="12"/>
      <c r="E8" s="12"/>
      <c r="F8" s="13"/>
      <c r="G8" s="13"/>
      <c r="H8" s="14">
        <f>IF((G8-F8)&lt;0,(1-F8+G8),(G8-F8))</f>
        <v>0</v>
      </c>
      <c r="I8" s="15">
        <f>H8*24</f>
        <v>0</v>
      </c>
      <c r="J8" s="15">
        <f>IF(I8&lt;9,I8,9)</f>
        <v>0</v>
      </c>
      <c r="K8" s="15">
        <f>IF(I8&gt;9,I8-9,0)</f>
        <v>0</v>
      </c>
      <c r="L8" s="15">
        <f>IF(K8&gt;2,2,K8)</f>
        <v>0</v>
      </c>
      <c r="M8" s="15">
        <f>IF(K8&gt;2,K8-2,0)</f>
        <v>0</v>
      </c>
      <c r="N8" s="15" t="str">
        <f>IF(AND($I8&gt;2,$G8&gt;0.79),"120%",IF(AND($I8&gt;2,$G8&gt;=0,$F8&gt;0.7083),"130%","100%"))</f>
        <v>100%</v>
      </c>
      <c r="O8" s="17"/>
      <c r="P8" s="18"/>
      <c r="S8" s="19"/>
      <c r="T8" s="20"/>
      <c r="U8" s="20"/>
      <c r="V8" s="20"/>
      <c r="W8" s="20"/>
      <c r="X8" s="20"/>
      <c r="Y8" s="21"/>
      <c r="AA8" s="22" t="s">
        <v>25</v>
      </c>
    </row>
    <row r="9" spans="1:27" x14ac:dyDescent="0.25">
      <c r="A9" s="11"/>
      <c r="B9" s="12"/>
      <c r="C9" s="12"/>
      <c r="D9" s="12"/>
      <c r="E9" s="12"/>
      <c r="F9" s="13"/>
      <c r="G9" s="13"/>
      <c r="H9" s="14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 t="s">
        <v>26</v>
      </c>
      <c r="O9" s="19"/>
      <c r="P9" s="18"/>
      <c r="Q9" s="18"/>
      <c r="R9" s="19"/>
      <c r="S9" s="19"/>
      <c r="T9" s="19"/>
      <c r="U9" s="19"/>
      <c r="V9" s="19"/>
      <c r="W9" s="19"/>
      <c r="X9" s="23"/>
      <c r="Y9" s="24"/>
      <c r="AA9" s="25" t="s">
        <v>27</v>
      </c>
    </row>
    <row r="10" spans="1:27" x14ac:dyDescent="0.25">
      <c r="A10" s="11"/>
      <c r="B10" s="12"/>
      <c r="C10" s="12"/>
      <c r="D10" s="12"/>
      <c r="E10" s="12"/>
      <c r="F10" s="13"/>
      <c r="G10" s="13"/>
      <c r="H10" s="14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 t="s">
        <v>26</v>
      </c>
      <c r="O10" s="19"/>
      <c r="P10" s="19"/>
      <c r="Q10" s="19"/>
      <c r="R10" s="19"/>
      <c r="S10" s="19"/>
      <c r="T10" s="23"/>
      <c r="U10" s="23"/>
      <c r="V10" s="23"/>
      <c r="W10" s="23"/>
      <c r="X10" s="23"/>
      <c r="Y10" s="24"/>
      <c r="AA10" s="26" t="s">
        <v>28</v>
      </c>
    </row>
    <row r="11" spans="1:25" x14ac:dyDescent="0.25">
      <c r="A11" s="11"/>
      <c r="B11" s="12"/>
      <c r="C11" s="12"/>
      <c r="D11" s="12"/>
      <c r="E11" s="12"/>
      <c r="F11" s="13"/>
      <c r="G11" s="13"/>
      <c r="H11" s="14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 t="s">
        <v>26</v>
      </c>
      <c r="O11" s="19"/>
      <c r="P11" s="19"/>
      <c r="Q11" s="19"/>
      <c r="R11" s="19"/>
      <c r="S11" s="19"/>
      <c r="T11" s="23"/>
      <c r="U11" s="23"/>
      <c r="V11" s="23"/>
      <c r="W11" s="23"/>
      <c r="X11" s="23"/>
      <c r="Y11" s="24"/>
    </row>
    <row r="12" spans="1:25" x14ac:dyDescent="0.25">
      <c r="A12" s="11"/>
      <c r="B12" s="12"/>
      <c r="C12" s="12"/>
      <c r="D12" s="12"/>
      <c r="E12" s="12"/>
      <c r="F12" s="13"/>
      <c r="G12" s="13"/>
      <c r="H12" s="14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 t="s">
        <v>26</v>
      </c>
      <c r="O12" s="19"/>
      <c r="P12" s="19"/>
      <c r="Q12" s="19"/>
      <c r="R12" s="19"/>
      <c r="S12" s="19"/>
      <c r="T12" s="23"/>
      <c r="U12" s="23"/>
      <c r="V12" s="23"/>
      <c r="W12" s="23"/>
      <c r="X12" s="23"/>
      <c r="Y12" s="24"/>
    </row>
    <row r="13" spans="1:25" x14ac:dyDescent="0.25">
      <c r="A13" s="11"/>
      <c r="B13" s="12"/>
      <c r="C13" s="12"/>
      <c r="D13" s="12"/>
      <c r="E13" s="12"/>
      <c r="F13" s="13"/>
      <c r="G13" s="13"/>
      <c r="H13" s="14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 t="s">
        <v>26</v>
      </c>
      <c r="O13" s="19"/>
      <c r="P13" s="19"/>
      <c r="Q13" s="19"/>
      <c r="R13" s="19"/>
      <c r="S13" s="19"/>
      <c r="T13" s="23"/>
      <c r="U13" s="23"/>
      <c r="V13" s="23"/>
      <c r="W13" s="23"/>
      <c r="X13" s="23"/>
      <c r="Y13" s="24"/>
    </row>
    <row r="14" spans="1:25" x14ac:dyDescent="0.25">
      <c r="A14" s="11"/>
      <c r="B14" s="12"/>
      <c r="C14" s="12"/>
      <c r="D14" s="12"/>
      <c r="E14" s="12"/>
      <c r="F14" s="13"/>
      <c r="G14" s="13"/>
      <c r="H14" s="14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 t="s">
        <v>26</v>
      </c>
      <c r="O14" s="19"/>
      <c r="P14" s="19"/>
      <c r="Q14" s="19"/>
      <c r="R14" s="19"/>
      <c r="S14" s="19"/>
      <c r="T14" s="23"/>
      <c r="U14" s="23"/>
      <c r="V14" s="23"/>
      <c r="W14" s="23"/>
      <c r="X14" s="23"/>
      <c r="Y14" s="24"/>
    </row>
    <row r="15" spans="1:25" x14ac:dyDescent="0.25">
      <c r="A15" s="11"/>
      <c r="B15" s="12"/>
      <c r="C15" s="12"/>
      <c r="D15" s="12"/>
      <c r="E15" s="12"/>
      <c r="F15" s="13"/>
      <c r="G15" s="13"/>
      <c r="H15" s="14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 t="s">
        <v>26</v>
      </c>
      <c r="O15" s="19"/>
      <c r="P15" s="19"/>
      <c r="Q15" s="19"/>
      <c r="R15" s="19"/>
      <c r="S15" s="19"/>
      <c r="T15" s="23"/>
      <c r="U15" s="23"/>
      <c r="V15" s="23"/>
      <c r="W15" s="23"/>
      <c r="X15" s="23"/>
      <c r="Y15" s="24"/>
    </row>
    <row r="16" spans="1:25" x14ac:dyDescent="0.25">
      <c r="A16" s="11"/>
      <c r="B16" s="12"/>
      <c r="C16" s="12"/>
      <c r="D16" s="12"/>
      <c r="E16" s="12"/>
      <c r="F16" s="13"/>
      <c r="G16" s="13"/>
      <c r="H16" s="14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 t="s">
        <v>26</v>
      </c>
      <c r="O16" s="19"/>
      <c r="P16" s="19"/>
      <c r="Q16" s="19"/>
      <c r="R16" s="19"/>
      <c r="S16" s="19"/>
      <c r="T16" s="23"/>
      <c r="U16" s="23"/>
      <c r="V16" s="23"/>
      <c r="W16" s="23"/>
      <c r="X16" s="23"/>
      <c r="Y16" s="24"/>
    </row>
    <row r="17" spans="1:25" x14ac:dyDescent="0.25">
      <c r="A17" s="27"/>
      <c r="B17" s="28"/>
      <c r="C17" s="28"/>
      <c r="D17" s="12"/>
      <c r="E17" s="12"/>
      <c r="F17" s="43"/>
      <c r="G17" s="43"/>
      <c r="H17" s="14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 t="s">
        <v>26</v>
      </c>
      <c r="O17" s="19"/>
      <c r="P17" s="19"/>
      <c r="Q17" s="19"/>
      <c r="R17" s="19"/>
      <c r="S17" s="19"/>
      <c r="T17" s="23"/>
      <c r="U17" s="23"/>
      <c r="V17" s="23"/>
      <c r="W17" s="23"/>
      <c r="X17" s="23"/>
      <c r="Y17" s="24"/>
    </row>
    <row r="18" spans="1:25" x14ac:dyDescent="0.25">
      <c r="A18" s="30"/>
      <c r="B18" s="31"/>
      <c r="C18" s="32"/>
      <c r="D18" s="32"/>
      <c r="E18" s="32"/>
      <c r="F18" s="32"/>
      <c r="G18" s="32"/>
      <c r="H18" s="14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 t="s">
        <v>26</v>
      </c>
      <c r="O18" s="19"/>
      <c r="P18" s="19"/>
      <c r="Q18" s="19"/>
      <c r="R18" s="19"/>
      <c r="S18" s="19"/>
      <c r="T18" s="23"/>
      <c r="U18" s="23"/>
      <c r="V18" s="23"/>
      <c r="W18" s="23"/>
      <c r="X18" s="23"/>
      <c r="Y18" s="24"/>
    </row>
    <row r="19" spans="1:25" x14ac:dyDescent="0.25">
      <c r="A19" s="30"/>
      <c r="B19" s="31"/>
      <c r="C19" s="32"/>
      <c r="D19" s="32"/>
      <c r="E19" s="32"/>
      <c r="F19" s="32"/>
      <c r="G19" s="32"/>
      <c r="H19" s="14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 t="s">
        <v>26</v>
      </c>
      <c r="O19" s="19"/>
      <c r="P19" s="19"/>
      <c r="Q19" s="19"/>
      <c r="R19" s="19"/>
      <c r="S19" s="19"/>
      <c r="T19" s="23"/>
      <c r="U19" s="23"/>
      <c r="V19" s="23"/>
      <c r="W19" s="23"/>
      <c r="X19" s="23"/>
      <c r="Y19" s="24"/>
    </row>
    <row r="20" spans="1:25" x14ac:dyDescent="0.25">
      <c r="A20" s="30"/>
      <c r="B20" s="31"/>
      <c r="C20" s="32"/>
      <c r="D20" s="32"/>
      <c r="E20" s="32"/>
      <c r="F20" s="32"/>
      <c r="G20" s="32"/>
      <c r="H20" s="14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 t="s">
        <v>26</v>
      </c>
      <c r="O20" s="19"/>
      <c r="P20" s="19"/>
      <c r="Q20" s="19"/>
      <c r="R20" s="19"/>
      <c r="S20" s="19"/>
      <c r="T20" s="23"/>
      <c r="U20" s="23"/>
      <c r="V20" s="23"/>
      <c r="W20" s="23"/>
      <c r="X20" s="23"/>
      <c r="Y20" s="24"/>
    </row>
    <row r="21" ht="14.7" customHeight="1" spans="1:25" x14ac:dyDescent="0.25">
      <c r="A21" s="30"/>
      <c r="B21" s="31"/>
      <c r="C21" s="32"/>
      <c r="D21" s="32"/>
      <c r="E21" s="32"/>
      <c r="F21" s="32"/>
      <c r="G21" s="32"/>
      <c r="H21" s="14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 t="s">
        <v>26</v>
      </c>
      <c r="O21" s="19"/>
      <c r="P21" s="19"/>
      <c r="Q21" s="19"/>
      <c r="R21" s="19"/>
      <c r="S21" s="19"/>
      <c r="T21" s="33"/>
      <c r="U21" s="33"/>
      <c r="V21" s="33"/>
      <c r="W21" s="33"/>
      <c r="X21" s="33"/>
      <c r="Y21" s="24"/>
    </row>
    <row r="22" ht="14.7" customHeight="1" spans="1:25" x14ac:dyDescent="0.25">
      <c r="A22" s="30"/>
      <c r="B22" s="31"/>
      <c r="C22" s="32"/>
      <c r="D22" s="32"/>
      <c r="E22" s="32"/>
      <c r="F22" s="32"/>
      <c r="G22" s="32"/>
      <c r="H22" s="14"/>
      <c r="I22" s="14"/>
      <c r="J22" s="14"/>
      <c r="K22" s="14"/>
      <c r="L22" s="14"/>
      <c r="M22" s="14"/>
      <c r="N22" s="14"/>
      <c r="O22" s="34" t="s">
        <v>29</v>
      </c>
      <c r="P22" s="34" t="s">
        <v>29</v>
      </c>
      <c r="Q22" s="34" t="s">
        <v>29</v>
      </c>
      <c r="R22" s="34" t="s">
        <v>29</v>
      </c>
      <c r="S22" s="34" t="s">
        <v>29</v>
      </c>
      <c r="T22" s="34" t="s">
        <v>29</v>
      </c>
      <c r="U22" s="34" t="s">
        <v>29</v>
      </c>
      <c r="V22" s="34" t="s">
        <v>29</v>
      </c>
      <c r="W22" s="34" t="s">
        <v>29</v>
      </c>
      <c r="X22" s="34" t="s">
        <v>29</v>
      </c>
      <c r="Y22" s="35"/>
    </row>
    <row r="23" ht="14.7" customHeight="1" spans="1:27" x14ac:dyDescent="0.25">
      <c r="A23" s="30"/>
      <c r="B23" s="31"/>
      <c r="C23" s="32"/>
      <c r="D23" s="32"/>
      <c r="E23" s="32"/>
      <c r="F23" s="32" t="s">
        <v>29</v>
      </c>
      <c r="G23" s="32"/>
      <c r="H23" s="15"/>
      <c r="I23" s="15">
        <f>SUM(I8:I22)</f>
        <v>0</v>
      </c>
      <c r="J23" s="15">
        <f>SUM(J8:J22)</f>
        <v>0</v>
      </c>
      <c r="K23" s="15">
        <f>SUM(K8:K22)</f>
        <v>0</v>
      </c>
      <c r="L23" s="15">
        <f>SUM(L8:L22)</f>
        <v>0</v>
      </c>
      <c r="M23" s="15">
        <f>SUM(M8:M22)</f>
        <v>0</v>
      </c>
      <c r="N23" s="15"/>
      <c r="O23" s="36">
        <f>SUM(O8:O22)</f>
        <v>0</v>
      </c>
      <c r="P23" s="36">
        <v>0</v>
      </c>
      <c r="Q23" s="36">
        <v>0</v>
      </c>
      <c r="R23" s="36">
        <v>0</v>
      </c>
      <c r="S23" s="36">
        <v>0</v>
      </c>
      <c r="T23" s="36">
        <v>0</v>
      </c>
      <c r="U23" s="36">
        <v>0</v>
      </c>
      <c r="V23" s="36">
        <v>0</v>
      </c>
      <c r="W23" s="36">
        <f>SUM(W8:W22)</f>
        <v>0</v>
      </c>
      <c r="X23" s="36">
        <f>SUM(X8:X22)</f>
        <v>0</v>
      </c>
      <c r="Y23" s="36"/>
      <c r="Z23" s="37"/>
      <c r="AA23" s="37"/>
    </row>
    <row r="24" spans="1:27" x14ac:dyDescent="0.25">
      <c r="A24" s="37" t="s">
        <v>30</v>
      </c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</row>
    <row r="25" spans="1:25" x14ac:dyDescent="0.25">
      <c r="A25" s="37" t="s">
        <v>31</v>
      </c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  <c r="Y25" s="37"/>
    </row>
    <row r="27" spans="7:14" x14ac:dyDescent="0.25">
      <c r="G27" s="23" t="s">
        <v>32</v>
      </c>
      <c r="H27" s="38">
        <f>SUMIF($E$8:$I$22,G27,$I$8:$I$22)</f>
        <v>0</v>
      </c>
      <c r="I27" s="39">
        <f>+I23-H27-H28</f>
        <v>0</v>
      </c>
      <c r="J27" s="40"/>
      <c r="K27" s="40"/>
      <c r="L27" s="40"/>
      <c r="M27" s="40"/>
      <c r="N27" s="18" t="s">
        <v>33</v>
      </c>
    </row>
    <row r="28" spans="7:9" x14ac:dyDescent="0.25">
      <c r="G28" s="23" t="s">
        <v>34</v>
      </c>
      <c r="H28" s="38">
        <f>SUMIF($E$8:$I$22,G28,$I$8:$I$22)</f>
        <v>0</v>
      </c>
      <c r="I28" s="41"/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/>
  </sheetViews>
  <sheetFormatPr defaultRowHeight="14.35" outlineLevelRow="0" outlineLevelCol="0" x14ac:dyDescent="0.5"/>
  <sheetData/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טל דסקל </vt:lpstr>
      <vt:lpstr>שיר שוקרון</vt:lpstr>
      <vt:lpstr>יאיר אוחיון</vt:lpstr>
      <vt:lpstr>ניצן פרידמן</vt:lpstr>
      <vt:lpstr>זהבה בר גיל</vt:lpstr>
      <vt:lpstr>עדי יחיאל</vt:lpstr>
      <vt:lpstr>טל ריפא</vt:lpstr>
      <vt:lpstr>חופית דודי</vt:lpstr>
      <vt:lpstr>יואב לב רן</vt:lpstr>
      <vt:lpstr>רבקה ליבנשטיין</vt:lpstr>
      <vt:lpstr>לאה גורודצקי</vt:lpstr>
      <vt:lpstr>סיוון מרציאנו</vt:lpstr>
      <vt:lpstr>יוסף עיסא</vt:lpstr>
      <vt:lpstr>אייל וייס </vt:lpstr>
      <vt:lpstr>אוריה אברמוב</vt:lpstr>
      <vt:lpstr>נטלי בר יוסף</vt:lpstr>
      <vt:lpstr>אורטל גולדשטיין</vt:lpstr>
      <vt:lpstr>מתן גולדרייך</vt:lpstr>
      <vt:lpstr>ליטל כתריאל</vt:lpstr>
      <vt:lpstr>דניאלה סושקו</vt:lpstr>
      <vt:lpstr>אריאל אברבוך</vt:lpstr>
      <vt:lpstr>רויטל שמעיה</vt:lpstr>
      <vt:lpstr>גורמי ספיאשוילי</vt:lpstr>
      <vt:lpstr>לירון כהן</vt:lpstr>
      <vt:lpstr>דבורה פרייב</vt:lpstr>
      <vt:lpstr>יחזקאל עבודי</vt:lpstr>
      <vt:lpstr>אמיר פטרשבסקי</vt:lpstr>
      <vt:lpstr>לורן חזיזה</vt:lpstr>
      <vt:lpstr>פבל קלוזני</vt:lpstr>
      <vt:lpstr>מירן גאליס</vt:lpstr>
      <vt:lpstr>גיא ואתורי</vt:lpstr>
      <vt:lpstr>תמי מור</vt:lpstr>
      <vt:lpstr>מיכל ריינדוביץ</vt:lpstr>
      <vt:lpstr>אלמוגית פטליס</vt:lpstr>
      <vt:lpstr>קורלי זוזות</vt:lpstr>
      <vt:lpstr>אנאל סמירנוב</vt:lpstr>
      <vt:lpstr>מקסים וחניש</vt:lpstr>
      <vt:lpstr>אלכסנדר פולישצ'וק</vt:lpstr>
      <vt:lpstr>ירון טרופ</vt:lpstr>
      <vt:lpstr>אלי פקנייב</vt:lpstr>
      <vt:lpstr>גיא קימחי</vt:lpstr>
      <vt:lpstr>יהודה הריס</vt:lpstr>
      <vt:lpstr>מידן בוכטרגר</vt:lpstr>
      <vt:lpstr>נועם קורן</vt:lpstr>
      <vt:lpstr>ירון טרופ</vt:lpstr>
      <vt:lpstr>עידו שמש</vt:lpstr>
      <vt:lpstr>ניבה לאופר</vt:lpstr>
      <vt:lpstr>יוסף כלב</vt:lpstr>
      <vt:lpstr>מקסים בוקלוב</vt:lpstr>
      <vt:lpstr>תמיר יהודה </vt:lpstr>
      <vt:lpstr>סולומון אמינוב</vt:lpstr>
      <vt:lpstr>מור בן</vt:lpstr>
      <vt:lpstr>אוריאל קדרון</vt:lpstr>
      <vt:lpstr>תהילה קדרון</vt:lpstr>
      <vt:lpstr>שקד צוויג</vt:lpstr>
      <vt:lpstr>לא לחישוב 54</vt:lpstr>
      <vt:lpstr>לא לחישוב 55</vt:lpstr>
      <vt:lpstr>לא לחישוב 56</vt:lpstr>
      <vt:lpstr>לא לחישוב 57</vt:lpstr>
      <vt:lpstr>לא לחישוב 58</vt:lpstr>
      <vt:lpstr>לא לחישוב 59</vt:lpstr>
      <vt:lpstr>לא לחישוב 60</vt:lpstr>
      <vt:lpstr>לא לחישוב 61</vt:lpstr>
      <vt:lpstr>לא לחישוב 62</vt:lpstr>
      <vt:lpstr>לא לחישוב 63</vt:lpstr>
      <vt:lpstr>לא לחישוב 64</vt:lpstr>
      <vt:lpstr>לא לחישוב 65</vt:lpstr>
      <vt:lpstr>לא לחישוב 66</vt:lpstr>
      <vt:lpstr>לא לחישוב 67</vt:lpstr>
      <vt:lpstr>לא לחישוב 68</vt:lpstr>
      <vt:lpstr>לא לחישוב 69</vt:lpstr>
      <vt:lpstr>לא לחישוב 70</vt:lpstr>
      <vt:lpstr>לא לחישוב 71</vt:lpstr>
      <vt:lpstr>לא לחישוב 72</vt:lpstr>
      <vt:lpstr>לא לחישוב 73</vt:lpstr>
      <vt:lpstr>לא לחישוב 74</vt:lpstr>
      <vt:lpstr>לא לחישוב 75</vt:lpstr>
      <vt:lpstr>לא לחישוב 76</vt:lpstr>
      <vt:lpstr>לא לחישוב 77</vt:lpstr>
      <vt:lpstr>לא לחישוב 78</vt:lpstr>
      <vt:lpstr>לא לחישוב 79</vt:lpstr>
      <vt:lpstr>לא לחישוב 80</vt:lpstr>
      <vt:lpstr>לא לחישוב 81</vt:lpstr>
      <vt:lpstr>לא לחישוב 82</vt:lpstr>
      <vt:lpstr>לא לחישוב 83</vt:lpstr>
      <vt:lpstr>לא לחישוב 84</vt:lpstr>
      <vt:lpstr>לא לחישוב 85</vt:lpstr>
      <vt:lpstr>לא לחישוב 86</vt:lpstr>
      <vt:lpstr>לא לחישוב 87</vt:lpstr>
      <vt:lpstr>לא לחישוב 88</vt:lpstr>
      <vt:lpstr>לא לחישוב 89</vt:lpstr>
      <vt:lpstr>לא לחישוב 90</vt:lpstr>
      <vt:lpstr>לא לחישוב 91</vt:lpstr>
      <vt:lpstr>לא לחישוב 92</vt:lpstr>
      <vt:lpstr>לא לחישוב 93</vt:lpstr>
      <vt:lpstr>לא לחישוב 94</vt:lpstr>
      <vt:lpstr>לא לחישוב 95</vt:lpstr>
      <vt:lpstr>לא לחישוב 96</vt:lpstr>
      <vt:lpstr>לא לחישוב 97</vt:lpstr>
      <vt:lpstr>לא לחישוב 98</vt:lpstr>
      <vt:lpstr>לא לחישוב 99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2017-05-07T16:25:24Z</dcterms:created>
  <dcterms:modified xsi:type="dcterms:W3CDTF">2017-04-27T17:36:58Z</dcterms:modified>
</cp:coreProperties>
</file>