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Dropbox\59 Privat Alle\Joystick Piloting\Calculations Joystick to drive\"/>
    </mc:Choice>
  </mc:AlternateContent>
  <xr:revisionPtr revIDLastSave="0" documentId="13_ncr:1_{712023F3-F3FA-4B01-8E80-22C6F1F1A464}" xr6:coauthVersionLast="46" xr6:coauthVersionMax="46" xr10:uidLastSave="{00000000-0000-0000-0000-000000000000}"/>
  <bookViews>
    <workbookView xWindow="1155" yWindow="810" windowWidth="27645" windowHeight="14790" tabRatio="601" activeTab="1" xr2:uid="{80CDA835-85CE-428C-9C2D-F16A18D64AFD}"/>
  </bookViews>
  <sheets>
    <sheet name="Rev history" sheetId="1" r:id="rId1"/>
    <sheet name="Table creation" sheetId="2" r:id="rId2"/>
    <sheet name="Range formula regression" sheetId="4" r:id="rId3"/>
  </sheets>
  <definedNames>
    <definedName name="X_1">#REF!</definedName>
    <definedName name="Y_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647" i="2" l="1"/>
  <c r="R646" i="2"/>
  <c r="R645" i="2"/>
  <c r="R644" i="2"/>
  <c r="T644" i="2" s="1"/>
  <c r="R643" i="2"/>
  <c r="R642" i="2"/>
  <c r="R641" i="2"/>
  <c r="R640" i="2"/>
  <c r="T640" i="2" s="1"/>
  <c r="R639" i="2"/>
  <c r="R638" i="2"/>
  <c r="R637" i="2"/>
  <c r="R636" i="2"/>
  <c r="T636" i="2" s="1"/>
  <c r="R635" i="2"/>
  <c r="R634" i="2"/>
  <c r="R633" i="2"/>
  <c r="R632" i="2"/>
  <c r="S632" i="2" s="1"/>
  <c r="U632" i="2" s="1"/>
  <c r="R631" i="2"/>
  <c r="R630" i="2"/>
  <c r="R629" i="2"/>
  <c r="R628" i="2"/>
  <c r="T628" i="2" s="1"/>
  <c r="R627" i="2"/>
  <c r="R625" i="2"/>
  <c r="R624" i="2"/>
  <c r="R623" i="2"/>
  <c r="R622" i="2"/>
  <c r="T622" i="2" s="1"/>
  <c r="R621" i="2"/>
  <c r="R620" i="2"/>
  <c r="R619" i="2"/>
  <c r="R618" i="2"/>
  <c r="T618" i="2" s="1"/>
  <c r="R617" i="2"/>
  <c r="R616" i="2"/>
  <c r="R615" i="2"/>
  <c r="R614" i="2"/>
  <c r="T614" i="2" s="1"/>
  <c r="R613" i="2"/>
  <c r="R612" i="2"/>
  <c r="R611" i="2"/>
  <c r="R610" i="2"/>
  <c r="T610" i="2" s="1"/>
  <c r="R609" i="2"/>
  <c r="R608" i="2"/>
  <c r="R607" i="2"/>
  <c r="R606" i="2"/>
  <c r="T606" i="2" s="1"/>
  <c r="R605" i="2"/>
  <c r="R603" i="2"/>
  <c r="R602" i="2"/>
  <c r="R601" i="2"/>
  <c r="R600" i="2"/>
  <c r="S600" i="2" s="1"/>
  <c r="U600" i="2" s="1"/>
  <c r="R599" i="2"/>
  <c r="R598" i="2"/>
  <c r="R597" i="2"/>
  <c r="R596" i="2"/>
  <c r="T596" i="2" s="1"/>
  <c r="R595" i="2"/>
  <c r="R594" i="2"/>
  <c r="R593" i="2"/>
  <c r="R592" i="2"/>
  <c r="T592" i="2" s="1"/>
  <c r="R591" i="2"/>
  <c r="R590" i="2"/>
  <c r="R589" i="2"/>
  <c r="R588" i="2"/>
  <c r="T588" i="2" s="1"/>
  <c r="R587" i="2"/>
  <c r="R586" i="2"/>
  <c r="R585" i="2"/>
  <c r="R584" i="2"/>
  <c r="S584" i="2" s="1"/>
  <c r="U584" i="2" s="1"/>
  <c r="R583" i="2"/>
  <c r="R581" i="2"/>
  <c r="R580" i="2"/>
  <c r="R579" i="2"/>
  <c r="R578" i="2"/>
  <c r="T578" i="2" s="1"/>
  <c r="R577" i="2"/>
  <c r="R576" i="2"/>
  <c r="R575" i="2"/>
  <c r="R574" i="2"/>
  <c r="T574" i="2" s="1"/>
  <c r="R573" i="2"/>
  <c r="R572" i="2"/>
  <c r="R571" i="2"/>
  <c r="R570" i="2"/>
  <c r="T570" i="2" s="1"/>
  <c r="R569" i="2"/>
  <c r="R568" i="2"/>
  <c r="R567" i="2"/>
  <c r="R566" i="2"/>
  <c r="T566" i="2" s="1"/>
  <c r="X566" i="2" s="1"/>
  <c r="AD566" i="2" s="1"/>
  <c r="R565" i="2"/>
  <c r="R564" i="2"/>
  <c r="R563" i="2"/>
  <c r="R562" i="2"/>
  <c r="S562" i="2" s="1"/>
  <c r="U562" i="2" s="1"/>
  <c r="R561" i="2"/>
  <c r="R559" i="2"/>
  <c r="R558" i="2"/>
  <c r="R557" i="2"/>
  <c r="R556" i="2"/>
  <c r="T556" i="2" s="1"/>
  <c r="R555" i="2"/>
  <c r="R554" i="2"/>
  <c r="R553" i="2"/>
  <c r="R552" i="2"/>
  <c r="T552" i="2" s="1"/>
  <c r="R551" i="2"/>
  <c r="R550" i="2"/>
  <c r="R549" i="2"/>
  <c r="R548" i="2"/>
  <c r="T548" i="2" s="1"/>
  <c r="R547" i="2"/>
  <c r="R546" i="2"/>
  <c r="R545" i="2"/>
  <c r="R544" i="2"/>
  <c r="T544" i="2" s="1"/>
  <c r="R543" i="2"/>
  <c r="R542" i="2"/>
  <c r="R541" i="2"/>
  <c r="R540" i="2"/>
  <c r="T540" i="2" s="1"/>
  <c r="R539" i="2"/>
  <c r="R537" i="2"/>
  <c r="R536" i="2"/>
  <c r="R535" i="2"/>
  <c r="R534" i="2"/>
  <c r="T534" i="2" s="1"/>
  <c r="R533" i="2"/>
  <c r="R532" i="2"/>
  <c r="R531" i="2"/>
  <c r="R530" i="2"/>
  <c r="T530" i="2" s="1"/>
  <c r="R529" i="2"/>
  <c r="R528" i="2"/>
  <c r="R527" i="2"/>
  <c r="R526" i="2"/>
  <c r="T526" i="2" s="1"/>
  <c r="R525" i="2"/>
  <c r="R524" i="2"/>
  <c r="R523" i="2"/>
  <c r="R522" i="2"/>
  <c r="T522" i="2" s="1"/>
  <c r="R521" i="2"/>
  <c r="R520" i="2"/>
  <c r="R519" i="2"/>
  <c r="R518" i="2"/>
  <c r="T518" i="2" s="1"/>
  <c r="R517" i="2"/>
  <c r="R515" i="2"/>
  <c r="R514" i="2"/>
  <c r="R513" i="2"/>
  <c r="R512" i="2"/>
  <c r="T512" i="2" s="1"/>
  <c r="R511" i="2"/>
  <c r="R510" i="2"/>
  <c r="R509" i="2"/>
  <c r="R508" i="2"/>
  <c r="T508" i="2" s="1"/>
  <c r="R507" i="2"/>
  <c r="R506" i="2"/>
  <c r="R505" i="2"/>
  <c r="R504" i="2"/>
  <c r="T504" i="2" s="1"/>
  <c r="R503" i="2"/>
  <c r="R502" i="2"/>
  <c r="R501" i="2"/>
  <c r="R500" i="2"/>
  <c r="S500" i="2" s="1"/>
  <c r="R499" i="2"/>
  <c r="R498" i="2"/>
  <c r="R497" i="2"/>
  <c r="R496" i="2"/>
  <c r="S496" i="2" s="1"/>
  <c r="U496" i="2" s="1"/>
  <c r="R495" i="2"/>
  <c r="R493" i="2"/>
  <c r="R492" i="2"/>
  <c r="R491" i="2"/>
  <c r="R490" i="2"/>
  <c r="S490" i="2" s="1"/>
  <c r="U490" i="2" s="1"/>
  <c r="R489" i="2"/>
  <c r="R488" i="2"/>
  <c r="R487" i="2"/>
  <c r="R486" i="2"/>
  <c r="T486" i="2" s="1"/>
  <c r="R485" i="2"/>
  <c r="R484" i="2"/>
  <c r="R483" i="2"/>
  <c r="R482" i="2"/>
  <c r="T482" i="2" s="1"/>
  <c r="R481" i="2"/>
  <c r="R480" i="2"/>
  <c r="R479" i="2"/>
  <c r="R478" i="2"/>
  <c r="T478" i="2" s="1"/>
  <c r="R477" i="2"/>
  <c r="R476" i="2"/>
  <c r="R475" i="2"/>
  <c r="R474" i="2"/>
  <c r="T474" i="2" s="1"/>
  <c r="R473" i="2"/>
  <c r="R471" i="2"/>
  <c r="R470" i="2"/>
  <c r="R469" i="2"/>
  <c r="R468" i="2"/>
  <c r="S468" i="2" s="1"/>
  <c r="U468" i="2" s="1"/>
  <c r="R467" i="2"/>
  <c r="R466" i="2"/>
  <c r="R465" i="2"/>
  <c r="R464" i="2"/>
  <c r="T464" i="2" s="1"/>
  <c r="R463" i="2"/>
  <c r="R462" i="2"/>
  <c r="R461" i="2"/>
  <c r="R460" i="2"/>
  <c r="T460" i="2" s="1"/>
  <c r="R459" i="2"/>
  <c r="R458" i="2"/>
  <c r="R457" i="2"/>
  <c r="R456" i="2"/>
  <c r="S456" i="2" s="1"/>
  <c r="U456" i="2" s="1"/>
  <c r="R455" i="2"/>
  <c r="R454" i="2"/>
  <c r="R453" i="2"/>
  <c r="R452" i="2"/>
  <c r="S452" i="2" s="1"/>
  <c r="U452" i="2" s="1"/>
  <c r="R451" i="2"/>
  <c r="R449" i="2"/>
  <c r="R448" i="2"/>
  <c r="R447" i="2"/>
  <c r="T447" i="2" s="1"/>
  <c r="R446" i="2"/>
  <c r="T446" i="2" s="1"/>
  <c r="R445" i="2"/>
  <c r="R444" i="2"/>
  <c r="R443" i="2"/>
  <c r="S443" i="2" s="1"/>
  <c r="U443" i="2" s="1"/>
  <c r="R442" i="2"/>
  <c r="S442" i="2" s="1"/>
  <c r="R441" i="2"/>
  <c r="R440" i="2"/>
  <c r="R439" i="2"/>
  <c r="R438" i="2"/>
  <c r="S438" i="2" s="1"/>
  <c r="U438" i="2" s="1"/>
  <c r="R437" i="2"/>
  <c r="R436" i="2"/>
  <c r="R435" i="2"/>
  <c r="T435" i="2" s="1"/>
  <c r="R434" i="2"/>
  <c r="T434" i="2" s="1"/>
  <c r="R433" i="2"/>
  <c r="R432" i="2"/>
  <c r="R431" i="2"/>
  <c r="T431" i="2" s="1"/>
  <c r="R430" i="2"/>
  <c r="S430" i="2" s="1"/>
  <c r="R429" i="2"/>
  <c r="R427" i="2"/>
  <c r="R426" i="2"/>
  <c r="R425" i="2"/>
  <c r="R424" i="2"/>
  <c r="T424" i="2" s="1"/>
  <c r="R423" i="2"/>
  <c r="R422" i="2"/>
  <c r="R421" i="2"/>
  <c r="R420" i="2"/>
  <c r="T420" i="2" s="1"/>
  <c r="R419" i="2"/>
  <c r="R418" i="2"/>
  <c r="R417" i="2"/>
  <c r="R416" i="2"/>
  <c r="S416" i="2" s="1"/>
  <c r="U416" i="2" s="1"/>
  <c r="R415" i="2"/>
  <c r="R414" i="2"/>
  <c r="R413" i="2"/>
  <c r="R412" i="2"/>
  <c r="T412" i="2" s="1"/>
  <c r="U412" i="2" s="1"/>
  <c r="R411" i="2"/>
  <c r="R410" i="2"/>
  <c r="R409" i="2"/>
  <c r="R408" i="2"/>
  <c r="T408" i="2" s="1"/>
  <c r="R407" i="2"/>
  <c r="R405" i="2"/>
  <c r="R404" i="2"/>
  <c r="R403" i="2"/>
  <c r="R402" i="2"/>
  <c r="T402" i="2" s="1"/>
  <c r="R401" i="2"/>
  <c r="R400" i="2"/>
  <c r="R399" i="2"/>
  <c r="R398" i="2"/>
  <c r="T398" i="2" s="1"/>
  <c r="R397" i="2"/>
  <c r="R396" i="2"/>
  <c r="R395" i="2"/>
  <c r="R394" i="2"/>
  <c r="T394" i="2" s="1"/>
  <c r="R393" i="2"/>
  <c r="R392" i="2"/>
  <c r="R391" i="2"/>
  <c r="R390" i="2"/>
  <c r="S390" i="2" s="1"/>
  <c r="U390" i="2" s="1"/>
  <c r="R389" i="2"/>
  <c r="R388" i="2"/>
  <c r="R387" i="2"/>
  <c r="R386" i="2"/>
  <c r="T386" i="2" s="1"/>
  <c r="R385" i="2"/>
  <c r="R383" i="2"/>
  <c r="R382" i="2"/>
  <c r="R381" i="2"/>
  <c r="R380" i="2"/>
  <c r="T380" i="2" s="1"/>
  <c r="R379" i="2"/>
  <c r="R378" i="2"/>
  <c r="R377" i="2"/>
  <c r="R376" i="2"/>
  <c r="T376" i="2" s="1"/>
  <c r="R375" i="2"/>
  <c r="R374" i="2"/>
  <c r="R373" i="2"/>
  <c r="R372" i="2"/>
  <c r="T372" i="2" s="1"/>
  <c r="R371" i="2"/>
  <c r="R370" i="2"/>
  <c r="R369" i="2"/>
  <c r="R368" i="2"/>
  <c r="S368" i="2" s="1"/>
  <c r="U368" i="2" s="1"/>
  <c r="R367" i="2"/>
  <c r="R366" i="2"/>
  <c r="R365" i="2"/>
  <c r="R364" i="2"/>
  <c r="T364" i="2" s="1"/>
  <c r="R363" i="2"/>
  <c r="R361" i="2"/>
  <c r="R360" i="2"/>
  <c r="R359" i="2"/>
  <c r="R358" i="2"/>
  <c r="S358" i="2" s="1"/>
  <c r="U358" i="2" s="1"/>
  <c r="R357" i="2"/>
  <c r="R356" i="2"/>
  <c r="R355" i="2"/>
  <c r="R354" i="2"/>
  <c r="T354" i="2" s="1"/>
  <c r="R353" i="2"/>
  <c r="R352" i="2"/>
  <c r="R351" i="2"/>
  <c r="R350" i="2"/>
  <c r="T350" i="2" s="1"/>
  <c r="R349" i="2"/>
  <c r="R348" i="2"/>
  <c r="R347" i="2"/>
  <c r="R346" i="2"/>
  <c r="S346" i="2" s="1"/>
  <c r="U346" i="2" s="1"/>
  <c r="R345" i="2"/>
  <c r="R344" i="2"/>
  <c r="R343" i="2"/>
  <c r="R342" i="2"/>
  <c r="T342" i="2" s="1"/>
  <c r="R341" i="2"/>
  <c r="R339" i="2"/>
  <c r="R338" i="2"/>
  <c r="R337" i="2"/>
  <c r="R336" i="2"/>
  <c r="T336" i="2" s="1"/>
  <c r="R335" i="2"/>
  <c r="R334" i="2"/>
  <c r="R333" i="2"/>
  <c r="R332" i="2"/>
  <c r="S332" i="2" s="1"/>
  <c r="R331" i="2"/>
  <c r="R330" i="2"/>
  <c r="R329" i="2"/>
  <c r="R328" i="2"/>
  <c r="T328" i="2" s="1"/>
  <c r="R327" i="2"/>
  <c r="R326" i="2"/>
  <c r="R325" i="2"/>
  <c r="R324" i="2"/>
  <c r="T324" i="2" s="1"/>
  <c r="R323" i="2"/>
  <c r="R322" i="2"/>
  <c r="R321" i="2"/>
  <c r="R320" i="2"/>
  <c r="T320" i="2" s="1"/>
  <c r="R319" i="2"/>
  <c r="R317" i="2"/>
  <c r="R316" i="2"/>
  <c r="R315" i="2"/>
  <c r="R314" i="2"/>
  <c r="T314" i="2" s="1"/>
  <c r="R313" i="2"/>
  <c r="R312" i="2"/>
  <c r="R311" i="2"/>
  <c r="R310" i="2"/>
  <c r="T310" i="2" s="1"/>
  <c r="U310" i="2" s="1"/>
  <c r="R309" i="2"/>
  <c r="R308" i="2"/>
  <c r="R307" i="2"/>
  <c r="R306" i="2"/>
  <c r="T306" i="2" s="1"/>
  <c r="R305" i="2"/>
  <c r="R304" i="2"/>
  <c r="R303" i="2"/>
  <c r="R302" i="2"/>
  <c r="T302" i="2" s="1"/>
  <c r="U302" i="2" s="1"/>
  <c r="R301" i="2"/>
  <c r="R300" i="2"/>
  <c r="R299" i="2"/>
  <c r="R298" i="2"/>
  <c r="S298" i="2" s="1"/>
  <c r="U298" i="2" s="1"/>
  <c r="R297" i="2"/>
  <c r="R295" i="2"/>
  <c r="R294" i="2"/>
  <c r="R293" i="2"/>
  <c r="R292" i="2"/>
  <c r="T292" i="2" s="1"/>
  <c r="R291" i="2"/>
  <c r="R290" i="2"/>
  <c r="R289" i="2"/>
  <c r="R288" i="2"/>
  <c r="T288" i="2" s="1"/>
  <c r="R287" i="2"/>
  <c r="R286" i="2"/>
  <c r="R285" i="2"/>
  <c r="R284" i="2"/>
  <c r="T284" i="2" s="1"/>
  <c r="R283" i="2"/>
  <c r="R282" i="2"/>
  <c r="R281" i="2"/>
  <c r="R280" i="2"/>
  <c r="T280" i="2" s="1"/>
  <c r="R279" i="2"/>
  <c r="R278" i="2"/>
  <c r="R277" i="2"/>
  <c r="R276" i="2"/>
  <c r="T276" i="2" s="1"/>
  <c r="R275" i="2"/>
  <c r="R273" i="2"/>
  <c r="R272" i="2"/>
  <c r="R271" i="2"/>
  <c r="R270" i="2"/>
  <c r="S270" i="2" s="1"/>
  <c r="R269" i="2"/>
  <c r="R268" i="2"/>
  <c r="R267" i="2"/>
  <c r="R266" i="2"/>
  <c r="T266" i="2" s="1"/>
  <c r="R265" i="2"/>
  <c r="R264" i="2"/>
  <c r="R263" i="2"/>
  <c r="R262" i="2"/>
  <c r="T262" i="2" s="1"/>
  <c r="R261" i="2"/>
  <c r="R260" i="2"/>
  <c r="R259" i="2"/>
  <c r="R258" i="2"/>
  <c r="S258" i="2" s="1"/>
  <c r="R257" i="2"/>
  <c r="R256" i="2"/>
  <c r="R255" i="2"/>
  <c r="R254" i="2"/>
  <c r="T254" i="2" s="1"/>
  <c r="R253" i="2"/>
  <c r="R251" i="2"/>
  <c r="R250" i="2"/>
  <c r="R249" i="2"/>
  <c r="R248" i="2"/>
  <c r="T248" i="2" s="1"/>
  <c r="R247" i="2"/>
  <c r="R246" i="2"/>
  <c r="R245" i="2"/>
  <c r="R244" i="2"/>
  <c r="T244" i="2" s="1"/>
  <c r="R243" i="2"/>
  <c r="R242" i="2"/>
  <c r="R241" i="2"/>
  <c r="R240" i="2"/>
  <c r="S240" i="2" s="1"/>
  <c r="R239" i="2"/>
  <c r="R238" i="2"/>
  <c r="R237" i="2"/>
  <c r="R236" i="2"/>
  <c r="T236" i="2" s="1"/>
  <c r="R235" i="2"/>
  <c r="R234" i="2"/>
  <c r="R233" i="2"/>
  <c r="R232" i="2"/>
  <c r="S232" i="2" s="1"/>
  <c r="R231" i="2"/>
  <c r="R229" i="2"/>
  <c r="R228" i="2"/>
  <c r="R227" i="2"/>
  <c r="R226" i="2"/>
  <c r="T226" i="2" s="1"/>
  <c r="R225" i="2"/>
  <c r="R224" i="2"/>
  <c r="R223" i="2"/>
  <c r="R222" i="2"/>
  <c r="S222" i="2" s="1"/>
  <c r="U222" i="2" s="1"/>
  <c r="R221" i="2"/>
  <c r="R220" i="2"/>
  <c r="R219" i="2"/>
  <c r="R218" i="2"/>
  <c r="T218" i="2" s="1"/>
  <c r="R217" i="2"/>
  <c r="R216" i="2"/>
  <c r="R215" i="2"/>
  <c r="R214" i="2"/>
  <c r="T214" i="2" s="1"/>
  <c r="R213" i="2"/>
  <c r="R212" i="2"/>
  <c r="R211" i="2"/>
  <c r="R210" i="2"/>
  <c r="S210" i="2" s="1"/>
  <c r="U210" i="2" s="1"/>
  <c r="R209" i="2"/>
  <c r="R207" i="2"/>
  <c r="R206" i="2"/>
  <c r="R205" i="2"/>
  <c r="R204" i="2"/>
  <c r="S204" i="2" s="1"/>
  <c r="U204" i="2" s="1"/>
  <c r="R203" i="2"/>
  <c r="R202" i="2"/>
  <c r="R201" i="2"/>
  <c r="R200" i="2"/>
  <c r="S200" i="2" s="1"/>
  <c r="U200" i="2" s="1"/>
  <c r="R199" i="2"/>
  <c r="R198" i="2"/>
  <c r="R197" i="2"/>
  <c r="R196" i="2"/>
  <c r="T196" i="2" s="1"/>
  <c r="R195" i="2"/>
  <c r="R194" i="2"/>
  <c r="R193" i="2"/>
  <c r="R192" i="2"/>
  <c r="T192" i="2" s="1"/>
  <c r="R191" i="2"/>
  <c r="R190" i="2"/>
  <c r="R189" i="2"/>
  <c r="R188" i="2"/>
  <c r="T188" i="2" s="1"/>
  <c r="R187" i="2"/>
  <c r="K647" i="2"/>
  <c r="K646" i="2"/>
  <c r="K645" i="2"/>
  <c r="K644" i="2"/>
  <c r="M644" i="2" s="1"/>
  <c r="K643" i="2"/>
  <c r="K642" i="2"/>
  <c r="K641" i="2"/>
  <c r="K640" i="2"/>
  <c r="M640" i="2" s="1"/>
  <c r="K639" i="2"/>
  <c r="K638" i="2"/>
  <c r="K637" i="2"/>
  <c r="K636" i="2"/>
  <c r="M636" i="2" s="1"/>
  <c r="K635" i="2"/>
  <c r="K634" i="2"/>
  <c r="K633" i="2"/>
  <c r="K632" i="2"/>
  <c r="M632" i="2" s="1"/>
  <c r="K631" i="2"/>
  <c r="K630" i="2"/>
  <c r="K629" i="2"/>
  <c r="K628" i="2"/>
  <c r="M628" i="2" s="1"/>
  <c r="K627" i="2"/>
  <c r="K625" i="2"/>
  <c r="K624" i="2"/>
  <c r="K623" i="2"/>
  <c r="K622" i="2"/>
  <c r="L622" i="2" s="1"/>
  <c r="N622" i="2" s="1"/>
  <c r="K621" i="2"/>
  <c r="K620" i="2"/>
  <c r="K619" i="2"/>
  <c r="K618" i="2"/>
  <c r="M618" i="2" s="1"/>
  <c r="K617" i="2"/>
  <c r="K616" i="2"/>
  <c r="K615" i="2"/>
  <c r="K614" i="2"/>
  <c r="L614" i="2" s="1"/>
  <c r="N614" i="2" s="1"/>
  <c r="K613" i="2"/>
  <c r="K612" i="2"/>
  <c r="K611" i="2"/>
  <c r="K610" i="2"/>
  <c r="M610" i="2" s="1"/>
  <c r="K609" i="2"/>
  <c r="K608" i="2"/>
  <c r="K607" i="2"/>
  <c r="K606" i="2"/>
  <c r="L606" i="2" s="1"/>
  <c r="N606" i="2" s="1"/>
  <c r="K605" i="2"/>
  <c r="K603" i="2"/>
  <c r="K602" i="2"/>
  <c r="K601" i="2"/>
  <c r="K600" i="2"/>
  <c r="L600" i="2" s="1"/>
  <c r="K599" i="2"/>
  <c r="K598" i="2"/>
  <c r="K597" i="2"/>
  <c r="K596" i="2"/>
  <c r="L596" i="2" s="1"/>
  <c r="K595" i="2"/>
  <c r="K594" i="2"/>
  <c r="K593" i="2"/>
  <c r="K592" i="2"/>
  <c r="L592" i="2" s="1"/>
  <c r="N592" i="2" s="1"/>
  <c r="K591" i="2"/>
  <c r="K590" i="2"/>
  <c r="K589" i="2"/>
  <c r="K588" i="2"/>
  <c r="L588" i="2" s="1"/>
  <c r="K587" i="2"/>
  <c r="K586" i="2"/>
  <c r="K585" i="2"/>
  <c r="K584" i="2"/>
  <c r="M584" i="2" s="1"/>
  <c r="K583" i="2"/>
  <c r="K581" i="2"/>
  <c r="K580" i="2"/>
  <c r="K579" i="2"/>
  <c r="K578" i="2"/>
  <c r="K577" i="2"/>
  <c r="K576" i="2"/>
  <c r="K575" i="2"/>
  <c r="K574" i="2"/>
  <c r="K573" i="2"/>
  <c r="K572" i="2"/>
  <c r="K571" i="2"/>
  <c r="K570" i="2"/>
  <c r="K569" i="2"/>
  <c r="K568" i="2"/>
  <c r="K567" i="2"/>
  <c r="K566" i="2"/>
  <c r="K565" i="2"/>
  <c r="K564" i="2"/>
  <c r="K563" i="2"/>
  <c r="K562" i="2"/>
  <c r="K561" i="2"/>
  <c r="K559" i="2"/>
  <c r="K558" i="2"/>
  <c r="K557" i="2"/>
  <c r="M557" i="2" s="1"/>
  <c r="K556" i="2"/>
  <c r="M556" i="2" s="1"/>
  <c r="K555" i="2"/>
  <c r="K554" i="2"/>
  <c r="K553" i="2"/>
  <c r="K552" i="2"/>
  <c r="M552" i="2" s="1"/>
  <c r="K551" i="2"/>
  <c r="K550" i="2"/>
  <c r="K549" i="2"/>
  <c r="M549" i="2" s="1"/>
  <c r="K548" i="2"/>
  <c r="M548" i="2" s="1"/>
  <c r="K547" i="2"/>
  <c r="K546" i="2"/>
  <c r="K545" i="2"/>
  <c r="M545" i="2" s="1"/>
  <c r="K544" i="2"/>
  <c r="M544" i="2" s="1"/>
  <c r="K543" i="2"/>
  <c r="K542" i="2"/>
  <c r="K541" i="2"/>
  <c r="K540" i="2"/>
  <c r="M540" i="2" s="1"/>
  <c r="K539" i="2"/>
  <c r="K537" i="2"/>
  <c r="K536" i="2"/>
  <c r="K535" i="2"/>
  <c r="K534" i="2"/>
  <c r="M534" i="2" s="1"/>
  <c r="K533" i="2"/>
  <c r="K532" i="2"/>
  <c r="K531" i="2"/>
  <c r="K530" i="2"/>
  <c r="M530" i="2" s="1"/>
  <c r="K529" i="2"/>
  <c r="K528" i="2"/>
  <c r="K527" i="2"/>
  <c r="K526" i="2"/>
  <c r="M526" i="2" s="1"/>
  <c r="K525" i="2"/>
  <c r="K524" i="2"/>
  <c r="K523" i="2"/>
  <c r="K522" i="2"/>
  <c r="M522" i="2" s="1"/>
  <c r="K521" i="2"/>
  <c r="K520" i="2"/>
  <c r="K519" i="2"/>
  <c r="K518" i="2"/>
  <c r="M518" i="2" s="1"/>
  <c r="K517" i="2"/>
  <c r="K515" i="2"/>
  <c r="K514" i="2"/>
  <c r="K513" i="2"/>
  <c r="K512" i="2"/>
  <c r="M512" i="2" s="1"/>
  <c r="K511" i="2"/>
  <c r="K510" i="2"/>
  <c r="K509" i="2"/>
  <c r="K508" i="2"/>
  <c r="M508" i="2" s="1"/>
  <c r="K507" i="2"/>
  <c r="K506" i="2"/>
  <c r="K505" i="2"/>
  <c r="K504" i="2"/>
  <c r="M504" i="2" s="1"/>
  <c r="K503" i="2"/>
  <c r="K502" i="2"/>
  <c r="K501" i="2"/>
  <c r="K500" i="2"/>
  <c r="M500" i="2" s="1"/>
  <c r="K499" i="2"/>
  <c r="K498" i="2"/>
  <c r="K497" i="2"/>
  <c r="K496" i="2"/>
  <c r="L496" i="2" s="1"/>
  <c r="K495" i="2"/>
  <c r="K493" i="2"/>
  <c r="K492" i="2"/>
  <c r="K491" i="2"/>
  <c r="K490" i="2"/>
  <c r="M490" i="2" s="1"/>
  <c r="K489" i="2"/>
  <c r="K488" i="2"/>
  <c r="K487" i="2"/>
  <c r="K486" i="2"/>
  <c r="M486" i="2" s="1"/>
  <c r="K485" i="2"/>
  <c r="K484" i="2"/>
  <c r="K483" i="2"/>
  <c r="K482" i="2"/>
  <c r="L482" i="2" s="1"/>
  <c r="K481" i="2"/>
  <c r="K480" i="2"/>
  <c r="K479" i="2"/>
  <c r="K478" i="2"/>
  <c r="L478" i="2" s="1"/>
  <c r="K477" i="2"/>
  <c r="K476" i="2"/>
  <c r="K475" i="2"/>
  <c r="K474" i="2"/>
  <c r="M474" i="2" s="1"/>
  <c r="K473" i="2"/>
  <c r="K471" i="2"/>
  <c r="M471" i="2" s="1"/>
  <c r="K470" i="2"/>
  <c r="K469" i="2"/>
  <c r="M469" i="2" s="1"/>
  <c r="K468" i="2"/>
  <c r="L468" i="2" s="1"/>
  <c r="K467" i="2"/>
  <c r="K466" i="2"/>
  <c r="K465" i="2"/>
  <c r="K464" i="2"/>
  <c r="M464" i="2" s="1"/>
  <c r="K463" i="2"/>
  <c r="K462" i="2"/>
  <c r="K461" i="2"/>
  <c r="K460" i="2"/>
  <c r="M460" i="2" s="1"/>
  <c r="K459" i="2"/>
  <c r="K458" i="2"/>
  <c r="K457" i="2"/>
  <c r="M457" i="2" s="1"/>
  <c r="K456" i="2"/>
  <c r="M456" i="2" s="1"/>
  <c r="K455" i="2"/>
  <c r="K454" i="2"/>
  <c r="K453" i="2"/>
  <c r="K452" i="2"/>
  <c r="L452" i="2" s="1"/>
  <c r="K451" i="2"/>
  <c r="K449" i="2"/>
  <c r="K448" i="2"/>
  <c r="K447" i="2"/>
  <c r="K446" i="2"/>
  <c r="M446" i="2" s="1"/>
  <c r="K445" i="2"/>
  <c r="K444" i="2"/>
  <c r="K443" i="2"/>
  <c r="K442" i="2"/>
  <c r="M442" i="2" s="1"/>
  <c r="K441" i="2"/>
  <c r="K440" i="2"/>
  <c r="K439" i="2"/>
  <c r="K438" i="2"/>
  <c r="M438" i="2" s="1"/>
  <c r="K437" i="2"/>
  <c r="K436" i="2"/>
  <c r="K435" i="2"/>
  <c r="K434" i="2"/>
  <c r="M434" i="2" s="1"/>
  <c r="K433" i="2"/>
  <c r="K432" i="2"/>
  <c r="K431" i="2"/>
  <c r="K430" i="2"/>
  <c r="M430" i="2" s="1"/>
  <c r="K429" i="2"/>
  <c r="K427" i="2"/>
  <c r="K426" i="2"/>
  <c r="K425" i="2"/>
  <c r="K424" i="2"/>
  <c r="M424" i="2" s="1"/>
  <c r="K423" i="2"/>
  <c r="K422" i="2"/>
  <c r="K421" i="2"/>
  <c r="K420" i="2"/>
  <c r="M420" i="2" s="1"/>
  <c r="K419" i="2"/>
  <c r="K418" i="2"/>
  <c r="K417" i="2"/>
  <c r="K416" i="2"/>
  <c r="M416" i="2" s="1"/>
  <c r="K415" i="2"/>
  <c r="K414" i="2"/>
  <c r="K413" i="2"/>
  <c r="K412" i="2"/>
  <c r="M412" i="2" s="1"/>
  <c r="K411" i="2"/>
  <c r="K410" i="2"/>
  <c r="K409" i="2"/>
  <c r="K408" i="2"/>
  <c r="M408" i="2" s="1"/>
  <c r="K407" i="2"/>
  <c r="K405" i="2"/>
  <c r="K404" i="2"/>
  <c r="K403" i="2"/>
  <c r="K402" i="2"/>
  <c r="M402" i="2" s="1"/>
  <c r="K401" i="2"/>
  <c r="K400" i="2"/>
  <c r="K399" i="2"/>
  <c r="K398" i="2"/>
  <c r="M398" i="2" s="1"/>
  <c r="K397" i="2"/>
  <c r="K396" i="2"/>
  <c r="K395" i="2"/>
  <c r="K394" i="2"/>
  <c r="M394" i="2" s="1"/>
  <c r="K393" i="2"/>
  <c r="K392" i="2"/>
  <c r="K391" i="2"/>
  <c r="K390" i="2"/>
  <c r="M390" i="2" s="1"/>
  <c r="K389" i="2"/>
  <c r="K388" i="2"/>
  <c r="K387" i="2"/>
  <c r="K386" i="2"/>
  <c r="M386" i="2" s="1"/>
  <c r="K385" i="2"/>
  <c r="K383" i="2"/>
  <c r="K382" i="2"/>
  <c r="K381" i="2"/>
  <c r="K380" i="2"/>
  <c r="M380" i="2" s="1"/>
  <c r="K379" i="2"/>
  <c r="K378" i="2"/>
  <c r="K377" i="2"/>
  <c r="K376" i="2"/>
  <c r="M376" i="2" s="1"/>
  <c r="K375" i="2"/>
  <c r="K374" i="2"/>
  <c r="K373" i="2"/>
  <c r="K372" i="2"/>
  <c r="M372" i="2" s="1"/>
  <c r="K371" i="2"/>
  <c r="K370" i="2"/>
  <c r="K369" i="2"/>
  <c r="K368" i="2"/>
  <c r="M368" i="2" s="1"/>
  <c r="K367" i="2"/>
  <c r="K366" i="2"/>
  <c r="K365" i="2"/>
  <c r="K364" i="2"/>
  <c r="M364" i="2" s="1"/>
  <c r="K363" i="2"/>
  <c r="K361" i="2"/>
  <c r="K360" i="2"/>
  <c r="K359" i="2"/>
  <c r="K358" i="2"/>
  <c r="M358" i="2" s="1"/>
  <c r="K357" i="2"/>
  <c r="K356" i="2"/>
  <c r="K355" i="2"/>
  <c r="K354" i="2"/>
  <c r="M354" i="2" s="1"/>
  <c r="K353" i="2"/>
  <c r="K352" i="2"/>
  <c r="K351" i="2"/>
  <c r="K350" i="2"/>
  <c r="M350" i="2" s="1"/>
  <c r="K349" i="2"/>
  <c r="K348" i="2"/>
  <c r="K347" i="2"/>
  <c r="K346" i="2"/>
  <c r="M346" i="2" s="1"/>
  <c r="K345" i="2"/>
  <c r="K344" i="2"/>
  <c r="K343" i="2"/>
  <c r="K342" i="2"/>
  <c r="M342" i="2" s="1"/>
  <c r="K341" i="2"/>
  <c r="K339" i="2"/>
  <c r="K338" i="2"/>
  <c r="K337" i="2"/>
  <c r="K336" i="2"/>
  <c r="L336" i="2" s="1"/>
  <c r="N336" i="2" s="1"/>
  <c r="K335" i="2"/>
  <c r="K334" i="2"/>
  <c r="K333" i="2"/>
  <c r="K332" i="2"/>
  <c r="L332" i="2" s="1"/>
  <c r="K331" i="2"/>
  <c r="K330" i="2"/>
  <c r="K329" i="2"/>
  <c r="K328" i="2"/>
  <c r="L328" i="2" s="1"/>
  <c r="N328" i="2" s="1"/>
  <c r="K327" i="2"/>
  <c r="K326" i="2"/>
  <c r="K325" i="2"/>
  <c r="K324" i="2"/>
  <c r="L324" i="2" s="1"/>
  <c r="K323" i="2"/>
  <c r="K322" i="2"/>
  <c r="K321" i="2"/>
  <c r="K320" i="2"/>
  <c r="L320" i="2" s="1"/>
  <c r="K319" i="2"/>
  <c r="K317" i="2"/>
  <c r="K316" i="2"/>
  <c r="K315" i="2"/>
  <c r="K314" i="2"/>
  <c r="M314" i="2" s="1"/>
  <c r="K313" i="2"/>
  <c r="K312" i="2"/>
  <c r="K311" i="2"/>
  <c r="K310" i="2"/>
  <c r="M310" i="2" s="1"/>
  <c r="K309" i="2"/>
  <c r="K308" i="2"/>
  <c r="K307" i="2"/>
  <c r="K306" i="2"/>
  <c r="M306" i="2" s="1"/>
  <c r="K305" i="2"/>
  <c r="K304" i="2"/>
  <c r="K303" i="2"/>
  <c r="K302" i="2"/>
  <c r="M302" i="2" s="1"/>
  <c r="K301" i="2"/>
  <c r="K300" i="2"/>
  <c r="K299" i="2"/>
  <c r="K298" i="2"/>
  <c r="M298" i="2" s="1"/>
  <c r="K297" i="2"/>
  <c r="K295" i="2"/>
  <c r="K294" i="2"/>
  <c r="K293" i="2"/>
  <c r="K292" i="2"/>
  <c r="M292" i="2" s="1"/>
  <c r="K291" i="2"/>
  <c r="K290" i="2"/>
  <c r="K289" i="2"/>
  <c r="K288" i="2"/>
  <c r="M288" i="2" s="1"/>
  <c r="K287" i="2"/>
  <c r="K286" i="2"/>
  <c r="K285" i="2"/>
  <c r="K284" i="2"/>
  <c r="L284" i="2" s="1"/>
  <c r="N284" i="2" s="1"/>
  <c r="K283" i="2"/>
  <c r="K282" i="2"/>
  <c r="K281" i="2"/>
  <c r="K280" i="2"/>
  <c r="L280" i="2" s="1"/>
  <c r="K279" i="2"/>
  <c r="K278" i="2"/>
  <c r="K277" i="2"/>
  <c r="K276" i="2"/>
  <c r="M276" i="2" s="1"/>
  <c r="K275" i="2"/>
  <c r="K273" i="2"/>
  <c r="K272" i="2"/>
  <c r="K271" i="2"/>
  <c r="K270" i="2"/>
  <c r="M270" i="2" s="1"/>
  <c r="K269" i="2"/>
  <c r="K268" i="2"/>
  <c r="K267" i="2"/>
  <c r="K266" i="2"/>
  <c r="M266" i="2" s="1"/>
  <c r="K265" i="2"/>
  <c r="K264" i="2"/>
  <c r="K263" i="2"/>
  <c r="K262" i="2"/>
  <c r="M262" i="2" s="1"/>
  <c r="K261" i="2"/>
  <c r="K260" i="2"/>
  <c r="K259" i="2"/>
  <c r="K258" i="2"/>
  <c r="M258" i="2" s="1"/>
  <c r="K257" i="2"/>
  <c r="K256" i="2"/>
  <c r="K255" i="2"/>
  <c r="K254" i="2"/>
  <c r="M254" i="2" s="1"/>
  <c r="K253" i="2"/>
  <c r="K251" i="2"/>
  <c r="K250" i="2"/>
  <c r="K249" i="2"/>
  <c r="K248" i="2"/>
  <c r="L248" i="2" s="1"/>
  <c r="K247" i="2"/>
  <c r="K246" i="2"/>
  <c r="K245" i="2"/>
  <c r="K244" i="2"/>
  <c r="L244" i="2" s="1"/>
  <c r="N244" i="2" s="1"/>
  <c r="K243" i="2"/>
  <c r="K242" i="2"/>
  <c r="K241" i="2"/>
  <c r="K240" i="2"/>
  <c r="M240" i="2" s="1"/>
  <c r="K239" i="2"/>
  <c r="K238" i="2"/>
  <c r="K237" i="2"/>
  <c r="K236" i="2"/>
  <c r="M236" i="2" s="1"/>
  <c r="K235" i="2"/>
  <c r="K234" i="2"/>
  <c r="K233" i="2"/>
  <c r="K232" i="2"/>
  <c r="M232" i="2" s="1"/>
  <c r="K231" i="2"/>
  <c r="K229" i="2"/>
  <c r="K228" i="2"/>
  <c r="K227" i="2"/>
  <c r="K226" i="2"/>
  <c r="M226" i="2" s="1"/>
  <c r="K225" i="2"/>
  <c r="K224" i="2"/>
  <c r="K223" i="2"/>
  <c r="K222" i="2"/>
  <c r="L222" i="2" s="1"/>
  <c r="K221" i="2"/>
  <c r="K220" i="2"/>
  <c r="K219" i="2"/>
  <c r="K218" i="2"/>
  <c r="M218" i="2" s="1"/>
  <c r="K217" i="2"/>
  <c r="K216" i="2"/>
  <c r="K215" i="2"/>
  <c r="K214" i="2"/>
  <c r="M214" i="2" s="1"/>
  <c r="K213" i="2"/>
  <c r="K212" i="2"/>
  <c r="K211" i="2"/>
  <c r="K210" i="2"/>
  <c r="M210" i="2" s="1"/>
  <c r="K209" i="2"/>
  <c r="K207" i="2"/>
  <c r="K206" i="2"/>
  <c r="K205" i="2"/>
  <c r="K204" i="2"/>
  <c r="K203" i="2"/>
  <c r="K202" i="2"/>
  <c r="K201" i="2"/>
  <c r="K200" i="2"/>
  <c r="K199" i="2"/>
  <c r="K198" i="2"/>
  <c r="K197" i="2"/>
  <c r="K196" i="2"/>
  <c r="K195" i="2"/>
  <c r="K194" i="2"/>
  <c r="K193" i="2"/>
  <c r="K192" i="2"/>
  <c r="K191" i="2"/>
  <c r="K190" i="2"/>
  <c r="K189" i="2"/>
  <c r="K188" i="2"/>
  <c r="K187" i="2"/>
  <c r="R158" i="2"/>
  <c r="R159" i="2"/>
  <c r="R160" i="2"/>
  <c r="R161" i="2"/>
  <c r="S161" i="2" s="1"/>
  <c r="R162" i="2"/>
  <c r="R163" i="2"/>
  <c r="R164" i="2"/>
  <c r="R165" i="2"/>
  <c r="S165" i="2" s="1"/>
  <c r="R166" i="2"/>
  <c r="R167" i="2"/>
  <c r="R168" i="2"/>
  <c r="R169" i="2"/>
  <c r="S169" i="2" s="1"/>
  <c r="R170" i="2"/>
  <c r="R171" i="2"/>
  <c r="R172" i="2"/>
  <c r="R173" i="2"/>
  <c r="S173" i="2" s="1"/>
  <c r="R174" i="2"/>
  <c r="R175" i="2"/>
  <c r="R176" i="2"/>
  <c r="R177" i="2"/>
  <c r="S177" i="2" s="1"/>
  <c r="R157" i="2"/>
  <c r="K158" i="2"/>
  <c r="K159" i="2"/>
  <c r="K160" i="2"/>
  <c r="K161" i="2"/>
  <c r="L161" i="2" s="1"/>
  <c r="K162" i="2"/>
  <c r="K163" i="2"/>
  <c r="K164" i="2"/>
  <c r="K165" i="2"/>
  <c r="L165" i="2" s="1"/>
  <c r="K166" i="2"/>
  <c r="K167" i="2"/>
  <c r="K168" i="2"/>
  <c r="K169" i="2"/>
  <c r="K170" i="2"/>
  <c r="K171" i="2"/>
  <c r="K172" i="2"/>
  <c r="K173" i="2"/>
  <c r="L173" i="2" s="1"/>
  <c r="K174" i="2"/>
  <c r="K175" i="2"/>
  <c r="K176" i="2"/>
  <c r="K177" i="2"/>
  <c r="L177" i="2" s="1"/>
  <c r="K157" i="2"/>
  <c r="L169" i="2"/>
  <c r="K127" i="2"/>
  <c r="F121" i="2"/>
  <c r="T647" i="2"/>
  <c r="S647" i="2"/>
  <c r="U647" i="2" s="1"/>
  <c r="M647" i="2"/>
  <c r="X647" i="2" s="1"/>
  <c r="AD647" i="2" s="1"/>
  <c r="L647" i="2"/>
  <c r="W647" i="2" s="1"/>
  <c r="AC647" i="2" s="1"/>
  <c r="T646" i="2"/>
  <c r="S646" i="2"/>
  <c r="U646" i="2" s="1"/>
  <c r="M646" i="2"/>
  <c r="L646" i="2"/>
  <c r="T645" i="2"/>
  <c r="S645" i="2"/>
  <c r="U645" i="2" s="1"/>
  <c r="M645" i="2"/>
  <c r="L645" i="2"/>
  <c r="S644" i="2"/>
  <c r="T643" i="2"/>
  <c r="S643" i="2"/>
  <c r="M643" i="2"/>
  <c r="L643" i="2"/>
  <c r="T642" i="2"/>
  <c r="S642" i="2"/>
  <c r="U642" i="2" s="1"/>
  <c r="M642" i="2"/>
  <c r="L642" i="2"/>
  <c r="T641" i="2"/>
  <c r="S641" i="2"/>
  <c r="M641" i="2"/>
  <c r="L641" i="2"/>
  <c r="T639" i="2"/>
  <c r="U639" i="2" s="1"/>
  <c r="S639" i="2"/>
  <c r="M639" i="2"/>
  <c r="L639" i="2"/>
  <c r="W639" i="2" s="1"/>
  <c r="AC639" i="2" s="1"/>
  <c r="AL630" i="2" s="1"/>
  <c r="T638" i="2"/>
  <c r="S638" i="2"/>
  <c r="M638" i="2"/>
  <c r="L638" i="2"/>
  <c r="T637" i="2"/>
  <c r="S637" i="2"/>
  <c r="M637" i="2"/>
  <c r="L637" i="2"/>
  <c r="L636" i="2"/>
  <c r="T635" i="2"/>
  <c r="S635" i="2"/>
  <c r="M635" i="2"/>
  <c r="L635" i="2"/>
  <c r="T634" i="2"/>
  <c r="S634" i="2"/>
  <c r="M634" i="2"/>
  <c r="L634" i="2"/>
  <c r="T633" i="2"/>
  <c r="S633" i="2"/>
  <c r="M633" i="2"/>
  <c r="L633" i="2"/>
  <c r="T632" i="2"/>
  <c r="L632" i="2"/>
  <c r="T631" i="2"/>
  <c r="S631" i="2"/>
  <c r="U631" i="2" s="1"/>
  <c r="M631" i="2"/>
  <c r="X631" i="2" s="1"/>
  <c r="AD631" i="2" s="1"/>
  <c r="L631" i="2"/>
  <c r="T630" i="2"/>
  <c r="S630" i="2"/>
  <c r="U630" i="2" s="1"/>
  <c r="M630" i="2"/>
  <c r="L630" i="2"/>
  <c r="T629" i="2"/>
  <c r="S629" i="2"/>
  <c r="M629" i="2"/>
  <c r="L629" i="2"/>
  <c r="S628" i="2"/>
  <c r="L628" i="2"/>
  <c r="T627" i="2"/>
  <c r="S627" i="2"/>
  <c r="M627" i="2"/>
  <c r="L627" i="2"/>
  <c r="T625" i="2"/>
  <c r="S625" i="2"/>
  <c r="U625" i="2" s="1"/>
  <c r="M625" i="2"/>
  <c r="L625" i="2"/>
  <c r="N625" i="2" s="1"/>
  <c r="T624" i="2"/>
  <c r="S624" i="2"/>
  <c r="M624" i="2"/>
  <c r="L624" i="2"/>
  <c r="T623" i="2"/>
  <c r="U623" i="2" s="1"/>
  <c r="S623" i="2"/>
  <c r="M623" i="2"/>
  <c r="X623" i="2" s="1"/>
  <c r="AD623" i="2" s="1"/>
  <c r="AR617" i="2" s="1"/>
  <c r="L623" i="2"/>
  <c r="M622" i="2"/>
  <c r="T621" i="2"/>
  <c r="S621" i="2"/>
  <c r="M621" i="2"/>
  <c r="L621" i="2"/>
  <c r="T620" i="2"/>
  <c r="S620" i="2"/>
  <c r="M620" i="2"/>
  <c r="L620" i="2"/>
  <c r="T619" i="2"/>
  <c r="U619" i="2" s="1"/>
  <c r="S619" i="2"/>
  <c r="M619" i="2"/>
  <c r="X619" i="2" s="1"/>
  <c r="AD619" i="2" s="1"/>
  <c r="AQ616" i="2" s="1"/>
  <c r="L619" i="2"/>
  <c r="S618" i="2"/>
  <c r="T617" i="2"/>
  <c r="S617" i="2"/>
  <c r="U617" i="2" s="1"/>
  <c r="M617" i="2"/>
  <c r="L617" i="2"/>
  <c r="W617" i="2" s="1"/>
  <c r="AC617" i="2" s="1"/>
  <c r="AL608" i="2" s="1"/>
  <c r="T616" i="2"/>
  <c r="S616" i="2"/>
  <c r="M616" i="2"/>
  <c r="L616" i="2"/>
  <c r="T615" i="2"/>
  <c r="U615" i="2" s="1"/>
  <c r="S615" i="2"/>
  <c r="M615" i="2"/>
  <c r="X615" i="2" s="1"/>
  <c r="AD615" i="2" s="1"/>
  <c r="L615" i="2"/>
  <c r="M614" i="2"/>
  <c r="T613" i="2"/>
  <c r="S613" i="2"/>
  <c r="M613" i="2"/>
  <c r="L613" i="2"/>
  <c r="T612" i="2"/>
  <c r="S612" i="2"/>
  <c r="M612" i="2"/>
  <c r="L612" i="2"/>
  <c r="T611" i="2"/>
  <c r="U611" i="2" s="1"/>
  <c r="S611" i="2"/>
  <c r="M611" i="2"/>
  <c r="X611" i="2" s="1"/>
  <c r="AD611" i="2" s="1"/>
  <c r="AS614" i="2" s="1"/>
  <c r="L611" i="2"/>
  <c r="S610" i="2"/>
  <c r="U610" i="2" s="1"/>
  <c r="T609" i="2"/>
  <c r="S609" i="2"/>
  <c r="U609" i="2" s="1"/>
  <c r="M609" i="2"/>
  <c r="L609" i="2"/>
  <c r="N609" i="2" s="1"/>
  <c r="T608" i="2"/>
  <c r="S608" i="2"/>
  <c r="M608" i="2"/>
  <c r="L608" i="2"/>
  <c r="T607" i="2"/>
  <c r="U607" i="2" s="1"/>
  <c r="S607" i="2"/>
  <c r="M607" i="2"/>
  <c r="X607" i="2" s="1"/>
  <c r="AD607" i="2" s="1"/>
  <c r="L607" i="2"/>
  <c r="M606" i="2"/>
  <c r="T605" i="2"/>
  <c r="S605" i="2"/>
  <c r="M605" i="2"/>
  <c r="L605" i="2"/>
  <c r="T603" i="2"/>
  <c r="S603" i="2"/>
  <c r="M603" i="2"/>
  <c r="L603" i="2"/>
  <c r="N603" i="2" s="1"/>
  <c r="T602" i="2"/>
  <c r="S602" i="2"/>
  <c r="M602" i="2"/>
  <c r="L602" i="2"/>
  <c r="T601" i="2"/>
  <c r="S601" i="2"/>
  <c r="M601" i="2"/>
  <c r="L601" i="2"/>
  <c r="T600" i="2"/>
  <c r="M600" i="2"/>
  <c r="T599" i="2"/>
  <c r="S599" i="2"/>
  <c r="M599" i="2"/>
  <c r="L599" i="2"/>
  <c r="T598" i="2"/>
  <c r="S598" i="2"/>
  <c r="M598" i="2"/>
  <c r="L598" i="2"/>
  <c r="T597" i="2"/>
  <c r="S597" i="2"/>
  <c r="M597" i="2"/>
  <c r="X597" i="2" s="1"/>
  <c r="AD597" i="2" s="1"/>
  <c r="L597" i="2"/>
  <c r="S596" i="2"/>
  <c r="M596" i="2"/>
  <c r="T595" i="2"/>
  <c r="S595" i="2"/>
  <c r="U595" i="2" s="1"/>
  <c r="M595" i="2"/>
  <c r="X595" i="2" s="1"/>
  <c r="AD595" i="2" s="1"/>
  <c r="L595" i="2"/>
  <c r="W595" i="2" s="1"/>
  <c r="AC595" i="2" s="1"/>
  <c r="T594" i="2"/>
  <c r="S594" i="2"/>
  <c r="M594" i="2"/>
  <c r="L594" i="2"/>
  <c r="T593" i="2"/>
  <c r="S593" i="2"/>
  <c r="M593" i="2"/>
  <c r="L593" i="2"/>
  <c r="M592" i="2"/>
  <c r="T591" i="2"/>
  <c r="S591" i="2"/>
  <c r="M591" i="2"/>
  <c r="L591" i="2"/>
  <c r="T590" i="2"/>
  <c r="S590" i="2"/>
  <c r="M590" i="2"/>
  <c r="L590" i="2"/>
  <c r="T589" i="2"/>
  <c r="S589" i="2"/>
  <c r="M589" i="2"/>
  <c r="L589" i="2"/>
  <c r="M588" i="2"/>
  <c r="T587" i="2"/>
  <c r="S587" i="2"/>
  <c r="M587" i="2"/>
  <c r="L587" i="2"/>
  <c r="T586" i="2"/>
  <c r="S586" i="2"/>
  <c r="M586" i="2"/>
  <c r="L586" i="2"/>
  <c r="T585" i="2"/>
  <c r="S585" i="2"/>
  <c r="M585" i="2"/>
  <c r="L585" i="2"/>
  <c r="T584" i="2"/>
  <c r="T583" i="2"/>
  <c r="S583" i="2"/>
  <c r="M583" i="2"/>
  <c r="L583" i="2"/>
  <c r="T581" i="2"/>
  <c r="S581" i="2"/>
  <c r="U581" i="2" s="1"/>
  <c r="M581" i="2"/>
  <c r="L581" i="2"/>
  <c r="N581" i="2" s="1"/>
  <c r="T580" i="2"/>
  <c r="S580" i="2"/>
  <c r="U580" i="2" s="1"/>
  <c r="M580" i="2"/>
  <c r="L580" i="2"/>
  <c r="W580" i="2" s="1"/>
  <c r="AC580" i="2" s="1"/>
  <c r="AJ565" i="2" s="1"/>
  <c r="T579" i="2"/>
  <c r="S579" i="2"/>
  <c r="U579" i="2" s="1"/>
  <c r="M579" i="2"/>
  <c r="L579" i="2"/>
  <c r="W579" i="2" s="1"/>
  <c r="AC579" i="2" s="1"/>
  <c r="AR565" i="2" s="1"/>
  <c r="M578" i="2"/>
  <c r="L578" i="2"/>
  <c r="T577" i="2"/>
  <c r="S577" i="2"/>
  <c r="M577" i="2"/>
  <c r="L577" i="2"/>
  <c r="T576" i="2"/>
  <c r="S576" i="2"/>
  <c r="M576" i="2"/>
  <c r="L576" i="2"/>
  <c r="T575" i="2"/>
  <c r="S575" i="2"/>
  <c r="M575" i="2"/>
  <c r="L575" i="2"/>
  <c r="M574" i="2"/>
  <c r="L574" i="2"/>
  <c r="T573" i="2"/>
  <c r="S573" i="2"/>
  <c r="U573" i="2" s="1"/>
  <c r="M573" i="2"/>
  <c r="L573" i="2"/>
  <c r="T572" i="2"/>
  <c r="X572" i="2" s="1"/>
  <c r="AD572" i="2" s="1"/>
  <c r="AT572" i="2" s="1"/>
  <c r="S572" i="2"/>
  <c r="M572" i="2"/>
  <c r="L572" i="2"/>
  <c r="T571" i="2"/>
  <c r="X571" i="2" s="1"/>
  <c r="AD571" i="2" s="1"/>
  <c r="S571" i="2"/>
  <c r="M571" i="2"/>
  <c r="L571" i="2"/>
  <c r="M570" i="2"/>
  <c r="L570" i="2"/>
  <c r="T569" i="2"/>
  <c r="X569" i="2" s="1"/>
  <c r="AD569" i="2" s="1"/>
  <c r="AJ570" i="2" s="1"/>
  <c r="S569" i="2"/>
  <c r="U569" i="2" s="1"/>
  <c r="M569" i="2"/>
  <c r="L569" i="2"/>
  <c r="T568" i="2"/>
  <c r="X568" i="2" s="1"/>
  <c r="AD568" i="2" s="1"/>
  <c r="AR570" i="2" s="1"/>
  <c r="S568" i="2"/>
  <c r="M568" i="2"/>
  <c r="L568" i="2"/>
  <c r="T567" i="2"/>
  <c r="X567" i="2" s="1"/>
  <c r="AD567" i="2" s="1"/>
  <c r="S567" i="2"/>
  <c r="M567" i="2"/>
  <c r="L567" i="2"/>
  <c r="M566" i="2"/>
  <c r="L566" i="2"/>
  <c r="T565" i="2"/>
  <c r="S565" i="2"/>
  <c r="U565" i="2" s="1"/>
  <c r="M565" i="2"/>
  <c r="X565" i="2" s="1"/>
  <c r="AD565" i="2" s="1"/>
  <c r="AP569" i="2" s="1"/>
  <c r="L565" i="2"/>
  <c r="T564" i="2"/>
  <c r="S564" i="2"/>
  <c r="M564" i="2"/>
  <c r="L564" i="2"/>
  <c r="T563" i="2"/>
  <c r="S563" i="2"/>
  <c r="M563" i="2"/>
  <c r="L563" i="2"/>
  <c r="T562" i="2"/>
  <c r="M562" i="2"/>
  <c r="L562" i="2"/>
  <c r="T561" i="2"/>
  <c r="X561" i="2" s="1"/>
  <c r="AD561" i="2" s="1"/>
  <c r="AT569" i="2" s="1"/>
  <c r="S561" i="2"/>
  <c r="M561" i="2"/>
  <c r="L561" i="2"/>
  <c r="T559" i="2"/>
  <c r="S559" i="2"/>
  <c r="U559" i="2" s="1"/>
  <c r="M559" i="2"/>
  <c r="L559" i="2"/>
  <c r="T558" i="2"/>
  <c r="X558" i="2" s="1"/>
  <c r="AD558" i="2" s="1"/>
  <c r="AJ551" i="2" s="1"/>
  <c r="S558" i="2"/>
  <c r="M558" i="2"/>
  <c r="L558" i="2"/>
  <c r="T557" i="2"/>
  <c r="S557" i="2"/>
  <c r="S556" i="2"/>
  <c r="L556" i="2"/>
  <c r="T555" i="2"/>
  <c r="S555" i="2"/>
  <c r="U555" i="2" s="1"/>
  <c r="M555" i="2"/>
  <c r="L555" i="2"/>
  <c r="T554" i="2"/>
  <c r="S554" i="2"/>
  <c r="M554" i="2"/>
  <c r="L554" i="2"/>
  <c r="T553" i="2"/>
  <c r="S553" i="2"/>
  <c r="U553" i="2" s="1"/>
  <c r="M553" i="2"/>
  <c r="L553" i="2"/>
  <c r="L552" i="2"/>
  <c r="T551" i="2"/>
  <c r="S551" i="2"/>
  <c r="U551" i="2" s="1"/>
  <c r="M551" i="2"/>
  <c r="X551" i="2" s="1"/>
  <c r="AD551" i="2" s="1"/>
  <c r="L551" i="2"/>
  <c r="T550" i="2"/>
  <c r="S550" i="2"/>
  <c r="M550" i="2"/>
  <c r="L550" i="2"/>
  <c r="T549" i="2"/>
  <c r="S549" i="2"/>
  <c r="U549" i="2" s="1"/>
  <c r="T547" i="2"/>
  <c r="X547" i="2" s="1"/>
  <c r="AD547" i="2" s="1"/>
  <c r="AJ548" i="2" s="1"/>
  <c r="S547" i="2"/>
  <c r="U547" i="2" s="1"/>
  <c r="M547" i="2"/>
  <c r="L547" i="2"/>
  <c r="T546" i="2"/>
  <c r="X546" i="2" s="1"/>
  <c r="AD546" i="2" s="1"/>
  <c r="AR548" i="2" s="1"/>
  <c r="S546" i="2"/>
  <c r="M546" i="2"/>
  <c r="L546" i="2"/>
  <c r="T545" i="2"/>
  <c r="S545" i="2"/>
  <c r="U545" i="2" s="1"/>
  <c r="T543" i="2"/>
  <c r="U543" i="2" s="1"/>
  <c r="S543" i="2"/>
  <c r="M543" i="2"/>
  <c r="L543" i="2"/>
  <c r="W543" i="2" s="1"/>
  <c r="AC543" i="2" s="1"/>
  <c r="T542" i="2"/>
  <c r="S542" i="2"/>
  <c r="M542" i="2"/>
  <c r="L542" i="2"/>
  <c r="T541" i="2"/>
  <c r="S541" i="2"/>
  <c r="M541" i="2"/>
  <c r="L541" i="2"/>
  <c r="L540" i="2"/>
  <c r="T539" i="2"/>
  <c r="S539" i="2"/>
  <c r="M539" i="2"/>
  <c r="L539" i="2"/>
  <c r="T537" i="2"/>
  <c r="S537" i="2"/>
  <c r="U537" i="2" s="1"/>
  <c r="M537" i="2"/>
  <c r="L537" i="2"/>
  <c r="T536" i="2"/>
  <c r="S536" i="2"/>
  <c r="M536" i="2"/>
  <c r="L536" i="2"/>
  <c r="T535" i="2"/>
  <c r="S535" i="2"/>
  <c r="U535" i="2" s="1"/>
  <c r="M535" i="2"/>
  <c r="L535" i="2"/>
  <c r="S534" i="2"/>
  <c r="T533" i="2"/>
  <c r="S533" i="2"/>
  <c r="U533" i="2" s="1"/>
  <c r="M533" i="2"/>
  <c r="L533" i="2"/>
  <c r="T532" i="2"/>
  <c r="S532" i="2"/>
  <c r="M532" i="2"/>
  <c r="L532" i="2"/>
  <c r="T531" i="2"/>
  <c r="S531" i="2"/>
  <c r="U531" i="2" s="1"/>
  <c r="M531" i="2"/>
  <c r="L531" i="2"/>
  <c r="U529" i="2"/>
  <c r="T529" i="2"/>
  <c r="S529" i="2"/>
  <c r="W529" i="2" s="1"/>
  <c r="AC529" i="2" s="1"/>
  <c r="AL520" i="2" s="1"/>
  <c r="N529" i="2"/>
  <c r="M529" i="2"/>
  <c r="X529" i="2" s="1"/>
  <c r="AD529" i="2" s="1"/>
  <c r="L529" i="2"/>
  <c r="T528" i="2"/>
  <c r="S528" i="2"/>
  <c r="M528" i="2"/>
  <c r="L528" i="2"/>
  <c r="T527" i="2"/>
  <c r="S527" i="2"/>
  <c r="M527" i="2"/>
  <c r="L527" i="2"/>
  <c r="S526" i="2"/>
  <c r="T525" i="2"/>
  <c r="S525" i="2"/>
  <c r="U525" i="2" s="1"/>
  <c r="M525" i="2"/>
  <c r="L525" i="2"/>
  <c r="T524" i="2"/>
  <c r="S524" i="2"/>
  <c r="M524" i="2"/>
  <c r="L524" i="2"/>
  <c r="T523" i="2"/>
  <c r="S523" i="2"/>
  <c r="M523" i="2"/>
  <c r="L523" i="2"/>
  <c r="U521" i="2"/>
  <c r="T521" i="2"/>
  <c r="S521" i="2"/>
  <c r="W521" i="2" s="1"/>
  <c r="AC521" i="2" s="1"/>
  <c r="AP517" i="2" s="1"/>
  <c r="N521" i="2"/>
  <c r="M521" i="2"/>
  <c r="X521" i="2" s="1"/>
  <c r="AD521" i="2" s="1"/>
  <c r="AP525" i="2" s="1"/>
  <c r="L521" i="2"/>
  <c r="T520" i="2"/>
  <c r="X520" i="2" s="1"/>
  <c r="AD520" i="2" s="1"/>
  <c r="S520" i="2"/>
  <c r="M520" i="2"/>
  <c r="L520" i="2"/>
  <c r="T519" i="2"/>
  <c r="X519" i="2" s="1"/>
  <c r="AD519" i="2" s="1"/>
  <c r="S519" i="2"/>
  <c r="M519" i="2"/>
  <c r="L519" i="2"/>
  <c r="S518" i="2"/>
  <c r="T517" i="2"/>
  <c r="S517" i="2"/>
  <c r="U517" i="2" s="1"/>
  <c r="M517" i="2"/>
  <c r="L517" i="2"/>
  <c r="U515" i="2"/>
  <c r="T515" i="2"/>
  <c r="S515" i="2"/>
  <c r="M515" i="2"/>
  <c r="L515" i="2"/>
  <c r="W515" i="2" s="1"/>
  <c r="AC515" i="2" s="1"/>
  <c r="T514" i="2"/>
  <c r="S514" i="2"/>
  <c r="M514" i="2"/>
  <c r="L514" i="2"/>
  <c r="T513" i="2"/>
  <c r="S513" i="2"/>
  <c r="U513" i="2" s="1"/>
  <c r="M513" i="2"/>
  <c r="L513" i="2"/>
  <c r="L512" i="2"/>
  <c r="T511" i="2"/>
  <c r="S511" i="2"/>
  <c r="U511" i="2" s="1"/>
  <c r="M511" i="2"/>
  <c r="L511" i="2"/>
  <c r="T510" i="2"/>
  <c r="S510" i="2"/>
  <c r="M510" i="2"/>
  <c r="L510" i="2"/>
  <c r="T509" i="2"/>
  <c r="S509" i="2"/>
  <c r="U509" i="2" s="1"/>
  <c r="M509" i="2"/>
  <c r="L509" i="2"/>
  <c r="L508" i="2"/>
  <c r="U507" i="2"/>
  <c r="T507" i="2"/>
  <c r="S507" i="2"/>
  <c r="M507" i="2"/>
  <c r="L507" i="2"/>
  <c r="W507" i="2" s="1"/>
  <c r="AC507" i="2" s="1"/>
  <c r="T506" i="2"/>
  <c r="S506" i="2"/>
  <c r="M506" i="2"/>
  <c r="L506" i="2"/>
  <c r="T505" i="2"/>
  <c r="S505" i="2"/>
  <c r="U505" i="2" s="1"/>
  <c r="M505" i="2"/>
  <c r="L505" i="2"/>
  <c r="T503" i="2"/>
  <c r="S503" i="2"/>
  <c r="M503" i="2"/>
  <c r="L503" i="2"/>
  <c r="T502" i="2"/>
  <c r="S502" i="2"/>
  <c r="M502" i="2"/>
  <c r="L502" i="2"/>
  <c r="T501" i="2"/>
  <c r="S501" i="2"/>
  <c r="M501" i="2"/>
  <c r="L501" i="2"/>
  <c r="T500" i="2"/>
  <c r="T499" i="2"/>
  <c r="S499" i="2"/>
  <c r="U499" i="2" s="1"/>
  <c r="M499" i="2"/>
  <c r="X499" i="2" s="1"/>
  <c r="AD499" i="2" s="1"/>
  <c r="L499" i="2"/>
  <c r="T498" i="2"/>
  <c r="S498" i="2"/>
  <c r="M498" i="2"/>
  <c r="L498" i="2"/>
  <c r="T497" i="2"/>
  <c r="S497" i="2"/>
  <c r="U497" i="2" s="1"/>
  <c r="M497" i="2"/>
  <c r="L497" i="2"/>
  <c r="T496" i="2"/>
  <c r="M496" i="2"/>
  <c r="T495" i="2"/>
  <c r="S495" i="2"/>
  <c r="U495" i="2" s="1"/>
  <c r="M495" i="2"/>
  <c r="L495" i="2"/>
  <c r="T493" i="2"/>
  <c r="S493" i="2"/>
  <c r="U493" i="2" s="1"/>
  <c r="M493" i="2"/>
  <c r="L493" i="2"/>
  <c r="T492" i="2"/>
  <c r="S492" i="2"/>
  <c r="U492" i="2" s="1"/>
  <c r="M492" i="2"/>
  <c r="L492" i="2"/>
  <c r="T491" i="2"/>
  <c r="S491" i="2"/>
  <c r="U491" i="2" s="1"/>
  <c r="M491" i="2"/>
  <c r="L491" i="2"/>
  <c r="T490" i="2"/>
  <c r="T489" i="2"/>
  <c r="S489" i="2"/>
  <c r="M489" i="2"/>
  <c r="L489" i="2"/>
  <c r="T488" i="2"/>
  <c r="S488" i="2"/>
  <c r="M488" i="2"/>
  <c r="L488" i="2"/>
  <c r="T487" i="2"/>
  <c r="S487" i="2"/>
  <c r="U487" i="2" s="1"/>
  <c r="M487" i="2"/>
  <c r="L487" i="2"/>
  <c r="U485" i="2"/>
  <c r="T485" i="2"/>
  <c r="S485" i="2"/>
  <c r="M485" i="2"/>
  <c r="X485" i="2" s="1"/>
  <c r="AD485" i="2" s="1"/>
  <c r="L485" i="2"/>
  <c r="W485" i="2" s="1"/>
  <c r="AC485" i="2" s="1"/>
  <c r="AL476" i="2" s="1"/>
  <c r="T484" i="2"/>
  <c r="S484" i="2"/>
  <c r="M484" i="2"/>
  <c r="L484" i="2"/>
  <c r="T483" i="2"/>
  <c r="S483" i="2"/>
  <c r="M483" i="2"/>
  <c r="L483" i="2"/>
  <c r="M482" i="2"/>
  <c r="T481" i="2"/>
  <c r="S481" i="2"/>
  <c r="M481" i="2"/>
  <c r="L481" i="2"/>
  <c r="T480" i="2"/>
  <c r="S480" i="2"/>
  <c r="M480" i="2"/>
  <c r="L480" i="2"/>
  <c r="T479" i="2"/>
  <c r="S479" i="2"/>
  <c r="M479" i="2"/>
  <c r="L479" i="2"/>
  <c r="M478" i="2"/>
  <c r="T477" i="2"/>
  <c r="S477" i="2"/>
  <c r="U477" i="2" s="1"/>
  <c r="M477" i="2"/>
  <c r="X477" i="2" s="1"/>
  <c r="AD477" i="2" s="1"/>
  <c r="AP481" i="2" s="1"/>
  <c r="L477" i="2"/>
  <c r="T476" i="2"/>
  <c r="S476" i="2"/>
  <c r="M476" i="2"/>
  <c r="L476" i="2"/>
  <c r="T475" i="2"/>
  <c r="S475" i="2"/>
  <c r="M475" i="2"/>
  <c r="L475" i="2"/>
  <c r="S474" i="2"/>
  <c r="T473" i="2"/>
  <c r="X473" i="2" s="1"/>
  <c r="AD473" i="2" s="1"/>
  <c r="AT481" i="2" s="1"/>
  <c r="S473" i="2"/>
  <c r="M473" i="2"/>
  <c r="L473" i="2"/>
  <c r="U471" i="2"/>
  <c r="T471" i="2"/>
  <c r="S471" i="2"/>
  <c r="L471" i="2"/>
  <c r="T470" i="2"/>
  <c r="X470" i="2" s="1"/>
  <c r="AD470" i="2" s="1"/>
  <c r="S470" i="2"/>
  <c r="M470" i="2"/>
  <c r="L470" i="2"/>
  <c r="T469" i="2"/>
  <c r="S469" i="2"/>
  <c r="L469" i="2"/>
  <c r="T468" i="2"/>
  <c r="M468" i="2"/>
  <c r="T467" i="2"/>
  <c r="S467" i="2"/>
  <c r="M467" i="2"/>
  <c r="L467" i="2"/>
  <c r="T466" i="2"/>
  <c r="S466" i="2"/>
  <c r="U466" i="2" s="1"/>
  <c r="M466" i="2"/>
  <c r="L466" i="2"/>
  <c r="T465" i="2"/>
  <c r="S465" i="2"/>
  <c r="U465" i="2" s="1"/>
  <c r="M465" i="2"/>
  <c r="L465" i="2"/>
  <c r="S464" i="2"/>
  <c r="U463" i="2"/>
  <c r="T463" i="2"/>
  <c r="S463" i="2"/>
  <c r="M463" i="2"/>
  <c r="X463" i="2" s="1"/>
  <c r="AD463" i="2" s="1"/>
  <c r="L463" i="2"/>
  <c r="W463" i="2" s="1"/>
  <c r="AC463" i="2" s="1"/>
  <c r="T462" i="2"/>
  <c r="S462" i="2"/>
  <c r="U462" i="2" s="1"/>
  <c r="M462" i="2"/>
  <c r="L462" i="2"/>
  <c r="T461" i="2"/>
  <c r="S461" i="2"/>
  <c r="U461" i="2" s="1"/>
  <c r="M461" i="2"/>
  <c r="L461" i="2"/>
  <c r="S460" i="2"/>
  <c r="T459" i="2"/>
  <c r="S459" i="2"/>
  <c r="M459" i="2"/>
  <c r="L459" i="2"/>
  <c r="T458" i="2"/>
  <c r="S458" i="2"/>
  <c r="M458" i="2"/>
  <c r="L458" i="2"/>
  <c r="T457" i="2"/>
  <c r="S457" i="2"/>
  <c r="L457" i="2"/>
  <c r="T456" i="2"/>
  <c r="T455" i="2"/>
  <c r="S455" i="2"/>
  <c r="U455" i="2" s="1"/>
  <c r="M455" i="2"/>
  <c r="L455" i="2"/>
  <c r="T454" i="2"/>
  <c r="S454" i="2"/>
  <c r="U454" i="2" s="1"/>
  <c r="M454" i="2"/>
  <c r="L454" i="2"/>
  <c r="T453" i="2"/>
  <c r="S453" i="2"/>
  <c r="U453" i="2" s="1"/>
  <c r="M453" i="2"/>
  <c r="L453" i="2"/>
  <c r="T452" i="2"/>
  <c r="M452" i="2"/>
  <c r="T451" i="2"/>
  <c r="S451" i="2"/>
  <c r="M451" i="2"/>
  <c r="L451" i="2"/>
  <c r="T449" i="2"/>
  <c r="S449" i="2"/>
  <c r="U449" i="2" s="1"/>
  <c r="M449" i="2"/>
  <c r="X449" i="2" s="1"/>
  <c r="AD449" i="2" s="1"/>
  <c r="L449" i="2"/>
  <c r="T448" i="2"/>
  <c r="S448" i="2"/>
  <c r="U448" i="2" s="1"/>
  <c r="M448" i="2"/>
  <c r="X448" i="2" s="1"/>
  <c r="AD448" i="2" s="1"/>
  <c r="AJ441" i="2" s="1"/>
  <c r="L448" i="2"/>
  <c r="S447" i="2"/>
  <c r="M447" i="2"/>
  <c r="L447" i="2"/>
  <c r="T445" i="2"/>
  <c r="S445" i="2"/>
  <c r="M445" i="2"/>
  <c r="L445" i="2"/>
  <c r="T444" i="2"/>
  <c r="S444" i="2"/>
  <c r="M444" i="2"/>
  <c r="L444" i="2"/>
  <c r="T443" i="2"/>
  <c r="M443" i="2"/>
  <c r="L443" i="2"/>
  <c r="T442" i="2"/>
  <c r="T441" i="2"/>
  <c r="S441" i="2"/>
  <c r="U441" i="2" s="1"/>
  <c r="M441" i="2"/>
  <c r="L441" i="2"/>
  <c r="T440" i="2"/>
  <c r="S440" i="2"/>
  <c r="M440" i="2"/>
  <c r="L440" i="2"/>
  <c r="T439" i="2"/>
  <c r="S439" i="2"/>
  <c r="M439" i="2"/>
  <c r="L439" i="2"/>
  <c r="T438" i="2"/>
  <c r="T437" i="2"/>
  <c r="S437" i="2"/>
  <c r="U437" i="2" s="1"/>
  <c r="M437" i="2"/>
  <c r="L437" i="2"/>
  <c r="T436" i="2"/>
  <c r="S436" i="2"/>
  <c r="M436" i="2"/>
  <c r="L436" i="2"/>
  <c r="S435" i="2"/>
  <c r="M435" i="2"/>
  <c r="L435" i="2"/>
  <c r="U433" i="2"/>
  <c r="T433" i="2"/>
  <c r="S433" i="2"/>
  <c r="M433" i="2"/>
  <c r="X433" i="2" s="1"/>
  <c r="AD433" i="2" s="1"/>
  <c r="AP437" i="2" s="1"/>
  <c r="L433" i="2"/>
  <c r="W433" i="2" s="1"/>
  <c r="AC433" i="2" s="1"/>
  <c r="T432" i="2"/>
  <c r="S432" i="2"/>
  <c r="M432" i="2"/>
  <c r="L432" i="2"/>
  <c r="M431" i="2"/>
  <c r="L431" i="2"/>
  <c r="T429" i="2"/>
  <c r="S429" i="2"/>
  <c r="M429" i="2"/>
  <c r="L429" i="2"/>
  <c r="T427" i="2"/>
  <c r="S427" i="2"/>
  <c r="U427" i="2" s="1"/>
  <c r="M427" i="2"/>
  <c r="L427" i="2"/>
  <c r="N427" i="2" s="1"/>
  <c r="T426" i="2"/>
  <c r="S426" i="2"/>
  <c r="M426" i="2"/>
  <c r="L426" i="2"/>
  <c r="T425" i="2"/>
  <c r="S425" i="2"/>
  <c r="M425" i="2"/>
  <c r="L425" i="2"/>
  <c r="S424" i="2"/>
  <c r="T423" i="2"/>
  <c r="U423" i="2" s="1"/>
  <c r="S423" i="2"/>
  <c r="M423" i="2"/>
  <c r="L423" i="2"/>
  <c r="T422" i="2"/>
  <c r="U422" i="2" s="1"/>
  <c r="S422" i="2"/>
  <c r="M422" i="2"/>
  <c r="X422" i="2" s="1"/>
  <c r="AD422" i="2" s="1"/>
  <c r="AP418" i="2" s="1"/>
  <c r="L422" i="2"/>
  <c r="T421" i="2"/>
  <c r="U421" i="2" s="1"/>
  <c r="S421" i="2"/>
  <c r="M421" i="2"/>
  <c r="X421" i="2" s="1"/>
  <c r="AD421" i="2" s="1"/>
  <c r="L421" i="2"/>
  <c r="T419" i="2"/>
  <c r="S419" i="2"/>
  <c r="U419" i="2" s="1"/>
  <c r="N419" i="2"/>
  <c r="M419" i="2"/>
  <c r="L419" i="2"/>
  <c r="T418" i="2"/>
  <c r="U418" i="2" s="1"/>
  <c r="S418" i="2"/>
  <c r="M418" i="2"/>
  <c r="L418" i="2"/>
  <c r="T417" i="2"/>
  <c r="U417" i="2" s="1"/>
  <c r="S417" i="2"/>
  <c r="M417" i="2"/>
  <c r="L417" i="2"/>
  <c r="T416" i="2"/>
  <c r="L416" i="2"/>
  <c r="T415" i="2"/>
  <c r="S415" i="2"/>
  <c r="M415" i="2"/>
  <c r="L415" i="2"/>
  <c r="T414" i="2"/>
  <c r="S414" i="2"/>
  <c r="M414" i="2"/>
  <c r="L414" i="2"/>
  <c r="T413" i="2"/>
  <c r="S413" i="2"/>
  <c r="M413" i="2"/>
  <c r="L413" i="2"/>
  <c r="S412" i="2"/>
  <c r="L412" i="2"/>
  <c r="T411" i="2"/>
  <c r="S411" i="2"/>
  <c r="U411" i="2" s="1"/>
  <c r="M411" i="2"/>
  <c r="X411" i="2" s="1"/>
  <c r="AD411" i="2" s="1"/>
  <c r="AP415" i="2" s="1"/>
  <c r="L411" i="2"/>
  <c r="T410" i="2"/>
  <c r="S410" i="2"/>
  <c r="M410" i="2"/>
  <c r="X410" i="2" s="1"/>
  <c r="AD410" i="2" s="1"/>
  <c r="L410" i="2"/>
  <c r="T409" i="2"/>
  <c r="S409" i="2"/>
  <c r="M409" i="2"/>
  <c r="X409" i="2" s="1"/>
  <c r="AD409" i="2" s="1"/>
  <c r="L409" i="2"/>
  <c r="T407" i="2"/>
  <c r="U407" i="2" s="1"/>
  <c r="S407" i="2"/>
  <c r="M407" i="2"/>
  <c r="L407" i="2"/>
  <c r="T405" i="2"/>
  <c r="S405" i="2"/>
  <c r="U405" i="2" s="1"/>
  <c r="M405" i="2"/>
  <c r="L405" i="2"/>
  <c r="T404" i="2"/>
  <c r="S404" i="2"/>
  <c r="M404" i="2"/>
  <c r="L404" i="2"/>
  <c r="T403" i="2"/>
  <c r="S403" i="2"/>
  <c r="M403" i="2"/>
  <c r="L403" i="2"/>
  <c r="T401" i="2"/>
  <c r="S401" i="2"/>
  <c r="M401" i="2"/>
  <c r="L401" i="2"/>
  <c r="T400" i="2"/>
  <c r="S400" i="2"/>
  <c r="U400" i="2" s="1"/>
  <c r="M400" i="2"/>
  <c r="L400" i="2"/>
  <c r="T399" i="2"/>
  <c r="S399" i="2"/>
  <c r="M399" i="2"/>
  <c r="L399" i="2"/>
  <c r="S398" i="2"/>
  <c r="T397" i="2"/>
  <c r="S397" i="2"/>
  <c r="W397" i="2" s="1"/>
  <c r="AC397" i="2" s="1"/>
  <c r="AL388" i="2" s="1"/>
  <c r="N397" i="2"/>
  <c r="M397" i="2"/>
  <c r="L397" i="2"/>
  <c r="T396" i="2"/>
  <c r="X396" i="2" s="1"/>
  <c r="AD396" i="2" s="1"/>
  <c r="AT396" i="2" s="1"/>
  <c r="S396" i="2"/>
  <c r="M396" i="2"/>
  <c r="L396" i="2"/>
  <c r="T395" i="2"/>
  <c r="X395" i="2" s="1"/>
  <c r="AD395" i="2" s="1"/>
  <c r="S395" i="2"/>
  <c r="M395" i="2"/>
  <c r="L395" i="2"/>
  <c r="L394" i="2"/>
  <c r="T393" i="2"/>
  <c r="S393" i="2"/>
  <c r="M393" i="2"/>
  <c r="L393" i="2"/>
  <c r="T392" i="2"/>
  <c r="S392" i="2"/>
  <c r="M392" i="2"/>
  <c r="L392" i="2"/>
  <c r="T391" i="2"/>
  <c r="S391" i="2"/>
  <c r="M391" i="2"/>
  <c r="L391" i="2"/>
  <c r="T390" i="2"/>
  <c r="L390" i="2"/>
  <c r="T389" i="2"/>
  <c r="S389" i="2"/>
  <c r="U389" i="2" s="1"/>
  <c r="M389" i="2"/>
  <c r="L389" i="2"/>
  <c r="T388" i="2"/>
  <c r="S388" i="2"/>
  <c r="M388" i="2"/>
  <c r="L388" i="2"/>
  <c r="T387" i="2"/>
  <c r="S387" i="2"/>
  <c r="M387" i="2"/>
  <c r="L387" i="2"/>
  <c r="T385" i="2"/>
  <c r="S385" i="2"/>
  <c r="M385" i="2"/>
  <c r="L385" i="2"/>
  <c r="T383" i="2"/>
  <c r="S383" i="2"/>
  <c r="U383" i="2" s="1"/>
  <c r="M383" i="2"/>
  <c r="X383" i="2" s="1"/>
  <c r="AD383" i="2" s="1"/>
  <c r="L383" i="2"/>
  <c r="T382" i="2"/>
  <c r="S382" i="2"/>
  <c r="M382" i="2"/>
  <c r="L382" i="2"/>
  <c r="T381" i="2"/>
  <c r="S381" i="2"/>
  <c r="M381" i="2"/>
  <c r="X381" i="2" s="1"/>
  <c r="AD381" i="2" s="1"/>
  <c r="AR375" i="2" s="1"/>
  <c r="L381" i="2"/>
  <c r="S380" i="2"/>
  <c r="T379" i="2"/>
  <c r="S379" i="2"/>
  <c r="U379" i="2" s="1"/>
  <c r="M379" i="2"/>
  <c r="L379" i="2"/>
  <c r="T378" i="2"/>
  <c r="S378" i="2"/>
  <c r="M378" i="2"/>
  <c r="L378" i="2"/>
  <c r="T377" i="2"/>
  <c r="S377" i="2"/>
  <c r="U377" i="2" s="1"/>
  <c r="M377" i="2"/>
  <c r="L377" i="2"/>
  <c r="T375" i="2"/>
  <c r="U375" i="2" s="1"/>
  <c r="S375" i="2"/>
  <c r="M375" i="2"/>
  <c r="L375" i="2"/>
  <c r="W375" i="2" s="1"/>
  <c r="AC375" i="2" s="1"/>
  <c r="T374" i="2"/>
  <c r="X374" i="2" s="1"/>
  <c r="AD374" i="2" s="1"/>
  <c r="AT374" i="2" s="1"/>
  <c r="S374" i="2"/>
  <c r="M374" i="2"/>
  <c r="L374" i="2"/>
  <c r="T373" i="2"/>
  <c r="X373" i="2" s="1"/>
  <c r="AD373" i="2" s="1"/>
  <c r="S373" i="2"/>
  <c r="M373" i="2"/>
  <c r="L373" i="2"/>
  <c r="L372" i="2"/>
  <c r="T371" i="2"/>
  <c r="X371" i="2" s="1"/>
  <c r="AD371" i="2" s="1"/>
  <c r="AJ372" i="2" s="1"/>
  <c r="S371" i="2"/>
  <c r="M371" i="2"/>
  <c r="L371" i="2"/>
  <c r="T370" i="2"/>
  <c r="X370" i="2" s="1"/>
  <c r="AD370" i="2" s="1"/>
  <c r="AR372" i="2" s="1"/>
  <c r="S370" i="2"/>
  <c r="M370" i="2"/>
  <c r="L370" i="2"/>
  <c r="T369" i="2"/>
  <c r="X369" i="2" s="1"/>
  <c r="AD369" i="2" s="1"/>
  <c r="S369" i="2"/>
  <c r="M369" i="2"/>
  <c r="L369" i="2"/>
  <c r="T368" i="2"/>
  <c r="L368" i="2"/>
  <c r="U367" i="2"/>
  <c r="T367" i="2"/>
  <c r="S367" i="2"/>
  <c r="M367" i="2"/>
  <c r="L367" i="2"/>
  <c r="W367" i="2" s="1"/>
  <c r="AC367" i="2" s="1"/>
  <c r="AP363" i="2" s="1"/>
  <c r="T366" i="2"/>
  <c r="S366" i="2"/>
  <c r="M366" i="2"/>
  <c r="L366" i="2"/>
  <c r="T365" i="2"/>
  <c r="S365" i="2"/>
  <c r="M365" i="2"/>
  <c r="L365" i="2"/>
  <c r="L364" i="2"/>
  <c r="T363" i="2"/>
  <c r="S363" i="2"/>
  <c r="M363" i="2"/>
  <c r="L363" i="2"/>
  <c r="T361" i="2"/>
  <c r="S361" i="2"/>
  <c r="M361" i="2"/>
  <c r="L361" i="2"/>
  <c r="T360" i="2"/>
  <c r="S360" i="2"/>
  <c r="M360" i="2"/>
  <c r="L360" i="2"/>
  <c r="T359" i="2"/>
  <c r="S359" i="2"/>
  <c r="M359" i="2"/>
  <c r="L359" i="2"/>
  <c r="T358" i="2"/>
  <c r="L358" i="2"/>
  <c r="T357" i="2"/>
  <c r="S357" i="2"/>
  <c r="U357" i="2" s="1"/>
  <c r="M357" i="2"/>
  <c r="X357" i="2" s="1"/>
  <c r="AD357" i="2" s="1"/>
  <c r="L357" i="2"/>
  <c r="T356" i="2"/>
  <c r="S356" i="2"/>
  <c r="U356" i="2" s="1"/>
  <c r="M356" i="2"/>
  <c r="X356" i="2" s="1"/>
  <c r="AD356" i="2" s="1"/>
  <c r="AP352" i="2" s="1"/>
  <c r="L356" i="2"/>
  <c r="T355" i="2"/>
  <c r="S355" i="2"/>
  <c r="U355" i="2" s="1"/>
  <c r="M355" i="2"/>
  <c r="X355" i="2" s="1"/>
  <c r="AD355" i="2" s="1"/>
  <c r="L355" i="2"/>
  <c r="S354" i="2"/>
  <c r="L354" i="2"/>
  <c r="T353" i="2"/>
  <c r="S353" i="2"/>
  <c r="U353" i="2" s="1"/>
  <c r="M353" i="2"/>
  <c r="X353" i="2" s="1"/>
  <c r="AD353" i="2" s="1"/>
  <c r="L353" i="2"/>
  <c r="W353" i="2" s="1"/>
  <c r="AC353" i="2" s="1"/>
  <c r="T352" i="2"/>
  <c r="S352" i="2"/>
  <c r="U352" i="2" s="1"/>
  <c r="M352" i="2"/>
  <c r="X352" i="2" s="1"/>
  <c r="AD352" i="2" s="1"/>
  <c r="AT352" i="2" s="1"/>
  <c r="L352" i="2"/>
  <c r="T351" i="2"/>
  <c r="S351" i="2"/>
  <c r="U351" i="2" s="1"/>
  <c r="M351" i="2"/>
  <c r="L351" i="2"/>
  <c r="T349" i="2"/>
  <c r="S349" i="2"/>
  <c r="M349" i="2"/>
  <c r="L349" i="2"/>
  <c r="T348" i="2"/>
  <c r="S348" i="2"/>
  <c r="M348" i="2"/>
  <c r="L348" i="2"/>
  <c r="T347" i="2"/>
  <c r="S347" i="2"/>
  <c r="M347" i="2"/>
  <c r="L347" i="2"/>
  <c r="T346" i="2"/>
  <c r="T345" i="2"/>
  <c r="S345" i="2"/>
  <c r="U345" i="2" s="1"/>
  <c r="M345" i="2"/>
  <c r="X345" i="2" s="1"/>
  <c r="AD345" i="2" s="1"/>
  <c r="L345" i="2"/>
  <c r="T344" i="2"/>
  <c r="S344" i="2"/>
  <c r="M344" i="2"/>
  <c r="L344" i="2"/>
  <c r="T343" i="2"/>
  <c r="S343" i="2"/>
  <c r="M343" i="2"/>
  <c r="X343" i="2" s="1"/>
  <c r="AD343" i="2" s="1"/>
  <c r="L343" i="2"/>
  <c r="S342" i="2"/>
  <c r="L342" i="2"/>
  <c r="T341" i="2"/>
  <c r="S341" i="2"/>
  <c r="M341" i="2"/>
  <c r="L341" i="2"/>
  <c r="T339" i="2"/>
  <c r="S339" i="2"/>
  <c r="U339" i="2" s="1"/>
  <c r="M339" i="2"/>
  <c r="L339" i="2"/>
  <c r="T338" i="2"/>
  <c r="S338" i="2"/>
  <c r="U338" i="2" s="1"/>
  <c r="M338" i="2"/>
  <c r="L338" i="2"/>
  <c r="T337" i="2"/>
  <c r="S337" i="2"/>
  <c r="M337" i="2"/>
  <c r="L337" i="2"/>
  <c r="M336" i="2"/>
  <c r="T335" i="2"/>
  <c r="S335" i="2"/>
  <c r="M335" i="2"/>
  <c r="L335" i="2"/>
  <c r="T334" i="2"/>
  <c r="S334" i="2"/>
  <c r="M334" i="2"/>
  <c r="L334" i="2"/>
  <c r="T333" i="2"/>
  <c r="S333" i="2"/>
  <c r="M333" i="2"/>
  <c r="L333" i="2"/>
  <c r="T332" i="2"/>
  <c r="M332" i="2"/>
  <c r="T331" i="2"/>
  <c r="S331" i="2"/>
  <c r="U331" i="2" s="1"/>
  <c r="M331" i="2"/>
  <c r="X331" i="2" s="1"/>
  <c r="AD331" i="2" s="1"/>
  <c r="AL330" i="2" s="1"/>
  <c r="L331" i="2"/>
  <c r="T330" i="2"/>
  <c r="S330" i="2"/>
  <c r="U330" i="2" s="1"/>
  <c r="M330" i="2"/>
  <c r="L330" i="2"/>
  <c r="T329" i="2"/>
  <c r="S329" i="2"/>
  <c r="M329" i="2"/>
  <c r="L329" i="2"/>
  <c r="S328" i="2"/>
  <c r="M328" i="2"/>
  <c r="T327" i="2"/>
  <c r="S327" i="2"/>
  <c r="M327" i="2"/>
  <c r="X327" i="2" s="1"/>
  <c r="AD327" i="2" s="1"/>
  <c r="AJ328" i="2" s="1"/>
  <c r="L327" i="2"/>
  <c r="T326" i="2"/>
  <c r="S326" i="2"/>
  <c r="M326" i="2"/>
  <c r="X326" i="2" s="1"/>
  <c r="AD326" i="2" s="1"/>
  <c r="AR328" i="2" s="1"/>
  <c r="L326" i="2"/>
  <c r="T325" i="2"/>
  <c r="S325" i="2"/>
  <c r="M325" i="2"/>
  <c r="L325" i="2"/>
  <c r="M324" i="2"/>
  <c r="T323" i="2"/>
  <c r="S323" i="2"/>
  <c r="U323" i="2" s="1"/>
  <c r="N323" i="2"/>
  <c r="M323" i="2"/>
  <c r="X323" i="2" s="1"/>
  <c r="AD323" i="2" s="1"/>
  <c r="AP327" i="2" s="1"/>
  <c r="L323" i="2"/>
  <c r="T322" i="2"/>
  <c r="S322" i="2"/>
  <c r="M322" i="2"/>
  <c r="L322" i="2"/>
  <c r="T321" i="2"/>
  <c r="S321" i="2"/>
  <c r="M321" i="2"/>
  <c r="X321" i="2" s="1"/>
  <c r="AD321" i="2" s="1"/>
  <c r="L321" i="2"/>
  <c r="S320" i="2"/>
  <c r="U320" i="2" s="1"/>
  <c r="M320" i="2"/>
  <c r="T319" i="2"/>
  <c r="S319" i="2"/>
  <c r="M319" i="2"/>
  <c r="L319" i="2"/>
  <c r="T317" i="2"/>
  <c r="S317" i="2"/>
  <c r="U317" i="2" s="1"/>
  <c r="M317" i="2"/>
  <c r="L317" i="2"/>
  <c r="T316" i="2"/>
  <c r="S316" i="2"/>
  <c r="M316" i="2"/>
  <c r="L316" i="2"/>
  <c r="W316" i="2" s="1"/>
  <c r="AC316" i="2" s="1"/>
  <c r="AJ301" i="2" s="1"/>
  <c r="T315" i="2"/>
  <c r="S315" i="2"/>
  <c r="M315" i="2"/>
  <c r="L315" i="2"/>
  <c r="W315" i="2" s="1"/>
  <c r="AC315" i="2" s="1"/>
  <c r="AR301" i="2" s="1"/>
  <c r="T313" i="2"/>
  <c r="S313" i="2"/>
  <c r="M313" i="2"/>
  <c r="X313" i="2" s="1"/>
  <c r="AD313" i="2" s="1"/>
  <c r="L313" i="2"/>
  <c r="T312" i="2"/>
  <c r="S312" i="2"/>
  <c r="M312" i="2"/>
  <c r="X312" i="2" s="1"/>
  <c r="AD312" i="2" s="1"/>
  <c r="AP308" i="2" s="1"/>
  <c r="L312" i="2"/>
  <c r="T311" i="2"/>
  <c r="S311" i="2"/>
  <c r="M311" i="2"/>
  <c r="X311" i="2" s="1"/>
  <c r="AD311" i="2" s="1"/>
  <c r="L311" i="2"/>
  <c r="S310" i="2"/>
  <c r="T309" i="2"/>
  <c r="S309" i="2"/>
  <c r="U309" i="2" s="1"/>
  <c r="M309" i="2"/>
  <c r="L309" i="2"/>
  <c r="W309" i="2" s="1"/>
  <c r="AC309" i="2" s="1"/>
  <c r="AL300" i="2" s="1"/>
  <c r="T308" i="2"/>
  <c r="S308" i="2"/>
  <c r="M308" i="2"/>
  <c r="L308" i="2"/>
  <c r="T307" i="2"/>
  <c r="S307" i="2"/>
  <c r="M307" i="2"/>
  <c r="L307" i="2"/>
  <c r="T305" i="2"/>
  <c r="S305" i="2"/>
  <c r="M305" i="2"/>
  <c r="X305" i="2" s="1"/>
  <c r="AD305" i="2" s="1"/>
  <c r="AJ306" i="2" s="1"/>
  <c r="L305" i="2"/>
  <c r="T304" i="2"/>
  <c r="S304" i="2"/>
  <c r="M304" i="2"/>
  <c r="X304" i="2" s="1"/>
  <c r="AD304" i="2" s="1"/>
  <c r="AR306" i="2" s="1"/>
  <c r="L304" i="2"/>
  <c r="T303" i="2"/>
  <c r="S303" i="2"/>
  <c r="M303" i="2"/>
  <c r="L303" i="2"/>
  <c r="S302" i="2"/>
  <c r="T301" i="2"/>
  <c r="S301" i="2"/>
  <c r="U301" i="2" s="1"/>
  <c r="N301" i="2"/>
  <c r="M301" i="2"/>
  <c r="X301" i="2" s="1"/>
  <c r="AD301" i="2" s="1"/>
  <c r="AP305" i="2" s="1"/>
  <c r="L301" i="2"/>
  <c r="T300" i="2"/>
  <c r="U300" i="2" s="1"/>
  <c r="S300" i="2"/>
  <c r="M300" i="2"/>
  <c r="L300" i="2"/>
  <c r="T299" i="2"/>
  <c r="U299" i="2" s="1"/>
  <c r="S299" i="2"/>
  <c r="M299" i="2"/>
  <c r="L299" i="2"/>
  <c r="T298" i="2"/>
  <c r="T297" i="2"/>
  <c r="U297" i="2" s="1"/>
  <c r="S297" i="2"/>
  <c r="M297" i="2"/>
  <c r="X297" i="2" s="1"/>
  <c r="AD297" i="2" s="1"/>
  <c r="AT305" i="2" s="1"/>
  <c r="L297" i="2"/>
  <c r="T295" i="2"/>
  <c r="S295" i="2"/>
  <c r="U295" i="2" s="1"/>
  <c r="M295" i="2"/>
  <c r="L295" i="2"/>
  <c r="N295" i="2" s="1"/>
  <c r="Y295" i="2" s="1"/>
  <c r="AE295" i="2" s="1"/>
  <c r="T294" i="2"/>
  <c r="S294" i="2"/>
  <c r="U294" i="2" s="1"/>
  <c r="M294" i="2"/>
  <c r="L294" i="2"/>
  <c r="W294" i="2" s="1"/>
  <c r="AC294" i="2" s="1"/>
  <c r="AJ279" i="2" s="1"/>
  <c r="T293" i="2"/>
  <c r="S293" i="2"/>
  <c r="U293" i="2" s="1"/>
  <c r="M293" i="2"/>
  <c r="L293" i="2"/>
  <c r="W293" i="2" s="1"/>
  <c r="AC293" i="2" s="1"/>
  <c r="AR279" i="2" s="1"/>
  <c r="T291" i="2"/>
  <c r="S291" i="2"/>
  <c r="U291" i="2" s="1"/>
  <c r="M291" i="2"/>
  <c r="X291" i="2" s="1"/>
  <c r="AD291" i="2" s="1"/>
  <c r="L291" i="2"/>
  <c r="T290" i="2"/>
  <c r="S290" i="2"/>
  <c r="U290" i="2" s="1"/>
  <c r="M290" i="2"/>
  <c r="X290" i="2" s="1"/>
  <c r="AD290" i="2" s="1"/>
  <c r="AP286" i="2" s="1"/>
  <c r="L290" i="2"/>
  <c r="T289" i="2"/>
  <c r="S289" i="2"/>
  <c r="U289" i="2" s="1"/>
  <c r="M289" i="2"/>
  <c r="X289" i="2" s="1"/>
  <c r="AD289" i="2" s="1"/>
  <c r="L289" i="2"/>
  <c r="S288" i="2"/>
  <c r="T287" i="2"/>
  <c r="S287" i="2"/>
  <c r="M287" i="2"/>
  <c r="X287" i="2" s="1"/>
  <c r="AD287" i="2" s="1"/>
  <c r="L287" i="2"/>
  <c r="N287" i="2" s="1"/>
  <c r="T286" i="2"/>
  <c r="S286" i="2"/>
  <c r="M286" i="2"/>
  <c r="X286" i="2" s="1"/>
  <c r="AD286" i="2" s="1"/>
  <c r="AT286" i="2" s="1"/>
  <c r="L286" i="2"/>
  <c r="T285" i="2"/>
  <c r="S285" i="2"/>
  <c r="M285" i="2"/>
  <c r="L285" i="2"/>
  <c r="M284" i="2"/>
  <c r="T283" i="2"/>
  <c r="S283" i="2"/>
  <c r="M283" i="2"/>
  <c r="L283" i="2"/>
  <c r="T282" i="2"/>
  <c r="S282" i="2"/>
  <c r="U282" i="2" s="1"/>
  <c r="M282" i="2"/>
  <c r="X282" i="2" s="1"/>
  <c r="AD282" i="2" s="1"/>
  <c r="AR284" i="2" s="1"/>
  <c r="L282" i="2"/>
  <c r="T281" i="2"/>
  <c r="S281" i="2"/>
  <c r="M281" i="2"/>
  <c r="X281" i="2" s="1"/>
  <c r="AD281" i="2" s="1"/>
  <c r="L281" i="2"/>
  <c r="M280" i="2"/>
  <c r="AQ279" i="2"/>
  <c r="T279" i="2"/>
  <c r="S279" i="2"/>
  <c r="M279" i="2"/>
  <c r="X279" i="2" s="1"/>
  <c r="AD279" i="2" s="1"/>
  <c r="L279" i="2"/>
  <c r="T278" i="2"/>
  <c r="S278" i="2"/>
  <c r="M278" i="2"/>
  <c r="L278" i="2"/>
  <c r="T277" i="2"/>
  <c r="S277" i="2"/>
  <c r="M277" i="2"/>
  <c r="X277" i="2" s="1"/>
  <c r="AD277" i="2" s="1"/>
  <c r="L277" i="2"/>
  <c r="L276" i="2"/>
  <c r="T275" i="2"/>
  <c r="S275" i="2"/>
  <c r="M275" i="2"/>
  <c r="X275" i="2" s="1"/>
  <c r="AD275" i="2" s="1"/>
  <c r="AT283" i="2" s="1"/>
  <c r="L275" i="2"/>
  <c r="T273" i="2"/>
  <c r="U273" i="2" s="1"/>
  <c r="S273" i="2"/>
  <c r="M273" i="2"/>
  <c r="L273" i="2"/>
  <c r="N273" i="2" s="1"/>
  <c r="T272" i="2"/>
  <c r="S272" i="2"/>
  <c r="M272" i="2"/>
  <c r="L272" i="2"/>
  <c r="T271" i="2"/>
  <c r="S271" i="2"/>
  <c r="M271" i="2"/>
  <c r="L271" i="2"/>
  <c r="T270" i="2"/>
  <c r="L270" i="2"/>
  <c r="T269" i="2"/>
  <c r="S269" i="2"/>
  <c r="U269" i="2" s="1"/>
  <c r="M269" i="2"/>
  <c r="L269" i="2"/>
  <c r="T268" i="2"/>
  <c r="S268" i="2"/>
  <c r="U268" i="2" s="1"/>
  <c r="M268" i="2"/>
  <c r="L268" i="2"/>
  <c r="T267" i="2"/>
  <c r="S267" i="2"/>
  <c r="M267" i="2"/>
  <c r="L267" i="2"/>
  <c r="S266" i="2"/>
  <c r="L266" i="2"/>
  <c r="T265" i="2"/>
  <c r="S265" i="2"/>
  <c r="U265" i="2" s="1"/>
  <c r="N265" i="2"/>
  <c r="M265" i="2"/>
  <c r="L265" i="2"/>
  <c r="T264" i="2"/>
  <c r="S264" i="2"/>
  <c r="M264" i="2"/>
  <c r="L264" i="2"/>
  <c r="T263" i="2"/>
  <c r="S263" i="2"/>
  <c r="M263" i="2"/>
  <c r="L263" i="2"/>
  <c r="L262" i="2"/>
  <c r="T261" i="2"/>
  <c r="S261" i="2"/>
  <c r="M261" i="2"/>
  <c r="L261" i="2"/>
  <c r="T260" i="2"/>
  <c r="S260" i="2"/>
  <c r="M260" i="2"/>
  <c r="L260" i="2"/>
  <c r="T259" i="2"/>
  <c r="S259" i="2"/>
  <c r="M259" i="2"/>
  <c r="L259" i="2"/>
  <c r="T258" i="2"/>
  <c r="L258" i="2"/>
  <c r="T257" i="2"/>
  <c r="S257" i="2"/>
  <c r="U257" i="2" s="1"/>
  <c r="M257" i="2"/>
  <c r="L257" i="2"/>
  <c r="T256" i="2"/>
  <c r="S256" i="2"/>
  <c r="M256" i="2"/>
  <c r="L256" i="2"/>
  <c r="T255" i="2"/>
  <c r="S255" i="2"/>
  <c r="M255" i="2"/>
  <c r="L255" i="2"/>
  <c r="T253" i="2"/>
  <c r="S253" i="2"/>
  <c r="U253" i="2" s="1"/>
  <c r="M253" i="2"/>
  <c r="L253" i="2"/>
  <c r="T251" i="2"/>
  <c r="U251" i="2" s="1"/>
  <c r="S251" i="2"/>
  <c r="M251" i="2"/>
  <c r="X251" i="2" s="1"/>
  <c r="AD251" i="2" s="1"/>
  <c r="L251" i="2"/>
  <c r="T250" i="2"/>
  <c r="S250" i="2"/>
  <c r="M250" i="2"/>
  <c r="X250" i="2" s="1"/>
  <c r="AD250" i="2" s="1"/>
  <c r="L250" i="2"/>
  <c r="T249" i="2"/>
  <c r="S249" i="2"/>
  <c r="M249" i="2"/>
  <c r="X249" i="2" s="1"/>
  <c r="AD249" i="2" s="1"/>
  <c r="AR243" i="2" s="1"/>
  <c r="L249" i="2"/>
  <c r="M248" i="2"/>
  <c r="T247" i="2"/>
  <c r="S247" i="2"/>
  <c r="U247" i="2" s="1"/>
  <c r="M247" i="2"/>
  <c r="X247" i="2" s="1"/>
  <c r="AD247" i="2" s="1"/>
  <c r="L247" i="2"/>
  <c r="T246" i="2"/>
  <c r="S246" i="2"/>
  <c r="U246" i="2" s="1"/>
  <c r="M246" i="2"/>
  <c r="X246" i="2" s="1"/>
  <c r="AD246" i="2" s="1"/>
  <c r="AP242" i="2" s="1"/>
  <c r="L246" i="2"/>
  <c r="T245" i="2"/>
  <c r="S245" i="2"/>
  <c r="U245" i="2" s="1"/>
  <c r="M245" i="2"/>
  <c r="X245" i="2" s="1"/>
  <c r="AD245" i="2" s="1"/>
  <c r="L245" i="2"/>
  <c r="M244" i="2"/>
  <c r="T243" i="2"/>
  <c r="U243" i="2" s="1"/>
  <c r="S243" i="2"/>
  <c r="M243" i="2"/>
  <c r="L243" i="2"/>
  <c r="W243" i="2" s="1"/>
  <c r="AC243" i="2" s="1"/>
  <c r="T242" i="2"/>
  <c r="S242" i="2"/>
  <c r="N242" i="2"/>
  <c r="M242" i="2"/>
  <c r="L242" i="2"/>
  <c r="W242" i="2" s="1"/>
  <c r="AC242" i="2" s="1"/>
  <c r="T241" i="2"/>
  <c r="X241" i="2" s="1"/>
  <c r="AD241" i="2" s="1"/>
  <c r="S241" i="2"/>
  <c r="U241" i="2" s="1"/>
  <c r="N241" i="2"/>
  <c r="M241" i="2"/>
  <c r="L241" i="2"/>
  <c r="T240" i="2"/>
  <c r="T239" i="2"/>
  <c r="S239" i="2"/>
  <c r="U239" i="2" s="1"/>
  <c r="M239" i="2"/>
  <c r="L239" i="2"/>
  <c r="N239" i="2" s="1"/>
  <c r="T238" i="2"/>
  <c r="S238" i="2"/>
  <c r="U238" i="2" s="1"/>
  <c r="M238" i="2"/>
  <c r="L238" i="2"/>
  <c r="N238" i="2" s="1"/>
  <c r="T237" i="2"/>
  <c r="X237" i="2" s="1"/>
  <c r="AD237" i="2" s="1"/>
  <c r="AS240" i="2" s="1"/>
  <c r="S237" i="2"/>
  <c r="N237" i="2"/>
  <c r="M237" i="2"/>
  <c r="L237" i="2"/>
  <c r="W237" i="2" s="1"/>
  <c r="AC237" i="2" s="1"/>
  <c r="T235" i="2"/>
  <c r="S235" i="2"/>
  <c r="M235" i="2"/>
  <c r="L235" i="2"/>
  <c r="W234" i="2"/>
  <c r="AC234" i="2" s="1"/>
  <c r="T234" i="2"/>
  <c r="S234" i="2"/>
  <c r="M234" i="2"/>
  <c r="L234" i="2"/>
  <c r="N234" i="2" s="1"/>
  <c r="T233" i="2"/>
  <c r="S233" i="2"/>
  <c r="M233" i="2"/>
  <c r="L233" i="2"/>
  <c r="N233" i="2" s="1"/>
  <c r="T232" i="2"/>
  <c r="L232" i="2"/>
  <c r="T231" i="2"/>
  <c r="S231" i="2"/>
  <c r="U231" i="2" s="1"/>
  <c r="N231" i="2"/>
  <c r="M231" i="2"/>
  <c r="X231" i="2" s="1"/>
  <c r="AD231" i="2" s="1"/>
  <c r="AT239" i="2" s="1"/>
  <c r="L231" i="2"/>
  <c r="T229" i="2"/>
  <c r="S229" i="2"/>
  <c r="U229" i="2" s="1"/>
  <c r="M229" i="2"/>
  <c r="L229" i="2"/>
  <c r="T228" i="2"/>
  <c r="S228" i="2"/>
  <c r="M228" i="2"/>
  <c r="L228" i="2"/>
  <c r="T227" i="2"/>
  <c r="S227" i="2"/>
  <c r="M227" i="2"/>
  <c r="L227" i="2"/>
  <c r="L226" i="2"/>
  <c r="T225" i="2"/>
  <c r="S225" i="2"/>
  <c r="M225" i="2"/>
  <c r="L225" i="2"/>
  <c r="T224" i="2"/>
  <c r="S224" i="2"/>
  <c r="M224" i="2"/>
  <c r="L224" i="2"/>
  <c r="T223" i="2"/>
  <c r="S223" i="2"/>
  <c r="M223" i="2"/>
  <c r="L223" i="2"/>
  <c r="T222" i="2"/>
  <c r="M222" i="2"/>
  <c r="T221" i="2"/>
  <c r="S221" i="2"/>
  <c r="U221" i="2" s="1"/>
  <c r="M221" i="2"/>
  <c r="L221" i="2"/>
  <c r="T220" i="2"/>
  <c r="S220" i="2"/>
  <c r="M220" i="2"/>
  <c r="L220" i="2"/>
  <c r="T219" i="2"/>
  <c r="S219" i="2"/>
  <c r="M219" i="2"/>
  <c r="L219" i="2"/>
  <c r="T217" i="2"/>
  <c r="S217" i="2"/>
  <c r="U217" i="2" s="1"/>
  <c r="M217" i="2"/>
  <c r="X217" i="2" s="1"/>
  <c r="AD217" i="2" s="1"/>
  <c r="L217" i="2"/>
  <c r="T216" i="2"/>
  <c r="S216" i="2"/>
  <c r="U216" i="2" s="1"/>
  <c r="M216" i="2"/>
  <c r="X216" i="2" s="1"/>
  <c r="AD216" i="2" s="1"/>
  <c r="L216" i="2"/>
  <c r="T215" i="2"/>
  <c r="S215" i="2"/>
  <c r="U215" i="2" s="1"/>
  <c r="M215" i="2"/>
  <c r="X215" i="2" s="1"/>
  <c r="AD215" i="2" s="1"/>
  <c r="L215" i="2"/>
  <c r="S214" i="2"/>
  <c r="T213" i="2"/>
  <c r="S213" i="2"/>
  <c r="U213" i="2" s="1"/>
  <c r="M213" i="2"/>
  <c r="L213" i="2"/>
  <c r="T212" i="2"/>
  <c r="S212" i="2"/>
  <c r="U212" i="2" s="1"/>
  <c r="M212" i="2"/>
  <c r="X212" i="2" s="1"/>
  <c r="AD212" i="2" s="1"/>
  <c r="L212" i="2"/>
  <c r="T211" i="2"/>
  <c r="S211" i="2"/>
  <c r="U211" i="2" s="1"/>
  <c r="M211" i="2"/>
  <c r="X211" i="2" s="1"/>
  <c r="AD211" i="2" s="1"/>
  <c r="L211" i="2"/>
  <c r="T210" i="2"/>
  <c r="L210" i="2"/>
  <c r="T209" i="2"/>
  <c r="S209" i="2"/>
  <c r="U209" i="2" s="1"/>
  <c r="M209" i="2"/>
  <c r="X209" i="2" s="1"/>
  <c r="AD209" i="2" s="1"/>
  <c r="L209" i="2"/>
  <c r="T207" i="2"/>
  <c r="S207" i="2"/>
  <c r="U207" i="2" s="1"/>
  <c r="M207" i="2"/>
  <c r="L207" i="2"/>
  <c r="T206" i="2"/>
  <c r="S206" i="2"/>
  <c r="U206" i="2" s="1"/>
  <c r="M206" i="2"/>
  <c r="L206" i="2"/>
  <c r="T205" i="2"/>
  <c r="S205" i="2"/>
  <c r="M205" i="2"/>
  <c r="L205" i="2"/>
  <c r="T204" i="2"/>
  <c r="M204" i="2"/>
  <c r="L204" i="2"/>
  <c r="T203" i="2"/>
  <c r="S203" i="2"/>
  <c r="M203" i="2"/>
  <c r="L203" i="2"/>
  <c r="T202" i="2"/>
  <c r="S202" i="2"/>
  <c r="M202" i="2"/>
  <c r="L202" i="2"/>
  <c r="T201" i="2"/>
  <c r="S201" i="2"/>
  <c r="M201" i="2"/>
  <c r="L201" i="2"/>
  <c r="T200" i="2"/>
  <c r="M200" i="2"/>
  <c r="L200" i="2"/>
  <c r="U199" i="2"/>
  <c r="T199" i="2"/>
  <c r="S199" i="2"/>
  <c r="M199" i="2"/>
  <c r="L199" i="2"/>
  <c r="W199" i="2" s="1"/>
  <c r="AC199" i="2" s="1"/>
  <c r="T198" i="2"/>
  <c r="S198" i="2"/>
  <c r="M198" i="2"/>
  <c r="L198" i="2"/>
  <c r="T197" i="2"/>
  <c r="X197" i="2" s="1"/>
  <c r="AD197" i="2" s="1"/>
  <c r="S197" i="2"/>
  <c r="M197" i="2"/>
  <c r="L197" i="2"/>
  <c r="S196" i="2"/>
  <c r="W196" i="2" s="1"/>
  <c r="AC196" i="2" s="1"/>
  <c r="M196" i="2"/>
  <c r="L196" i="2"/>
  <c r="T195" i="2"/>
  <c r="S195" i="2"/>
  <c r="U195" i="2" s="1"/>
  <c r="M195" i="2"/>
  <c r="L195" i="2"/>
  <c r="T194" i="2"/>
  <c r="S194" i="2"/>
  <c r="U194" i="2" s="1"/>
  <c r="M194" i="2"/>
  <c r="X194" i="2" s="1"/>
  <c r="AD194" i="2" s="1"/>
  <c r="AR196" i="2" s="1"/>
  <c r="L194" i="2"/>
  <c r="T193" i="2"/>
  <c r="S193" i="2"/>
  <c r="M193" i="2"/>
  <c r="L193" i="2"/>
  <c r="S192" i="2"/>
  <c r="M192" i="2"/>
  <c r="L192" i="2"/>
  <c r="T191" i="2"/>
  <c r="S191" i="2"/>
  <c r="U191" i="2" s="1"/>
  <c r="M191" i="2"/>
  <c r="L191" i="2"/>
  <c r="T190" i="2"/>
  <c r="S190" i="2"/>
  <c r="M190" i="2"/>
  <c r="L190" i="2"/>
  <c r="T189" i="2"/>
  <c r="S189" i="2"/>
  <c r="M189" i="2"/>
  <c r="L189" i="2"/>
  <c r="M188" i="2"/>
  <c r="L188" i="2"/>
  <c r="T187" i="2"/>
  <c r="S187" i="2"/>
  <c r="M187" i="2"/>
  <c r="L187" i="2"/>
  <c r="S158" i="2"/>
  <c r="T158" i="2"/>
  <c r="S159" i="2"/>
  <c r="T159" i="2"/>
  <c r="S160" i="2"/>
  <c r="U160" i="2" s="1"/>
  <c r="T160" i="2"/>
  <c r="T161" i="2"/>
  <c r="S162" i="2"/>
  <c r="T162" i="2"/>
  <c r="S163" i="2"/>
  <c r="T163" i="2"/>
  <c r="U163" i="2" s="1"/>
  <c r="S164" i="2"/>
  <c r="U164" i="2" s="1"/>
  <c r="T164" i="2"/>
  <c r="T165" i="2"/>
  <c r="S166" i="2"/>
  <c r="U166" i="2" s="1"/>
  <c r="T166" i="2"/>
  <c r="S167" i="2"/>
  <c r="T167" i="2"/>
  <c r="S168" i="2"/>
  <c r="U168" i="2" s="1"/>
  <c r="T168" i="2"/>
  <c r="T169" i="2"/>
  <c r="S170" i="2"/>
  <c r="T170" i="2"/>
  <c r="S171" i="2"/>
  <c r="T171" i="2"/>
  <c r="S172" i="2"/>
  <c r="U172" i="2" s="1"/>
  <c r="T172" i="2"/>
  <c r="T173" i="2"/>
  <c r="S174" i="2"/>
  <c r="T174" i="2"/>
  <c r="S175" i="2"/>
  <c r="T175" i="2"/>
  <c r="S176" i="2"/>
  <c r="U176" i="2" s="1"/>
  <c r="T176" i="2"/>
  <c r="T177" i="2"/>
  <c r="T157" i="2"/>
  <c r="S157" i="2"/>
  <c r="L158" i="2"/>
  <c r="M158" i="2"/>
  <c r="X158" i="2" s="1"/>
  <c r="AD158" i="2" s="1"/>
  <c r="AS165" i="2" s="1"/>
  <c r="L159" i="2"/>
  <c r="W159" i="2" s="1"/>
  <c r="AC159" i="2" s="1"/>
  <c r="AR157" i="2" s="1"/>
  <c r="M159" i="2"/>
  <c r="L160" i="2"/>
  <c r="M160" i="2"/>
  <c r="X160" i="2" s="1"/>
  <c r="AD160" i="2" s="1"/>
  <c r="AQ165" i="2" s="1"/>
  <c r="L162" i="2"/>
  <c r="M162" i="2"/>
  <c r="X162" i="2" s="1"/>
  <c r="AD162" i="2" s="1"/>
  <c r="AT166" i="2" s="1"/>
  <c r="L163" i="2"/>
  <c r="W163" i="2" s="1"/>
  <c r="AC163" i="2" s="1"/>
  <c r="AS158" i="2" s="1"/>
  <c r="M163" i="2"/>
  <c r="L164" i="2"/>
  <c r="M164" i="2"/>
  <c r="X164" i="2" s="1"/>
  <c r="AD164" i="2" s="1"/>
  <c r="AR166" i="2" s="1"/>
  <c r="L166" i="2"/>
  <c r="M166" i="2"/>
  <c r="X166" i="2" s="1"/>
  <c r="AD166" i="2" s="1"/>
  <c r="AP166" i="2" s="1"/>
  <c r="L167" i="2"/>
  <c r="W167" i="2" s="1"/>
  <c r="AC167" i="2" s="1"/>
  <c r="M167" i="2"/>
  <c r="L168" i="2"/>
  <c r="M168" i="2"/>
  <c r="X168" i="2" s="1"/>
  <c r="AD168" i="2" s="1"/>
  <c r="AT168" i="2" s="1"/>
  <c r="L170" i="2"/>
  <c r="M170" i="2"/>
  <c r="X170" i="2" s="1"/>
  <c r="AD170" i="2" s="1"/>
  <c r="AR168" i="2" s="1"/>
  <c r="L171" i="2"/>
  <c r="W171" i="2" s="1"/>
  <c r="AC171" i="2" s="1"/>
  <c r="AQ160" i="2" s="1"/>
  <c r="M171" i="2"/>
  <c r="L172" i="2"/>
  <c r="M172" i="2"/>
  <c r="X172" i="2" s="1"/>
  <c r="AD172" i="2" s="1"/>
  <c r="AP168" i="2" s="1"/>
  <c r="L174" i="2"/>
  <c r="M174" i="2"/>
  <c r="X174" i="2" s="1"/>
  <c r="AD174" i="2" s="1"/>
  <c r="AS169" i="2" s="1"/>
  <c r="L175" i="2"/>
  <c r="W175" i="2" s="1"/>
  <c r="AC175" i="2" s="1"/>
  <c r="AR161" i="2" s="1"/>
  <c r="M175" i="2"/>
  <c r="L176" i="2"/>
  <c r="M176" i="2"/>
  <c r="X176" i="2" s="1"/>
  <c r="AD176" i="2" s="1"/>
  <c r="AQ169" i="2" s="1"/>
  <c r="L157" i="2"/>
  <c r="M157" i="2"/>
  <c r="E36" i="4" a="1"/>
  <c r="E36" i="4" s="1"/>
  <c r="U628" i="2" l="1"/>
  <c r="U644" i="2"/>
  <c r="S636" i="2"/>
  <c r="U636" i="2" s="1"/>
  <c r="X639" i="2"/>
  <c r="AD639" i="2" s="1"/>
  <c r="S640" i="2"/>
  <c r="U640" i="2" s="1"/>
  <c r="W628" i="2"/>
  <c r="AC628" i="2" s="1"/>
  <c r="AL627" i="2" s="1"/>
  <c r="W631" i="2"/>
  <c r="AC631" i="2" s="1"/>
  <c r="AI627" i="2" s="1"/>
  <c r="U634" i="2"/>
  <c r="U638" i="2"/>
  <c r="W645" i="2"/>
  <c r="AC645" i="2" s="1"/>
  <c r="W646" i="2"/>
  <c r="AC646" i="2" s="1"/>
  <c r="X628" i="2"/>
  <c r="AD628" i="2" s="1"/>
  <c r="X636" i="2"/>
  <c r="AD636" i="2" s="1"/>
  <c r="X644" i="2"/>
  <c r="AD644" i="2" s="1"/>
  <c r="U618" i="2"/>
  <c r="X606" i="2"/>
  <c r="AD606" i="2" s="1"/>
  <c r="AL613" i="2" s="1"/>
  <c r="X614" i="2"/>
  <c r="AD614" i="2" s="1"/>
  <c r="X622" i="2"/>
  <c r="AD622" i="2" s="1"/>
  <c r="AS617" i="2" s="1"/>
  <c r="S606" i="2"/>
  <c r="U606" i="2" s="1"/>
  <c r="Y606" i="2" s="1"/>
  <c r="AE606" i="2" s="1"/>
  <c r="X609" i="2"/>
  <c r="AD609" i="2" s="1"/>
  <c r="AP613" i="2" s="1"/>
  <c r="S614" i="2"/>
  <c r="U614" i="2" s="1"/>
  <c r="X617" i="2"/>
  <c r="AD617" i="2" s="1"/>
  <c r="S622" i="2"/>
  <c r="U622" i="2" s="1"/>
  <c r="Y622" i="2" s="1"/>
  <c r="AE622" i="2" s="1"/>
  <c r="X625" i="2"/>
  <c r="AD625" i="2" s="1"/>
  <c r="AP617" i="2" s="1"/>
  <c r="U605" i="2"/>
  <c r="U608" i="2"/>
  <c r="U612" i="2"/>
  <c r="U613" i="2"/>
  <c r="U616" i="2"/>
  <c r="U620" i="2"/>
  <c r="U621" i="2"/>
  <c r="U624" i="2"/>
  <c r="X610" i="2"/>
  <c r="AD610" i="2" s="1"/>
  <c r="AT614" i="2" s="1"/>
  <c r="Y614" i="2"/>
  <c r="AE614" i="2" s="1"/>
  <c r="X618" i="2"/>
  <c r="AD618" i="2" s="1"/>
  <c r="AR616" i="2" s="1"/>
  <c r="X592" i="2"/>
  <c r="AD592" i="2" s="1"/>
  <c r="W587" i="2"/>
  <c r="AC587" i="2" s="1"/>
  <c r="AP583" i="2" s="1"/>
  <c r="X590" i="2"/>
  <c r="AD590" i="2" s="1"/>
  <c r="AR592" i="2" s="1"/>
  <c r="X591" i="2"/>
  <c r="AD591" i="2" s="1"/>
  <c r="AJ592" i="2" s="1"/>
  <c r="S592" i="2"/>
  <c r="U592" i="2" s="1"/>
  <c r="X585" i="2"/>
  <c r="AD585" i="2" s="1"/>
  <c r="X586" i="2"/>
  <c r="AD586" i="2" s="1"/>
  <c r="X587" i="2"/>
  <c r="AD587" i="2" s="1"/>
  <c r="AI591" i="2" s="1"/>
  <c r="S588" i="2"/>
  <c r="U590" i="2"/>
  <c r="X600" i="2"/>
  <c r="AD600" i="2" s="1"/>
  <c r="X602" i="2"/>
  <c r="AD602" i="2" s="1"/>
  <c r="AJ595" i="2" s="1"/>
  <c r="X603" i="2"/>
  <c r="AD603" i="2" s="1"/>
  <c r="U596" i="2"/>
  <c r="U585" i="2"/>
  <c r="U587" i="2"/>
  <c r="X596" i="2"/>
  <c r="AD596" i="2" s="1"/>
  <c r="U601" i="2"/>
  <c r="U603" i="2"/>
  <c r="X584" i="2"/>
  <c r="AD584" i="2" s="1"/>
  <c r="AL591" i="2" s="1"/>
  <c r="W600" i="2"/>
  <c r="AC600" i="2" s="1"/>
  <c r="W562" i="2"/>
  <c r="AC562" i="2" s="1"/>
  <c r="AL561" i="2" s="1"/>
  <c r="X570" i="2"/>
  <c r="AD570" i="2" s="1"/>
  <c r="S574" i="2"/>
  <c r="U574" i="2" s="1"/>
  <c r="U577" i="2"/>
  <c r="S578" i="2"/>
  <c r="U578" i="2" s="1"/>
  <c r="X580" i="2"/>
  <c r="AD580" i="2" s="1"/>
  <c r="AJ573" i="2" s="1"/>
  <c r="X581" i="2"/>
  <c r="AD581" i="2" s="1"/>
  <c r="X578" i="2"/>
  <c r="AD578" i="2" s="1"/>
  <c r="X562" i="2"/>
  <c r="AD562" i="2" s="1"/>
  <c r="AL569" i="2" s="1"/>
  <c r="W565" i="2"/>
  <c r="AC565" i="2" s="1"/>
  <c r="S566" i="2"/>
  <c r="U566" i="2" s="1"/>
  <c r="S570" i="2"/>
  <c r="U570" i="2" s="1"/>
  <c r="W573" i="2"/>
  <c r="AC573" i="2" s="1"/>
  <c r="AL564" i="2" s="1"/>
  <c r="U561" i="2"/>
  <c r="AK565" i="2"/>
  <c r="X573" i="2"/>
  <c r="AD573" i="2" s="1"/>
  <c r="W578" i="2"/>
  <c r="AC578" i="2" s="1"/>
  <c r="U556" i="2"/>
  <c r="S552" i="2"/>
  <c r="W559" i="2"/>
  <c r="AC559" i="2" s="1"/>
  <c r="AP543" i="2" s="1"/>
  <c r="S540" i="2"/>
  <c r="U540" i="2" s="1"/>
  <c r="X543" i="2"/>
  <c r="AD543" i="2" s="1"/>
  <c r="S544" i="2"/>
  <c r="S548" i="2"/>
  <c r="U548" i="2" s="1"/>
  <c r="X559" i="2"/>
  <c r="AD559" i="2" s="1"/>
  <c r="U539" i="2"/>
  <c r="U541" i="2"/>
  <c r="W551" i="2"/>
  <c r="AC551" i="2" s="1"/>
  <c r="AL542" i="2" s="1"/>
  <c r="W556" i="2"/>
  <c r="AC556" i="2" s="1"/>
  <c r="U557" i="2"/>
  <c r="X540" i="2"/>
  <c r="AD540" i="2" s="1"/>
  <c r="AL547" i="2" s="1"/>
  <c r="X548" i="2"/>
  <c r="AD548" i="2" s="1"/>
  <c r="AI548" i="2" s="1"/>
  <c r="X556" i="2"/>
  <c r="AD556" i="2" s="1"/>
  <c r="U526" i="2"/>
  <c r="U518" i="2"/>
  <c r="S522" i="2"/>
  <c r="U522" i="2" s="1"/>
  <c r="S530" i="2"/>
  <c r="U530" i="2" s="1"/>
  <c r="W537" i="2"/>
  <c r="AC537" i="2" s="1"/>
  <c r="U534" i="2"/>
  <c r="X535" i="2"/>
  <c r="AD535" i="2" s="1"/>
  <c r="AR529" i="2" s="1"/>
  <c r="X536" i="2"/>
  <c r="AD536" i="2" s="1"/>
  <c r="AJ529" i="2" s="1"/>
  <c r="X537" i="2"/>
  <c r="AD537" i="2" s="1"/>
  <c r="X518" i="2"/>
  <c r="AD518" i="2" s="1"/>
  <c r="X526" i="2"/>
  <c r="AD526" i="2" s="1"/>
  <c r="X534" i="2"/>
  <c r="AD534" i="2" s="1"/>
  <c r="AS529" i="2" s="1"/>
  <c r="S504" i="2"/>
  <c r="U504" i="2" s="1"/>
  <c r="X507" i="2"/>
  <c r="AD507" i="2" s="1"/>
  <c r="S512" i="2"/>
  <c r="U512" i="2" s="1"/>
  <c r="X515" i="2"/>
  <c r="AD515" i="2" s="1"/>
  <c r="AI507" i="2" s="1"/>
  <c r="X496" i="2"/>
  <c r="AD496" i="2" s="1"/>
  <c r="W499" i="2"/>
  <c r="AC499" i="2" s="1"/>
  <c r="S508" i="2"/>
  <c r="W512" i="2"/>
  <c r="AC512" i="2" s="1"/>
  <c r="AL499" i="2" s="1"/>
  <c r="U501" i="2"/>
  <c r="U503" i="2"/>
  <c r="W496" i="2"/>
  <c r="AC496" i="2" s="1"/>
  <c r="AL495" i="2" s="1"/>
  <c r="X504" i="2"/>
  <c r="AD504" i="2" s="1"/>
  <c r="AP504" i="2" s="1"/>
  <c r="X512" i="2"/>
  <c r="AD512" i="2" s="1"/>
  <c r="U474" i="2"/>
  <c r="X482" i="2"/>
  <c r="AD482" i="2" s="1"/>
  <c r="S482" i="2"/>
  <c r="U482" i="2" s="1"/>
  <c r="S486" i="2"/>
  <c r="U486" i="2" s="1"/>
  <c r="S478" i="2"/>
  <c r="U478" i="2" s="1"/>
  <c r="W491" i="2"/>
  <c r="AC491" i="2" s="1"/>
  <c r="AR477" i="2" s="1"/>
  <c r="W492" i="2"/>
  <c r="AC492" i="2" s="1"/>
  <c r="W493" i="2"/>
  <c r="AC493" i="2" s="1"/>
  <c r="AI477" i="2" s="1"/>
  <c r="W477" i="2"/>
  <c r="AC477" i="2" s="1"/>
  <c r="X493" i="2"/>
  <c r="AD493" i="2" s="1"/>
  <c r="X474" i="2"/>
  <c r="AD474" i="2" s="1"/>
  <c r="AL481" i="2" s="1"/>
  <c r="X490" i="2"/>
  <c r="AD490" i="2" s="1"/>
  <c r="AS485" i="2" s="1"/>
  <c r="U460" i="2"/>
  <c r="U464" i="2"/>
  <c r="W471" i="2"/>
  <c r="AC471" i="2" s="1"/>
  <c r="X452" i="2"/>
  <c r="AD452" i="2" s="1"/>
  <c r="AL459" i="2" s="1"/>
  <c r="W455" i="2"/>
  <c r="AC455" i="2" s="1"/>
  <c r="U457" i="2"/>
  <c r="U458" i="2"/>
  <c r="X468" i="2"/>
  <c r="AD468" i="2" s="1"/>
  <c r="AS463" i="2" s="1"/>
  <c r="X455" i="2"/>
  <c r="AD455" i="2" s="1"/>
  <c r="AP459" i="2" s="1"/>
  <c r="U469" i="2"/>
  <c r="U470" i="2"/>
  <c r="W452" i="2"/>
  <c r="AC452" i="2" s="1"/>
  <c r="AL451" i="2" s="1"/>
  <c r="X456" i="2"/>
  <c r="AD456" i="2" s="1"/>
  <c r="AM460" i="2" s="1"/>
  <c r="X460" i="2"/>
  <c r="AD460" i="2" s="1"/>
  <c r="AI460" i="2" s="1"/>
  <c r="X464" i="2"/>
  <c r="AD464" i="2" s="1"/>
  <c r="AK462" i="2" s="1"/>
  <c r="W468" i="2"/>
  <c r="AC468" i="2" s="1"/>
  <c r="AS455" i="2" s="1"/>
  <c r="S434" i="2"/>
  <c r="S446" i="2"/>
  <c r="U446" i="2" s="1"/>
  <c r="T430" i="2"/>
  <c r="U430" i="2" s="1"/>
  <c r="S431" i="2"/>
  <c r="W441" i="2"/>
  <c r="AC441" i="2" s="1"/>
  <c r="X445" i="2"/>
  <c r="AD445" i="2" s="1"/>
  <c r="X447" i="2"/>
  <c r="AD447" i="2" s="1"/>
  <c r="AR441" i="2" s="1"/>
  <c r="U447" i="2"/>
  <c r="U429" i="2"/>
  <c r="X441" i="2"/>
  <c r="AD441" i="2" s="1"/>
  <c r="U445" i="2"/>
  <c r="W447" i="2"/>
  <c r="AC447" i="2" s="1"/>
  <c r="AR433" i="2" s="1"/>
  <c r="W448" i="2"/>
  <c r="AC448" i="2" s="1"/>
  <c r="AJ433" i="2" s="1"/>
  <c r="X438" i="2"/>
  <c r="AD438" i="2" s="1"/>
  <c r="AP438" i="2" s="1"/>
  <c r="X442" i="2"/>
  <c r="AD442" i="2" s="1"/>
  <c r="X446" i="2"/>
  <c r="AD446" i="2" s="1"/>
  <c r="S408" i="2"/>
  <c r="U408" i="2" s="1"/>
  <c r="U413" i="2"/>
  <c r="U414" i="2"/>
  <c r="U415" i="2"/>
  <c r="W419" i="2"/>
  <c r="AC419" i="2" s="1"/>
  <c r="AL410" i="2" s="1"/>
  <c r="U425" i="2"/>
  <c r="U426" i="2"/>
  <c r="U424" i="2"/>
  <c r="U409" i="2"/>
  <c r="U410" i="2"/>
  <c r="W416" i="2"/>
  <c r="AC416" i="2" s="1"/>
  <c r="AP408" i="2" s="1"/>
  <c r="X417" i="2"/>
  <c r="AD417" i="2" s="1"/>
  <c r="X418" i="2"/>
  <c r="AD418" i="2" s="1"/>
  <c r="AT418" i="2" s="1"/>
  <c r="X419" i="2"/>
  <c r="AD419" i="2" s="1"/>
  <c r="S420" i="2"/>
  <c r="U420" i="2" s="1"/>
  <c r="X413" i="2"/>
  <c r="AD413" i="2" s="1"/>
  <c r="X414" i="2"/>
  <c r="AD414" i="2" s="1"/>
  <c r="AR416" i="2" s="1"/>
  <c r="X425" i="2"/>
  <c r="AD425" i="2" s="1"/>
  <c r="AR419" i="2" s="1"/>
  <c r="X426" i="2"/>
  <c r="AD426" i="2" s="1"/>
  <c r="AJ419" i="2" s="1"/>
  <c r="X427" i="2"/>
  <c r="AD427" i="2" s="1"/>
  <c r="X408" i="2"/>
  <c r="AD408" i="2" s="1"/>
  <c r="AL415" i="2" s="1"/>
  <c r="X416" i="2"/>
  <c r="AD416" i="2" s="1"/>
  <c r="X424" i="2"/>
  <c r="AD424" i="2" s="1"/>
  <c r="AL419" i="2" s="1"/>
  <c r="W389" i="2"/>
  <c r="AC389" i="2" s="1"/>
  <c r="AP385" i="2" s="1"/>
  <c r="W405" i="2"/>
  <c r="AC405" i="2" s="1"/>
  <c r="S386" i="2"/>
  <c r="U386" i="2" s="1"/>
  <c r="X389" i="2"/>
  <c r="AD389" i="2" s="1"/>
  <c r="AP393" i="2" s="1"/>
  <c r="S394" i="2"/>
  <c r="U394" i="2" s="1"/>
  <c r="X397" i="2"/>
  <c r="AD397" i="2" s="1"/>
  <c r="U397" i="2"/>
  <c r="Y397" i="2" s="1"/>
  <c r="AE397" i="2" s="1"/>
  <c r="S402" i="2"/>
  <c r="U402" i="2" s="1"/>
  <c r="X405" i="2"/>
  <c r="AD405" i="2" s="1"/>
  <c r="U398" i="2"/>
  <c r="U388" i="2"/>
  <c r="U392" i="2"/>
  <c r="U396" i="2"/>
  <c r="U404" i="2"/>
  <c r="X386" i="2"/>
  <c r="AD386" i="2" s="1"/>
  <c r="AS393" i="2" s="1"/>
  <c r="X394" i="2"/>
  <c r="AD394" i="2" s="1"/>
  <c r="X402" i="2"/>
  <c r="AD402" i="2" s="1"/>
  <c r="U380" i="2"/>
  <c r="S364" i="2"/>
  <c r="U364" i="2" s="1"/>
  <c r="X367" i="2"/>
  <c r="AD367" i="2" s="1"/>
  <c r="AP371" i="2" s="1"/>
  <c r="W372" i="2"/>
  <c r="AC372" i="2" s="1"/>
  <c r="AP364" i="2" s="1"/>
  <c r="U363" i="2"/>
  <c r="S372" i="2"/>
  <c r="U372" i="2" s="1"/>
  <c r="X375" i="2"/>
  <c r="AD375" i="2" s="1"/>
  <c r="S376" i="2"/>
  <c r="U376" i="2" s="1"/>
  <c r="W364" i="2"/>
  <c r="AC364" i="2" s="1"/>
  <c r="AL363" i="2" s="1"/>
  <c r="U371" i="2"/>
  <c r="X364" i="2"/>
  <c r="AD364" i="2" s="1"/>
  <c r="X372" i="2"/>
  <c r="AD372" i="2" s="1"/>
  <c r="AP372" i="2" s="1"/>
  <c r="X380" i="2"/>
  <c r="AD380" i="2" s="1"/>
  <c r="U342" i="2"/>
  <c r="U343" i="2"/>
  <c r="U344" i="2"/>
  <c r="S350" i="2"/>
  <c r="U350" i="2" s="1"/>
  <c r="Y350" i="2" s="1"/>
  <c r="AE350" i="2" s="1"/>
  <c r="W359" i="2"/>
  <c r="AC359" i="2" s="1"/>
  <c r="W360" i="2"/>
  <c r="AC360" i="2" s="1"/>
  <c r="AJ345" i="2" s="1"/>
  <c r="W361" i="2"/>
  <c r="AC361" i="2" s="1"/>
  <c r="U354" i="2"/>
  <c r="U341" i="2"/>
  <c r="W345" i="2"/>
  <c r="AC345" i="2" s="1"/>
  <c r="AP341" i="2" s="1"/>
  <c r="X347" i="2"/>
  <c r="AD347" i="2" s="1"/>
  <c r="X348" i="2"/>
  <c r="AD348" i="2" s="1"/>
  <c r="AR350" i="2" s="1"/>
  <c r="W355" i="2"/>
  <c r="AC355" i="2" s="1"/>
  <c r="W356" i="2"/>
  <c r="AC356" i="2" s="1"/>
  <c r="AP344" i="2" s="1"/>
  <c r="W357" i="2"/>
  <c r="AC357" i="2" s="1"/>
  <c r="X359" i="2"/>
  <c r="AD359" i="2" s="1"/>
  <c r="AR353" i="2" s="1"/>
  <c r="X360" i="2"/>
  <c r="AD360" i="2" s="1"/>
  <c r="AJ353" i="2" s="1"/>
  <c r="X361" i="2"/>
  <c r="AD361" i="2" s="1"/>
  <c r="U347" i="2"/>
  <c r="U348" i="2"/>
  <c r="U359" i="2"/>
  <c r="U360" i="2"/>
  <c r="U361" i="2"/>
  <c r="X342" i="2"/>
  <c r="AD342" i="2" s="1"/>
  <c r="AL349" i="2" s="1"/>
  <c r="X350" i="2"/>
  <c r="AD350" i="2" s="1"/>
  <c r="X354" i="2"/>
  <c r="AD354" i="2" s="1"/>
  <c r="X358" i="2"/>
  <c r="AD358" i="2" s="1"/>
  <c r="U322" i="2"/>
  <c r="Y323" i="2"/>
  <c r="AE323" i="2" s="1"/>
  <c r="AP335" i="2" s="1"/>
  <c r="S324" i="2"/>
  <c r="U325" i="2"/>
  <c r="U327" i="2"/>
  <c r="X336" i="2"/>
  <c r="AD336" i="2" s="1"/>
  <c r="X337" i="2"/>
  <c r="AD337" i="2" s="1"/>
  <c r="AR331" i="2" s="1"/>
  <c r="X338" i="2"/>
  <c r="AD338" i="2" s="1"/>
  <c r="AJ331" i="2" s="1"/>
  <c r="X339" i="2"/>
  <c r="AD339" i="2" s="1"/>
  <c r="AI331" i="2" s="1"/>
  <c r="U328" i="2"/>
  <c r="X332" i="2"/>
  <c r="AD332" i="2" s="1"/>
  <c r="X333" i="2"/>
  <c r="AD333" i="2" s="1"/>
  <c r="S336" i="2"/>
  <c r="U336" i="2" s="1"/>
  <c r="X320" i="2"/>
  <c r="AD320" i="2" s="1"/>
  <c r="AL327" i="2" s="1"/>
  <c r="W323" i="2"/>
  <c r="AC323" i="2" s="1"/>
  <c r="X328" i="2"/>
  <c r="AD328" i="2" s="1"/>
  <c r="U333" i="2"/>
  <c r="U335" i="2"/>
  <c r="W320" i="2"/>
  <c r="AC320" i="2" s="1"/>
  <c r="Y328" i="2"/>
  <c r="AE328" i="2" s="1"/>
  <c r="AP336" i="2" s="1"/>
  <c r="Y336" i="2"/>
  <c r="AE336" i="2" s="1"/>
  <c r="AS339" i="2" s="1"/>
  <c r="U303" i="2"/>
  <c r="U304" i="2"/>
  <c r="U305" i="2"/>
  <c r="X308" i="2"/>
  <c r="AD308" i="2" s="1"/>
  <c r="AT308" i="2" s="1"/>
  <c r="X309" i="2"/>
  <c r="AD309" i="2" s="1"/>
  <c r="U311" i="2"/>
  <c r="U312" i="2"/>
  <c r="U313" i="2"/>
  <c r="X315" i="2"/>
  <c r="AD315" i="2" s="1"/>
  <c r="AR309" i="2" s="1"/>
  <c r="X316" i="2"/>
  <c r="AD316" i="2" s="1"/>
  <c r="AJ309" i="2" s="1"/>
  <c r="X317" i="2"/>
  <c r="AD317" i="2" s="1"/>
  <c r="AP309" i="2" s="1"/>
  <c r="X300" i="2"/>
  <c r="AD300" i="2" s="1"/>
  <c r="AQ305" i="2" s="1"/>
  <c r="W301" i="2"/>
  <c r="AC301" i="2" s="1"/>
  <c r="AP297" i="2" s="1"/>
  <c r="S306" i="2"/>
  <c r="U306" i="2" s="1"/>
  <c r="W312" i="2"/>
  <c r="AC312" i="2" s="1"/>
  <c r="AP300" i="2" s="1"/>
  <c r="W313" i="2"/>
  <c r="AC313" i="2" s="1"/>
  <c r="AT301" i="2" s="1"/>
  <c r="S314" i="2"/>
  <c r="U314" i="2" s="1"/>
  <c r="AQ301" i="2"/>
  <c r="U307" i="2"/>
  <c r="U308" i="2"/>
  <c r="U315" i="2"/>
  <c r="U316" i="2"/>
  <c r="X298" i="2"/>
  <c r="AD298" i="2" s="1"/>
  <c r="AL305" i="2" s="1"/>
  <c r="X306" i="2"/>
  <c r="AD306" i="2" s="1"/>
  <c r="AP306" i="2" s="1"/>
  <c r="X314" i="2"/>
  <c r="AD314" i="2" s="1"/>
  <c r="AS309" i="2" s="1"/>
  <c r="U288" i="2"/>
  <c r="S276" i="2"/>
  <c r="U276" i="2" s="1"/>
  <c r="U277" i="2"/>
  <c r="U279" i="2"/>
  <c r="S284" i="2"/>
  <c r="U284" i="2" s="1"/>
  <c r="U285" i="2"/>
  <c r="U287" i="2"/>
  <c r="X293" i="2"/>
  <c r="AD293" i="2" s="1"/>
  <c r="AR287" i="2" s="1"/>
  <c r="X294" i="2"/>
  <c r="AD294" i="2" s="1"/>
  <c r="X295" i="2"/>
  <c r="AD295" i="2" s="1"/>
  <c r="S280" i="2"/>
  <c r="U280" i="2" s="1"/>
  <c r="W289" i="2"/>
  <c r="AC289" i="2" s="1"/>
  <c r="AJ278" i="2" s="1"/>
  <c r="W290" i="2"/>
  <c r="AC290" i="2" s="1"/>
  <c r="AP278" i="2" s="1"/>
  <c r="W291" i="2"/>
  <c r="AC291" i="2" s="1"/>
  <c r="S292" i="2"/>
  <c r="U292" i="2" s="1"/>
  <c r="X284" i="2"/>
  <c r="AD284" i="2" s="1"/>
  <c r="AI284" i="2" s="1"/>
  <c r="AK279" i="2"/>
  <c r="X276" i="2"/>
  <c r="AD276" i="2" s="1"/>
  <c r="X288" i="2"/>
  <c r="AD288" i="2" s="1"/>
  <c r="AR286" i="2" s="1"/>
  <c r="X292" i="2"/>
  <c r="AD292" i="2" s="1"/>
  <c r="W257" i="2"/>
  <c r="AC257" i="2" s="1"/>
  <c r="W265" i="2"/>
  <c r="AC265" i="2" s="1"/>
  <c r="U270" i="2"/>
  <c r="Y270" i="2" s="1"/>
  <c r="AE270" i="2" s="1"/>
  <c r="S254" i="2"/>
  <c r="U254" i="2" s="1"/>
  <c r="X257" i="2"/>
  <c r="AD257" i="2" s="1"/>
  <c r="S262" i="2"/>
  <c r="U262" i="2" s="1"/>
  <c r="X265" i="2"/>
  <c r="AD265" i="2" s="1"/>
  <c r="AL264" i="2" s="1"/>
  <c r="W270" i="2"/>
  <c r="AC270" i="2" s="1"/>
  <c r="X273" i="2"/>
  <c r="AD273" i="2" s="1"/>
  <c r="U256" i="2"/>
  <c r="U260" i="2"/>
  <c r="U261" i="2"/>
  <c r="U264" i="2"/>
  <c r="X254" i="2"/>
  <c r="AD254" i="2" s="1"/>
  <c r="X262" i="2"/>
  <c r="AD262" i="2" s="1"/>
  <c r="AP262" i="2" s="1"/>
  <c r="X270" i="2"/>
  <c r="AD270" i="2" s="1"/>
  <c r="U232" i="2"/>
  <c r="W231" i="2"/>
  <c r="AC231" i="2" s="1"/>
  <c r="Y234" i="2"/>
  <c r="AE234" i="2" s="1"/>
  <c r="AJ247" i="2" s="1"/>
  <c r="U235" i="2"/>
  <c r="X242" i="2"/>
  <c r="AD242" i="2" s="1"/>
  <c r="AT242" i="2" s="1"/>
  <c r="X244" i="2"/>
  <c r="AD244" i="2" s="1"/>
  <c r="S248" i="2"/>
  <c r="U248" i="2" s="1"/>
  <c r="U249" i="2"/>
  <c r="W232" i="2"/>
  <c r="AC232" i="2" s="1"/>
  <c r="X233" i="2"/>
  <c r="AD233" i="2" s="1"/>
  <c r="AR239" i="2" s="1"/>
  <c r="X234" i="2"/>
  <c r="AD234" i="2" s="1"/>
  <c r="AQ239" i="2" s="1"/>
  <c r="W235" i="2"/>
  <c r="AC235" i="2" s="1"/>
  <c r="S236" i="2"/>
  <c r="U236" i="2" s="1"/>
  <c r="Y239" i="2"/>
  <c r="AE239" i="2" s="1"/>
  <c r="AQ248" i="2" s="1"/>
  <c r="W239" i="2"/>
  <c r="AC239" i="2" s="1"/>
  <c r="W241" i="2"/>
  <c r="AC241" i="2" s="1"/>
  <c r="X243" i="2"/>
  <c r="AD243" i="2" s="1"/>
  <c r="AL242" i="2" s="1"/>
  <c r="S244" i="2"/>
  <c r="U244" i="2" s="1"/>
  <c r="U240" i="2"/>
  <c r="X248" i="2"/>
  <c r="AD248" i="2" s="1"/>
  <c r="Y231" i="2"/>
  <c r="AE231" i="2" s="1"/>
  <c r="AT247" i="2" s="1"/>
  <c r="U233" i="2"/>
  <c r="U234" i="2"/>
  <c r="X235" i="2"/>
  <c r="AD235" i="2" s="1"/>
  <c r="U237" i="2"/>
  <c r="Y237" i="2" s="1"/>
  <c r="AE237" i="2" s="1"/>
  <c r="X238" i="2"/>
  <c r="AD238" i="2" s="1"/>
  <c r="AR240" i="2" s="1"/>
  <c r="X239" i="2"/>
  <c r="AD239" i="2" s="1"/>
  <c r="AJ240" i="2" s="1"/>
  <c r="Y241" i="2"/>
  <c r="AE241" i="2" s="1"/>
  <c r="U242" i="2"/>
  <c r="Y242" i="2" s="1"/>
  <c r="AE242" i="2" s="1"/>
  <c r="W251" i="2"/>
  <c r="AC251" i="2" s="1"/>
  <c r="X232" i="2"/>
  <c r="AD232" i="2" s="1"/>
  <c r="X236" i="2"/>
  <c r="AD236" i="2" s="1"/>
  <c r="AT240" i="2" s="1"/>
  <c r="X240" i="2"/>
  <c r="AD240" i="2" s="1"/>
  <c r="AI240" i="2" s="1"/>
  <c r="Y244" i="2"/>
  <c r="AE244" i="2" s="1"/>
  <c r="W219" i="2"/>
  <c r="AC219" i="2" s="1"/>
  <c r="W220" i="2"/>
  <c r="AC220" i="2" s="1"/>
  <c r="W221" i="2"/>
  <c r="AC221" i="2" s="1"/>
  <c r="W223" i="2"/>
  <c r="AC223" i="2" s="1"/>
  <c r="AJ212" i="2" s="1"/>
  <c r="W224" i="2"/>
  <c r="AC224" i="2" s="1"/>
  <c r="W225" i="2"/>
  <c r="AC225" i="2" s="1"/>
  <c r="AM213" i="2" s="1"/>
  <c r="W227" i="2"/>
  <c r="AC227" i="2" s="1"/>
  <c r="AR213" i="2" s="1"/>
  <c r="W228" i="2"/>
  <c r="AC228" i="2" s="1"/>
  <c r="W229" i="2"/>
  <c r="AC229" i="2" s="1"/>
  <c r="W209" i="2"/>
  <c r="AC209" i="2" s="1"/>
  <c r="W210" i="2"/>
  <c r="AC210" i="2" s="1"/>
  <c r="AS209" i="2" s="1"/>
  <c r="W212" i="2"/>
  <c r="AC212" i="2" s="1"/>
  <c r="W213" i="2"/>
  <c r="AC213" i="2" s="1"/>
  <c r="W215" i="2"/>
  <c r="AC215" i="2" s="1"/>
  <c r="W217" i="2"/>
  <c r="AC217" i="2" s="1"/>
  <c r="AQ210" i="2" s="1"/>
  <c r="S218" i="2"/>
  <c r="U218" i="2" s="1"/>
  <c r="X219" i="2"/>
  <c r="AD219" i="2" s="1"/>
  <c r="X220" i="2"/>
  <c r="AD220" i="2" s="1"/>
  <c r="X221" i="2"/>
  <c r="AD221" i="2" s="1"/>
  <c r="AL220" i="2" s="1"/>
  <c r="X222" i="2"/>
  <c r="AD222" i="2" s="1"/>
  <c r="X223" i="2"/>
  <c r="AD223" i="2" s="1"/>
  <c r="X224" i="2"/>
  <c r="AD224" i="2" s="1"/>
  <c r="X225" i="2"/>
  <c r="AD225" i="2" s="1"/>
  <c r="AT221" i="2" s="1"/>
  <c r="S226" i="2"/>
  <c r="U226" i="2" s="1"/>
  <c r="X227" i="2"/>
  <c r="AD227" i="2" s="1"/>
  <c r="X228" i="2"/>
  <c r="AD228" i="2" s="1"/>
  <c r="X229" i="2"/>
  <c r="AD229" i="2" s="1"/>
  <c r="AP221" i="2" s="1"/>
  <c r="U214" i="2"/>
  <c r="U219" i="2"/>
  <c r="U220" i="2"/>
  <c r="U223" i="2"/>
  <c r="U224" i="2"/>
  <c r="U225" i="2"/>
  <c r="U227" i="2"/>
  <c r="U228" i="2"/>
  <c r="X214" i="2"/>
  <c r="AD214" i="2" s="1"/>
  <c r="X218" i="2"/>
  <c r="AD218" i="2" s="1"/>
  <c r="W222" i="2"/>
  <c r="AC222" i="2" s="1"/>
  <c r="X226" i="2"/>
  <c r="AD226" i="2" s="1"/>
  <c r="AL221" i="2" s="1"/>
  <c r="X188" i="2"/>
  <c r="AD188" i="2" s="1"/>
  <c r="W191" i="2"/>
  <c r="AC191" i="2" s="1"/>
  <c r="X198" i="2"/>
  <c r="AD198" i="2" s="1"/>
  <c r="AT198" i="2" s="1"/>
  <c r="X199" i="2"/>
  <c r="AD199" i="2" s="1"/>
  <c r="AS198" i="2" s="1"/>
  <c r="W204" i="2"/>
  <c r="AC204" i="2" s="1"/>
  <c r="U187" i="2"/>
  <c r="S188" i="2"/>
  <c r="U188" i="2" s="1"/>
  <c r="X190" i="2"/>
  <c r="AD190" i="2" s="1"/>
  <c r="AJ195" i="2" s="1"/>
  <c r="X191" i="2"/>
  <c r="AD191" i="2" s="1"/>
  <c r="AP195" i="2" s="1"/>
  <c r="U196" i="2"/>
  <c r="U198" i="2"/>
  <c r="X202" i="2"/>
  <c r="AD202" i="2" s="1"/>
  <c r="AP198" i="2" s="1"/>
  <c r="X204" i="2"/>
  <c r="AD204" i="2" s="1"/>
  <c r="W207" i="2"/>
  <c r="AC207" i="2" s="1"/>
  <c r="AI191" i="2" s="1"/>
  <c r="W188" i="2"/>
  <c r="AC188" i="2" s="1"/>
  <c r="U192" i="2"/>
  <c r="U190" i="2"/>
  <c r="X196" i="2"/>
  <c r="AD196" i="2" s="1"/>
  <c r="U202" i="2"/>
  <c r="U203" i="2"/>
  <c r="X206" i="2"/>
  <c r="AD206" i="2" s="1"/>
  <c r="AP627" i="2"/>
  <c r="N631" i="2"/>
  <c r="Y631" i="2" s="1"/>
  <c r="AE631" i="2" s="1"/>
  <c r="AP643" i="2" s="1"/>
  <c r="N639" i="2"/>
  <c r="Y639" i="2" s="1"/>
  <c r="AE639" i="2" s="1"/>
  <c r="AL646" i="2" s="1"/>
  <c r="N647" i="2"/>
  <c r="Y647" i="2" s="1"/>
  <c r="AE647" i="2" s="1"/>
  <c r="AI647" i="2" s="1"/>
  <c r="X627" i="2"/>
  <c r="AD627" i="2" s="1"/>
  <c r="AT635" i="2" s="1"/>
  <c r="N628" i="2"/>
  <c r="X629" i="2"/>
  <c r="AD629" i="2" s="1"/>
  <c r="AR635" i="2" s="1"/>
  <c r="X630" i="2"/>
  <c r="AD630" i="2" s="1"/>
  <c r="AQ635" i="2" s="1"/>
  <c r="N636" i="2"/>
  <c r="L640" i="2"/>
  <c r="L644" i="2"/>
  <c r="W644" i="2" s="1"/>
  <c r="AC644" i="2" s="1"/>
  <c r="AS631" i="2" s="1"/>
  <c r="W609" i="2"/>
  <c r="AC609" i="2" s="1"/>
  <c r="AP605" i="2" s="1"/>
  <c r="L610" i="2"/>
  <c r="L618" i="2"/>
  <c r="L584" i="2"/>
  <c r="W584" i="2" s="1"/>
  <c r="AC584" i="2" s="1"/>
  <c r="AL583" i="2" s="1"/>
  <c r="N570" i="2"/>
  <c r="AP539" i="2"/>
  <c r="AI539" i="2"/>
  <c r="X539" i="2"/>
  <c r="AD539" i="2" s="1"/>
  <c r="AT547" i="2" s="1"/>
  <c r="N540" i="2"/>
  <c r="L544" i="2"/>
  <c r="L545" i="2"/>
  <c r="L548" i="2"/>
  <c r="L549" i="2"/>
  <c r="N549" i="2" s="1"/>
  <c r="Y549" i="2" s="1"/>
  <c r="AE549" i="2" s="1"/>
  <c r="L557" i="2"/>
  <c r="X544" i="2"/>
  <c r="AD544" i="2" s="1"/>
  <c r="AT548" i="2" s="1"/>
  <c r="X545" i="2"/>
  <c r="AD545" i="2" s="1"/>
  <c r="AL548" i="2" s="1"/>
  <c r="X557" i="2"/>
  <c r="AD557" i="2" s="1"/>
  <c r="AR551" i="2" s="1"/>
  <c r="X541" i="2"/>
  <c r="AD541" i="2" s="1"/>
  <c r="AR547" i="2" s="1"/>
  <c r="X542" i="2"/>
  <c r="AD542" i="2" s="1"/>
  <c r="AQ547" i="2" s="1"/>
  <c r="AQ551" i="2"/>
  <c r="X552" i="2"/>
  <c r="AD552" i="2" s="1"/>
  <c r="AR550" i="2" s="1"/>
  <c r="X553" i="2"/>
  <c r="AD553" i="2" s="1"/>
  <c r="AQ550" i="2" s="1"/>
  <c r="X554" i="2"/>
  <c r="AD554" i="2" s="1"/>
  <c r="AP550" i="2" s="1"/>
  <c r="X555" i="2"/>
  <c r="AD555" i="2" s="1"/>
  <c r="AT551" i="2" s="1"/>
  <c r="AI517" i="2"/>
  <c r="AS520" i="2"/>
  <c r="X522" i="2"/>
  <c r="AD522" i="2" s="1"/>
  <c r="AT526" i="2" s="1"/>
  <c r="X523" i="2"/>
  <c r="AD523" i="2" s="1"/>
  <c r="AS526" i="2" s="1"/>
  <c r="X524" i="2"/>
  <c r="AD524" i="2" s="1"/>
  <c r="AR526" i="2" s="1"/>
  <c r="X525" i="2"/>
  <c r="AD525" i="2" s="1"/>
  <c r="AJ526" i="2" s="1"/>
  <c r="X527" i="2"/>
  <c r="AD527" i="2" s="1"/>
  <c r="X528" i="2"/>
  <c r="AD528" i="2" s="1"/>
  <c r="AT528" i="2" s="1"/>
  <c r="N537" i="2"/>
  <c r="L518" i="2"/>
  <c r="L522" i="2"/>
  <c r="W522" i="2" s="1"/>
  <c r="AC522" i="2" s="1"/>
  <c r="L526" i="2"/>
  <c r="L530" i="2"/>
  <c r="L534" i="2"/>
  <c r="L500" i="2"/>
  <c r="L504" i="2"/>
  <c r="W504" i="2" s="1"/>
  <c r="AC504" i="2" s="1"/>
  <c r="X508" i="2"/>
  <c r="AD508" i="2" s="1"/>
  <c r="X509" i="2"/>
  <c r="AD509" i="2" s="1"/>
  <c r="AQ506" i="2" s="1"/>
  <c r="X510" i="2"/>
  <c r="AD510" i="2" s="1"/>
  <c r="AP506" i="2" s="1"/>
  <c r="X511" i="2"/>
  <c r="AD511" i="2" s="1"/>
  <c r="W482" i="2"/>
  <c r="AC482" i="2" s="1"/>
  <c r="N482" i="2"/>
  <c r="L474" i="2"/>
  <c r="AK477" i="2"/>
  <c r="N485" i="2"/>
  <c r="X478" i="2"/>
  <c r="AD478" i="2" s="1"/>
  <c r="X479" i="2"/>
  <c r="AD479" i="2" s="1"/>
  <c r="AS482" i="2" s="1"/>
  <c r="X480" i="2"/>
  <c r="AD480" i="2" s="1"/>
  <c r="AR482" i="2" s="1"/>
  <c r="X481" i="2"/>
  <c r="AD481" i="2" s="1"/>
  <c r="AJ482" i="2" s="1"/>
  <c r="X483" i="2"/>
  <c r="AD483" i="2" s="1"/>
  <c r="X484" i="2"/>
  <c r="AD484" i="2" s="1"/>
  <c r="AT484" i="2" s="1"/>
  <c r="L486" i="2"/>
  <c r="N486" i="2" s="1"/>
  <c r="L490" i="2"/>
  <c r="W490" i="2" s="1"/>
  <c r="AC490" i="2" s="1"/>
  <c r="AL462" i="2"/>
  <c r="AS462" i="2"/>
  <c r="X469" i="2"/>
  <c r="AD469" i="2" s="1"/>
  <c r="L456" i="2"/>
  <c r="N456" i="2" s="1"/>
  <c r="Y456" i="2" s="1"/>
  <c r="AE456" i="2" s="1"/>
  <c r="L460" i="2"/>
  <c r="W460" i="2" s="1"/>
  <c r="AC460" i="2" s="1"/>
  <c r="X453" i="2"/>
  <c r="AD453" i="2" s="1"/>
  <c r="AK459" i="2" s="1"/>
  <c r="X454" i="2"/>
  <c r="AD454" i="2" s="1"/>
  <c r="X461" i="2"/>
  <c r="AD461" i="2" s="1"/>
  <c r="X462" i="2"/>
  <c r="AD462" i="2" s="1"/>
  <c r="L464" i="2"/>
  <c r="X465" i="2"/>
  <c r="AD465" i="2" s="1"/>
  <c r="X466" i="2"/>
  <c r="AD466" i="2" s="1"/>
  <c r="AP462" i="2" s="1"/>
  <c r="X467" i="2"/>
  <c r="AD467" i="2" s="1"/>
  <c r="L434" i="2"/>
  <c r="L438" i="2"/>
  <c r="W438" i="2" s="1"/>
  <c r="AC438" i="2" s="1"/>
  <c r="AP430" i="2" s="1"/>
  <c r="AQ441" i="2"/>
  <c r="L430" i="2"/>
  <c r="W430" i="2" s="1"/>
  <c r="AC430" i="2" s="1"/>
  <c r="AL429" i="2" s="1"/>
  <c r="L442" i="2"/>
  <c r="L446" i="2"/>
  <c r="N449" i="2"/>
  <c r="Y449" i="2" s="1"/>
  <c r="AE449" i="2" s="1"/>
  <c r="AL418" i="2"/>
  <c r="AS418" i="2"/>
  <c r="L420" i="2"/>
  <c r="L424" i="2"/>
  <c r="L408" i="2"/>
  <c r="W427" i="2"/>
  <c r="AC427" i="2" s="1"/>
  <c r="N416" i="2"/>
  <c r="Y416" i="2" s="1"/>
  <c r="AE416" i="2" s="1"/>
  <c r="N411" i="2"/>
  <c r="W411" i="2"/>
  <c r="AC411" i="2" s="1"/>
  <c r="AP407" i="2" s="1"/>
  <c r="X385" i="2"/>
  <c r="AD385" i="2" s="1"/>
  <c r="AT393" i="2" s="1"/>
  <c r="AM396" i="2"/>
  <c r="L398" i="2"/>
  <c r="L402" i="2"/>
  <c r="L386" i="2"/>
  <c r="W386" i="2" s="1"/>
  <c r="AC386" i="2" s="1"/>
  <c r="AL385" i="2" s="1"/>
  <c r="AL366" i="2"/>
  <c r="AS366" i="2"/>
  <c r="N364" i="2"/>
  <c r="X365" i="2"/>
  <c r="AD365" i="2" s="1"/>
  <c r="AR371" i="2" s="1"/>
  <c r="X366" i="2"/>
  <c r="AD366" i="2" s="1"/>
  <c r="N367" i="2"/>
  <c r="N372" i="2"/>
  <c r="L376" i="2"/>
  <c r="L380" i="2"/>
  <c r="W380" i="2" s="1"/>
  <c r="AC380" i="2" s="1"/>
  <c r="X368" i="2"/>
  <c r="AD368" i="2" s="1"/>
  <c r="N383" i="2"/>
  <c r="N342" i="2"/>
  <c r="Y342" i="2" s="1"/>
  <c r="AE342" i="2" s="1"/>
  <c r="AS357" i="2" s="1"/>
  <c r="N358" i="2"/>
  <c r="W342" i="2"/>
  <c r="AC342" i="2" s="1"/>
  <c r="AQ345" i="2"/>
  <c r="L346" i="2"/>
  <c r="L350" i="2"/>
  <c r="N350" i="2" s="1"/>
  <c r="N361" i="2"/>
  <c r="Y361" i="2" s="1"/>
  <c r="AE361" i="2" s="1"/>
  <c r="AP361" i="2" s="1"/>
  <c r="AQ353" i="2"/>
  <c r="N331" i="2"/>
  <c r="Y331" i="2" s="1"/>
  <c r="AE331" i="2" s="1"/>
  <c r="AS338" i="2" s="1"/>
  <c r="N339" i="2"/>
  <c r="W339" i="2"/>
  <c r="AC339" i="2" s="1"/>
  <c r="AP323" i="2" s="1"/>
  <c r="AL308" i="2"/>
  <c r="AS308" i="2"/>
  <c r="L302" i="2"/>
  <c r="L306" i="2"/>
  <c r="N309" i="2"/>
  <c r="L298" i="2"/>
  <c r="L310" i="2"/>
  <c r="L314" i="2"/>
  <c r="N317" i="2"/>
  <c r="W317" i="2"/>
  <c r="AC317" i="2" s="1"/>
  <c r="N279" i="2"/>
  <c r="L288" i="2"/>
  <c r="L292" i="2"/>
  <c r="N276" i="2"/>
  <c r="Y276" i="2" s="1"/>
  <c r="AE276" i="2" s="1"/>
  <c r="W295" i="2"/>
  <c r="AC295" i="2" s="1"/>
  <c r="AI279" i="2" s="1"/>
  <c r="AI286" i="2"/>
  <c r="L254" i="2"/>
  <c r="W254" i="2" s="1"/>
  <c r="AC254" i="2" s="1"/>
  <c r="AL253" i="2" s="1"/>
  <c r="N270" i="2"/>
  <c r="X266" i="2"/>
  <c r="AD266" i="2" s="1"/>
  <c r="X267" i="2"/>
  <c r="AD267" i="2" s="1"/>
  <c r="AQ264" i="2" s="1"/>
  <c r="X268" i="2"/>
  <c r="AD268" i="2" s="1"/>
  <c r="X269" i="2"/>
  <c r="AD269" i="2" s="1"/>
  <c r="W233" i="2"/>
  <c r="AC233" i="2" s="1"/>
  <c r="W238" i="2"/>
  <c r="AC238" i="2" s="1"/>
  <c r="L236" i="2"/>
  <c r="L240" i="2"/>
  <c r="W240" i="2" s="1"/>
  <c r="AC240" i="2" s="1"/>
  <c r="AP232" i="2" s="1"/>
  <c r="N245" i="2"/>
  <c r="Y245" i="2" s="1"/>
  <c r="AE245" i="2" s="1"/>
  <c r="N246" i="2"/>
  <c r="Y246" i="2" s="1"/>
  <c r="AE246" i="2" s="1"/>
  <c r="N247" i="2"/>
  <c r="Y247" i="2" s="1"/>
  <c r="AE247" i="2" s="1"/>
  <c r="N249" i="2"/>
  <c r="Y249" i="2" s="1"/>
  <c r="AE249" i="2" s="1"/>
  <c r="AR251" i="2" s="1"/>
  <c r="N250" i="2"/>
  <c r="AK212" i="2"/>
  <c r="AR212" i="2"/>
  <c r="L214" i="2"/>
  <c r="L218" i="2"/>
  <c r="W218" i="2" s="1"/>
  <c r="AC218" i="2" s="1"/>
  <c r="AI210" i="2" s="1"/>
  <c r="X203" i="2"/>
  <c r="AD203" i="2" s="1"/>
  <c r="AT199" i="2" s="1"/>
  <c r="X187" i="2"/>
  <c r="AD187" i="2" s="1"/>
  <c r="AM195" i="2" s="1"/>
  <c r="W157" i="2"/>
  <c r="AC157" i="2" s="1"/>
  <c r="AT157" i="2" s="1"/>
  <c r="U157" i="2"/>
  <c r="AK168" i="2"/>
  <c r="AJ169" i="2"/>
  <c r="M177" i="2"/>
  <c r="X177" i="2" s="1"/>
  <c r="AD177" i="2" s="1"/>
  <c r="M173" i="2"/>
  <c r="X173" i="2" s="1"/>
  <c r="AD173" i="2" s="1"/>
  <c r="M169" i="2"/>
  <c r="M165" i="2"/>
  <c r="M161" i="2"/>
  <c r="N161" i="2" s="1"/>
  <c r="AM157" i="2"/>
  <c r="Y364" i="2"/>
  <c r="AE364" i="2" s="1"/>
  <c r="AL379" i="2" s="1"/>
  <c r="Y372" i="2"/>
  <c r="AE372" i="2" s="1"/>
  <c r="AP380" i="2" s="1"/>
  <c r="Y485" i="2"/>
  <c r="AE485" i="2" s="1"/>
  <c r="AL492" i="2" s="1"/>
  <c r="Y233" i="2"/>
  <c r="AE233" i="2" s="1"/>
  <c r="AR247" i="2" s="1"/>
  <c r="Y238" i="2"/>
  <c r="AE238" i="2" s="1"/>
  <c r="Y273" i="2"/>
  <c r="AE273" i="2" s="1"/>
  <c r="AI273" i="2" s="1"/>
  <c r="Y317" i="2"/>
  <c r="AE317" i="2" s="1"/>
  <c r="Y367" i="2"/>
  <c r="AE367" i="2" s="1"/>
  <c r="AP379" i="2" s="1"/>
  <c r="Y482" i="2"/>
  <c r="AE482" i="2" s="1"/>
  <c r="AI490" i="2" s="1"/>
  <c r="Y540" i="2"/>
  <c r="AE540" i="2" s="1"/>
  <c r="AL555" i="2" s="1"/>
  <c r="Y570" i="2"/>
  <c r="AE570" i="2" s="1"/>
  <c r="AI578" i="2" s="1"/>
  <c r="Y628" i="2"/>
  <c r="AE628" i="2" s="1"/>
  <c r="AL643" i="2" s="1"/>
  <c r="Y636" i="2"/>
  <c r="AE636" i="2" s="1"/>
  <c r="AI644" i="2" s="1"/>
  <c r="Y265" i="2"/>
  <c r="AE265" i="2" s="1"/>
  <c r="AS272" i="2" s="1"/>
  <c r="Y383" i="2"/>
  <c r="AE383" i="2" s="1"/>
  <c r="Y521" i="2"/>
  <c r="AE521" i="2" s="1"/>
  <c r="AP533" i="2" s="1"/>
  <c r="Y529" i="2"/>
  <c r="AE529" i="2" s="1"/>
  <c r="Y609" i="2"/>
  <c r="AE609" i="2" s="1"/>
  <c r="AP621" i="2" s="1"/>
  <c r="Y625" i="2"/>
  <c r="AE625" i="2" s="1"/>
  <c r="AS627" i="2"/>
  <c r="X632" i="2"/>
  <c r="AD632" i="2" s="1"/>
  <c r="AT636" i="2" s="1"/>
  <c r="X633" i="2"/>
  <c r="AD633" i="2" s="1"/>
  <c r="X634" i="2"/>
  <c r="AD634" i="2" s="1"/>
  <c r="X635" i="2"/>
  <c r="AD635" i="2" s="1"/>
  <c r="X640" i="2"/>
  <c r="AD640" i="2" s="1"/>
  <c r="AK638" i="2" s="1"/>
  <c r="X641" i="2"/>
  <c r="AD641" i="2" s="1"/>
  <c r="AQ638" i="2" s="1"/>
  <c r="X642" i="2"/>
  <c r="AD642" i="2" s="1"/>
  <c r="X643" i="2"/>
  <c r="AD643" i="2" s="1"/>
  <c r="N644" i="2"/>
  <c r="Y644" i="2" s="1"/>
  <c r="AE644" i="2" s="1"/>
  <c r="AL647" i="2" s="1"/>
  <c r="X645" i="2"/>
  <c r="AD645" i="2" s="1"/>
  <c r="X646" i="2"/>
  <c r="AD646" i="2" s="1"/>
  <c r="X637" i="2"/>
  <c r="AD637" i="2" s="1"/>
  <c r="X638" i="2"/>
  <c r="AD638" i="2" s="1"/>
  <c r="AS643" i="2"/>
  <c r="N617" i="2"/>
  <c r="Y617" i="2" s="1"/>
  <c r="AE617" i="2" s="1"/>
  <c r="AL624" i="2" s="1"/>
  <c r="W625" i="2"/>
  <c r="AC625" i="2" s="1"/>
  <c r="AP609" i="2" s="1"/>
  <c r="AK617" i="2"/>
  <c r="AI605" i="2"/>
  <c r="AL586" i="2"/>
  <c r="AS586" i="2"/>
  <c r="AL594" i="2"/>
  <c r="AS594" i="2"/>
  <c r="N587" i="2"/>
  <c r="N600" i="2"/>
  <c r="AS583" i="2"/>
  <c r="W592" i="2"/>
  <c r="AC592" i="2" s="1"/>
  <c r="N595" i="2"/>
  <c r="W603" i="2"/>
  <c r="AC603" i="2" s="1"/>
  <c r="AL572" i="2"/>
  <c r="AS572" i="2"/>
  <c r="AP561" i="2"/>
  <c r="AI561" i="2"/>
  <c r="N562" i="2"/>
  <c r="Y562" i="2" s="1"/>
  <c r="AE562" i="2" s="1"/>
  <c r="AL577" i="2" s="1"/>
  <c r="AQ565" i="2"/>
  <c r="N573" i="2"/>
  <c r="Y573" i="2" s="1"/>
  <c r="AE573" i="2" s="1"/>
  <c r="W581" i="2"/>
  <c r="AC581" i="2" s="1"/>
  <c r="X563" i="2"/>
  <c r="AD563" i="2" s="1"/>
  <c r="AK569" i="2" s="1"/>
  <c r="X564" i="2"/>
  <c r="AD564" i="2" s="1"/>
  <c r="AJ569" i="2" s="1"/>
  <c r="N565" i="2"/>
  <c r="Y565" i="2" s="1"/>
  <c r="AE565" i="2" s="1"/>
  <c r="AP577" i="2" s="1"/>
  <c r="N578" i="2"/>
  <c r="AS564" i="2"/>
  <c r="X574" i="2"/>
  <c r="AD574" i="2" s="1"/>
  <c r="AR572" i="2" s="1"/>
  <c r="X575" i="2"/>
  <c r="AD575" i="2" s="1"/>
  <c r="X576" i="2"/>
  <c r="AD576" i="2" s="1"/>
  <c r="AP572" i="2" s="1"/>
  <c r="X577" i="2"/>
  <c r="AD577" i="2" s="1"/>
  <c r="AT573" i="2" s="1"/>
  <c r="X579" i="2"/>
  <c r="AD579" i="2" s="1"/>
  <c r="AM569" i="2"/>
  <c r="N543" i="2"/>
  <c r="Y543" i="2" s="1"/>
  <c r="AE543" i="2" s="1"/>
  <c r="AP555" i="2" s="1"/>
  <c r="AK548" i="2"/>
  <c r="X549" i="2"/>
  <c r="AD549" i="2" s="1"/>
  <c r="X550" i="2"/>
  <c r="AD550" i="2" s="1"/>
  <c r="AT550" i="2" s="1"/>
  <c r="N551" i="2"/>
  <c r="Y551" i="2" s="1"/>
  <c r="AE551" i="2" s="1"/>
  <c r="AL558" i="2" s="1"/>
  <c r="AI550" i="2"/>
  <c r="N556" i="2"/>
  <c r="Y556" i="2" s="1"/>
  <c r="AE556" i="2" s="1"/>
  <c r="AS559" i="2" s="1"/>
  <c r="N559" i="2"/>
  <c r="Y559" i="2" s="1"/>
  <c r="AE559" i="2" s="1"/>
  <c r="AI559" i="2" s="1"/>
  <c r="AM547" i="2"/>
  <c r="AL528" i="2"/>
  <c r="AS528" i="2"/>
  <c r="X530" i="2"/>
  <c r="AD530" i="2" s="1"/>
  <c r="AR528" i="2" s="1"/>
  <c r="X531" i="2"/>
  <c r="AD531" i="2" s="1"/>
  <c r="AQ528" i="2" s="1"/>
  <c r="X517" i="2"/>
  <c r="AD517" i="2" s="1"/>
  <c r="AL498" i="2"/>
  <c r="AS498" i="2"/>
  <c r="AP495" i="2"/>
  <c r="AI495" i="2"/>
  <c r="N504" i="2"/>
  <c r="Y504" i="2" s="1"/>
  <c r="AE504" i="2" s="1"/>
  <c r="AP512" i="2" s="1"/>
  <c r="N496" i="2"/>
  <c r="Y496" i="2" s="1"/>
  <c r="AE496" i="2" s="1"/>
  <c r="AL511" i="2" s="1"/>
  <c r="X497" i="2"/>
  <c r="AD497" i="2" s="1"/>
  <c r="AK503" i="2" s="1"/>
  <c r="X498" i="2"/>
  <c r="AD498" i="2" s="1"/>
  <c r="AQ503" i="2" s="1"/>
  <c r="N499" i="2"/>
  <c r="Y499" i="2" s="1"/>
  <c r="AE499" i="2" s="1"/>
  <c r="AP511" i="2" s="1"/>
  <c r="X500" i="2"/>
  <c r="AD500" i="2" s="1"/>
  <c r="X501" i="2"/>
  <c r="AD501" i="2" s="1"/>
  <c r="AS504" i="2" s="1"/>
  <c r="X502" i="2"/>
  <c r="AD502" i="2" s="1"/>
  <c r="AR504" i="2" s="1"/>
  <c r="X503" i="2"/>
  <c r="AD503" i="2" s="1"/>
  <c r="X505" i="2"/>
  <c r="AD505" i="2" s="1"/>
  <c r="X506" i="2"/>
  <c r="AD506" i="2" s="1"/>
  <c r="AT506" i="2" s="1"/>
  <c r="N507" i="2"/>
  <c r="Y507" i="2" s="1"/>
  <c r="AE507" i="2" s="1"/>
  <c r="AS514" i="2" s="1"/>
  <c r="N515" i="2"/>
  <c r="Y515" i="2" s="1"/>
  <c r="AE515" i="2" s="1"/>
  <c r="AI515" i="2" s="1"/>
  <c r="AI506" i="2"/>
  <c r="N512" i="2"/>
  <c r="Y512" i="2" s="1"/>
  <c r="AE512" i="2" s="1"/>
  <c r="AS515" i="2" s="1"/>
  <c r="X513" i="2"/>
  <c r="AD513" i="2" s="1"/>
  <c r="X514" i="2"/>
  <c r="AD514" i="2" s="1"/>
  <c r="X495" i="2"/>
  <c r="AD495" i="2" s="1"/>
  <c r="AP473" i="2"/>
  <c r="AI473" i="2"/>
  <c r="AL484" i="2"/>
  <c r="AS484" i="2"/>
  <c r="X475" i="2"/>
  <c r="AD475" i="2" s="1"/>
  <c r="X476" i="2"/>
  <c r="AD476" i="2" s="1"/>
  <c r="AJ481" i="2" s="1"/>
  <c r="N477" i="2"/>
  <c r="Y477" i="2" s="1"/>
  <c r="AE477" i="2" s="1"/>
  <c r="AP489" i="2" s="1"/>
  <c r="X486" i="2"/>
  <c r="AD486" i="2" s="1"/>
  <c r="X487" i="2"/>
  <c r="AD487" i="2" s="1"/>
  <c r="X488" i="2"/>
  <c r="AD488" i="2" s="1"/>
  <c r="AP484" i="2" s="1"/>
  <c r="X489" i="2"/>
  <c r="AD489" i="2" s="1"/>
  <c r="AT485" i="2" s="1"/>
  <c r="N490" i="2"/>
  <c r="Y490" i="2" s="1"/>
  <c r="AE490" i="2" s="1"/>
  <c r="N493" i="2"/>
  <c r="Y493" i="2" s="1"/>
  <c r="AE493" i="2" s="1"/>
  <c r="AS476" i="2"/>
  <c r="X491" i="2"/>
  <c r="AD491" i="2" s="1"/>
  <c r="AR485" i="2" s="1"/>
  <c r="X492" i="2"/>
  <c r="AD492" i="2" s="1"/>
  <c r="AJ485" i="2" s="1"/>
  <c r="AS451" i="2"/>
  <c r="AI452" i="2"/>
  <c r="AP452" i="2"/>
  <c r="AI455" i="2"/>
  <c r="AP455" i="2"/>
  <c r="X457" i="2"/>
  <c r="AD457" i="2" s="1"/>
  <c r="X458" i="2"/>
  <c r="AD458" i="2" s="1"/>
  <c r="AK460" i="2" s="1"/>
  <c r="X459" i="2"/>
  <c r="AD459" i="2" s="1"/>
  <c r="AQ460" i="2" s="1"/>
  <c r="AP460" i="2"/>
  <c r="N455" i="2"/>
  <c r="Y455" i="2" s="1"/>
  <c r="AE455" i="2" s="1"/>
  <c r="AP467" i="2" s="1"/>
  <c r="AI459" i="2"/>
  <c r="AR462" i="2"/>
  <c r="N463" i="2"/>
  <c r="Y463" i="2" s="1"/>
  <c r="AE463" i="2" s="1"/>
  <c r="AS470" i="2" s="1"/>
  <c r="X451" i="2"/>
  <c r="AD451" i="2" s="1"/>
  <c r="AT459" i="2" s="1"/>
  <c r="AP429" i="2"/>
  <c r="AI429" i="2"/>
  <c r="AL432" i="2"/>
  <c r="AS432" i="2"/>
  <c r="AL440" i="2"/>
  <c r="AS440" i="2"/>
  <c r="AK433" i="2"/>
  <c r="W449" i="2"/>
  <c r="AC449" i="2" s="1"/>
  <c r="AP433" i="2" s="1"/>
  <c r="AQ433" i="2"/>
  <c r="X434" i="2"/>
  <c r="AD434" i="2" s="1"/>
  <c r="AT438" i="2" s="1"/>
  <c r="X435" i="2"/>
  <c r="AD435" i="2" s="1"/>
  <c r="AS438" i="2" s="1"/>
  <c r="X436" i="2"/>
  <c r="AD436" i="2" s="1"/>
  <c r="AR438" i="2" s="1"/>
  <c r="X437" i="2"/>
  <c r="AD437" i="2" s="1"/>
  <c r="X439" i="2"/>
  <c r="AD439" i="2" s="1"/>
  <c r="X440" i="2"/>
  <c r="AD440" i="2" s="1"/>
  <c r="AT440" i="2" s="1"/>
  <c r="N441" i="2"/>
  <c r="Y441" i="2" s="1"/>
  <c r="AE441" i="2" s="1"/>
  <c r="AS448" i="2" s="1"/>
  <c r="N438" i="2"/>
  <c r="Y438" i="2" s="1"/>
  <c r="AE438" i="2" s="1"/>
  <c r="AI446" i="2" s="1"/>
  <c r="N430" i="2"/>
  <c r="X431" i="2"/>
  <c r="AD431" i="2" s="1"/>
  <c r="AK437" i="2" s="1"/>
  <c r="X432" i="2"/>
  <c r="AD432" i="2" s="1"/>
  <c r="AQ437" i="2" s="1"/>
  <c r="N433" i="2"/>
  <c r="Y433" i="2" s="1"/>
  <c r="AE433" i="2" s="1"/>
  <c r="AP445" i="2" s="1"/>
  <c r="X429" i="2"/>
  <c r="AD429" i="2" s="1"/>
  <c r="AK419" i="2"/>
  <c r="AI418" i="2"/>
  <c r="AI385" i="2"/>
  <c r="AL396" i="2"/>
  <c r="AS396" i="2"/>
  <c r="AI393" i="2"/>
  <c r="N389" i="2"/>
  <c r="Y389" i="2" s="1"/>
  <c r="AE389" i="2" s="1"/>
  <c r="AP401" i="2" s="1"/>
  <c r="N405" i="2"/>
  <c r="Y405" i="2" s="1"/>
  <c r="AE405" i="2" s="1"/>
  <c r="AP405" i="2" s="1"/>
  <c r="N386" i="2"/>
  <c r="X387" i="2"/>
  <c r="AD387" i="2" s="1"/>
  <c r="AR393" i="2" s="1"/>
  <c r="X388" i="2"/>
  <c r="AD388" i="2" s="1"/>
  <c r="AJ393" i="2" s="1"/>
  <c r="X390" i="2"/>
  <c r="AD390" i="2" s="1"/>
  <c r="X391" i="2"/>
  <c r="AD391" i="2" s="1"/>
  <c r="X392" i="2"/>
  <c r="AD392" i="2" s="1"/>
  <c r="AR394" i="2" s="1"/>
  <c r="X393" i="2"/>
  <c r="AD393" i="2" s="1"/>
  <c r="N394" i="2"/>
  <c r="Y394" i="2" s="1"/>
  <c r="AE394" i="2" s="1"/>
  <c r="AI402" i="2" s="1"/>
  <c r="X398" i="2"/>
  <c r="AD398" i="2" s="1"/>
  <c r="X399" i="2"/>
  <c r="AD399" i="2" s="1"/>
  <c r="AQ396" i="2" s="1"/>
  <c r="X400" i="2"/>
  <c r="AD400" i="2" s="1"/>
  <c r="AP396" i="2" s="1"/>
  <c r="X401" i="2"/>
  <c r="AD401" i="2" s="1"/>
  <c r="AT397" i="2" s="1"/>
  <c r="X403" i="2"/>
  <c r="AD403" i="2" s="1"/>
  <c r="AR397" i="2" s="1"/>
  <c r="X404" i="2"/>
  <c r="AD404" i="2" s="1"/>
  <c r="AL374" i="2"/>
  <c r="AS374" i="2"/>
  <c r="AI363" i="2"/>
  <c r="N375" i="2"/>
  <c r="Y375" i="2" s="1"/>
  <c r="AE375" i="2" s="1"/>
  <c r="AL382" i="2" s="1"/>
  <c r="W383" i="2"/>
  <c r="AC383" i="2" s="1"/>
  <c r="N380" i="2"/>
  <c r="Y380" i="2" s="1"/>
  <c r="AE380" i="2" s="1"/>
  <c r="AK375" i="2"/>
  <c r="X376" i="2"/>
  <c r="AD376" i="2" s="1"/>
  <c r="AK374" i="2" s="1"/>
  <c r="X377" i="2"/>
  <c r="AD377" i="2" s="1"/>
  <c r="X378" i="2"/>
  <c r="AD378" i="2" s="1"/>
  <c r="AP374" i="2" s="1"/>
  <c r="X379" i="2"/>
  <c r="AD379" i="2" s="1"/>
  <c r="AT375" i="2" s="1"/>
  <c r="X363" i="2"/>
  <c r="AD363" i="2" s="1"/>
  <c r="AL344" i="2"/>
  <c r="AS344" i="2"/>
  <c r="W358" i="2"/>
  <c r="AC358" i="2" s="1"/>
  <c r="N345" i="2"/>
  <c r="Y345" i="2" s="1"/>
  <c r="AE345" i="2" s="1"/>
  <c r="N353" i="2"/>
  <c r="Y353" i="2" s="1"/>
  <c r="AE353" i="2" s="1"/>
  <c r="AL360" i="2" s="1"/>
  <c r="AI352" i="2"/>
  <c r="AL319" i="2"/>
  <c r="AS319" i="2"/>
  <c r="AP319" i="2"/>
  <c r="AI319" i="2"/>
  <c r="W331" i="2"/>
  <c r="AC331" i="2" s="1"/>
  <c r="W336" i="2"/>
  <c r="AC336" i="2" s="1"/>
  <c r="AS323" i="2" s="1"/>
  <c r="W328" i="2"/>
  <c r="AC328" i="2" s="1"/>
  <c r="AI320" i="2" s="1"/>
  <c r="N320" i="2"/>
  <c r="Y320" i="2" s="1"/>
  <c r="AE320" i="2" s="1"/>
  <c r="AL335" i="2" s="1"/>
  <c r="AQ328" i="2"/>
  <c r="X319" i="2"/>
  <c r="AD319" i="2" s="1"/>
  <c r="AT327" i="2" s="1"/>
  <c r="AI300" i="2"/>
  <c r="AK309" i="2"/>
  <c r="AQ309" i="2"/>
  <c r="AI308" i="2"/>
  <c r="W279" i="2"/>
  <c r="AC279" i="2" s="1"/>
  <c r="W284" i="2"/>
  <c r="AC284" i="2" s="1"/>
  <c r="AP276" i="2" s="1"/>
  <c r="W287" i="2"/>
  <c r="AC287" i="2" s="1"/>
  <c r="AK284" i="2"/>
  <c r="AL256" i="2"/>
  <c r="AS256" i="2"/>
  <c r="AP253" i="2"/>
  <c r="AI253" i="2"/>
  <c r="W273" i="2"/>
  <c r="AC273" i="2" s="1"/>
  <c r="AP257" i="2" s="1"/>
  <c r="N262" i="2"/>
  <c r="Y262" i="2" s="1"/>
  <c r="AE262" i="2" s="1"/>
  <c r="AI270" i="2" s="1"/>
  <c r="X255" i="2"/>
  <c r="AD255" i="2" s="1"/>
  <c r="AK261" i="2" s="1"/>
  <c r="X256" i="2"/>
  <c r="AD256" i="2" s="1"/>
  <c r="AJ261" i="2" s="1"/>
  <c r="N257" i="2"/>
  <c r="Y257" i="2" s="1"/>
  <c r="AE257" i="2" s="1"/>
  <c r="AP269" i="2" s="1"/>
  <c r="X258" i="2"/>
  <c r="AD258" i="2" s="1"/>
  <c r="X259" i="2"/>
  <c r="AD259" i="2" s="1"/>
  <c r="AL262" i="2" s="1"/>
  <c r="X260" i="2"/>
  <c r="AD260" i="2" s="1"/>
  <c r="AR262" i="2" s="1"/>
  <c r="X261" i="2"/>
  <c r="AD261" i="2" s="1"/>
  <c r="X263" i="2"/>
  <c r="AD263" i="2" s="1"/>
  <c r="X264" i="2"/>
  <c r="AD264" i="2" s="1"/>
  <c r="X271" i="2"/>
  <c r="AD271" i="2" s="1"/>
  <c r="AR265" i="2" s="1"/>
  <c r="X272" i="2"/>
  <c r="AD272" i="2" s="1"/>
  <c r="X253" i="2"/>
  <c r="AD253" i="2" s="1"/>
  <c r="AR242" i="2"/>
  <c r="AK242" i="2"/>
  <c r="AJ242" i="2"/>
  <c r="AQ242" i="2"/>
  <c r="AT243" i="2"/>
  <c r="AM243" i="2"/>
  <c r="AQ243" i="2"/>
  <c r="AJ243" i="2"/>
  <c r="W244" i="2"/>
  <c r="AC244" i="2" s="1"/>
  <c r="W245" i="2"/>
  <c r="AC245" i="2" s="1"/>
  <c r="W246" i="2"/>
  <c r="AC246" i="2" s="1"/>
  <c r="AP234" i="2" s="1"/>
  <c r="W247" i="2"/>
  <c r="AC247" i="2" s="1"/>
  <c r="AM235" i="2" s="1"/>
  <c r="W249" i="2"/>
  <c r="AC249" i="2" s="1"/>
  <c r="W250" i="2"/>
  <c r="AC250" i="2" s="1"/>
  <c r="AS212" i="2"/>
  <c r="AL212" i="2"/>
  <c r="AI213" i="2"/>
  <c r="AP213" i="2"/>
  <c r="AJ199" i="2"/>
  <c r="AQ199" i="2"/>
  <c r="X189" i="2"/>
  <c r="AD189" i="2" s="1"/>
  <c r="AK195" i="2" s="1"/>
  <c r="X192" i="2"/>
  <c r="AD192" i="2" s="1"/>
  <c r="X193" i="2"/>
  <c r="AD193" i="2" s="1"/>
  <c r="AL196" i="2" s="1"/>
  <c r="X205" i="2"/>
  <c r="AD205" i="2" s="1"/>
  <c r="AK199" i="2" s="1"/>
  <c r="X195" i="2"/>
  <c r="AD195" i="2" s="1"/>
  <c r="AQ196" i="2" s="1"/>
  <c r="X200" i="2"/>
  <c r="AD200" i="2" s="1"/>
  <c r="X201" i="2"/>
  <c r="AD201" i="2" s="1"/>
  <c r="AP635" i="2"/>
  <c r="AI635" i="2"/>
  <c r="AL638" i="2"/>
  <c r="AS638" i="2"/>
  <c r="AL635" i="2"/>
  <c r="AS635" i="2"/>
  <c r="AP636" i="2"/>
  <c r="AI636" i="2"/>
  <c r="AS636" i="2"/>
  <c r="AL636" i="2"/>
  <c r="AP647" i="2"/>
  <c r="U627" i="2"/>
  <c r="W629" i="2"/>
  <c r="AC629" i="2" s="1"/>
  <c r="N629" i="2"/>
  <c r="AS630" i="2"/>
  <c r="W633" i="2"/>
  <c r="AC633" i="2" s="1"/>
  <c r="N633" i="2"/>
  <c r="U635" i="2"/>
  <c r="W637" i="2"/>
  <c r="AC637" i="2" s="1"/>
  <c r="N637" i="2"/>
  <c r="W641" i="2"/>
  <c r="AC641" i="2" s="1"/>
  <c r="N641" i="2"/>
  <c r="U643" i="2"/>
  <c r="W640" i="2"/>
  <c r="AC640" i="2" s="1"/>
  <c r="N640" i="2"/>
  <c r="Y640" i="2" s="1"/>
  <c r="AE640" i="2" s="1"/>
  <c r="AI643" i="2"/>
  <c r="W630" i="2"/>
  <c r="AC630" i="2" s="1"/>
  <c r="N630" i="2"/>
  <c r="Y630" i="2" s="1"/>
  <c r="AE630" i="2" s="1"/>
  <c r="W634" i="2"/>
  <c r="AC634" i="2" s="1"/>
  <c r="N634" i="2"/>
  <c r="Y634" i="2" s="1"/>
  <c r="AE634" i="2" s="1"/>
  <c r="W638" i="2"/>
  <c r="AC638" i="2" s="1"/>
  <c r="N638" i="2"/>
  <c r="Y638" i="2" s="1"/>
  <c r="AE638" i="2" s="1"/>
  <c r="W642" i="2"/>
  <c r="AC642" i="2" s="1"/>
  <c r="N642" i="2"/>
  <c r="Y642" i="2" s="1"/>
  <c r="AE642" i="2" s="1"/>
  <c r="AT639" i="2"/>
  <c r="AM639" i="2"/>
  <c r="W632" i="2"/>
  <c r="AC632" i="2" s="1"/>
  <c r="N632" i="2"/>
  <c r="Y632" i="2" s="1"/>
  <c r="AE632" i="2" s="1"/>
  <c r="AJ638" i="2"/>
  <c r="AS639" i="2"/>
  <c r="AL639" i="2"/>
  <c r="W627" i="2"/>
  <c r="AC627" i="2" s="1"/>
  <c r="N627" i="2"/>
  <c r="U629" i="2"/>
  <c r="U633" i="2"/>
  <c r="W635" i="2"/>
  <c r="AC635" i="2" s="1"/>
  <c r="N635" i="2"/>
  <c r="U637" i="2"/>
  <c r="AR638" i="2"/>
  <c r="U641" i="2"/>
  <c r="W643" i="2"/>
  <c r="AC643" i="2" s="1"/>
  <c r="N643" i="2"/>
  <c r="AP639" i="2"/>
  <c r="AI639" i="2"/>
  <c r="AP631" i="2"/>
  <c r="AI631" i="2"/>
  <c r="N645" i="2"/>
  <c r="Y645" i="2" s="1"/>
  <c r="AE645" i="2" s="1"/>
  <c r="N646" i="2"/>
  <c r="Y646" i="2" s="1"/>
  <c r="AE646" i="2" s="1"/>
  <c r="AS613" i="2"/>
  <c r="AP614" i="2"/>
  <c r="AI614" i="2"/>
  <c r="AL616" i="2"/>
  <c r="AS616" i="2"/>
  <c r="AP622" i="2"/>
  <c r="AI622" i="2"/>
  <c r="AL617" i="2"/>
  <c r="AL614" i="2"/>
  <c r="W618" i="2"/>
  <c r="AC618" i="2" s="1"/>
  <c r="N618" i="2"/>
  <c r="Y618" i="2" s="1"/>
  <c r="AE618" i="2" s="1"/>
  <c r="AS608" i="2"/>
  <c r="AM614" i="2"/>
  <c r="AI617" i="2"/>
  <c r="X605" i="2"/>
  <c r="AD605" i="2" s="1"/>
  <c r="W608" i="2"/>
  <c r="AC608" i="2" s="1"/>
  <c r="N608" i="2"/>
  <c r="Y608" i="2" s="1"/>
  <c r="AE608" i="2" s="1"/>
  <c r="W612" i="2"/>
  <c r="AC612" i="2" s="1"/>
  <c r="N612" i="2"/>
  <c r="X613" i="2"/>
  <c r="AD613" i="2" s="1"/>
  <c r="W616" i="2"/>
  <c r="AC616" i="2" s="1"/>
  <c r="N616" i="2"/>
  <c r="Y616" i="2" s="1"/>
  <c r="AE616" i="2" s="1"/>
  <c r="AJ616" i="2"/>
  <c r="W620" i="2"/>
  <c r="AC620" i="2" s="1"/>
  <c r="N620" i="2"/>
  <c r="Y620" i="2" s="1"/>
  <c r="AE620" i="2" s="1"/>
  <c r="X621" i="2"/>
  <c r="AD621" i="2" s="1"/>
  <c r="W624" i="2"/>
  <c r="AC624" i="2" s="1"/>
  <c r="N624" i="2"/>
  <c r="AR613" i="2"/>
  <c r="AK613" i="2"/>
  <c r="W610" i="2"/>
  <c r="AC610" i="2" s="1"/>
  <c r="N610" i="2"/>
  <c r="Y610" i="2" s="1"/>
  <c r="AE610" i="2" s="1"/>
  <c r="AP625" i="2"/>
  <c r="AI625" i="2"/>
  <c r="W605" i="2"/>
  <c r="AC605" i="2" s="1"/>
  <c r="N605" i="2"/>
  <c r="Y605" i="2" s="1"/>
  <c r="AE605" i="2" s="1"/>
  <c r="W613" i="2"/>
  <c r="AC613" i="2" s="1"/>
  <c r="N613" i="2"/>
  <c r="Y613" i="2" s="1"/>
  <c r="AE613" i="2" s="1"/>
  <c r="W621" i="2"/>
  <c r="AC621" i="2" s="1"/>
  <c r="N621" i="2"/>
  <c r="Y621" i="2" s="1"/>
  <c r="AE621" i="2" s="1"/>
  <c r="W607" i="2"/>
  <c r="AC607" i="2" s="1"/>
  <c r="N607" i="2"/>
  <c r="Y607" i="2" s="1"/>
  <c r="AE607" i="2" s="1"/>
  <c r="X608" i="2"/>
  <c r="AD608" i="2" s="1"/>
  <c r="W611" i="2"/>
  <c r="AC611" i="2" s="1"/>
  <c r="N611" i="2"/>
  <c r="Y611" i="2" s="1"/>
  <c r="AE611" i="2" s="1"/>
  <c r="X612" i="2"/>
  <c r="AD612" i="2" s="1"/>
  <c r="W614" i="2"/>
  <c r="AC614" i="2" s="1"/>
  <c r="W615" i="2"/>
  <c r="AC615" i="2" s="1"/>
  <c r="N615" i="2"/>
  <c r="Y615" i="2" s="1"/>
  <c r="AE615" i="2" s="1"/>
  <c r="X616" i="2"/>
  <c r="AD616" i="2" s="1"/>
  <c r="W619" i="2"/>
  <c r="AC619" i="2" s="1"/>
  <c r="N619" i="2"/>
  <c r="Y619" i="2" s="1"/>
  <c r="AE619" i="2" s="1"/>
  <c r="X620" i="2"/>
  <c r="AD620" i="2" s="1"/>
  <c r="W622" i="2"/>
  <c r="AC622" i="2" s="1"/>
  <c r="W623" i="2"/>
  <c r="AC623" i="2" s="1"/>
  <c r="N623" i="2"/>
  <c r="Y623" i="2" s="1"/>
  <c r="AE623" i="2" s="1"/>
  <c r="X624" i="2"/>
  <c r="AD624" i="2" s="1"/>
  <c r="AI609" i="2"/>
  <c r="AP591" i="2"/>
  <c r="AS595" i="2"/>
  <c r="AL595" i="2"/>
  <c r="AP592" i="2"/>
  <c r="AI592" i="2"/>
  <c r="W588" i="2"/>
  <c r="AC588" i="2" s="1"/>
  <c r="N588" i="2"/>
  <c r="AP584" i="2"/>
  <c r="AI584" i="2"/>
  <c r="AQ594" i="2"/>
  <c r="AJ594" i="2"/>
  <c r="W583" i="2"/>
  <c r="AC583" i="2" s="1"/>
  <c r="N583" i="2"/>
  <c r="U586" i="2"/>
  <c r="X588" i="2"/>
  <c r="AD588" i="2" s="1"/>
  <c r="W589" i="2"/>
  <c r="AC589" i="2" s="1"/>
  <c r="N589" i="2"/>
  <c r="U591" i="2"/>
  <c r="Y592" i="2"/>
  <c r="AE592" i="2" s="1"/>
  <c r="X593" i="2"/>
  <c r="AD593" i="2" s="1"/>
  <c r="W594" i="2"/>
  <c r="AC594" i="2" s="1"/>
  <c r="N594" i="2"/>
  <c r="U597" i="2"/>
  <c r="X598" i="2"/>
  <c r="AD598" i="2" s="1"/>
  <c r="W599" i="2"/>
  <c r="AC599" i="2" s="1"/>
  <c r="N599" i="2"/>
  <c r="U602" i="2"/>
  <c r="AQ591" i="2"/>
  <c r="AJ591" i="2"/>
  <c r="W593" i="2"/>
  <c r="AC593" i="2" s="1"/>
  <c r="N593" i="2"/>
  <c r="W598" i="2"/>
  <c r="AC598" i="2" s="1"/>
  <c r="N598" i="2"/>
  <c r="X583" i="2"/>
  <c r="AD583" i="2" s="1"/>
  <c r="AI583" i="2"/>
  <c r="W585" i="2"/>
  <c r="AC585" i="2" s="1"/>
  <c r="N585" i="2"/>
  <c r="Y585" i="2" s="1"/>
  <c r="AE585" i="2" s="1"/>
  <c r="U588" i="2"/>
  <c r="X589" i="2"/>
  <c r="AD589" i="2" s="1"/>
  <c r="W590" i="2"/>
  <c r="AC590" i="2" s="1"/>
  <c r="N590" i="2"/>
  <c r="Y590" i="2" s="1"/>
  <c r="AE590" i="2" s="1"/>
  <c r="AK592" i="2"/>
  <c r="U593" i="2"/>
  <c r="X594" i="2"/>
  <c r="AD594" i="2" s="1"/>
  <c r="W596" i="2"/>
  <c r="AC596" i="2" s="1"/>
  <c r="N596" i="2"/>
  <c r="Y596" i="2" s="1"/>
  <c r="AE596" i="2" s="1"/>
  <c r="U598" i="2"/>
  <c r="X599" i="2"/>
  <c r="AD599" i="2" s="1"/>
  <c r="AS587" i="2"/>
  <c r="AL587" i="2"/>
  <c r="W601" i="2"/>
  <c r="AC601" i="2" s="1"/>
  <c r="N601" i="2"/>
  <c r="Y601" i="2" s="1"/>
  <c r="AE601" i="2" s="1"/>
  <c r="AP595" i="2"/>
  <c r="AI595" i="2"/>
  <c r="AP587" i="2"/>
  <c r="AI587" i="2"/>
  <c r="U583" i="2"/>
  <c r="AR591" i="2"/>
  <c r="AK591" i="2"/>
  <c r="W586" i="2"/>
  <c r="AC586" i="2" s="1"/>
  <c r="N586" i="2"/>
  <c r="U589" i="2"/>
  <c r="W591" i="2"/>
  <c r="AC591" i="2" s="1"/>
  <c r="N591" i="2"/>
  <c r="U594" i="2"/>
  <c r="Y595" i="2"/>
  <c r="AE595" i="2" s="1"/>
  <c r="AR594" i="2"/>
  <c r="AK594" i="2"/>
  <c r="W597" i="2"/>
  <c r="AC597" i="2" s="1"/>
  <c r="N597" i="2"/>
  <c r="U599" i="2"/>
  <c r="Y600" i="2"/>
  <c r="AE600" i="2" s="1"/>
  <c r="X601" i="2"/>
  <c r="AD601" i="2" s="1"/>
  <c r="W602" i="2"/>
  <c r="AC602" i="2" s="1"/>
  <c r="N602" i="2"/>
  <c r="Y603" i="2"/>
  <c r="AE603" i="2" s="1"/>
  <c r="W563" i="2"/>
  <c r="AC563" i="2" s="1"/>
  <c r="N563" i="2"/>
  <c r="AQ569" i="2"/>
  <c r="W567" i="2"/>
  <c r="AC567" i="2" s="1"/>
  <c r="N567" i="2"/>
  <c r="AP578" i="2"/>
  <c r="W571" i="2"/>
  <c r="AC571" i="2" s="1"/>
  <c r="N571" i="2"/>
  <c r="W575" i="2"/>
  <c r="AC575" i="2" s="1"/>
  <c r="N575" i="2"/>
  <c r="AS565" i="2"/>
  <c r="AL565" i="2"/>
  <c r="Y581" i="2"/>
  <c r="AE581" i="2" s="1"/>
  <c r="W564" i="2"/>
  <c r="AC564" i="2" s="1"/>
  <c r="N564" i="2"/>
  <c r="W568" i="2"/>
  <c r="AC568" i="2" s="1"/>
  <c r="N568" i="2"/>
  <c r="AS569" i="2"/>
  <c r="AP570" i="2"/>
  <c r="AI570" i="2"/>
  <c r="W572" i="2"/>
  <c r="AC572" i="2" s="1"/>
  <c r="N572" i="2"/>
  <c r="W576" i="2"/>
  <c r="AC576" i="2" s="1"/>
  <c r="N576" i="2"/>
  <c r="AM573" i="2"/>
  <c r="AS573" i="2"/>
  <c r="AL573" i="2"/>
  <c r="W561" i="2"/>
  <c r="AC561" i="2" s="1"/>
  <c r="N561" i="2"/>
  <c r="Y561" i="2" s="1"/>
  <c r="AE561" i="2" s="1"/>
  <c r="U563" i="2"/>
  <c r="AT570" i="2"/>
  <c r="AM570" i="2"/>
  <c r="U567" i="2"/>
  <c r="W569" i="2"/>
  <c r="AC569" i="2" s="1"/>
  <c r="N569" i="2"/>
  <c r="Y569" i="2" s="1"/>
  <c r="AE569" i="2" s="1"/>
  <c r="AK570" i="2"/>
  <c r="U571" i="2"/>
  <c r="AI572" i="2"/>
  <c r="AQ573" i="2"/>
  <c r="AK572" i="2"/>
  <c r="U575" i="2"/>
  <c r="W577" i="2"/>
  <c r="AC577" i="2" s="1"/>
  <c r="N577" i="2"/>
  <c r="AR569" i="2"/>
  <c r="U564" i="2"/>
  <c r="N566" i="2"/>
  <c r="Y566" i="2" s="1"/>
  <c r="AE566" i="2" s="1"/>
  <c r="AS570" i="2"/>
  <c r="AL570" i="2"/>
  <c r="U568" i="2"/>
  <c r="AI569" i="2"/>
  <c r="AQ570" i="2"/>
  <c r="U572" i="2"/>
  <c r="AM572" i="2"/>
  <c r="AL580" i="2"/>
  <c r="AS580" i="2"/>
  <c r="W574" i="2"/>
  <c r="AC574" i="2" s="1"/>
  <c r="N574" i="2"/>
  <c r="AQ572" i="2"/>
  <c r="AJ572" i="2"/>
  <c r="U576" i="2"/>
  <c r="AP573" i="2"/>
  <c r="AI573" i="2"/>
  <c r="AP565" i="2"/>
  <c r="AI565" i="2"/>
  <c r="N579" i="2"/>
  <c r="Y579" i="2" s="1"/>
  <c r="AE579" i="2" s="1"/>
  <c r="N580" i="2"/>
  <c r="Y580" i="2" s="1"/>
  <c r="AE580" i="2" s="1"/>
  <c r="AL550" i="2"/>
  <c r="AS550" i="2"/>
  <c r="AP547" i="2"/>
  <c r="AI547" i="2"/>
  <c r="W539" i="2"/>
  <c r="AC539" i="2" s="1"/>
  <c r="N539" i="2"/>
  <c r="Y539" i="2" s="1"/>
  <c r="AE539" i="2" s="1"/>
  <c r="W547" i="2"/>
  <c r="AC547" i="2" s="1"/>
  <c r="N547" i="2"/>
  <c r="Y547" i="2" s="1"/>
  <c r="AE547" i="2" s="1"/>
  <c r="W555" i="2"/>
  <c r="AC555" i="2" s="1"/>
  <c r="N555" i="2"/>
  <c r="Y555" i="2" s="1"/>
  <c r="AE555" i="2" s="1"/>
  <c r="U542" i="2"/>
  <c r="W544" i="2"/>
  <c r="AC544" i="2" s="1"/>
  <c r="N544" i="2"/>
  <c r="AS548" i="2"/>
  <c r="U546" i="2"/>
  <c r="AQ548" i="2"/>
  <c r="U550" i="2"/>
  <c r="AM550" i="2"/>
  <c r="W552" i="2"/>
  <c r="AC552" i="2" s="1"/>
  <c r="N552" i="2"/>
  <c r="U554" i="2"/>
  <c r="U558" i="2"/>
  <c r="AM548" i="2"/>
  <c r="W541" i="2"/>
  <c r="AC541" i="2" s="1"/>
  <c r="N541" i="2"/>
  <c r="Y541" i="2" s="1"/>
  <c r="AE541" i="2" s="1"/>
  <c r="AJ547" i="2"/>
  <c r="W545" i="2"/>
  <c r="AC545" i="2" s="1"/>
  <c r="N545" i="2"/>
  <c r="Y545" i="2" s="1"/>
  <c r="AE545" i="2" s="1"/>
  <c r="W549" i="2"/>
  <c r="AC549" i="2" s="1"/>
  <c r="W553" i="2"/>
  <c r="AC553" i="2" s="1"/>
  <c r="N553" i="2"/>
  <c r="Y553" i="2" s="1"/>
  <c r="AE553" i="2" s="1"/>
  <c r="AS543" i="2"/>
  <c r="AL543" i="2"/>
  <c r="W557" i="2"/>
  <c r="AC557" i="2" s="1"/>
  <c r="N557" i="2"/>
  <c r="Y557" i="2" s="1"/>
  <c r="AE557" i="2" s="1"/>
  <c r="AP559" i="2"/>
  <c r="AI543" i="2"/>
  <c r="W542" i="2"/>
  <c r="AC542" i="2" s="1"/>
  <c r="N542" i="2"/>
  <c r="Y542" i="2" s="1"/>
  <c r="AE542" i="2" s="1"/>
  <c r="U544" i="2"/>
  <c r="W546" i="2"/>
  <c r="AC546" i="2" s="1"/>
  <c r="N546" i="2"/>
  <c r="AS547" i="2"/>
  <c r="AP548" i="2"/>
  <c r="W550" i="2"/>
  <c r="AC550" i="2" s="1"/>
  <c r="N550" i="2"/>
  <c r="U552" i="2"/>
  <c r="W554" i="2"/>
  <c r="AC554" i="2" s="1"/>
  <c r="N554" i="2"/>
  <c r="AM551" i="2"/>
  <c r="AS551" i="2"/>
  <c r="AL551" i="2"/>
  <c r="W558" i="2"/>
  <c r="AC558" i="2" s="1"/>
  <c r="N558" i="2"/>
  <c r="AP551" i="2"/>
  <c r="AI551" i="2"/>
  <c r="AP529" i="2"/>
  <c r="AI529" i="2"/>
  <c r="AL525" i="2"/>
  <c r="AS525" i="2"/>
  <c r="W519" i="2"/>
  <c r="AC519" i="2" s="1"/>
  <c r="N519" i="2"/>
  <c r="AQ525" i="2"/>
  <c r="AJ525" i="2"/>
  <c r="W523" i="2"/>
  <c r="AC523" i="2" s="1"/>
  <c r="N523" i="2"/>
  <c r="W527" i="2"/>
  <c r="AC527" i="2" s="1"/>
  <c r="N527" i="2"/>
  <c r="W531" i="2"/>
  <c r="AC531" i="2" s="1"/>
  <c r="N531" i="2"/>
  <c r="Y531" i="2" s="1"/>
  <c r="AE531" i="2" s="1"/>
  <c r="W536" i="2"/>
  <c r="AC536" i="2" s="1"/>
  <c r="N536" i="2"/>
  <c r="W520" i="2"/>
  <c r="AC520" i="2" s="1"/>
  <c r="N520" i="2"/>
  <c r="W524" i="2"/>
  <c r="AC524" i="2" s="1"/>
  <c r="N524" i="2"/>
  <c r="AP526" i="2"/>
  <c r="AI526" i="2"/>
  <c r="W528" i="2"/>
  <c r="AC528" i="2" s="1"/>
  <c r="N528" i="2"/>
  <c r="AK529" i="2"/>
  <c r="W532" i="2"/>
  <c r="AC532" i="2" s="1"/>
  <c r="N532" i="2"/>
  <c r="W517" i="2"/>
  <c r="AC517" i="2" s="1"/>
  <c r="N517" i="2"/>
  <c r="Y517" i="2" s="1"/>
  <c r="AE517" i="2" s="1"/>
  <c r="U519" i="2"/>
  <c r="AM526" i="2"/>
  <c r="U523" i="2"/>
  <c r="W525" i="2"/>
  <c r="AC525" i="2" s="1"/>
  <c r="N525" i="2"/>
  <c r="Y525" i="2" s="1"/>
  <c r="AE525" i="2" s="1"/>
  <c r="AK526" i="2"/>
  <c r="U527" i="2"/>
  <c r="X532" i="2"/>
  <c r="AD532" i="2" s="1"/>
  <c r="W533" i="2"/>
  <c r="AC533" i="2" s="1"/>
  <c r="N533" i="2"/>
  <c r="Y533" i="2" s="1"/>
  <c r="AE533" i="2" s="1"/>
  <c r="U536" i="2"/>
  <c r="AP521" i="2"/>
  <c r="AI521" i="2"/>
  <c r="AR525" i="2"/>
  <c r="AK525" i="2"/>
  <c r="U520" i="2"/>
  <c r="AL526" i="2"/>
  <c r="U524" i="2"/>
  <c r="AI525" i="2"/>
  <c r="AQ526" i="2"/>
  <c r="U528" i="2"/>
  <c r="AL536" i="2"/>
  <c r="AS536" i="2"/>
  <c r="N530" i="2"/>
  <c r="U532" i="2"/>
  <c r="X533" i="2"/>
  <c r="AD533" i="2" s="1"/>
  <c r="AI533" i="2"/>
  <c r="W535" i="2"/>
  <c r="AC535" i="2" s="1"/>
  <c r="N535" i="2"/>
  <c r="Y535" i="2" s="1"/>
  <c r="AE535" i="2" s="1"/>
  <c r="Y537" i="2"/>
  <c r="AE537" i="2" s="1"/>
  <c r="AS507" i="2"/>
  <c r="AL507" i="2"/>
  <c r="AP507" i="2"/>
  <c r="AL503" i="2"/>
  <c r="AS503" i="2"/>
  <c r="AP503" i="2"/>
  <c r="AI503" i="2"/>
  <c r="AL506" i="2"/>
  <c r="AS506" i="2"/>
  <c r="W495" i="2"/>
  <c r="AC495" i="2" s="1"/>
  <c r="N495" i="2"/>
  <c r="Y495" i="2" s="1"/>
  <c r="AE495" i="2" s="1"/>
  <c r="AT504" i="2"/>
  <c r="AM504" i="2"/>
  <c r="W503" i="2"/>
  <c r="AC503" i="2" s="1"/>
  <c r="N503" i="2"/>
  <c r="Y503" i="2" s="1"/>
  <c r="AE503" i="2" s="1"/>
  <c r="AR506" i="2"/>
  <c r="AK506" i="2"/>
  <c r="W511" i="2"/>
  <c r="AC511" i="2" s="1"/>
  <c r="N511" i="2"/>
  <c r="Y511" i="2" s="1"/>
  <c r="AE511" i="2" s="1"/>
  <c r="AR503" i="2"/>
  <c r="U498" i="2"/>
  <c r="W500" i="2"/>
  <c r="AC500" i="2" s="1"/>
  <c r="N500" i="2"/>
  <c r="U502" i="2"/>
  <c r="U506" i="2"/>
  <c r="AL514" i="2"/>
  <c r="W508" i="2"/>
  <c r="AC508" i="2" s="1"/>
  <c r="N508" i="2"/>
  <c r="U510" i="2"/>
  <c r="U514" i="2"/>
  <c r="W497" i="2"/>
  <c r="AC497" i="2" s="1"/>
  <c r="N497" i="2"/>
  <c r="Y497" i="2" s="1"/>
  <c r="AE497" i="2" s="1"/>
  <c r="AJ503" i="2"/>
  <c r="W501" i="2"/>
  <c r="AC501" i="2" s="1"/>
  <c r="N501" i="2"/>
  <c r="Y501" i="2" s="1"/>
  <c r="AE501" i="2" s="1"/>
  <c r="AP496" i="2"/>
  <c r="AI496" i="2"/>
  <c r="W505" i="2"/>
  <c r="AC505" i="2" s="1"/>
  <c r="N505" i="2"/>
  <c r="Y505" i="2" s="1"/>
  <c r="AE505" i="2" s="1"/>
  <c r="W509" i="2"/>
  <c r="AC509" i="2" s="1"/>
  <c r="N509" i="2"/>
  <c r="Y509" i="2" s="1"/>
  <c r="AE509" i="2" s="1"/>
  <c r="AS499" i="2"/>
  <c r="W513" i="2"/>
  <c r="AC513" i="2" s="1"/>
  <c r="N513" i="2"/>
  <c r="Y513" i="2" s="1"/>
  <c r="AE513" i="2" s="1"/>
  <c r="AP499" i="2"/>
  <c r="AI499" i="2"/>
  <c r="AS495" i="2"/>
  <c r="W498" i="2"/>
  <c r="AC498" i="2" s="1"/>
  <c r="N498" i="2"/>
  <c r="Y498" i="2" s="1"/>
  <c r="AE498" i="2" s="1"/>
  <c r="U500" i="2"/>
  <c r="W502" i="2"/>
  <c r="AC502" i="2" s="1"/>
  <c r="N502" i="2"/>
  <c r="Y502" i="2" s="1"/>
  <c r="AE502" i="2" s="1"/>
  <c r="W506" i="2"/>
  <c r="AC506" i="2" s="1"/>
  <c r="N506" i="2"/>
  <c r="U508" i="2"/>
  <c r="W510" i="2"/>
  <c r="AC510" i="2" s="1"/>
  <c r="N510" i="2"/>
  <c r="AT507" i="2"/>
  <c r="AM507" i="2"/>
  <c r="AS511" i="2"/>
  <c r="W514" i="2"/>
  <c r="AC514" i="2" s="1"/>
  <c r="N514" i="2"/>
  <c r="W480" i="2"/>
  <c r="AC480" i="2" s="1"/>
  <c r="N480" i="2"/>
  <c r="AS481" i="2"/>
  <c r="AP482" i="2"/>
  <c r="AI482" i="2"/>
  <c r="W484" i="2"/>
  <c r="AC484" i="2" s="1"/>
  <c r="N484" i="2"/>
  <c r="AK485" i="2"/>
  <c r="W473" i="2"/>
  <c r="AC473" i="2" s="1"/>
  <c r="N473" i="2"/>
  <c r="U475" i="2"/>
  <c r="AT482" i="2"/>
  <c r="AM482" i="2"/>
  <c r="U479" i="2"/>
  <c r="W481" i="2"/>
  <c r="AC481" i="2" s="1"/>
  <c r="N481" i="2"/>
  <c r="U483" i="2"/>
  <c r="AI484" i="2"/>
  <c r="AQ485" i="2"/>
  <c r="AR484" i="2"/>
  <c r="AK484" i="2"/>
  <c r="W489" i="2"/>
  <c r="AC489" i="2" s="1"/>
  <c r="N489" i="2"/>
  <c r="W476" i="2"/>
  <c r="AC476" i="2" s="1"/>
  <c r="N476" i="2"/>
  <c r="W488" i="2"/>
  <c r="AC488" i="2" s="1"/>
  <c r="N488" i="2"/>
  <c r="AR481" i="2"/>
  <c r="AK481" i="2"/>
  <c r="U476" i="2"/>
  <c r="W478" i="2"/>
  <c r="AC478" i="2" s="1"/>
  <c r="N478" i="2"/>
  <c r="Y478" i="2" s="1"/>
  <c r="AE478" i="2" s="1"/>
  <c r="AL482" i="2"/>
  <c r="U480" i="2"/>
  <c r="AI481" i="2"/>
  <c r="AQ482" i="2"/>
  <c r="U484" i="2"/>
  <c r="AQ484" i="2"/>
  <c r="AJ484" i="2"/>
  <c r="U488" i="2"/>
  <c r="AP485" i="2"/>
  <c r="AI485" i="2"/>
  <c r="U473" i="2"/>
  <c r="W475" i="2"/>
  <c r="AC475" i="2" s="1"/>
  <c r="N475" i="2"/>
  <c r="Y475" i="2" s="1"/>
  <c r="AE475" i="2" s="1"/>
  <c r="AQ481" i="2"/>
  <c r="W479" i="2"/>
  <c r="AC479" i="2" s="1"/>
  <c r="N479" i="2"/>
  <c r="U481" i="2"/>
  <c r="AM481" i="2"/>
  <c r="AP490" i="2"/>
  <c r="AP474" i="2"/>
  <c r="AI474" i="2"/>
  <c r="W483" i="2"/>
  <c r="AC483" i="2" s="1"/>
  <c r="N483" i="2"/>
  <c r="W487" i="2"/>
  <c r="AC487" i="2" s="1"/>
  <c r="N487" i="2"/>
  <c r="Y487" i="2" s="1"/>
  <c r="AE487" i="2" s="1"/>
  <c r="U489" i="2"/>
  <c r="AS493" i="2"/>
  <c r="AL493" i="2"/>
  <c r="AS477" i="2"/>
  <c r="AL477" i="2"/>
  <c r="AP493" i="2"/>
  <c r="AI493" i="2"/>
  <c r="AP477" i="2"/>
  <c r="N491" i="2"/>
  <c r="Y491" i="2" s="1"/>
  <c r="AE491" i="2" s="1"/>
  <c r="N492" i="2"/>
  <c r="Y492" i="2" s="1"/>
  <c r="AE492" i="2" s="1"/>
  <c r="AT462" i="2"/>
  <c r="AM462" i="2"/>
  <c r="AQ462" i="2"/>
  <c r="AJ462" i="2"/>
  <c r="AM463" i="2"/>
  <c r="AT463" i="2"/>
  <c r="AR463" i="2"/>
  <c r="AK463" i="2"/>
  <c r="AJ463" i="2"/>
  <c r="AQ463" i="2"/>
  <c r="AM459" i="2"/>
  <c r="AS460" i="2"/>
  <c r="AL460" i="2"/>
  <c r="AR460" i="2"/>
  <c r="AP451" i="2"/>
  <c r="AI451" i="2"/>
  <c r="AL454" i="2"/>
  <c r="AS454" i="2"/>
  <c r="AQ459" i="2"/>
  <c r="AJ459" i="2"/>
  <c r="W456" i="2"/>
  <c r="AC456" i="2" s="1"/>
  <c r="W464" i="2"/>
  <c r="AC464" i="2" s="1"/>
  <c r="N464" i="2"/>
  <c r="Y464" i="2" s="1"/>
  <c r="AE464" i="2" s="1"/>
  <c r="W451" i="2"/>
  <c r="AC451" i="2" s="1"/>
  <c r="N451" i="2"/>
  <c r="W459" i="2"/>
  <c r="AC459" i="2" s="1"/>
  <c r="N459" i="2"/>
  <c r="W467" i="2"/>
  <c r="AC467" i="2" s="1"/>
  <c r="N467" i="2"/>
  <c r="W454" i="2"/>
  <c r="AC454" i="2" s="1"/>
  <c r="N454" i="2"/>
  <c r="Y454" i="2" s="1"/>
  <c r="AE454" i="2" s="1"/>
  <c r="W458" i="2"/>
  <c r="AC458" i="2" s="1"/>
  <c r="N458" i="2"/>
  <c r="Y458" i="2" s="1"/>
  <c r="AE458" i="2" s="1"/>
  <c r="AT460" i="2"/>
  <c r="W462" i="2"/>
  <c r="AC462" i="2" s="1"/>
  <c r="N462" i="2"/>
  <c r="Y462" i="2" s="1"/>
  <c r="AE462" i="2" s="1"/>
  <c r="W466" i="2"/>
  <c r="AC466" i="2" s="1"/>
  <c r="N466" i="2"/>
  <c r="Y466" i="2" s="1"/>
  <c r="AE466" i="2" s="1"/>
  <c r="W470" i="2"/>
  <c r="AC470" i="2" s="1"/>
  <c r="N470" i="2"/>
  <c r="Y470" i="2" s="1"/>
  <c r="AE470" i="2" s="1"/>
  <c r="U451" i="2"/>
  <c r="N452" i="2"/>
  <c r="Y452" i="2" s="1"/>
  <c r="AE452" i="2" s="1"/>
  <c r="W453" i="2"/>
  <c r="AC453" i="2" s="1"/>
  <c r="N453" i="2"/>
  <c r="Y453" i="2" s="1"/>
  <c r="AE453" i="2" s="1"/>
  <c r="W457" i="2"/>
  <c r="AC457" i="2" s="1"/>
  <c r="N457" i="2"/>
  <c r="Y457" i="2" s="1"/>
  <c r="AE457" i="2" s="1"/>
  <c r="U459" i="2"/>
  <c r="N460" i="2"/>
  <c r="Y460" i="2" s="1"/>
  <c r="AE460" i="2" s="1"/>
  <c r="W461" i="2"/>
  <c r="AC461" i="2" s="1"/>
  <c r="N461" i="2"/>
  <c r="Y461" i="2" s="1"/>
  <c r="AE461" i="2" s="1"/>
  <c r="W465" i="2"/>
  <c r="AC465" i="2" s="1"/>
  <c r="N465" i="2"/>
  <c r="Y465" i="2" s="1"/>
  <c r="AE465" i="2" s="1"/>
  <c r="U467" i="2"/>
  <c r="N468" i="2"/>
  <c r="Y468" i="2" s="1"/>
  <c r="AE468" i="2" s="1"/>
  <c r="W469" i="2"/>
  <c r="AC469" i="2" s="1"/>
  <c r="N469" i="2"/>
  <c r="Y469" i="2" s="1"/>
  <c r="AE469" i="2" s="1"/>
  <c r="X471" i="2"/>
  <c r="AD471" i="2" s="1"/>
  <c r="N471" i="2"/>
  <c r="Y471" i="2" s="1"/>
  <c r="AE471" i="2" s="1"/>
  <c r="AI438" i="2"/>
  <c r="AP441" i="2"/>
  <c r="AI441" i="2"/>
  <c r="AR437" i="2"/>
  <c r="U432" i="2"/>
  <c r="W434" i="2"/>
  <c r="AC434" i="2" s="1"/>
  <c r="N434" i="2"/>
  <c r="U436" i="2"/>
  <c r="AI437" i="2"/>
  <c r="U440" i="2"/>
  <c r="W442" i="2"/>
  <c r="AC442" i="2" s="1"/>
  <c r="N442" i="2"/>
  <c r="U444" i="2"/>
  <c r="AT441" i="2"/>
  <c r="AM441" i="2"/>
  <c r="AS441" i="2"/>
  <c r="AL441" i="2"/>
  <c r="W431" i="2"/>
  <c r="AC431" i="2" s="1"/>
  <c r="N431" i="2"/>
  <c r="W435" i="2"/>
  <c r="AC435" i="2" s="1"/>
  <c r="N435" i="2"/>
  <c r="AP446" i="2"/>
  <c r="AI430" i="2"/>
  <c r="W439" i="2"/>
  <c r="AC439" i="2" s="1"/>
  <c r="N439" i="2"/>
  <c r="AR440" i="2"/>
  <c r="AK440" i="2"/>
  <c r="W443" i="2"/>
  <c r="AC443" i="2" s="1"/>
  <c r="N443" i="2"/>
  <c r="Y443" i="2" s="1"/>
  <c r="AE443" i="2" s="1"/>
  <c r="AS429" i="2"/>
  <c r="W432" i="2"/>
  <c r="AC432" i="2" s="1"/>
  <c r="N432" i="2"/>
  <c r="Y432" i="2" s="1"/>
  <c r="AE432" i="2" s="1"/>
  <c r="U434" i="2"/>
  <c r="W436" i="2"/>
  <c r="AC436" i="2" s="1"/>
  <c r="N436" i="2"/>
  <c r="W440" i="2"/>
  <c r="AC440" i="2" s="1"/>
  <c r="N440" i="2"/>
  <c r="U442" i="2"/>
  <c r="X443" i="2"/>
  <c r="AD443" i="2" s="1"/>
  <c r="W444" i="2"/>
  <c r="AC444" i="2" s="1"/>
  <c r="N444" i="2"/>
  <c r="AI433" i="2"/>
  <c r="W429" i="2"/>
  <c r="AC429" i="2" s="1"/>
  <c r="N429" i="2"/>
  <c r="Y429" i="2" s="1"/>
  <c r="AE429" i="2" s="1"/>
  <c r="U431" i="2"/>
  <c r="AM438" i="2"/>
  <c r="U435" i="2"/>
  <c r="W437" i="2"/>
  <c r="AC437" i="2" s="1"/>
  <c r="N437" i="2"/>
  <c r="Y437" i="2" s="1"/>
  <c r="AE437" i="2" s="1"/>
  <c r="U439" i="2"/>
  <c r="X444" i="2"/>
  <c r="AD444" i="2" s="1"/>
  <c r="W445" i="2"/>
  <c r="AC445" i="2" s="1"/>
  <c r="N445" i="2"/>
  <c r="N447" i="2"/>
  <c r="Y447" i="2" s="1"/>
  <c r="AE447" i="2" s="1"/>
  <c r="N448" i="2"/>
  <c r="Y448" i="2" s="1"/>
  <c r="AE448" i="2" s="1"/>
  <c r="W407" i="2"/>
  <c r="AC407" i="2" s="1"/>
  <c r="N407" i="2"/>
  <c r="Y407" i="2" s="1"/>
  <c r="AE407" i="2" s="1"/>
  <c r="AQ415" i="2"/>
  <c r="AJ415" i="2"/>
  <c r="W423" i="2"/>
  <c r="AC423" i="2" s="1"/>
  <c r="N423" i="2"/>
  <c r="Y423" i="2" s="1"/>
  <c r="AE423" i="2" s="1"/>
  <c r="W415" i="2"/>
  <c r="AC415" i="2" s="1"/>
  <c r="N415" i="2"/>
  <c r="Y415" i="2" s="1"/>
  <c r="AE415" i="2" s="1"/>
  <c r="AK416" i="2"/>
  <c r="X407" i="2"/>
  <c r="AD407" i="2" s="1"/>
  <c r="AI407" i="2"/>
  <c r="Y411" i="2"/>
  <c r="AE411" i="2" s="1"/>
  <c r="W412" i="2"/>
  <c r="AC412" i="2" s="1"/>
  <c r="N412" i="2"/>
  <c r="Y412" i="2" s="1"/>
  <c r="AE412" i="2" s="1"/>
  <c r="X415" i="2"/>
  <c r="AD415" i="2" s="1"/>
  <c r="AI415" i="2"/>
  <c r="AM418" i="2"/>
  <c r="Y419" i="2"/>
  <c r="AE419" i="2" s="1"/>
  <c r="N420" i="2"/>
  <c r="X423" i="2"/>
  <c r="AD423" i="2" s="1"/>
  <c r="AP411" i="2"/>
  <c r="AI411" i="2"/>
  <c r="W409" i="2"/>
  <c r="AC409" i="2" s="1"/>
  <c r="N409" i="2"/>
  <c r="Y409" i="2" s="1"/>
  <c r="AE409" i="2" s="1"/>
  <c r="AS410" i="2"/>
  <c r="X412" i="2"/>
  <c r="AD412" i="2" s="1"/>
  <c r="W413" i="2"/>
  <c r="AC413" i="2" s="1"/>
  <c r="N413" i="2"/>
  <c r="Y413" i="2" s="1"/>
  <c r="AE413" i="2" s="1"/>
  <c r="AP424" i="2"/>
  <c r="AI424" i="2"/>
  <c r="W417" i="2"/>
  <c r="AC417" i="2" s="1"/>
  <c r="N417" i="2"/>
  <c r="Y417" i="2" s="1"/>
  <c r="AE417" i="2" s="1"/>
  <c r="X420" i="2"/>
  <c r="AD420" i="2" s="1"/>
  <c r="W421" i="2"/>
  <c r="AC421" i="2" s="1"/>
  <c r="N421" i="2"/>
  <c r="Y421" i="2" s="1"/>
  <c r="AE421" i="2" s="1"/>
  <c r="W425" i="2"/>
  <c r="AC425" i="2" s="1"/>
  <c r="N425" i="2"/>
  <c r="Y425" i="2" s="1"/>
  <c r="AE425" i="2" s="1"/>
  <c r="Y427" i="2"/>
  <c r="AE427" i="2" s="1"/>
  <c r="AR415" i="2"/>
  <c r="AK415" i="2"/>
  <c r="W410" i="2"/>
  <c r="AC410" i="2" s="1"/>
  <c r="N410" i="2"/>
  <c r="Y410" i="2" s="1"/>
  <c r="AE410" i="2" s="1"/>
  <c r="AS416" i="2"/>
  <c r="AL416" i="2"/>
  <c r="W414" i="2"/>
  <c r="AC414" i="2" s="1"/>
  <c r="N414" i="2"/>
  <c r="AS415" i="2"/>
  <c r="AP416" i="2"/>
  <c r="AI416" i="2"/>
  <c r="W418" i="2"/>
  <c r="AC418" i="2" s="1"/>
  <c r="N418" i="2"/>
  <c r="Y418" i="2" s="1"/>
  <c r="AE418" i="2" s="1"/>
  <c r="AQ418" i="2"/>
  <c r="AJ418" i="2"/>
  <c r="W422" i="2"/>
  <c r="AC422" i="2" s="1"/>
  <c r="N422" i="2"/>
  <c r="Y422" i="2" s="1"/>
  <c r="AE422" i="2" s="1"/>
  <c r="AS419" i="2"/>
  <c r="W426" i="2"/>
  <c r="AC426" i="2" s="1"/>
  <c r="N426" i="2"/>
  <c r="AP419" i="2"/>
  <c r="AI419" i="2"/>
  <c r="AP397" i="2"/>
  <c r="AI397" i="2"/>
  <c r="AL393" i="2"/>
  <c r="AP394" i="2"/>
  <c r="AI394" i="2"/>
  <c r="AS397" i="2"/>
  <c r="AL397" i="2"/>
  <c r="W392" i="2"/>
  <c r="AC392" i="2" s="1"/>
  <c r="N392" i="2"/>
  <c r="Y392" i="2" s="1"/>
  <c r="AE392" i="2" s="1"/>
  <c r="W385" i="2"/>
  <c r="AC385" i="2" s="1"/>
  <c r="N385" i="2"/>
  <c r="U387" i="2"/>
  <c r="AT394" i="2"/>
  <c r="AM394" i="2"/>
  <c r="U391" i="2"/>
  <c r="W393" i="2"/>
  <c r="AC393" i="2" s="1"/>
  <c r="N393" i="2"/>
  <c r="U395" i="2"/>
  <c r="AR396" i="2"/>
  <c r="AK396" i="2"/>
  <c r="U399" i="2"/>
  <c r="W401" i="2"/>
  <c r="AC401" i="2" s="1"/>
  <c r="N401" i="2"/>
  <c r="U403" i="2"/>
  <c r="W390" i="2"/>
  <c r="AC390" i="2" s="1"/>
  <c r="N390" i="2"/>
  <c r="Y390" i="2" s="1"/>
  <c r="AE390" i="2" s="1"/>
  <c r="AS394" i="2"/>
  <c r="AL394" i="2"/>
  <c r="W398" i="2"/>
  <c r="AC398" i="2" s="1"/>
  <c r="N398" i="2"/>
  <c r="Y398" i="2" s="1"/>
  <c r="AE398" i="2" s="1"/>
  <c r="AI401" i="2"/>
  <c r="U385" i="2"/>
  <c r="W387" i="2"/>
  <c r="AC387" i="2" s="1"/>
  <c r="N387" i="2"/>
  <c r="AQ393" i="2"/>
  <c r="AS388" i="2"/>
  <c r="W391" i="2"/>
  <c r="AC391" i="2" s="1"/>
  <c r="N391" i="2"/>
  <c r="Y391" i="2" s="1"/>
  <c r="AE391" i="2" s="1"/>
  <c r="U393" i="2"/>
  <c r="AM393" i="2"/>
  <c r="W395" i="2"/>
  <c r="AC395" i="2" s="1"/>
  <c r="N395" i="2"/>
  <c r="Y395" i="2" s="1"/>
  <c r="AE395" i="2" s="1"/>
  <c r="W399" i="2"/>
  <c r="AC399" i="2" s="1"/>
  <c r="N399" i="2"/>
  <c r="Y399" i="2" s="1"/>
  <c r="AE399" i="2" s="1"/>
  <c r="U401" i="2"/>
  <c r="W403" i="2"/>
  <c r="AC403" i="2" s="1"/>
  <c r="N403" i="2"/>
  <c r="Y403" i="2" s="1"/>
  <c r="AE403" i="2" s="1"/>
  <c r="AP389" i="2"/>
  <c r="AI389" i="2"/>
  <c r="W388" i="2"/>
  <c r="AC388" i="2" s="1"/>
  <c r="N388" i="2"/>
  <c r="Y388" i="2" s="1"/>
  <c r="AE388" i="2" s="1"/>
  <c r="W396" i="2"/>
  <c r="AC396" i="2" s="1"/>
  <c r="N396" i="2"/>
  <c r="Y396" i="2" s="1"/>
  <c r="AE396" i="2" s="1"/>
  <c r="W400" i="2"/>
  <c r="AC400" i="2" s="1"/>
  <c r="N400" i="2"/>
  <c r="Y400" i="2" s="1"/>
  <c r="AE400" i="2" s="1"/>
  <c r="AM397" i="2"/>
  <c r="W404" i="2"/>
  <c r="AC404" i="2" s="1"/>
  <c r="N404" i="2"/>
  <c r="Y404" i="2" s="1"/>
  <c r="AE404" i="2" s="1"/>
  <c r="AL371" i="2"/>
  <c r="AS371" i="2"/>
  <c r="W369" i="2"/>
  <c r="AC369" i="2" s="1"/>
  <c r="N369" i="2"/>
  <c r="AS383" i="2"/>
  <c r="AL383" i="2"/>
  <c r="W381" i="2"/>
  <c r="AC381" i="2" s="1"/>
  <c r="N381" i="2"/>
  <c r="AP383" i="2"/>
  <c r="AI383" i="2"/>
  <c r="AS363" i="2"/>
  <c r="W366" i="2"/>
  <c r="AC366" i="2" s="1"/>
  <c r="N366" i="2"/>
  <c r="W370" i="2"/>
  <c r="AC370" i="2" s="1"/>
  <c r="N370" i="2"/>
  <c r="AI372" i="2"/>
  <c r="W374" i="2"/>
  <c r="AC374" i="2" s="1"/>
  <c r="N374" i="2"/>
  <c r="W378" i="2"/>
  <c r="AC378" i="2" s="1"/>
  <c r="N378" i="2"/>
  <c r="AS379" i="2"/>
  <c r="AS375" i="2"/>
  <c r="AL375" i="2"/>
  <c r="W382" i="2"/>
  <c r="AC382" i="2" s="1"/>
  <c r="N382" i="2"/>
  <c r="W365" i="2"/>
  <c r="AC365" i="2" s="1"/>
  <c r="N365" i="2"/>
  <c r="W373" i="2"/>
  <c r="AC373" i="2" s="1"/>
  <c r="N373" i="2"/>
  <c r="W377" i="2"/>
  <c r="AC377" i="2" s="1"/>
  <c r="N377" i="2"/>
  <c r="Y377" i="2" s="1"/>
  <c r="AE377" i="2" s="1"/>
  <c r="AS367" i="2"/>
  <c r="AL367" i="2"/>
  <c r="W363" i="2"/>
  <c r="AC363" i="2" s="1"/>
  <c r="N363" i="2"/>
  <c r="Y363" i="2" s="1"/>
  <c r="AE363" i="2" s="1"/>
  <c r="U365" i="2"/>
  <c r="AT372" i="2"/>
  <c r="AM372" i="2"/>
  <c r="U369" i="2"/>
  <c r="W371" i="2"/>
  <c r="AC371" i="2" s="1"/>
  <c r="N371" i="2"/>
  <c r="Y371" i="2" s="1"/>
  <c r="AE371" i="2" s="1"/>
  <c r="AK372" i="2"/>
  <c r="U373" i="2"/>
  <c r="AI374" i="2"/>
  <c r="AR374" i="2"/>
  <c r="W379" i="2"/>
  <c r="AC379" i="2" s="1"/>
  <c r="N379" i="2"/>
  <c r="Y379" i="2" s="1"/>
  <c r="AE379" i="2" s="1"/>
  <c r="U381" i="2"/>
  <c r="X382" i="2"/>
  <c r="AD382" i="2" s="1"/>
  <c r="AQ371" i="2"/>
  <c r="AJ371" i="2"/>
  <c r="U366" i="2"/>
  <c r="W368" i="2"/>
  <c r="AC368" i="2" s="1"/>
  <c r="N368" i="2"/>
  <c r="Y368" i="2" s="1"/>
  <c r="AE368" i="2" s="1"/>
  <c r="AS372" i="2"/>
  <c r="AL372" i="2"/>
  <c r="U370" i="2"/>
  <c r="AI371" i="2"/>
  <c r="AQ372" i="2"/>
  <c r="U374" i="2"/>
  <c r="AM374" i="2"/>
  <c r="AQ374" i="2"/>
  <c r="AJ374" i="2"/>
  <c r="U378" i="2"/>
  <c r="U382" i="2"/>
  <c r="AP375" i="2"/>
  <c r="AI375" i="2"/>
  <c r="AP367" i="2"/>
  <c r="AI367" i="2"/>
  <c r="AL352" i="2"/>
  <c r="AS352" i="2"/>
  <c r="AP349" i="2"/>
  <c r="AI349" i="2"/>
  <c r="AP350" i="2"/>
  <c r="AI350" i="2"/>
  <c r="AL357" i="2"/>
  <c r="W343" i="2"/>
  <c r="AC343" i="2" s="1"/>
  <c r="N343" i="2"/>
  <c r="Y343" i="2" s="1"/>
  <c r="AE343" i="2" s="1"/>
  <c r="AS350" i="2"/>
  <c r="AL350" i="2"/>
  <c r="W354" i="2"/>
  <c r="AC354" i="2" s="1"/>
  <c r="N354" i="2"/>
  <c r="AT345" i="2"/>
  <c r="AM345" i="2"/>
  <c r="AR349" i="2"/>
  <c r="AK349" i="2"/>
  <c r="W349" i="2"/>
  <c r="AC349" i="2" s="1"/>
  <c r="N349" i="2"/>
  <c r="AM352" i="2"/>
  <c r="AR352" i="2"/>
  <c r="AK352" i="2"/>
  <c r="AT353" i="2"/>
  <c r="AM353" i="2"/>
  <c r="AS353" i="2"/>
  <c r="AL353" i="2"/>
  <c r="AS345" i="2"/>
  <c r="AL345" i="2"/>
  <c r="W341" i="2"/>
  <c r="AC341" i="2" s="1"/>
  <c r="N341" i="2"/>
  <c r="Y341" i="2" s="1"/>
  <c r="AE341" i="2" s="1"/>
  <c r="X344" i="2"/>
  <c r="AD344" i="2" s="1"/>
  <c r="AI344" i="2"/>
  <c r="W346" i="2"/>
  <c r="AC346" i="2" s="1"/>
  <c r="N346" i="2"/>
  <c r="Y346" i="2" s="1"/>
  <c r="AE346" i="2" s="1"/>
  <c r="X349" i="2"/>
  <c r="AD349" i="2" s="1"/>
  <c r="W351" i="2"/>
  <c r="AC351" i="2" s="1"/>
  <c r="N351" i="2"/>
  <c r="Y351" i="2" s="1"/>
  <c r="AE351" i="2" s="1"/>
  <c r="Y358" i="2"/>
  <c r="AE358" i="2" s="1"/>
  <c r="W348" i="2"/>
  <c r="AC348" i="2" s="1"/>
  <c r="N348" i="2"/>
  <c r="Y348" i="2" s="1"/>
  <c r="AE348" i="2" s="1"/>
  <c r="AQ344" i="2"/>
  <c r="AJ344" i="2"/>
  <c r="W344" i="2"/>
  <c r="AC344" i="2" s="1"/>
  <c r="N344" i="2"/>
  <c r="Y344" i="2" s="1"/>
  <c r="AE344" i="2" s="1"/>
  <c r="AQ352" i="2"/>
  <c r="AJ352" i="2"/>
  <c r="X341" i="2"/>
  <c r="AD341" i="2" s="1"/>
  <c r="AI341" i="2"/>
  <c r="X346" i="2"/>
  <c r="AD346" i="2" s="1"/>
  <c r="W347" i="2"/>
  <c r="AC347" i="2" s="1"/>
  <c r="N347" i="2"/>
  <c r="Y347" i="2" s="1"/>
  <c r="AE347" i="2" s="1"/>
  <c r="U349" i="2"/>
  <c r="X351" i="2"/>
  <c r="AD351" i="2" s="1"/>
  <c r="W352" i="2"/>
  <c r="AC352" i="2" s="1"/>
  <c r="N352" i="2"/>
  <c r="Y352" i="2" s="1"/>
  <c r="AE352" i="2" s="1"/>
  <c r="AP353" i="2"/>
  <c r="AI353" i="2"/>
  <c r="AP345" i="2"/>
  <c r="AI345" i="2"/>
  <c r="N355" i="2"/>
  <c r="Y355" i="2" s="1"/>
  <c r="AE355" i="2" s="1"/>
  <c r="N356" i="2"/>
  <c r="Y356" i="2" s="1"/>
  <c r="AE356" i="2" s="1"/>
  <c r="N357" i="2"/>
  <c r="Y357" i="2" s="1"/>
  <c r="AE357" i="2" s="1"/>
  <c r="N359" i="2"/>
  <c r="Y359" i="2" s="1"/>
  <c r="AE359" i="2" s="1"/>
  <c r="N360" i="2"/>
  <c r="Y360" i="2" s="1"/>
  <c r="AE360" i="2" s="1"/>
  <c r="AP328" i="2"/>
  <c r="AI328" i="2"/>
  <c r="AP331" i="2"/>
  <c r="W322" i="2"/>
  <c r="AC322" i="2" s="1"/>
  <c r="N322" i="2"/>
  <c r="Y322" i="2" s="1"/>
  <c r="AE322" i="2" s="1"/>
  <c r="AL338" i="2"/>
  <c r="W333" i="2"/>
  <c r="AC333" i="2" s="1"/>
  <c r="N333" i="2"/>
  <c r="Y333" i="2" s="1"/>
  <c r="AE333" i="2" s="1"/>
  <c r="W319" i="2"/>
  <c r="AC319" i="2" s="1"/>
  <c r="N319" i="2"/>
  <c r="U321" i="2"/>
  <c r="X322" i="2"/>
  <c r="AD322" i="2" s="1"/>
  <c r="W324" i="2"/>
  <c r="AC324" i="2" s="1"/>
  <c r="N324" i="2"/>
  <c r="U326" i="2"/>
  <c r="AI327" i="2"/>
  <c r="AP320" i="2"/>
  <c r="W329" i="2"/>
  <c r="AC329" i="2" s="1"/>
  <c r="N329" i="2"/>
  <c r="AS330" i="2"/>
  <c r="AK331" i="2"/>
  <c r="U332" i="2"/>
  <c r="AQ330" i="2"/>
  <c r="AJ330" i="2"/>
  <c r="W334" i="2"/>
  <c r="AC334" i="2" s="1"/>
  <c r="N334" i="2"/>
  <c r="U337" i="2"/>
  <c r="W327" i="2"/>
  <c r="AC327" i="2" s="1"/>
  <c r="N327" i="2"/>
  <c r="Y327" i="2" s="1"/>
  <c r="AE327" i="2" s="1"/>
  <c r="AL339" i="2"/>
  <c r="AS331" i="2"/>
  <c r="AL331" i="2"/>
  <c r="X324" i="2"/>
  <c r="AD324" i="2" s="1"/>
  <c r="W325" i="2"/>
  <c r="AC325" i="2" s="1"/>
  <c r="N325" i="2"/>
  <c r="Y325" i="2" s="1"/>
  <c r="AE325" i="2" s="1"/>
  <c r="AM327" i="2"/>
  <c r="AI336" i="2"/>
  <c r="X329" i="2"/>
  <c r="AD329" i="2" s="1"/>
  <c r="W330" i="2"/>
  <c r="AC330" i="2" s="1"/>
  <c r="N330" i="2"/>
  <c r="Y330" i="2" s="1"/>
  <c r="AE330" i="2" s="1"/>
  <c r="X334" i="2"/>
  <c r="AD334" i="2" s="1"/>
  <c r="W335" i="2"/>
  <c r="AC335" i="2" s="1"/>
  <c r="N335" i="2"/>
  <c r="Y335" i="2" s="1"/>
  <c r="AE335" i="2" s="1"/>
  <c r="AI323" i="2"/>
  <c r="AR327" i="2"/>
  <c r="AK327" i="2"/>
  <c r="AR330" i="2"/>
  <c r="AK330" i="2"/>
  <c r="W338" i="2"/>
  <c r="AC338" i="2" s="1"/>
  <c r="N338" i="2"/>
  <c r="Y338" i="2" s="1"/>
  <c r="AE338" i="2" s="1"/>
  <c r="U319" i="2"/>
  <c r="W321" i="2"/>
  <c r="AC321" i="2" s="1"/>
  <c r="N321" i="2"/>
  <c r="U324" i="2"/>
  <c r="X325" i="2"/>
  <c r="AD325" i="2" s="1"/>
  <c r="W326" i="2"/>
  <c r="AC326" i="2" s="1"/>
  <c r="N326" i="2"/>
  <c r="AS327" i="2"/>
  <c r="AK328" i="2"/>
  <c r="U329" i="2"/>
  <c r="X330" i="2"/>
  <c r="AD330" i="2" s="1"/>
  <c r="W332" i="2"/>
  <c r="AC332" i="2" s="1"/>
  <c r="N332" i="2"/>
  <c r="Y332" i="2" s="1"/>
  <c r="AE332" i="2" s="1"/>
  <c r="U334" i="2"/>
  <c r="X335" i="2"/>
  <c r="AD335" i="2" s="1"/>
  <c r="AI335" i="2"/>
  <c r="W337" i="2"/>
  <c r="AC337" i="2" s="1"/>
  <c r="N337" i="2"/>
  <c r="Y337" i="2" s="1"/>
  <c r="AE337" i="2" s="1"/>
  <c r="Y339" i="2"/>
  <c r="AE339" i="2" s="1"/>
  <c r="W297" i="2"/>
  <c r="AC297" i="2" s="1"/>
  <c r="N297" i="2"/>
  <c r="Y297" i="2" s="1"/>
  <c r="AE297" i="2" s="1"/>
  <c r="W305" i="2"/>
  <c r="AC305" i="2" s="1"/>
  <c r="N305" i="2"/>
  <c r="Y305" i="2" s="1"/>
  <c r="AE305" i="2" s="1"/>
  <c r="W299" i="2"/>
  <c r="AC299" i="2" s="1"/>
  <c r="N299" i="2"/>
  <c r="Y299" i="2" s="1"/>
  <c r="AE299" i="2" s="1"/>
  <c r="AS300" i="2"/>
  <c r="X302" i="2"/>
  <c r="AD302" i="2" s="1"/>
  <c r="W303" i="2"/>
  <c r="AC303" i="2" s="1"/>
  <c r="N303" i="2"/>
  <c r="Y303" i="2" s="1"/>
  <c r="AE303" i="2" s="1"/>
  <c r="AM305" i="2"/>
  <c r="W307" i="2"/>
  <c r="AC307" i="2" s="1"/>
  <c r="N307" i="2"/>
  <c r="Y307" i="2" s="1"/>
  <c r="AE307" i="2" s="1"/>
  <c r="X310" i="2"/>
  <c r="AD310" i="2" s="1"/>
  <c r="W311" i="2"/>
  <c r="AC311" i="2" s="1"/>
  <c r="N311" i="2"/>
  <c r="Y311" i="2" s="1"/>
  <c r="AE311" i="2" s="1"/>
  <c r="X299" i="2"/>
  <c r="AD299" i="2" s="1"/>
  <c r="W300" i="2"/>
  <c r="AC300" i="2" s="1"/>
  <c r="N300" i="2"/>
  <c r="Y300" i="2" s="1"/>
  <c r="AE300" i="2" s="1"/>
  <c r="AK301" i="2"/>
  <c r="X303" i="2"/>
  <c r="AD303" i="2" s="1"/>
  <c r="W304" i="2"/>
  <c r="AC304" i="2" s="1"/>
  <c r="N304" i="2"/>
  <c r="Y304" i="2" s="1"/>
  <c r="AE304" i="2" s="1"/>
  <c r="AS305" i="2"/>
  <c r="AI306" i="2"/>
  <c r="X307" i="2"/>
  <c r="AD307" i="2" s="1"/>
  <c r="W308" i="2"/>
  <c r="AC308" i="2" s="1"/>
  <c r="N308" i="2"/>
  <c r="AQ308" i="2"/>
  <c r="AJ308" i="2"/>
  <c r="AT309" i="2"/>
  <c r="AM309" i="2"/>
  <c r="AP301" i="2"/>
  <c r="AI301" i="2"/>
  <c r="AK306" i="2"/>
  <c r="AP317" i="2"/>
  <c r="AI317" i="2"/>
  <c r="AI297" i="2"/>
  <c r="Y301" i="2"/>
  <c r="AE301" i="2" s="1"/>
  <c r="W302" i="2"/>
  <c r="AC302" i="2" s="1"/>
  <c r="N302" i="2"/>
  <c r="Y302" i="2" s="1"/>
  <c r="AE302" i="2" s="1"/>
  <c r="AI305" i="2"/>
  <c r="AQ306" i="2"/>
  <c r="Y309" i="2"/>
  <c r="AE309" i="2" s="1"/>
  <c r="W310" i="2"/>
  <c r="AC310" i="2" s="1"/>
  <c r="N310" i="2"/>
  <c r="Y310" i="2" s="1"/>
  <c r="AE310" i="2" s="1"/>
  <c r="AL309" i="2"/>
  <c r="AI309" i="2"/>
  <c r="N312" i="2"/>
  <c r="Y312" i="2" s="1"/>
  <c r="AE312" i="2" s="1"/>
  <c r="N313" i="2"/>
  <c r="Y313" i="2" s="1"/>
  <c r="AE313" i="2" s="1"/>
  <c r="N315" i="2"/>
  <c r="Y315" i="2" s="1"/>
  <c r="AE315" i="2" s="1"/>
  <c r="N316" i="2"/>
  <c r="Y316" i="2" s="1"/>
  <c r="AE316" i="2" s="1"/>
  <c r="AP283" i="2"/>
  <c r="AI283" i="2"/>
  <c r="AP284" i="2"/>
  <c r="AL286" i="2"/>
  <c r="AS286" i="2"/>
  <c r="AL283" i="2"/>
  <c r="AS283" i="2"/>
  <c r="AS284" i="2"/>
  <c r="AL284" i="2"/>
  <c r="AQ278" i="2"/>
  <c r="AT279" i="2"/>
  <c r="AM279" i="2"/>
  <c r="AP295" i="2"/>
  <c r="AI295" i="2"/>
  <c r="U275" i="2"/>
  <c r="AR283" i="2"/>
  <c r="AK283" i="2"/>
  <c r="W278" i="2"/>
  <c r="AC278" i="2" s="1"/>
  <c r="N278" i="2"/>
  <c r="U281" i="2"/>
  <c r="W283" i="2"/>
  <c r="AC283" i="2" s="1"/>
  <c r="N283" i="2"/>
  <c r="U286" i="2"/>
  <c r="AM286" i="2"/>
  <c r="Y287" i="2"/>
  <c r="AE287" i="2" s="1"/>
  <c r="AK286" i="2"/>
  <c r="AQ286" i="2"/>
  <c r="AJ286" i="2"/>
  <c r="AT287" i="2"/>
  <c r="AM287" i="2"/>
  <c r="AS287" i="2"/>
  <c r="AL287" i="2"/>
  <c r="W277" i="2"/>
  <c r="AC277" i="2" s="1"/>
  <c r="N277" i="2"/>
  <c r="Y277" i="2" s="1"/>
  <c r="AE277" i="2" s="1"/>
  <c r="X278" i="2"/>
  <c r="AD278" i="2" s="1"/>
  <c r="W280" i="2"/>
  <c r="AC280" i="2" s="1"/>
  <c r="N280" i="2"/>
  <c r="Y280" i="2" s="1"/>
  <c r="AE280" i="2" s="1"/>
  <c r="X283" i="2"/>
  <c r="AD283" i="2" s="1"/>
  <c r="AI276" i="2"/>
  <c r="W285" i="2"/>
  <c r="AC285" i="2" s="1"/>
  <c r="N285" i="2"/>
  <c r="Y285" i="2" s="1"/>
  <c r="AE285" i="2" s="1"/>
  <c r="W282" i="2"/>
  <c r="AC282" i="2" s="1"/>
  <c r="N282" i="2"/>
  <c r="Y282" i="2" s="1"/>
  <c r="AE282" i="2" s="1"/>
  <c r="W288" i="2"/>
  <c r="AC288" i="2" s="1"/>
  <c r="N288" i="2"/>
  <c r="Y288" i="2" s="1"/>
  <c r="AE288" i="2" s="1"/>
  <c r="W275" i="2"/>
  <c r="AC275" i="2" s="1"/>
  <c r="N275" i="2"/>
  <c r="Y275" i="2" s="1"/>
  <c r="AE275" i="2" s="1"/>
  <c r="U278" i="2"/>
  <c r="Y279" i="2"/>
  <c r="AE279" i="2" s="1"/>
  <c r="X280" i="2"/>
  <c r="AD280" i="2" s="1"/>
  <c r="W281" i="2"/>
  <c r="AC281" i="2" s="1"/>
  <c r="N281" i="2"/>
  <c r="U283" i="2"/>
  <c r="AM283" i="2"/>
  <c r="Y284" i="2"/>
  <c r="AE284" i="2" s="1"/>
  <c r="X285" i="2"/>
  <c r="AD285" i="2" s="1"/>
  <c r="W286" i="2"/>
  <c r="AC286" i="2" s="1"/>
  <c r="N286" i="2"/>
  <c r="AP287" i="2"/>
  <c r="AI287" i="2"/>
  <c r="AP279" i="2"/>
  <c r="N289" i="2"/>
  <c r="Y289" i="2" s="1"/>
  <c r="AE289" i="2" s="1"/>
  <c r="N290" i="2"/>
  <c r="Y290" i="2" s="1"/>
  <c r="AE290" i="2" s="1"/>
  <c r="N291" i="2"/>
  <c r="Y291" i="2" s="1"/>
  <c r="AE291" i="2" s="1"/>
  <c r="N293" i="2"/>
  <c r="Y293" i="2" s="1"/>
  <c r="AE293" i="2" s="1"/>
  <c r="N294" i="2"/>
  <c r="Y294" i="2" s="1"/>
  <c r="AE294" i="2" s="1"/>
  <c r="AS265" i="2"/>
  <c r="AL265" i="2"/>
  <c r="AL261" i="2"/>
  <c r="AS261" i="2"/>
  <c r="AP261" i="2"/>
  <c r="AI261" i="2"/>
  <c r="AP265" i="2"/>
  <c r="AI265" i="2"/>
  <c r="W255" i="2"/>
  <c r="AC255" i="2" s="1"/>
  <c r="N255" i="2"/>
  <c r="AQ261" i="2"/>
  <c r="W259" i="2"/>
  <c r="AC259" i="2" s="1"/>
  <c r="N259" i="2"/>
  <c r="AP270" i="2"/>
  <c r="W263" i="2"/>
  <c r="AC263" i="2" s="1"/>
  <c r="N263" i="2"/>
  <c r="W267" i="2"/>
  <c r="AC267" i="2" s="1"/>
  <c r="N267" i="2"/>
  <c r="W272" i="2"/>
  <c r="AC272" i="2" s="1"/>
  <c r="N272" i="2"/>
  <c r="AS253" i="2"/>
  <c r="W256" i="2"/>
  <c r="AC256" i="2" s="1"/>
  <c r="N256" i="2"/>
  <c r="Y256" i="2" s="1"/>
  <c r="AE256" i="2" s="1"/>
  <c r="U258" i="2"/>
  <c r="W260" i="2"/>
  <c r="AC260" i="2" s="1"/>
  <c r="N260" i="2"/>
  <c r="W264" i="2"/>
  <c r="AC264" i="2" s="1"/>
  <c r="N264" i="2"/>
  <c r="Y264" i="2" s="1"/>
  <c r="AE264" i="2" s="1"/>
  <c r="AK265" i="2"/>
  <c r="U266" i="2"/>
  <c r="W268" i="2"/>
  <c r="AC268" i="2" s="1"/>
  <c r="N268" i="2"/>
  <c r="Y268" i="2" s="1"/>
  <c r="AE268" i="2" s="1"/>
  <c r="AT265" i="2"/>
  <c r="AM265" i="2"/>
  <c r="U271" i="2"/>
  <c r="W253" i="2"/>
  <c r="AC253" i="2" s="1"/>
  <c r="N253" i="2"/>
  <c r="Y253" i="2" s="1"/>
  <c r="AE253" i="2" s="1"/>
  <c r="U255" i="2"/>
  <c r="AT262" i="2"/>
  <c r="AM262" i="2"/>
  <c r="U259" i="2"/>
  <c r="W261" i="2"/>
  <c r="AC261" i="2" s="1"/>
  <c r="N261" i="2"/>
  <c r="Y261" i="2" s="1"/>
  <c r="AE261" i="2" s="1"/>
  <c r="AK262" i="2"/>
  <c r="U263" i="2"/>
  <c r="AR264" i="2"/>
  <c r="AK264" i="2"/>
  <c r="U267" i="2"/>
  <c r="W269" i="2"/>
  <c r="AC269" i="2" s="1"/>
  <c r="N269" i="2"/>
  <c r="Y269" i="2" s="1"/>
  <c r="AE269" i="2" s="1"/>
  <c r="U272" i="2"/>
  <c r="AI257" i="2"/>
  <c r="AR261" i="2"/>
  <c r="W258" i="2"/>
  <c r="AC258" i="2" s="1"/>
  <c r="N258" i="2"/>
  <c r="AS262" i="2"/>
  <c r="W266" i="2"/>
  <c r="AC266" i="2" s="1"/>
  <c r="N266" i="2"/>
  <c r="Y266" i="2" s="1"/>
  <c r="AE266" i="2" s="1"/>
  <c r="AJ264" i="2"/>
  <c r="AS257" i="2"/>
  <c r="AL257" i="2"/>
  <c r="W271" i="2"/>
  <c r="AC271" i="2" s="1"/>
  <c r="N271" i="2"/>
  <c r="AR248" i="2"/>
  <c r="AK248" i="2"/>
  <c r="AR234" i="2"/>
  <c r="AK234" i="2"/>
  <c r="AS243" i="2"/>
  <c r="AL243" i="2"/>
  <c r="AQ250" i="2"/>
  <c r="AJ250" i="2"/>
  <c r="AT251" i="2"/>
  <c r="AM251" i="2"/>
  <c r="AL231" i="2"/>
  <c r="AS231" i="2"/>
  <c r="AP231" i="2"/>
  <c r="AI231" i="2"/>
  <c r="AJ235" i="2"/>
  <c r="AQ235" i="2"/>
  <c r="AP235" i="2"/>
  <c r="AI235" i="2"/>
  <c r="AQ247" i="2"/>
  <c r="AJ248" i="2"/>
  <c r="AL234" i="2"/>
  <c r="AS234" i="2"/>
  <c r="AQ234" i="2"/>
  <c r="AJ234" i="2"/>
  <c r="AR235" i="2"/>
  <c r="AK235" i="2"/>
  <c r="AR250" i="2"/>
  <c r="AK250" i="2"/>
  <c r="AP250" i="2"/>
  <c r="AI250" i="2"/>
  <c r="AT231" i="2"/>
  <c r="AM231" i="2"/>
  <c r="AL239" i="2"/>
  <c r="AS239" i="2"/>
  <c r="AR231" i="2"/>
  <c r="AK231" i="2"/>
  <c r="AJ231" i="2"/>
  <c r="AQ231" i="2"/>
  <c r="AP239" i="2"/>
  <c r="AI239" i="2"/>
  <c r="AL232" i="2"/>
  <c r="AS232" i="2"/>
  <c r="AR232" i="2"/>
  <c r="AK232" i="2"/>
  <c r="AJ232" i="2"/>
  <c r="AQ232" i="2"/>
  <c r="AP240" i="2"/>
  <c r="AT234" i="2"/>
  <c r="AM234" i="2"/>
  <c r="AP243" i="2"/>
  <c r="AI243" i="2"/>
  <c r="N232" i="2"/>
  <c r="Y232" i="2" s="1"/>
  <c r="AE232" i="2" s="1"/>
  <c r="N235" i="2"/>
  <c r="Y235" i="2" s="1"/>
  <c r="AE235" i="2" s="1"/>
  <c r="AM239" i="2"/>
  <c r="AK240" i="2"/>
  <c r="AQ240" i="2"/>
  <c r="AI242" i="2"/>
  <c r="AM242" i="2"/>
  <c r="N243" i="2"/>
  <c r="Y243" i="2" s="1"/>
  <c r="AE243" i="2" s="1"/>
  <c r="AK243" i="2"/>
  <c r="N248" i="2"/>
  <c r="N251" i="2"/>
  <c r="Y251" i="2" s="1"/>
  <c r="AE251" i="2" s="1"/>
  <c r="AL240" i="2"/>
  <c r="U250" i="2"/>
  <c r="Y250" i="2" s="1"/>
  <c r="AE250" i="2" s="1"/>
  <c r="AK239" i="2"/>
  <c r="AM240" i="2"/>
  <c r="AT217" i="2"/>
  <c r="AM217" i="2"/>
  <c r="AQ217" i="2"/>
  <c r="AJ217" i="2"/>
  <c r="AS210" i="2"/>
  <c r="AL210" i="2"/>
  <c r="AS218" i="2"/>
  <c r="AL218" i="2"/>
  <c r="AM221" i="2"/>
  <c r="AR221" i="2"/>
  <c r="AK221" i="2"/>
  <c r="W211" i="2"/>
  <c r="AC211" i="2" s="1"/>
  <c r="AR217" i="2"/>
  <c r="AK217" i="2"/>
  <c r="AI209" i="2"/>
  <c r="AP209" i="2"/>
  <c r="AT213" i="2"/>
  <c r="AT212" i="2"/>
  <c r="AM212" i="2"/>
  <c r="AT220" i="2"/>
  <c r="AM220" i="2"/>
  <c r="AR220" i="2"/>
  <c r="AK220" i="2"/>
  <c r="AJ221" i="2"/>
  <c r="AQ221" i="2"/>
  <c r="AT209" i="2"/>
  <c r="AM209" i="2"/>
  <c r="AQ209" i="2"/>
  <c r="AJ209" i="2"/>
  <c r="AP212" i="2"/>
  <c r="AI212" i="2"/>
  <c r="AP220" i="2"/>
  <c r="AI220" i="2"/>
  <c r="X210" i="2"/>
  <c r="AD210" i="2" s="1"/>
  <c r="N210" i="2"/>
  <c r="Y210" i="2" s="1"/>
  <c r="AE210" i="2" s="1"/>
  <c r="X213" i="2"/>
  <c r="AD213" i="2" s="1"/>
  <c r="N213" i="2"/>
  <c r="Y213" i="2" s="1"/>
  <c r="AE213" i="2" s="1"/>
  <c r="AJ218" i="2"/>
  <c r="AQ218" i="2"/>
  <c r="W214" i="2"/>
  <c r="AC214" i="2" s="1"/>
  <c r="AT218" i="2"/>
  <c r="AM218" i="2"/>
  <c r="W216" i="2"/>
  <c r="AC216" i="2" s="1"/>
  <c r="AR218" i="2"/>
  <c r="AK218" i="2"/>
  <c r="AP218" i="2"/>
  <c r="AI218" i="2"/>
  <c r="AQ212" i="2"/>
  <c r="AQ220" i="2"/>
  <c r="AJ220" i="2"/>
  <c r="AS221" i="2"/>
  <c r="N218" i="2"/>
  <c r="Y218" i="2" s="1"/>
  <c r="AE218" i="2" s="1"/>
  <c r="N221" i="2"/>
  <c r="Y221" i="2" s="1"/>
  <c r="AE221" i="2" s="1"/>
  <c r="N226" i="2"/>
  <c r="Y226" i="2" s="1"/>
  <c r="AE226" i="2" s="1"/>
  <c r="N229" i="2"/>
  <c r="Y229" i="2" s="1"/>
  <c r="AE229" i="2" s="1"/>
  <c r="N209" i="2"/>
  <c r="Y209" i="2" s="1"/>
  <c r="AE209" i="2" s="1"/>
  <c r="N211" i="2"/>
  <c r="Y211" i="2" s="1"/>
  <c r="AE211" i="2" s="1"/>
  <c r="N212" i="2"/>
  <c r="Y212" i="2" s="1"/>
  <c r="AE212" i="2" s="1"/>
  <c r="N214" i="2"/>
  <c r="Y214" i="2" s="1"/>
  <c r="AE214" i="2" s="1"/>
  <c r="N215" i="2"/>
  <c r="Y215" i="2" s="1"/>
  <c r="AE215" i="2" s="1"/>
  <c r="N216" i="2"/>
  <c r="Y216" i="2" s="1"/>
  <c r="AE216" i="2" s="1"/>
  <c r="N217" i="2"/>
  <c r="Y217" i="2" s="1"/>
  <c r="AE217" i="2" s="1"/>
  <c r="N219" i="2"/>
  <c r="Y219" i="2" s="1"/>
  <c r="AE219" i="2" s="1"/>
  <c r="N220" i="2"/>
  <c r="Y220" i="2" s="1"/>
  <c r="AE220" i="2" s="1"/>
  <c r="N222" i="2"/>
  <c r="Y222" i="2" s="1"/>
  <c r="AE222" i="2" s="1"/>
  <c r="N223" i="2"/>
  <c r="N224" i="2"/>
  <c r="Y224" i="2" s="1"/>
  <c r="AE224" i="2" s="1"/>
  <c r="N225" i="2"/>
  <c r="Y225" i="2" s="1"/>
  <c r="AE225" i="2" s="1"/>
  <c r="N227" i="2"/>
  <c r="Y227" i="2" s="1"/>
  <c r="AE227" i="2" s="1"/>
  <c r="N228" i="2"/>
  <c r="AK198" i="2"/>
  <c r="AR198" i="2"/>
  <c r="AM199" i="2"/>
  <c r="AS190" i="2"/>
  <c r="AL190" i="2"/>
  <c r="AQ198" i="2"/>
  <c r="AJ198" i="2"/>
  <c r="AT195" i="2"/>
  <c r="AP187" i="2"/>
  <c r="AI187" i="2"/>
  <c r="AI196" i="2"/>
  <c r="AP196" i="2"/>
  <c r="AI188" i="2"/>
  <c r="AP188" i="2"/>
  <c r="AL195" i="2"/>
  <c r="AS195" i="2"/>
  <c r="AL187" i="2"/>
  <c r="AS187" i="2"/>
  <c r="AM196" i="2"/>
  <c r="AT196" i="2"/>
  <c r="AS196" i="2"/>
  <c r="AS199" i="2"/>
  <c r="AL199" i="2"/>
  <c r="AS191" i="2"/>
  <c r="AL191" i="2"/>
  <c r="AR199" i="2"/>
  <c r="W194" i="2"/>
  <c r="AC194" i="2" s="1"/>
  <c r="N194" i="2"/>
  <c r="Y194" i="2" s="1"/>
  <c r="AE194" i="2" s="1"/>
  <c r="W202" i="2"/>
  <c r="AC202" i="2" s="1"/>
  <c r="N202" i="2"/>
  <c r="Y202" i="2" s="1"/>
  <c r="AE202" i="2" s="1"/>
  <c r="W206" i="2"/>
  <c r="AC206" i="2" s="1"/>
  <c r="N206" i="2"/>
  <c r="Y206" i="2" s="1"/>
  <c r="AE206" i="2" s="1"/>
  <c r="W193" i="2"/>
  <c r="AC193" i="2" s="1"/>
  <c r="N193" i="2"/>
  <c r="W197" i="2"/>
  <c r="AC197" i="2" s="1"/>
  <c r="N197" i="2"/>
  <c r="W205" i="2"/>
  <c r="AC205" i="2" s="1"/>
  <c r="N205" i="2"/>
  <c r="N191" i="2"/>
  <c r="Y191" i="2" s="1"/>
  <c r="AE191" i="2" s="1"/>
  <c r="AI195" i="2"/>
  <c r="W190" i="2"/>
  <c r="AC190" i="2" s="1"/>
  <c r="N190" i="2"/>
  <c r="Y190" i="2" s="1"/>
  <c r="AE190" i="2" s="1"/>
  <c r="AQ195" i="2"/>
  <c r="W198" i="2"/>
  <c r="AC198" i="2" s="1"/>
  <c r="N198" i="2"/>
  <c r="Y198" i="2" s="1"/>
  <c r="AE198" i="2" s="1"/>
  <c r="N188" i="2"/>
  <c r="Y188" i="2" s="1"/>
  <c r="AE188" i="2" s="1"/>
  <c r="W189" i="2"/>
  <c r="AC189" i="2" s="1"/>
  <c r="N189" i="2"/>
  <c r="N196" i="2"/>
  <c r="Y196" i="2" s="1"/>
  <c r="AE196" i="2" s="1"/>
  <c r="AK196" i="2"/>
  <c r="AM198" i="2"/>
  <c r="W201" i="2"/>
  <c r="AC201" i="2" s="1"/>
  <c r="N201" i="2"/>
  <c r="N204" i="2"/>
  <c r="Y204" i="2" s="1"/>
  <c r="AE204" i="2" s="1"/>
  <c r="W192" i="2"/>
  <c r="AC192" i="2" s="1"/>
  <c r="N192" i="2"/>
  <c r="N199" i="2"/>
  <c r="Y199" i="2" s="1"/>
  <c r="AE199" i="2" s="1"/>
  <c r="W200" i="2"/>
  <c r="AC200" i="2" s="1"/>
  <c r="N200" i="2"/>
  <c r="Y200" i="2" s="1"/>
  <c r="AE200" i="2" s="1"/>
  <c r="W187" i="2"/>
  <c r="AC187" i="2" s="1"/>
  <c r="N187" i="2"/>
  <c r="Y187" i="2" s="1"/>
  <c r="AE187" i="2" s="1"/>
  <c r="U189" i="2"/>
  <c r="AP191" i="2"/>
  <c r="U193" i="2"/>
  <c r="W195" i="2"/>
  <c r="AC195" i="2" s="1"/>
  <c r="N195" i="2"/>
  <c r="Y195" i="2" s="1"/>
  <c r="AE195" i="2" s="1"/>
  <c r="U197" i="2"/>
  <c r="U201" i="2"/>
  <c r="W203" i="2"/>
  <c r="AC203" i="2" s="1"/>
  <c r="N203" i="2"/>
  <c r="U205" i="2"/>
  <c r="N207" i="2"/>
  <c r="Y207" i="2" s="1"/>
  <c r="AE207" i="2" s="1"/>
  <c r="X207" i="2"/>
  <c r="AD207" i="2" s="1"/>
  <c r="AL158" i="2"/>
  <c r="U177" i="2"/>
  <c r="U175" i="2"/>
  <c r="U173" i="2"/>
  <c r="U171" i="2"/>
  <c r="U169" i="2"/>
  <c r="U167" i="2"/>
  <c r="U165" i="2"/>
  <c r="U161" i="2"/>
  <c r="U159" i="2"/>
  <c r="AK157" i="2"/>
  <c r="AI168" i="2"/>
  <c r="AM168" i="2"/>
  <c r="AL169" i="2"/>
  <c r="AK161" i="2"/>
  <c r="AJ165" i="2"/>
  <c r="AI166" i="2"/>
  <c r="AM166" i="2"/>
  <c r="X175" i="2"/>
  <c r="AD175" i="2" s="1"/>
  <c r="X171" i="2"/>
  <c r="AD171" i="2" s="1"/>
  <c r="X169" i="2"/>
  <c r="AD169" i="2" s="1"/>
  <c r="X167" i="2"/>
  <c r="AD167" i="2" s="1"/>
  <c r="X165" i="2"/>
  <c r="AD165" i="2" s="1"/>
  <c r="X163" i="2"/>
  <c r="AD163" i="2" s="1"/>
  <c r="X159" i="2"/>
  <c r="AD159" i="2" s="1"/>
  <c r="AJ160" i="2"/>
  <c r="AL165" i="2"/>
  <c r="AK166" i="2"/>
  <c r="X157" i="2"/>
  <c r="AD157" i="2" s="1"/>
  <c r="N174" i="2"/>
  <c r="N166" i="2"/>
  <c r="Y166" i="2" s="1"/>
  <c r="AE166" i="2" s="1"/>
  <c r="N158" i="2"/>
  <c r="N170" i="2"/>
  <c r="N162" i="2"/>
  <c r="N177" i="2"/>
  <c r="Y177" i="2" s="1"/>
  <c r="AE177" i="2" s="1"/>
  <c r="N169" i="2"/>
  <c r="N167" i="2"/>
  <c r="Y167" i="2" s="1"/>
  <c r="AE167" i="2" s="1"/>
  <c r="W174" i="2"/>
  <c r="AC174" i="2" s="1"/>
  <c r="W170" i="2"/>
  <c r="AC170" i="2" s="1"/>
  <c r="W162" i="2"/>
  <c r="AC162" i="2" s="1"/>
  <c r="W158" i="2"/>
  <c r="AC158" i="2" s="1"/>
  <c r="N165" i="2"/>
  <c r="N171" i="2"/>
  <c r="N163" i="2"/>
  <c r="Y163" i="2" s="1"/>
  <c r="AE163" i="2" s="1"/>
  <c r="N175" i="2"/>
  <c r="Y175" i="2" s="1"/>
  <c r="AE175" i="2" s="1"/>
  <c r="N159" i="2"/>
  <c r="Y159" i="2" s="1"/>
  <c r="AE159" i="2" s="1"/>
  <c r="N176" i="2"/>
  <c r="Y176" i="2" s="1"/>
  <c r="AE176" i="2" s="1"/>
  <c r="W166" i="2"/>
  <c r="AC166" i="2" s="1"/>
  <c r="U174" i="2"/>
  <c r="U170" i="2"/>
  <c r="U162" i="2"/>
  <c r="U158" i="2"/>
  <c r="Y158" i="2" s="1"/>
  <c r="AE158" i="2" s="1"/>
  <c r="N168" i="2"/>
  <c r="Y168" i="2" s="1"/>
  <c r="AE168" i="2" s="1"/>
  <c r="N164" i="2"/>
  <c r="Y164" i="2" s="1"/>
  <c r="AE164" i="2" s="1"/>
  <c r="W176" i="2"/>
  <c r="AC176" i="2" s="1"/>
  <c r="W172" i="2"/>
  <c r="AC172" i="2" s="1"/>
  <c r="W168" i="2"/>
  <c r="AC168" i="2" s="1"/>
  <c r="W177" i="2"/>
  <c r="AC177" i="2" s="1"/>
  <c r="W173" i="2"/>
  <c r="AC173" i="2" s="1"/>
  <c r="W169" i="2"/>
  <c r="AC169" i="2" s="1"/>
  <c r="W165" i="2"/>
  <c r="AC165" i="2" s="1"/>
  <c r="W161" i="2"/>
  <c r="AC161" i="2" s="1"/>
  <c r="N172" i="2"/>
  <c r="Y172" i="2" s="1"/>
  <c r="AE172" i="2" s="1"/>
  <c r="N160" i="2"/>
  <c r="Y160" i="2" s="1"/>
  <c r="AE160" i="2" s="1"/>
  <c r="W164" i="2"/>
  <c r="AC164" i="2" s="1"/>
  <c r="W160" i="2"/>
  <c r="AC160" i="2" s="1"/>
  <c r="N157" i="2"/>
  <c r="Y157" i="2" s="1"/>
  <c r="AE157" i="2" s="1"/>
  <c r="F36" i="4"/>
  <c r="G36" i="4"/>
  <c r="AP644" i="2" l="1"/>
  <c r="AR631" i="2"/>
  <c r="AK631" i="2"/>
  <c r="W636" i="2"/>
  <c r="AC636" i="2" s="1"/>
  <c r="AJ631" i="2"/>
  <c r="AQ631" i="2"/>
  <c r="AJ635" i="2"/>
  <c r="AS625" i="2"/>
  <c r="AL625" i="2"/>
  <c r="AL621" i="2"/>
  <c r="AS621" i="2"/>
  <c r="AK616" i="2"/>
  <c r="Y624" i="2"/>
  <c r="AE624" i="2" s="1"/>
  <c r="AS624" i="2"/>
  <c r="AI613" i="2"/>
  <c r="W606" i="2"/>
  <c r="AC606" i="2" s="1"/>
  <c r="Y612" i="2"/>
  <c r="AE612" i="2" s="1"/>
  <c r="AQ592" i="2"/>
  <c r="AS591" i="2"/>
  <c r="AQ595" i="2"/>
  <c r="Y587" i="2"/>
  <c r="AE587" i="2" s="1"/>
  <c r="AI599" i="2" s="1"/>
  <c r="AI577" i="2"/>
  <c r="Y574" i="2"/>
  <c r="AE574" i="2" s="1"/>
  <c r="W566" i="2"/>
  <c r="AC566" i="2" s="1"/>
  <c r="Y577" i="2"/>
  <c r="AE577" i="2" s="1"/>
  <c r="AT581" i="2" s="1"/>
  <c r="AS561" i="2"/>
  <c r="Y578" i="2"/>
  <c r="AE578" i="2" s="1"/>
  <c r="W570" i="2"/>
  <c r="AC570" i="2" s="1"/>
  <c r="Y550" i="2"/>
  <c r="AE550" i="2" s="1"/>
  <c r="AJ550" i="2"/>
  <c r="AS542" i="2"/>
  <c r="Y554" i="2"/>
  <c r="AE554" i="2" s="1"/>
  <c r="AP558" i="2" s="1"/>
  <c r="Y546" i="2"/>
  <c r="AE546" i="2" s="1"/>
  <c r="AK547" i="2"/>
  <c r="W540" i="2"/>
  <c r="AC540" i="2" s="1"/>
  <c r="AI555" i="2"/>
  <c r="Y544" i="2"/>
  <c r="AE544" i="2" s="1"/>
  <c r="Y530" i="2"/>
  <c r="AE530" i="2" s="1"/>
  <c r="W530" i="2"/>
  <c r="AC530" i="2" s="1"/>
  <c r="AL529" i="2"/>
  <c r="AQ529" i="2"/>
  <c r="AL515" i="2"/>
  <c r="AI504" i="2"/>
  <c r="AL504" i="2"/>
  <c r="AM506" i="2"/>
  <c r="AS492" i="2"/>
  <c r="AJ477" i="2"/>
  <c r="AQ477" i="2"/>
  <c r="AL485" i="2"/>
  <c r="AM484" i="2"/>
  <c r="Y486" i="2"/>
  <c r="AE486" i="2" s="1"/>
  <c r="AR459" i="2"/>
  <c r="AL463" i="2"/>
  <c r="AL455" i="2"/>
  <c r="AS459" i="2"/>
  <c r="X430" i="2"/>
  <c r="AD430" i="2" s="1"/>
  <c r="Y430" i="2"/>
  <c r="AE430" i="2" s="1"/>
  <c r="Y445" i="2"/>
  <c r="AE445" i="2" s="1"/>
  <c r="Y440" i="2"/>
  <c r="AE440" i="2" s="1"/>
  <c r="AT448" i="2" s="1"/>
  <c r="AI445" i="2"/>
  <c r="Y442" i="2"/>
  <c r="AE442" i="2" s="1"/>
  <c r="AK441" i="2"/>
  <c r="Y426" i="2"/>
  <c r="AE426" i="2" s="1"/>
  <c r="Y420" i="2"/>
  <c r="AE420" i="2" s="1"/>
  <c r="AI408" i="2"/>
  <c r="Y414" i="2"/>
  <c r="AE414" i="2" s="1"/>
  <c r="AR424" i="2" s="1"/>
  <c r="W420" i="2"/>
  <c r="AC420" i="2" s="1"/>
  <c r="AQ419" i="2"/>
  <c r="AL404" i="2"/>
  <c r="AS404" i="2"/>
  <c r="AI396" i="2"/>
  <c r="Y386" i="2"/>
  <c r="AE386" i="2" s="1"/>
  <c r="AL401" i="2" s="1"/>
  <c r="W402" i="2"/>
  <c r="AC402" i="2" s="1"/>
  <c r="AS385" i="2"/>
  <c r="W394" i="2"/>
  <c r="AC394" i="2" s="1"/>
  <c r="AI364" i="2"/>
  <c r="AM375" i="2"/>
  <c r="W376" i="2"/>
  <c r="AC376" i="2" s="1"/>
  <c r="Y354" i="2"/>
  <c r="AE354" i="2" s="1"/>
  <c r="AS349" i="2"/>
  <c r="W350" i="2"/>
  <c r="AC350" i="2" s="1"/>
  <c r="AK353" i="2"/>
  <c r="AK350" i="2"/>
  <c r="AR345" i="2"/>
  <c r="AK345" i="2"/>
  <c r="Y324" i="2"/>
  <c r="AE324" i="2" s="1"/>
  <c r="AQ331" i="2"/>
  <c r="Y326" i="2"/>
  <c r="AE326" i="2" s="1"/>
  <c r="Y321" i="2"/>
  <c r="AE321" i="2" s="1"/>
  <c r="AR335" i="2" s="1"/>
  <c r="AJ305" i="2"/>
  <c r="Y308" i="2"/>
  <c r="AE308" i="2" s="1"/>
  <c r="AM301" i="2"/>
  <c r="AM308" i="2"/>
  <c r="AI278" i="2"/>
  <c r="AK287" i="2"/>
  <c r="W276" i="2"/>
  <c r="AC276" i="2" s="1"/>
  <c r="AJ287" i="2"/>
  <c r="AQ287" i="2"/>
  <c r="AP273" i="2"/>
  <c r="Y263" i="2"/>
  <c r="AE263" i="2" s="1"/>
  <c r="Y255" i="2"/>
  <c r="AE255" i="2" s="1"/>
  <c r="AI262" i="2"/>
  <c r="AS264" i="2"/>
  <c r="W262" i="2"/>
  <c r="AC262" i="2" s="1"/>
  <c r="AI269" i="2"/>
  <c r="AL272" i="2"/>
  <c r="Y260" i="2"/>
  <c r="AE260" i="2" s="1"/>
  <c r="Y259" i="2"/>
  <c r="AE259" i="2" s="1"/>
  <c r="AM250" i="2"/>
  <c r="AT250" i="2"/>
  <c r="AS248" i="2"/>
  <c r="AL248" i="2"/>
  <c r="AJ239" i="2"/>
  <c r="AS242" i="2"/>
  <c r="AT235" i="2"/>
  <c r="AM247" i="2"/>
  <c r="W248" i="2"/>
  <c r="AC248" i="2" s="1"/>
  <c r="Y248" i="2"/>
  <c r="AE248" i="2" s="1"/>
  <c r="AJ210" i="2"/>
  <c r="AL209" i="2"/>
  <c r="W226" i="2"/>
  <c r="AC226" i="2" s="1"/>
  <c r="AK213" i="2"/>
  <c r="AI221" i="2"/>
  <c r="AS220" i="2"/>
  <c r="Y228" i="2"/>
  <c r="AE228" i="2" s="1"/>
  <c r="Y223" i="2"/>
  <c r="AE223" i="2" s="1"/>
  <c r="AQ228" i="2" s="1"/>
  <c r="AQ213" i="2"/>
  <c r="AJ213" i="2"/>
  <c r="AI198" i="2"/>
  <c r="Y192" i="2"/>
  <c r="AE192" i="2" s="1"/>
  <c r="AR195" i="2"/>
  <c r="AJ196" i="2"/>
  <c r="AL198" i="2"/>
  <c r="Y203" i="2"/>
  <c r="AE203" i="2" s="1"/>
  <c r="AM636" i="2"/>
  <c r="AL631" i="2"/>
  <c r="AM635" i="2"/>
  <c r="AS646" i="2"/>
  <c r="AK635" i="2"/>
  <c r="AS647" i="2"/>
  <c r="N584" i="2"/>
  <c r="Y584" i="2" s="1"/>
  <c r="AE584" i="2" s="1"/>
  <c r="AS599" i="2" s="1"/>
  <c r="AK550" i="2"/>
  <c r="AK551" i="2"/>
  <c r="W548" i="2"/>
  <c r="AC548" i="2" s="1"/>
  <c r="N548" i="2"/>
  <c r="Y548" i="2" s="1"/>
  <c r="AE548" i="2" s="1"/>
  <c r="AK528" i="2"/>
  <c r="N534" i="2"/>
  <c r="Y534" i="2" s="1"/>
  <c r="AE534" i="2" s="1"/>
  <c r="W534" i="2"/>
  <c r="AC534" i="2" s="1"/>
  <c r="W518" i="2"/>
  <c r="AC518" i="2" s="1"/>
  <c r="N518" i="2"/>
  <c r="Y518" i="2" s="1"/>
  <c r="AE518" i="2" s="1"/>
  <c r="AL533" i="2" s="1"/>
  <c r="N522" i="2"/>
  <c r="Y522" i="2" s="1"/>
  <c r="AE522" i="2" s="1"/>
  <c r="AM528" i="2"/>
  <c r="W526" i="2"/>
  <c r="AC526" i="2" s="1"/>
  <c r="N526" i="2"/>
  <c r="Y526" i="2" s="1"/>
  <c r="AE526" i="2" s="1"/>
  <c r="AP515" i="2"/>
  <c r="AJ506" i="2"/>
  <c r="W486" i="2"/>
  <c r="AC486" i="2" s="1"/>
  <c r="AR476" i="2" s="1"/>
  <c r="AM485" i="2"/>
  <c r="W474" i="2"/>
  <c r="AC474" i="2" s="1"/>
  <c r="N474" i="2"/>
  <c r="Y474" i="2" s="1"/>
  <c r="AE474" i="2" s="1"/>
  <c r="AK482" i="2"/>
  <c r="AJ460" i="2"/>
  <c r="AI462" i="2"/>
  <c r="W446" i="2"/>
  <c r="AC446" i="2" s="1"/>
  <c r="N446" i="2"/>
  <c r="Y446" i="2" s="1"/>
  <c r="AE446" i="2" s="1"/>
  <c r="AM440" i="2"/>
  <c r="AL438" i="2"/>
  <c r="N424" i="2"/>
  <c r="Y424" i="2" s="1"/>
  <c r="AE424" i="2" s="1"/>
  <c r="W424" i="2"/>
  <c r="AC424" i="2" s="1"/>
  <c r="N408" i="2"/>
  <c r="Y408" i="2" s="1"/>
  <c r="AE408" i="2" s="1"/>
  <c r="AL423" i="2" s="1"/>
  <c r="W408" i="2"/>
  <c r="AC408" i="2" s="1"/>
  <c r="AK393" i="2"/>
  <c r="N402" i="2"/>
  <c r="Y402" i="2" s="1"/>
  <c r="AE402" i="2" s="1"/>
  <c r="AI379" i="2"/>
  <c r="N376" i="2"/>
  <c r="Y376" i="2" s="1"/>
  <c r="AE376" i="2" s="1"/>
  <c r="AR382" i="2" s="1"/>
  <c r="AK371" i="2"/>
  <c r="AI380" i="2"/>
  <c r="AI361" i="2"/>
  <c r="AL341" i="2"/>
  <c r="AS341" i="2"/>
  <c r="AL323" i="2"/>
  <c r="N306" i="2"/>
  <c r="Y306" i="2" s="1"/>
  <c r="AE306" i="2" s="1"/>
  <c r="W306" i="2"/>
  <c r="AC306" i="2" s="1"/>
  <c r="N314" i="2"/>
  <c r="Y314" i="2" s="1"/>
  <c r="AE314" i="2" s="1"/>
  <c r="W314" i="2"/>
  <c r="AC314" i="2" s="1"/>
  <c r="W298" i="2"/>
  <c r="AC298" i="2" s="1"/>
  <c r="N298" i="2"/>
  <c r="Y298" i="2" s="1"/>
  <c r="AE298" i="2" s="1"/>
  <c r="W292" i="2"/>
  <c r="AC292" i="2" s="1"/>
  <c r="N292" i="2"/>
  <c r="Y292" i="2" s="1"/>
  <c r="AE292" i="2" s="1"/>
  <c r="AS295" i="2" s="1"/>
  <c r="N254" i="2"/>
  <c r="Y254" i="2" s="1"/>
  <c r="AE254" i="2" s="1"/>
  <c r="AL269" i="2" s="1"/>
  <c r="AP264" i="2"/>
  <c r="AI264" i="2"/>
  <c r="AK251" i="2"/>
  <c r="AI232" i="2"/>
  <c r="AI234" i="2"/>
  <c r="W236" i="2"/>
  <c r="AC236" i="2" s="1"/>
  <c r="N236" i="2"/>
  <c r="Y236" i="2" s="1"/>
  <c r="AE236" i="2" s="1"/>
  <c r="N240" i="2"/>
  <c r="Y240" i="2" s="1"/>
  <c r="AE240" i="2" s="1"/>
  <c r="AP210" i="2"/>
  <c r="N173" i="2"/>
  <c r="Y162" i="2"/>
  <c r="AE162" i="2" s="1"/>
  <c r="Y161" i="2"/>
  <c r="AE161" i="2" s="1"/>
  <c r="X161" i="2"/>
  <c r="AD161" i="2" s="1"/>
  <c r="AP165" i="2" s="1"/>
  <c r="Y514" i="2"/>
  <c r="AE514" i="2" s="1"/>
  <c r="AI512" i="2"/>
  <c r="AI511" i="2"/>
  <c r="Y500" i="2"/>
  <c r="AE500" i="2" s="1"/>
  <c r="AT512" i="2" s="1"/>
  <c r="Y523" i="2"/>
  <c r="AE523" i="2" s="1"/>
  <c r="AS555" i="2"/>
  <c r="AL559" i="2"/>
  <c r="Y602" i="2"/>
  <c r="AE602" i="2" s="1"/>
  <c r="AJ603" i="2" s="1"/>
  <c r="Y319" i="2"/>
  <c r="AE319" i="2" s="1"/>
  <c r="AT335" i="2" s="1"/>
  <c r="AI405" i="2"/>
  <c r="AP402" i="2"/>
  <c r="Y387" i="2"/>
  <c r="AE387" i="2" s="1"/>
  <c r="AR401" i="2" s="1"/>
  <c r="AI467" i="2"/>
  <c r="Y483" i="2"/>
  <c r="AE483" i="2" s="1"/>
  <c r="Y479" i="2"/>
  <c r="AE479" i="2" s="1"/>
  <c r="AS533" i="2"/>
  <c r="Y524" i="2"/>
  <c r="AE524" i="2" s="1"/>
  <c r="AS577" i="2"/>
  <c r="Y597" i="2"/>
  <c r="AE597" i="2" s="1"/>
  <c r="Y598" i="2"/>
  <c r="AE598" i="2" s="1"/>
  <c r="AP602" i="2" s="1"/>
  <c r="Y594" i="2"/>
  <c r="AE594" i="2" s="1"/>
  <c r="AM602" i="2" s="1"/>
  <c r="Y588" i="2"/>
  <c r="AE588" i="2" s="1"/>
  <c r="AT600" i="2" s="1"/>
  <c r="AI621" i="2"/>
  <c r="Y439" i="2"/>
  <c r="AE439" i="2" s="1"/>
  <c r="AL448" i="2"/>
  <c r="Y170" i="2"/>
  <c r="AE170" i="2" s="1"/>
  <c r="AR176" i="2" s="1"/>
  <c r="AK247" i="2"/>
  <c r="AS360" i="2"/>
  <c r="Y381" i="2"/>
  <c r="AE381" i="2" s="1"/>
  <c r="Y174" i="2"/>
  <c r="AE174" i="2" s="1"/>
  <c r="Y171" i="2"/>
  <c r="AE171" i="2" s="1"/>
  <c r="AQ176" i="2" s="1"/>
  <c r="Y169" i="2"/>
  <c r="AE169" i="2" s="1"/>
  <c r="AL176" i="2" s="1"/>
  <c r="Y286" i="2"/>
  <c r="AE286" i="2" s="1"/>
  <c r="Y527" i="2"/>
  <c r="AE527" i="2" s="1"/>
  <c r="AJ639" i="2"/>
  <c r="AQ639" i="2"/>
  <c r="AR639" i="2"/>
  <c r="AK639" i="2"/>
  <c r="AR636" i="2"/>
  <c r="AK636" i="2"/>
  <c r="AT638" i="2"/>
  <c r="AM638" i="2"/>
  <c r="AP638" i="2"/>
  <c r="AI638" i="2"/>
  <c r="AJ636" i="2"/>
  <c r="AQ636" i="2"/>
  <c r="AR573" i="2"/>
  <c r="AK573" i="2"/>
  <c r="AS558" i="2"/>
  <c r="AJ528" i="2"/>
  <c r="AT525" i="2"/>
  <c r="AM525" i="2"/>
  <c r="AR507" i="2"/>
  <c r="AK507" i="2"/>
  <c r="AK504" i="2"/>
  <c r="AJ507" i="2"/>
  <c r="AQ507" i="2"/>
  <c r="AJ504" i="2"/>
  <c r="AQ504" i="2"/>
  <c r="AT503" i="2"/>
  <c r="AM503" i="2"/>
  <c r="AI489" i="2"/>
  <c r="AL470" i="2"/>
  <c r="AJ437" i="2"/>
  <c r="AK438" i="2"/>
  <c r="AJ438" i="2"/>
  <c r="AQ438" i="2"/>
  <c r="AT437" i="2"/>
  <c r="AM437" i="2"/>
  <c r="AJ396" i="2"/>
  <c r="AK394" i="2"/>
  <c r="AK397" i="2"/>
  <c r="AJ397" i="2"/>
  <c r="AQ397" i="2"/>
  <c r="AJ394" i="2"/>
  <c r="AQ394" i="2"/>
  <c r="AS382" i="2"/>
  <c r="AT371" i="2"/>
  <c r="AM371" i="2"/>
  <c r="AS335" i="2"/>
  <c r="AL322" i="2"/>
  <c r="AS322" i="2"/>
  <c r="AL278" i="2"/>
  <c r="AS278" i="2"/>
  <c r="AP275" i="2"/>
  <c r="AI275" i="2"/>
  <c r="AT264" i="2"/>
  <c r="AM264" i="2"/>
  <c r="AJ265" i="2"/>
  <c r="AQ265" i="2"/>
  <c r="AJ262" i="2"/>
  <c r="AQ262" i="2"/>
  <c r="AT261" i="2"/>
  <c r="AM261" i="2"/>
  <c r="AK647" i="2"/>
  <c r="AR647" i="2"/>
  <c r="AJ628" i="2"/>
  <c r="AQ628" i="2"/>
  <c r="AT628" i="2"/>
  <c r="AM628" i="2"/>
  <c r="AR646" i="2"/>
  <c r="AK646" i="2"/>
  <c r="AQ630" i="2"/>
  <c r="AJ630" i="2"/>
  <c r="Y643" i="2"/>
  <c r="AE643" i="2" s="1"/>
  <c r="Y627" i="2"/>
  <c r="AE627" i="2" s="1"/>
  <c r="AT646" i="2"/>
  <c r="AM646" i="2"/>
  <c r="AQ643" i="2"/>
  <c r="AJ643" i="2"/>
  <c r="AR630" i="2"/>
  <c r="AK630" i="2"/>
  <c r="Y637" i="2"/>
  <c r="AE637" i="2" s="1"/>
  <c r="Y633" i="2"/>
  <c r="AE633" i="2" s="1"/>
  <c r="AT631" i="2"/>
  <c r="AM631" i="2"/>
  <c r="AT627" i="2"/>
  <c r="AM627" i="2"/>
  <c r="AT630" i="2"/>
  <c r="AM630" i="2"/>
  <c r="AQ627" i="2"/>
  <c r="AJ627" i="2"/>
  <c r="AS628" i="2"/>
  <c r="AL628" i="2"/>
  <c r="Y629" i="2"/>
  <c r="AE629" i="2" s="1"/>
  <c r="AJ647" i="2"/>
  <c r="AQ647" i="2"/>
  <c r="Y635" i="2"/>
  <c r="AE635" i="2" s="1"/>
  <c r="AT644" i="2"/>
  <c r="AM644" i="2"/>
  <c r="AP646" i="2"/>
  <c r="AI646" i="2"/>
  <c r="AK644" i="2"/>
  <c r="AR644" i="2"/>
  <c r="Y641" i="2"/>
  <c r="AE641" i="2" s="1"/>
  <c r="AR627" i="2"/>
  <c r="AK627" i="2"/>
  <c r="AP630" i="2"/>
  <c r="AI630" i="2"/>
  <c r="AR628" i="2"/>
  <c r="AK628" i="2"/>
  <c r="AR609" i="2"/>
  <c r="AK609" i="2"/>
  <c r="AP606" i="2"/>
  <c r="AI606" i="2"/>
  <c r="AQ613" i="2"/>
  <c r="AJ613" i="2"/>
  <c r="AJ622" i="2"/>
  <c r="AQ622" i="2"/>
  <c r="AT617" i="2"/>
  <c r="AM617" i="2"/>
  <c r="AK606" i="2"/>
  <c r="AR606" i="2"/>
  <c r="AS609" i="2"/>
  <c r="AL609" i="2"/>
  <c r="AM616" i="2"/>
  <c r="AT616" i="2"/>
  <c r="AK614" i="2"/>
  <c r="AR614" i="2"/>
  <c r="AR621" i="2"/>
  <c r="AK621" i="2"/>
  <c r="AT609" i="2"/>
  <c r="AM609" i="2"/>
  <c r="AJ606" i="2"/>
  <c r="AQ606" i="2"/>
  <c r="AI624" i="2"/>
  <c r="AP624" i="2"/>
  <c r="AM608" i="2"/>
  <c r="AT608" i="2"/>
  <c r="AQ621" i="2"/>
  <c r="AJ621" i="2"/>
  <c r="AR624" i="2"/>
  <c r="AK624" i="2"/>
  <c r="AQ608" i="2"/>
  <c r="AJ608" i="2"/>
  <c r="AT625" i="2"/>
  <c r="AM625" i="2"/>
  <c r="AT624" i="2"/>
  <c r="AM624" i="2"/>
  <c r="AJ617" i="2"/>
  <c r="AQ617" i="2"/>
  <c r="AI616" i="2"/>
  <c r="AP616" i="2"/>
  <c r="AS622" i="2"/>
  <c r="AL622" i="2"/>
  <c r="AR605" i="2"/>
  <c r="AK605" i="2"/>
  <c r="AT621" i="2"/>
  <c r="AM621" i="2"/>
  <c r="AT622" i="2"/>
  <c r="AM622" i="2"/>
  <c r="AJ625" i="2"/>
  <c r="AQ625" i="2"/>
  <c r="AP608" i="2"/>
  <c r="AI608" i="2"/>
  <c r="AJ614" i="2"/>
  <c r="AQ614" i="2"/>
  <c r="AQ605" i="2"/>
  <c r="AJ605" i="2"/>
  <c r="AR608" i="2"/>
  <c r="AK608" i="2"/>
  <c r="AR625" i="2"/>
  <c r="AK625" i="2"/>
  <c r="AQ624" i="2"/>
  <c r="AJ624" i="2"/>
  <c r="AS606" i="2"/>
  <c r="AL606" i="2"/>
  <c r="AL605" i="2"/>
  <c r="AS605" i="2"/>
  <c r="AT605" i="2"/>
  <c r="AM605" i="2"/>
  <c r="AT606" i="2"/>
  <c r="AM606" i="2"/>
  <c r="AJ609" i="2"/>
  <c r="AQ609" i="2"/>
  <c r="AK622" i="2"/>
  <c r="AR622" i="2"/>
  <c r="AT613" i="2"/>
  <c r="AM613" i="2"/>
  <c r="AQ602" i="2"/>
  <c r="AJ602" i="2"/>
  <c r="AR603" i="2"/>
  <c r="AK603" i="2"/>
  <c r="AT595" i="2"/>
  <c r="AM595" i="2"/>
  <c r="AT594" i="2"/>
  <c r="AM594" i="2"/>
  <c r="AR599" i="2"/>
  <c r="AK599" i="2"/>
  <c r="AT602" i="2"/>
  <c r="AQ586" i="2"/>
  <c r="AJ586" i="2"/>
  <c r="AR584" i="2"/>
  <c r="AK584" i="2"/>
  <c r="AP586" i="2"/>
  <c r="AI586" i="2"/>
  <c r="AT586" i="2"/>
  <c r="AM586" i="2"/>
  <c r="AP603" i="2"/>
  <c r="AI603" i="2"/>
  <c r="AS603" i="2"/>
  <c r="AL603" i="2"/>
  <c r="Y586" i="2"/>
  <c r="AE586" i="2" s="1"/>
  <c r="AL599" i="2"/>
  <c r="AR602" i="2"/>
  <c r="AK602" i="2"/>
  <c r="AS592" i="2"/>
  <c r="AL592" i="2"/>
  <c r="Y593" i="2"/>
  <c r="AE593" i="2" s="1"/>
  <c r="AS584" i="2"/>
  <c r="AL584" i="2"/>
  <c r="Y583" i="2"/>
  <c r="AE583" i="2" s="1"/>
  <c r="AJ587" i="2"/>
  <c r="AQ587" i="2"/>
  <c r="AL602" i="2"/>
  <c r="AS602" i="2"/>
  <c r="AJ584" i="2"/>
  <c r="AQ584" i="2"/>
  <c r="AR600" i="2"/>
  <c r="AK600" i="2"/>
  <c r="AT587" i="2"/>
  <c r="AM587" i="2"/>
  <c r="AP599" i="2"/>
  <c r="AR595" i="2"/>
  <c r="AK595" i="2"/>
  <c r="AR587" i="2"/>
  <c r="AK587" i="2"/>
  <c r="AR583" i="2"/>
  <c r="AK583" i="2"/>
  <c r="AP594" i="2"/>
  <c r="AI594" i="2"/>
  <c r="Y589" i="2"/>
  <c r="AE589" i="2" s="1"/>
  <c r="AT584" i="2"/>
  <c r="AM584" i="2"/>
  <c r="Y591" i="2"/>
  <c r="AE591" i="2" s="1"/>
  <c r="AQ583" i="2"/>
  <c r="AJ583" i="2"/>
  <c r="AR586" i="2"/>
  <c r="AK586" i="2"/>
  <c r="AT591" i="2"/>
  <c r="AM591" i="2"/>
  <c r="Y599" i="2"/>
  <c r="AE599" i="2" s="1"/>
  <c r="AP600" i="2"/>
  <c r="AI600" i="2"/>
  <c r="AT592" i="2"/>
  <c r="AM592" i="2"/>
  <c r="AT583" i="2"/>
  <c r="AM583" i="2"/>
  <c r="AR564" i="2"/>
  <c r="AK564" i="2"/>
  <c r="AT565" i="2"/>
  <c r="AM565" i="2"/>
  <c r="AJ578" i="2"/>
  <c r="AQ578" i="2"/>
  <c r="AT564" i="2"/>
  <c r="AM564" i="2"/>
  <c r="Y568" i="2"/>
  <c r="AE568" i="2" s="1"/>
  <c r="Y571" i="2"/>
  <c r="AE571" i="2" s="1"/>
  <c r="AJ581" i="2"/>
  <c r="AQ581" i="2"/>
  <c r="AJ562" i="2"/>
  <c r="AQ562" i="2"/>
  <c r="Y576" i="2"/>
  <c r="AE576" i="2" s="1"/>
  <c r="AR562" i="2"/>
  <c r="AK562" i="2"/>
  <c r="AP581" i="2"/>
  <c r="AI581" i="2"/>
  <c r="AK581" i="2"/>
  <c r="AR581" i="2"/>
  <c r="AT578" i="2"/>
  <c r="AM578" i="2"/>
  <c r="AT577" i="2"/>
  <c r="AM577" i="2"/>
  <c r="AP564" i="2"/>
  <c r="AI564" i="2"/>
  <c r="Y564" i="2"/>
  <c r="AE564" i="2" s="1"/>
  <c r="Y575" i="2"/>
  <c r="AE575" i="2" s="1"/>
  <c r="Y567" i="2"/>
  <c r="AE567" i="2" s="1"/>
  <c r="Y563" i="2"/>
  <c r="AE563" i="2" s="1"/>
  <c r="AR580" i="2"/>
  <c r="AK580" i="2"/>
  <c r="AT562" i="2"/>
  <c r="AM562" i="2"/>
  <c r="AT561" i="2"/>
  <c r="AM561" i="2"/>
  <c r="Y572" i="2"/>
  <c r="AE572" i="2" s="1"/>
  <c r="AQ561" i="2"/>
  <c r="AJ561" i="2"/>
  <c r="AQ564" i="2"/>
  <c r="AJ564" i="2"/>
  <c r="AS562" i="2"/>
  <c r="AL562" i="2"/>
  <c r="AR561" i="2"/>
  <c r="AK561" i="2"/>
  <c r="AR556" i="2"/>
  <c r="AK556" i="2"/>
  <c r="AQ558" i="2"/>
  <c r="AJ558" i="2"/>
  <c r="AR555" i="2"/>
  <c r="AK555" i="2"/>
  <c r="AT559" i="2"/>
  <c r="AM559" i="2"/>
  <c r="Y558" i="2"/>
  <c r="AE558" i="2" s="1"/>
  <c r="AP542" i="2"/>
  <c r="AI542" i="2"/>
  <c r="AR540" i="2"/>
  <c r="AK540" i="2"/>
  <c r="AQ542" i="2"/>
  <c r="AJ542" i="2"/>
  <c r="AS540" i="2"/>
  <c r="AL540" i="2"/>
  <c r="AR539" i="2"/>
  <c r="AK539" i="2"/>
  <c r="Y552" i="2"/>
  <c r="AE552" i="2" s="1"/>
  <c r="AT543" i="2"/>
  <c r="AM543" i="2"/>
  <c r="AJ540" i="2"/>
  <c r="AQ540" i="2"/>
  <c r="AT542" i="2"/>
  <c r="AM542" i="2"/>
  <c r="AQ539" i="2"/>
  <c r="AJ539" i="2"/>
  <c r="AS556" i="2"/>
  <c r="AL556" i="2"/>
  <c r="AT540" i="2"/>
  <c r="AM540" i="2"/>
  <c r="AJ556" i="2"/>
  <c r="AQ556" i="2"/>
  <c r="AJ543" i="2"/>
  <c r="AQ543" i="2"/>
  <c r="AK559" i="2"/>
  <c r="AR559" i="2"/>
  <c r="AR542" i="2"/>
  <c r="AK542" i="2"/>
  <c r="AT555" i="2"/>
  <c r="AM555" i="2"/>
  <c r="AM558" i="2"/>
  <c r="AT558" i="2"/>
  <c r="AQ555" i="2"/>
  <c r="AJ555" i="2"/>
  <c r="AR543" i="2"/>
  <c r="AK543" i="2"/>
  <c r="AT556" i="2"/>
  <c r="AM556" i="2"/>
  <c r="AT539" i="2"/>
  <c r="AM539" i="2"/>
  <c r="AK537" i="2"/>
  <c r="AR537" i="2"/>
  <c r="AT534" i="2"/>
  <c r="AM534" i="2"/>
  <c r="AT537" i="2"/>
  <c r="AM537" i="2"/>
  <c r="AJ518" i="2"/>
  <c r="AQ518" i="2"/>
  <c r="Y532" i="2"/>
  <c r="AE532" i="2" s="1"/>
  <c r="AT520" i="2"/>
  <c r="AM520" i="2"/>
  <c r="AR518" i="2"/>
  <c r="AK518" i="2"/>
  <c r="Y536" i="2"/>
  <c r="AE536" i="2" s="1"/>
  <c r="AR521" i="2"/>
  <c r="AK521" i="2"/>
  <c r="AT529" i="2"/>
  <c r="AM529" i="2"/>
  <c r="AR536" i="2"/>
  <c r="AK536" i="2"/>
  <c r="AT518" i="2"/>
  <c r="AM518" i="2"/>
  <c r="AT521" i="2"/>
  <c r="AM521" i="2"/>
  <c r="AT533" i="2"/>
  <c r="AM533" i="2"/>
  <c r="AP520" i="2"/>
  <c r="AI520" i="2"/>
  <c r="Y520" i="2"/>
  <c r="AE520" i="2" s="1"/>
  <c r="AJ521" i="2"/>
  <c r="AQ521" i="2"/>
  <c r="AR520" i="2"/>
  <c r="AK520" i="2"/>
  <c r="AP528" i="2"/>
  <c r="AI528" i="2"/>
  <c r="AT517" i="2"/>
  <c r="AM517" i="2"/>
  <c r="AQ517" i="2"/>
  <c r="AJ517" i="2"/>
  <c r="AQ536" i="2"/>
  <c r="AJ536" i="2"/>
  <c r="AS534" i="2"/>
  <c r="AL534" i="2"/>
  <c r="Y519" i="2"/>
  <c r="AE519" i="2" s="1"/>
  <c r="AP537" i="2"/>
  <c r="AI537" i="2"/>
  <c r="AJ534" i="2"/>
  <c r="AQ534" i="2"/>
  <c r="Y528" i="2"/>
  <c r="AE528" i="2" s="1"/>
  <c r="AR534" i="2"/>
  <c r="AK534" i="2"/>
  <c r="AQ520" i="2"/>
  <c r="AJ520" i="2"/>
  <c r="AS518" i="2"/>
  <c r="AL518" i="2"/>
  <c r="AR517" i="2"/>
  <c r="AK517" i="2"/>
  <c r="AS512" i="2"/>
  <c r="AL512" i="2"/>
  <c r="AR496" i="2"/>
  <c r="AK496" i="2"/>
  <c r="AQ498" i="2"/>
  <c r="AJ498" i="2"/>
  <c r="AS496" i="2"/>
  <c r="AL496" i="2"/>
  <c r="AR495" i="2"/>
  <c r="AK495" i="2"/>
  <c r="AT496" i="2"/>
  <c r="AM496" i="2"/>
  <c r="AT515" i="2"/>
  <c r="AM515" i="2"/>
  <c r="AP498" i="2"/>
  <c r="AI498" i="2"/>
  <c r="AQ514" i="2"/>
  <c r="AJ514" i="2"/>
  <c r="AR511" i="2"/>
  <c r="AK511" i="2"/>
  <c r="AR498" i="2"/>
  <c r="AK498" i="2"/>
  <c r="AJ515" i="2"/>
  <c r="AQ515" i="2"/>
  <c r="Y506" i="2"/>
  <c r="AE506" i="2" s="1"/>
  <c r="AK515" i="2"/>
  <c r="AR515" i="2"/>
  <c r="AT499" i="2"/>
  <c r="AM499" i="2"/>
  <c r="AJ512" i="2"/>
  <c r="AQ512" i="2"/>
  <c r="AT511" i="2"/>
  <c r="AM511" i="2"/>
  <c r="AR512" i="2"/>
  <c r="AK512" i="2"/>
  <c r="AQ495" i="2"/>
  <c r="AJ495" i="2"/>
  <c r="AJ499" i="2"/>
  <c r="AQ499" i="2"/>
  <c r="Y510" i="2"/>
  <c r="AE510" i="2" s="1"/>
  <c r="AT498" i="2"/>
  <c r="AM498" i="2"/>
  <c r="AQ511" i="2"/>
  <c r="AJ511" i="2"/>
  <c r="AR499" i="2"/>
  <c r="AK499" i="2"/>
  <c r="Y508" i="2"/>
  <c r="AE508" i="2" s="1"/>
  <c r="AJ496" i="2"/>
  <c r="AQ496" i="2"/>
  <c r="AT495" i="2"/>
  <c r="AM495" i="2"/>
  <c r="AK493" i="2"/>
  <c r="AR493" i="2"/>
  <c r="AR489" i="2"/>
  <c r="AK489" i="2"/>
  <c r="AT490" i="2"/>
  <c r="AM490" i="2"/>
  <c r="AQ473" i="2"/>
  <c r="AJ473" i="2"/>
  <c r="AT473" i="2"/>
  <c r="AM473" i="2"/>
  <c r="AR474" i="2"/>
  <c r="AK474" i="2"/>
  <c r="AS474" i="2"/>
  <c r="AL474" i="2"/>
  <c r="AR473" i="2"/>
  <c r="AK473" i="2"/>
  <c r="AR492" i="2"/>
  <c r="AK492" i="2"/>
  <c r="AT474" i="2"/>
  <c r="AM474" i="2"/>
  <c r="Y488" i="2"/>
  <c r="AE488" i="2" s="1"/>
  <c r="Y489" i="2"/>
  <c r="AE489" i="2" s="1"/>
  <c r="Y481" i="2"/>
  <c r="AE481" i="2" s="1"/>
  <c r="AQ492" i="2"/>
  <c r="AJ492" i="2"/>
  <c r="AP476" i="2"/>
  <c r="AI476" i="2"/>
  <c r="AT477" i="2"/>
  <c r="AM477" i="2"/>
  <c r="AJ474" i="2"/>
  <c r="AQ474" i="2"/>
  <c r="Y484" i="2"/>
  <c r="AE484" i="2" s="1"/>
  <c r="AJ493" i="2"/>
  <c r="AQ493" i="2"/>
  <c r="AQ476" i="2"/>
  <c r="AJ476" i="2"/>
  <c r="Y476" i="2"/>
  <c r="AE476" i="2" s="1"/>
  <c r="Y473" i="2"/>
  <c r="AE473" i="2" s="1"/>
  <c r="AT476" i="2"/>
  <c r="AM476" i="2"/>
  <c r="Y480" i="2"/>
  <c r="AE480" i="2" s="1"/>
  <c r="AS490" i="2"/>
  <c r="AL490" i="2"/>
  <c r="AI463" i="2"/>
  <c r="AP463" i="2"/>
  <c r="AS452" i="2"/>
  <c r="AL452" i="2"/>
  <c r="AP454" i="2"/>
  <c r="AI454" i="2"/>
  <c r="AR468" i="2"/>
  <c r="AK468" i="2"/>
  <c r="Y459" i="2"/>
  <c r="AE459" i="2" s="1"/>
  <c r="AK470" i="2"/>
  <c r="AR470" i="2"/>
  <c r="AK471" i="2"/>
  <c r="AR471" i="2"/>
  <c r="AQ470" i="2"/>
  <c r="AJ470" i="2"/>
  <c r="AI468" i="2"/>
  <c r="AP468" i="2"/>
  <c r="AK467" i="2"/>
  <c r="AR467" i="2"/>
  <c r="AQ471" i="2"/>
  <c r="AJ471" i="2"/>
  <c r="AM470" i="2"/>
  <c r="AT470" i="2"/>
  <c r="AR452" i="2"/>
  <c r="AK452" i="2"/>
  <c r="AJ452" i="2"/>
  <c r="AQ452" i="2"/>
  <c r="AK454" i="2"/>
  <c r="AR454" i="2"/>
  <c r="AR455" i="2"/>
  <c r="AK455" i="2"/>
  <c r="AQ454" i="2"/>
  <c r="AJ454" i="2"/>
  <c r="AK451" i="2"/>
  <c r="AR451" i="2"/>
  <c r="AJ455" i="2"/>
  <c r="AQ455" i="2"/>
  <c r="AT454" i="2"/>
  <c r="AM454" i="2"/>
  <c r="AQ467" i="2"/>
  <c r="AJ467" i="2"/>
  <c r="Y467" i="2"/>
  <c r="AE467" i="2" s="1"/>
  <c r="Y451" i="2"/>
  <c r="AE451" i="2" s="1"/>
  <c r="AM468" i="2"/>
  <c r="AT468" i="2"/>
  <c r="AI471" i="2"/>
  <c r="AP471" i="2"/>
  <c r="AS471" i="2"/>
  <c r="AL471" i="2"/>
  <c r="AS468" i="2"/>
  <c r="AL468" i="2"/>
  <c r="AL467" i="2"/>
  <c r="AS467" i="2"/>
  <c r="AI470" i="2"/>
  <c r="AP470" i="2"/>
  <c r="AQ451" i="2"/>
  <c r="AJ451" i="2"/>
  <c r="AM455" i="2"/>
  <c r="AT455" i="2"/>
  <c r="AT451" i="2"/>
  <c r="AM451" i="2"/>
  <c r="AM452" i="2"/>
  <c r="AT452" i="2"/>
  <c r="AQ445" i="2"/>
  <c r="AJ445" i="2"/>
  <c r="AS430" i="2"/>
  <c r="AL430" i="2"/>
  <c r="AT430" i="2"/>
  <c r="AM430" i="2"/>
  <c r="AK449" i="2"/>
  <c r="AR449" i="2"/>
  <c r="AQ440" i="2"/>
  <c r="AJ440" i="2"/>
  <c r="AQ429" i="2"/>
  <c r="AJ429" i="2"/>
  <c r="AP449" i="2"/>
  <c r="AI449" i="2"/>
  <c r="AT445" i="2"/>
  <c r="AM445" i="2"/>
  <c r="AR430" i="2"/>
  <c r="AK430" i="2"/>
  <c r="AQ432" i="2"/>
  <c r="AJ432" i="2"/>
  <c r="AR432" i="2"/>
  <c r="AK432" i="2"/>
  <c r="AJ446" i="2"/>
  <c r="AQ446" i="2"/>
  <c r="AT432" i="2"/>
  <c r="AM432" i="2"/>
  <c r="AP440" i="2"/>
  <c r="AI440" i="2"/>
  <c r="AJ430" i="2"/>
  <c r="AQ430" i="2"/>
  <c r="Y436" i="2"/>
  <c r="AE436" i="2" s="1"/>
  <c r="AQ448" i="2"/>
  <c r="AJ448" i="2"/>
  <c r="AR448" i="2"/>
  <c r="AK448" i="2"/>
  <c r="AT449" i="2"/>
  <c r="AM449" i="2"/>
  <c r="AT429" i="2"/>
  <c r="AM429" i="2"/>
  <c r="Y444" i="2"/>
  <c r="AE444" i="2" s="1"/>
  <c r="AM448" i="2"/>
  <c r="Y435" i="2"/>
  <c r="AE435" i="2" s="1"/>
  <c r="Y431" i="2"/>
  <c r="AE431" i="2" s="1"/>
  <c r="Y434" i="2"/>
  <c r="AE434" i="2" s="1"/>
  <c r="AJ449" i="2"/>
  <c r="AQ449" i="2"/>
  <c r="AT433" i="2"/>
  <c r="AM433" i="2"/>
  <c r="AP432" i="2"/>
  <c r="AI432" i="2"/>
  <c r="AR429" i="2"/>
  <c r="AK429" i="2"/>
  <c r="AP410" i="2"/>
  <c r="AI410" i="2"/>
  <c r="AK424" i="2"/>
  <c r="AQ423" i="2"/>
  <c r="AJ423" i="2"/>
  <c r="AS424" i="2"/>
  <c r="AL424" i="2"/>
  <c r="AR423" i="2"/>
  <c r="AK423" i="2"/>
  <c r="AR410" i="2"/>
  <c r="AK410" i="2"/>
  <c r="AT408" i="2"/>
  <c r="AM408" i="2"/>
  <c r="AT411" i="2"/>
  <c r="AM411" i="2"/>
  <c r="AT407" i="2"/>
  <c r="AM407" i="2"/>
  <c r="AR408" i="2"/>
  <c r="AK408" i="2"/>
  <c r="AQ407" i="2"/>
  <c r="AJ407" i="2"/>
  <c r="AK427" i="2"/>
  <c r="AR427" i="2"/>
  <c r="AQ426" i="2"/>
  <c r="AJ426" i="2"/>
  <c r="AS408" i="2"/>
  <c r="AL408" i="2"/>
  <c r="AR407" i="2"/>
  <c r="AK407" i="2"/>
  <c r="AL426" i="2"/>
  <c r="AS426" i="2"/>
  <c r="AP423" i="2"/>
  <c r="AI423" i="2"/>
  <c r="AJ424" i="2"/>
  <c r="AQ424" i="2"/>
  <c r="AJ427" i="2"/>
  <c r="AQ427" i="2"/>
  <c r="AR411" i="2"/>
  <c r="AK411" i="2"/>
  <c r="AQ410" i="2"/>
  <c r="AJ410" i="2"/>
  <c r="AT416" i="2"/>
  <c r="AM416" i="2"/>
  <c r="AT419" i="2"/>
  <c r="AM419" i="2"/>
  <c r="AJ416" i="2"/>
  <c r="AQ416" i="2"/>
  <c r="AJ408" i="2"/>
  <c r="AQ408" i="2"/>
  <c r="AJ411" i="2"/>
  <c r="AQ411" i="2"/>
  <c r="AI426" i="2"/>
  <c r="AP426" i="2"/>
  <c r="AM426" i="2"/>
  <c r="AT426" i="2"/>
  <c r="AR418" i="2"/>
  <c r="AK418" i="2"/>
  <c r="AR426" i="2"/>
  <c r="AK426" i="2"/>
  <c r="AT424" i="2"/>
  <c r="AM424" i="2"/>
  <c r="AT415" i="2"/>
  <c r="AM415" i="2"/>
  <c r="AT427" i="2"/>
  <c r="AM427" i="2"/>
  <c r="AT423" i="2"/>
  <c r="AM423" i="2"/>
  <c r="AT410" i="2"/>
  <c r="AM410" i="2"/>
  <c r="AP427" i="2"/>
  <c r="AI427" i="2"/>
  <c r="AM404" i="2"/>
  <c r="AT404" i="2"/>
  <c r="AK405" i="2"/>
  <c r="AR405" i="2"/>
  <c r="AQ388" i="2"/>
  <c r="AJ388" i="2"/>
  <c r="AR404" i="2"/>
  <c r="AK404" i="2"/>
  <c r="AT389" i="2"/>
  <c r="AM389" i="2"/>
  <c r="AJ386" i="2"/>
  <c r="AQ386" i="2"/>
  <c r="AR386" i="2"/>
  <c r="AK386" i="2"/>
  <c r="AJ405" i="2"/>
  <c r="AQ405" i="2"/>
  <c r="AI404" i="2"/>
  <c r="AP404" i="2"/>
  <c r="AT388" i="2"/>
  <c r="AM388" i="2"/>
  <c r="AR389" i="2"/>
  <c r="AK389" i="2"/>
  <c r="AS402" i="2"/>
  <c r="AL402" i="2"/>
  <c r="AR388" i="2"/>
  <c r="AK388" i="2"/>
  <c r="Y385" i="2"/>
  <c r="AE385" i="2" s="1"/>
  <c r="AJ389" i="2"/>
  <c r="AQ389" i="2"/>
  <c r="AP388" i="2"/>
  <c r="AI388" i="2"/>
  <c r="AQ401" i="2"/>
  <c r="AJ401" i="2"/>
  <c r="AS386" i="2"/>
  <c r="AL386" i="2"/>
  <c r="AT402" i="2"/>
  <c r="AM402" i="2"/>
  <c r="AT385" i="2"/>
  <c r="AM385" i="2"/>
  <c r="AQ385" i="2"/>
  <c r="AJ385" i="2"/>
  <c r="AQ404" i="2"/>
  <c r="AJ404" i="2"/>
  <c r="AR385" i="2"/>
  <c r="AK385" i="2"/>
  <c r="AT386" i="2"/>
  <c r="AM386" i="2"/>
  <c r="Y401" i="2"/>
  <c r="AE401" i="2" s="1"/>
  <c r="Y393" i="2"/>
  <c r="AE393" i="2" s="1"/>
  <c r="AR402" i="2"/>
  <c r="AK402" i="2"/>
  <c r="AT367" i="2"/>
  <c r="AM367" i="2"/>
  <c r="Y382" i="2"/>
  <c r="AE382" i="2" s="1"/>
  <c r="Y369" i="2"/>
  <c r="AE369" i="2" s="1"/>
  <c r="AT364" i="2"/>
  <c r="AM364" i="2"/>
  <c r="AJ375" i="2"/>
  <c r="AQ375" i="2"/>
  <c r="AT363" i="2"/>
  <c r="AM363" i="2"/>
  <c r="AQ366" i="2"/>
  <c r="AJ366" i="2"/>
  <c r="AJ367" i="2"/>
  <c r="AQ367" i="2"/>
  <c r="Y374" i="2"/>
  <c r="AE374" i="2" s="1"/>
  <c r="Y370" i="2"/>
  <c r="AE370" i="2" s="1"/>
  <c r="AR367" i="2"/>
  <c r="AK367" i="2"/>
  <c r="AS364" i="2"/>
  <c r="AL364" i="2"/>
  <c r="AT380" i="2"/>
  <c r="AM380" i="2"/>
  <c r="AQ382" i="2"/>
  <c r="AJ382" i="2"/>
  <c r="AP366" i="2"/>
  <c r="AI366" i="2"/>
  <c r="AK383" i="2"/>
  <c r="AR383" i="2"/>
  <c r="AR366" i="2"/>
  <c r="AK366" i="2"/>
  <c r="AJ380" i="2"/>
  <c r="AQ380" i="2"/>
  <c r="Y373" i="2"/>
  <c r="AE373" i="2" s="1"/>
  <c r="Y365" i="2"/>
  <c r="AE365" i="2" s="1"/>
  <c r="AT366" i="2"/>
  <c r="AM366" i="2"/>
  <c r="AR364" i="2"/>
  <c r="AK364" i="2"/>
  <c r="AT379" i="2"/>
  <c r="AM379" i="2"/>
  <c r="AQ363" i="2"/>
  <c r="AJ363" i="2"/>
  <c r="AT383" i="2"/>
  <c r="AM383" i="2"/>
  <c r="AJ364" i="2"/>
  <c r="AQ364" i="2"/>
  <c r="AR363" i="2"/>
  <c r="AK363" i="2"/>
  <c r="Y378" i="2"/>
  <c r="AE378" i="2" s="1"/>
  <c r="Y366" i="2"/>
  <c r="AE366" i="2" s="1"/>
  <c r="AK361" i="2"/>
  <c r="AR361" i="2"/>
  <c r="AQ341" i="2"/>
  <c r="AJ341" i="2"/>
  <c r="Y349" i="2"/>
  <c r="AE349" i="2" s="1"/>
  <c r="AT361" i="2"/>
  <c r="AM361" i="2"/>
  <c r="AT344" i="2"/>
  <c r="AM344" i="2"/>
  <c r="AK358" i="2"/>
  <c r="AR358" i="2"/>
  <c r="AT357" i="2"/>
  <c r="AM357" i="2"/>
  <c r="AP360" i="2"/>
  <c r="AI360" i="2"/>
  <c r="AS342" i="2"/>
  <c r="AL342" i="2"/>
  <c r="AT349" i="2"/>
  <c r="AM349" i="2"/>
  <c r="AR342" i="2"/>
  <c r="AK342" i="2"/>
  <c r="AT342" i="2"/>
  <c r="AM342" i="2"/>
  <c r="AT341" i="2"/>
  <c r="AM341" i="2"/>
  <c r="AR360" i="2"/>
  <c r="AK360" i="2"/>
  <c r="AR357" i="2"/>
  <c r="AK357" i="2"/>
  <c r="AT360" i="2"/>
  <c r="AM360" i="2"/>
  <c r="AP357" i="2"/>
  <c r="AI357" i="2"/>
  <c r="AJ350" i="2"/>
  <c r="AQ350" i="2"/>
  <c r="AQ349" i="2"/>
  <c r="AJ349" i="2"/>
  <c r="AS358" i="2"/>
  <c r="AL358" i="2"/>
  <c r="AT358" i="2"/>
  <c r="AM358" i="2"/>
  <c r="AJ342" i="2"/>
  <c r="AQ342" i="2"/>
  <c r="AJ361" i="2"/>
  <c r="AQ361" i="2"/>
  <c r="AQ360" i="2"/>
  <c r="AJ360" i="2"/>
  <c r="AP358" i="2"/>
  <c r="AI358" i="2"/>
  <c r="AT350" i="2"/>
  <c r="AM350" i="2"/>
  <c r="AQ357" i="2"/>
  <c r="AJ357" i="2"/>
  <c r="AS361" i="2"/>
  <c r="AL361" i="2"/>
  <c r="AR344" i="2"/>
  <c r="AK344" i="2"/>
  <c r="AR341" i="2"/>
  <c r="AK341" i="2"/>
  <c r="AR323" i="2"/>
  <c r="AK323" i="2"/>
  <c r="AT330" i="2"/>
  <c r="AM330" i="2"/>
  <c r="AS336" i="2"/>
  <c r="AL336" i="2"/>
  <c r="AJ320" i="2"/>
  <c r="AQ320" i="2"/>
  <c r="AP322" i="2"/>
  <c r="AI322" i="2"/>
  <c r="AR320" i="2"/>
  <c r="AK320" i="2"/>
  <c r="AR319" i="2"/>
  <c r="AK319" i="2"/>
  <c r="AP330" i="2"/>
  <c r="AI330" i="2"/>
  <c r="AS320" i="2"/>
  <c r="AL320" i="2"/>
  <c r="AT320" i="2"/>
  <c r="AM320" i="2"/>
  <c r="AT319" i="2"/>
  <c r="AM319" i="2"/>
  <c r="AT331" i="2"/>
  <c r="AM331" i="2"/>
  <c r="AR336" i="2"/>
  <c r="AK336" i="2"/>
  <c r="AJ323" i="2"/>
  <c r="AQ323" i="2"/>
  <c r="AT323" i="2"/>
  <c r="AM323" i="2"/>
  <c r="AT336" i="2"/>
  <c r="AM336" i="2"/>
  <c r="AP339" i="2"/>
  <c r="AI339" i="2"/>
  <c r="AR338" i="2"/>
  <c r="AK338" i="2"/>
  <c r="AS328" i="2"/>
  <c r="AL328" i="2"/>
  <c r="AM338" i="2"/>
  <c r="AT338" i="2"/>
  <c r="AT328" i="2"/>
  <c r="AM328" i="2"/>
  <c r="Y329" i="2"/>
  <c r="AE329" i="2" s="1"/>
  <c r="AQ327" i="2"/>
  <c r="AJ327" i="2"/>
  <c r="AQ338" i="2"/>
  <c r="AJ338" i="2"/>
  <c r="AQ335" i="2"/>
  <c r="AJ335" i="2"/>
  <c r="AK339" i="2"/>
  <c r="AR339" i="2"/>
  <c r="AR322" i="2"/>
  <c r="AK322" i="2"/>
  <c r="AJ339" i="2"/>
  <c r="AQ339" i="2"/>
  <c r="AT339" i="2"/>
  <c r="AM339" i="2"/>
  <c r="AT322" i="2"/>
  <c r="AM322" i="2"/>
  <c r="AJ336" i="2"/>
  <c r="AQ336" i="2"/>
  <c r="Y334" i="2"/>
  <c r="AE334" i="2" s="1"/>
  <c r="AQ322" i="2"/>
  <c r="AJ322" i="2"/>
  <c r="AQ319" i="2"/>
  <c r="AJ319" i="2"/>
  <c r="AT317" i="2"/>
  <c r="AM317" i="2"/>
  <c r="AR316" i="2"/>
  <c r="AK316" i="2"/>
  <c r="AT314" i="2"/>
  <c r="AM314" i="2"/>
  <c r="AT300" i="2"/>
  <c r="AM300" i="2"/>
  <c r="AQ300" i="2"/>
  <c r="AJ300" i="2"/>
  <c r="AS298" i="2"/>
  <c r="AL298" i="2"/>
  <c r="AR297" i="2"/>
  <c r="AK297" i="2"/>
  <c r="AJ298" i="2"/>
  <c r="AQ298" i="2"/>
  <c r="AM316" i="2"/>
  <c r="AT316" i="2"/>
  <c r="AS306" i="2"/>
  <c r="AL306" i="2"/>
  <c r="AR305" i="2"/>
  <c r="AK305" i="2"/>
  <c r="AS314" i="2"/>
  <c r="AL314" i="2"/>
  <c r="AR313" i="2"/>
  <c r="AK313" i="2"/>
  <c r="AI316" i="2"/>
  <c r="AP316" i="2"/>
  <c r="AR300" i="2"/>
  <c r="AK300" i="2"/>
  <c r="AT298" i="2"/>
  <c r="AM298" i="2"/>
  <c r="AK314" i="2"/>
  <c r="AR314" i="2"/>
  <c r="AQ313" i="2"/>
  <c r="AJ313" i="2"/>
  <c r="AR308" i="2"/>
  <c r="AK308" i="2"/>
  <c r="AT306" i="2"/>
  <c r="AM306" i="2"/>
  <c r="AM313" i="2"/>
  <c r="AT313" i="2"/>
  <c r="AK317" i="2"/>
  <c r="AR317" i="2"/>
  <c r="AQ316" i="2"/>
  <c r="AJ316" i="2"/>
  <c r="AJ314" i="2"/>
  <c r="AQ314" i="2"/>
  <c r="AJ317" i="2"/>
  <c r="AQ317" i="2"/>
  <c r="AL316" i="2"/>
  <c r="AS316" i="2"/>
  <c r="AI313" i="2"/>
  <c r="AP313" i="2"/>
  <c r="AR298" i="2"/>
  <c r="AK298" i="2"/>
  <c r="AQ297" i="2"/>
  <c r="AJ297" i="2"/>
  <c r="AT297" i="2"/>
  <c r="AM297" i="2"/>
  <c r="AM294" i="2"/>
  <c r="AT294" i="2"/>
  <c r="AR291" i="2"/>
  <c r="AK291" i="2"/>
  <c r="AJ276" i="2"/>
  <c r="AQ276" i="2"/>
  <c r="AT278" i="2"/>
  <c r="AM278" i="2"/>
  <c r="AR294" i="2"/>
  <c r="AK294" i="2"/>
  <c r="AR275" i="2"/>
  <c r="AK275" i="2"/>
  <c r="AP294" i="2"/>
  <c r="AI294" i="2"/>
  <c r="Y281" i="2"/>
  <c r="AE281" i="2" s="1"/>
  <c r="AR278" i="2"/>
  <c r="AK278" i="2"/>
  <c r="AJ284" i="2"/>
  <c r="AQ284" i="2"/>
  <c r="AQ283" i="2"/>
  <c r="AJ283" i="2"/>
  <c r="Y278" i="2"/>
  <c r="AE278" i="2" s="1"/>
  <c r="AL291" i="2"/>
  <c r="AS291" i="2"/>
  <c r="AK295" i="2"/>
  <c r="AR295" i="2"/>
  <c r="AT284" i="2"/>
  <c r="AM284" i="2"/>
  <c r="AT275" i="2"/>
  <c r="AM275" i="2"/>
  <c r="AR276" i="2"/>
  <c r="AK276" i="2"/>
  <c r="AT276" i="2"/>
  <c r="AM276" i="2"/>
  <c r="AL294" i="2"/>
  <c r="AS294" i="2"/>
  <c r="AT295" i="2"/>
  <c r="AM295" i="2"/>
  <c r="AP291" i="2"/>
  <c r="AI291" i="2"/>
  <c r="AJ295" i="2"/>
  <c r="AQ295" i="2"/>
  <c r="AQ294" i="2"/>
  <c r="AJ294" i="2"/>
  <c r="AP292" i="2"/>
  <c r="AI292" i="2"/>
  <c r="AS276" i="2"/>
  <c r="AL276" i="2"/>
  <c r="AM291" i="2"/>
  <c r="AT291" i="2"/>
  <c r="AR292" i="2"/>
  <c r="AK292" i="2"/>
  <c r="AT292" i="2"/>
  <c r="AM292" i="2"/>
  <c r="Y283" i="2"/>
  <c r="AE283" i="2" s="1"/>
  <c r="AQ275" i="2"/>
  <c r="AJ275" i="2"/>
  <c r="AJ270" i="2"/>
  <c r="AQ270" i="2"/>
  <c r="AI272" i="2"/>
  <c r="AP272" i="2"/>
  <c r="AM272" i="2"/>
  <c r="AT272" i="2"/>
  <c r="Y272" i="2"/>
  <c r="AE272" i="2" s="1"/>
  <c r="AS254" i="2"/>
  <c r="AL254" i="2"/>
  <c r="AR253" i="2"/>
  <c r="AK253" i="2"/>
  <c r="Y271" i="2"/>
  <c r="AE271" i="2" s="1"/>
  <c r="AR256" i="2"/>
  <c r="AK256" i="2"/>
  <c r="AT273" i="2"/>
  <c r="AM273" i="2"/>
  <c r="AJ254" i="2"/>
  <c r="AQ254" i="2"/>
  <c r="AP256" i="2"/>
  <c r="AI256" i="2"/>
  <c r="AT256" i="2"/>
  <c r="AM256" i="2"/>
  <c r="AQ269" i="2"/>
  <c r="AJ269" i="2"/>
  <c r="AJ257" i="2"/>
  <c r="AQ257" i="2"/>
  <c r="AR257" i="2"/>
  <c r="AK257" i="2"/>
  <c r="Y258" i="2"/>
  <c r="AE258" i="2" s="1"/>
  <c r="AT257" i="2"/>
  <c r="AM257" i="2"/>
  <c r="AT269" i="2"/>
  <c r="AM269" i="2"/>
  <c r="AR270" i="2"/>
  <c r="AK270" i="2"/>
  <c r="AQ253" i="2"/>
  <c r="AJ253" i="2"/>
  <c r="AS273" i="2"/>
  <c r="AL273" i="2"/>
  <c r="AT254" i="2"/>
  <c r="AM254" i="2"/>
  <c r="AT253" i="2"/>
  <c r="AM253" i="2"/>
  <c r="AR254" i="2"/>
  <c r="AK254" i="2"/>
  <c r="Y267" i="2"/>
  <c r="AE267" i="2" s="1"/>
  <c r="AS270" i="2"/>
  <c r="AL270" i="2"/>
  <c r="AR269" i="2"/>
  <c r="AK269" i="2"/>
  <c r="AR272" i="2"/>
  <c r="AK272" i="2"/>
  <c r="AQ256" i="2"/>
  <c r="AJ256" i="2"/>
  <c r="AJ251" i="2"/>
  <c r="AQ251" i="2"/>
  <c r="AS251" i="2"/>
  <c r="AL251" i="2"/>
  <c r="AP247" i="2"/>
  <c r="AI247" i="2"/>
  <c r="AL250" i="2"/>
  <c r="AS250" i="2"/>
  <c r="AL247" i="2"/>
  <c r="AS247" i="2"/>
  <c r="AP251" i="2"/>
  <c r="AI251" i="2"/>
  <c r="AP248" i="2"/>
  <c r="AI248" i="2"/>
  <c r="AP226" i="2"/>
  <c r="AI226" i="2"/>
  <c r="AQ225" i="2"/>
  <c r="AJ225" i="2"/>
  <c r="AR229" i="2"/>
  <c r="AK229" i="2"/>
  <c r="AR228" i="2"/>
  <c r="AK228" i="2"/>
  <c r="AR226" i="2"/>
  <c r="AK226" i="2"/>
  <c r="AR225" i="2"/>
  <c r="AK225" i="2"/>
  <c r="AS229" i="2"/>
  <c r="AL229" i="2"/>
  <c r="AM210" i="2"/>
  <c r="AT210" i="2"/>
  <c r="AL225" i="2"/>
  <c r="AS225" i="2"/>
  <c r="AP228" i="2"/>
  <c r="AI228" i="2"/>
  <c r="AT226" i="2"/>
  <c r="AM226" i="2"/>
  <c r="AP225" i="2"/>
  <c r="AI225" i="2"/>
  <c r="AJ229" i="2"/>
  <c r="AQ229" i="2"/>
  <c r="AJ226" i="2"/>
  <c r="AQ226" i="2"/>
  <c r="AP229" i="2"/>
  <c r="AI229" i="2"/>
  <c r="AP217" i="2"/>
  <c r="AI217" i="2"/>
  <c r="AT229" i="2"/>
  <c r="AM229" i="2"/>
  <c r="AT228" i="2"/>
  <c r="AM228" i="2"/>
  <c r="AS226" i="2"/>
  <c r="AL226" i="2"/>
  <c r="AT225" i="2"/>
  <c r="AM225" i="2"/>
  <c r="AL228" i="2"/>
  <c r="AS228" i="2"/>
  <c r="AK210" i="2"/>
  <c r="AR210" i="2"/>
  <c r="AL217" i="2"/>
  <c r="AS217" i="2"/>
  <c r="AK209" i="2"/>
  <c r="AR209" i="2"/>
  <c r="AM188" i="2"/>
  <c r="AT188" i="2"/>
  <c r="AR188" i="2"/>
  <c r="AK188" i="2"/>
  <c r="AI207" i="2"/>
  <c r="AP207" i="2"/>
  <c r="AQ188" i="2"/>
  <c r="AJ188" i="2"/>
  <c r="AT203" i="2"/>
  <c r="AM203" i="2"/>
  <c r="AS206" i="2"/>
  <c r="AL206" i="2"/>
  <c r="Y201" i="2"/>
  <c r="AE201" i="2" s="1"/>
  <c r="AI204" i="2"/>
  <c r="AP204" i="2"/>
  <c r="AT206" i="2"/>
  <c r="AM206" i="2"/>
  <c r="AQ203" i="2"/>
  <c r="AJ203" i="2"/>
  <c r="Y205" i="2"/>
  <c r="AE205" i="2" s="1"/>
  <c r="Y193" i="2"/>
  <c r="AE193" i="2" s="1"/>
  <c r="AP206" i="2"/>
  <c r="AI206" i="2"/>
  <c r="AM207" i="2"/>
  <c r="AT207" i="2"/>
  <c r="AK206" i="2"/>
  <c r="AR206" i="2"/>
  <c r="AK187" i="2"/>
  <c r="AR187" i="2"/>
  <c r="Y197" i="2"/>
  <c r="AE197" i="2" s="1"/>
  <c r="AQ207" i="2"/>
  <c r="AJ207" i="2"/>
  <c r="AR204" i="2"/>
  <c r="AK204" i="2"/>
  <c r="AI199" i="2"/>
  <c r="AP199" i="2"/>
  <c r="AM191" i="2"/>
  <c r="AT191" i="2"/>
  <c r="AQ204" i="2"/>
  <c r="AJ204" i="2"/>
  <c r="AK190" i="2"/>
  <c r="AR190" i="2"/>
  <c r="AS207" i="2"/>
  <c r="AL207" i="2"/>
  <c r="AL203" i="2"/>
  <c r="AS203" i="2"/>
  <c r="AP203" i="2"/>
  <c r="AI203" i="2"/>
  <c r="AJ191" i="2"/>
  <c r="AQ191" i="2"/>
  <c r="AT187" i="2"/>
  <c r="AM187" i="2"/>
  <c r="AM204" i="2"/>
  <c r="AT204" i="2"/>
  <c r="AQ190" i="2"/>
  <c r="AJ190" i="2"/>
  <c r="Y189" i="2"/>
  <c r="AE189" i="2" s="1"/>
  <c r="AT190" i="2"/>
  <c r="AM190" i="2"/>
  <c r="AQ187" i="2"/>
  <c r="AJ187" i="2"/>
  <c r="AR191" i="2"/>
  <c r="AK191" i="2"/>
  <c r="AS188" i="2"/>
  <c r="AL188" i="2"/>
  <c r="AP190" i="2"/>
  <c r="AI190" i="2"/>
  <c r="AK176" i="2"/>
  <c r="AS177" i="2"/>
  <c r="AL177" i="2"/>
  <c r="AP169" i="2"/>
  <c r="AI169" i="2"/>
  <c r="AQ173" i="2"/>
  <c r="AJ173" i="2"/>
  <c r="AS160" i="2"/>
  <c r="AL160" i="2"/>
  <c r="AI160" i="2"/>
  <c r="AP160" i="2"/>
  <c r="AP158" i="2"/>
  <c r="AI158" i="2"/>
  <c r="AS174" i="2"/>
  <c r="AL174" i="2"/>
  <c r="AS157" i="2"/>
  <c r="AL157" i="2"/>
  <c r="AT165" i="2"/>
  <c r="AM165" i="2"/>
  <c r="AR165" i="2"/>
  <c r="AK165" i="2"/>
  <c r="AR169" i="2"/>
  <c r="AK169" i="2"/>
  <c r="AP176" i="2"/>
  <c r="AI176" i="2"/>
  <c r="AT161" i="2"/>
  <c r="AM161" i="2"/>
  <c r="AQ161" i="2"/>
  <c r="AJ161" i="2"/>
  <c r="AQ177" i="2"/>
  <c r="AJ177" i="2"/>
  <c r="AT158" i="2"/>
  <c r="AM158" i="2"/>
  <c r="AS168" i="2"/>
  <c r="AL168" i="2"/>
  <c r="AQ157" i="2"/>
  <c r="AJ157" i="2"/>
  <c r="AP157" i="2"/>
  <c r="AI157" i="2"/>
  <c r="AP161" i="2"/>
  <c r="AI161" i="2"/>
  <c r="AR174" i="2"/>
  <c r="AK174" i="2"/>
  <c r="AR173" i="2"/>
  <c r="AK173" i="2"/>
  <c r="Y165" i="2"/>
  <c r="AE165" i="2" s="1"/>
  <c r="AR160" i="2"/>
  <c r="AK160" i="2"/>
  <c r="AP174" i="2"/>
  <c r="AI174" i="2"/>
  <c r="AS166" i="2"/>
  <c r="AL166" i="2"/>
  <c r="AQ168" i="2"/>
  <c r="AJ168" i="2"/>
  <c r="AS173" i="2"/>
  <c r="AL173" i="2"/>
  <c r="AP173" i="2"/>
  <c r="AI173" i="2"/>
  <c r="AT173" i="2"/>
  <c r="AM173" i="2"/>
  <c r="AT174" i="2"/>
  <c r="AM174" i="2"/>
  <c r="AP177" i="2"/>
  <c r="AI177" i="2"/>
  <c r="AS176" i="2"/>
  <c r="AR158" i="2"/>
  <c r="AK158" i="2"/>
  <c r="AQ158" i="2"/>
  <c r="AJ158" i="2"/>
  <c r="AT160" i="2"/>
  <c r="AM160" i="2"/>
  <c r="AT176" i="2"/>
  <c r="AM176" i="2"/>
  <c r="AR177" i="2"/>
  <c r="AK177" i="2"/>
  <c r="Y173" i="2"/>
  <c r="AE173" i="2" s="1"/>
  <c r="AS161" i="2"/>
  <c r="AL161" i="2"/>
  <c r="AQ166" i="2"/>
  <c r="AJ166" i="2"/>
  <c r="AT169" i="2"/>
  <c r="AM169" i="2"/>
  <c r="D127" i="2"/>
  <c r="D130" i="2" a="1"/>
  <c r="D130" i="2" s="1"/>
  <c r="D134" i="2" a="1"/>
  <c r="D134" i="2" s="1"/>
  <c r="I125" i="2"/>
  <c r="AI628" i="2" l="1"/>
  <c r="AP628" i="2"/>
  <c r="AM600" i="2"/>
  <c r="AM581" i="2"/>
  <c r="AI562" i="2"/>
  <c r="AP562" i="2"/>
  <c r="AS581" i="2"/>
  <c r="AL581" i="2"/>
  <c r="AI558" i="2"/>
  <c r="AL539" i="2"/>
  <c r="AS539" i="2"/>
  <c r="AK476" i="2"/>
  <c r="AL445" i="2"/>
  <c r="AS445" i="2"/>
  <c r="AL437" i="2"/>
  <c r="AS437" i="2"/>
  <c r="AP386" i="2"/>
  <c r="AI386" i="2"/>
  <c r="AS401" i="2"/>
  <c r="AL389" i="2"/>
  <c r="AS389" i="2"/>
  <c r="AK382" i="2"/>
  <c r="AP342" i="2"/>
  <c r="AI342" i="2"/>
  <c r="AK335" i="2"/>
  <c r="AL295" i="2"/>
  <c r="AL275" i="2"/>
  <c r="AS275" i="2"/>
  <c r="AI254" i="2"/>
  <c r="AP254" i="2"/>
  <c r="AS235" i="2"/>
  <c r="AL235" i="2"/>
  <c r="AJ228" i="2"/>
  <c r="AS213" i="2"/>
  <c r="AL213" i="2"/>
  <c r="AP540" i="2"/>
  <c r="AI540" i="2"/>
  <c r="AI556" i="2"/>
  <c r="AP556" i="2"/>
  <c r="AL517" i="2"/>
  <c r="AS517" i="2"/>
  <c r="AS521" i="2"/>
  <c r="AL521" i="2"/>
  <c r="AS537" i="2"/>
  <c r="AL537" i="2"/>
  <c r="AI518" i="2"/>
  <c r="AP518" i="2"/>
  <c r="AP534" i="2"/>
  <c r="AI534" i="2"/>
  <c r="AL489" i="2"/>
  <c r="AS489" i="2"/>
  <c r="AL473" i="2"/>
  <c r="AS473" i="2"/>
  <c r="AS449" i="2"/>
  <c r="AL449" i="2"/>
  <c r="AL433" i="2"/>
  <c r="AS433" i="2"/>
  <c r="AL407" i="2"/>
  <c r="AS407" i="2"/>
  <c r="AS423" i="2"/>
  <c r="AL411" i="2"/>
  <c r="AS411" i="2"/>
  <c r="AS427" i="2"/>
  <c r="AL427" i="2"/>
  <c r="AS405" i="2"/>
  <c r="AL405" i="2"/>
  <c r="AM335" i="2"/>
  <c r="AL301" i="2"/>
  <c r="AS301" i="2"/>
  <c r="AS317" i="2"/>
  <c r="AL317" i="2"/>
  <c r="AS313" i="2"/>
  <c r="AL313" i="2"/>
  <c r="AI298" i="2"/>
  <c r="AP298" i="2"/>
  <c r="AL297" i="2"/>
  <c r="AS297" i="2"/>
  <c r="AP314" i="2"/>
  <c r="AI314" i="2"/>
  <c r="AL279" i="2"/>
  <c r="AS279" i="2"/>
  <c r="AS269" i="2"/>
  <c r="AM232" i="2"/>
  <c r="AT232" i="2"/>
  <c r="AT248" i="2"/>
  <c r="AM248" i="2"/>
  <c r="AI165" i="2"/>
  <c r="AK401" i="2"/>
  <c r="AM512" i="2"/>
  <c r="AQ603" i="2"/>
  <c r="AJ176" i="2"/>
  <c r="AI602" i="2"/>
  <c r="AQ646" i="2"/>
  <c r="AJ646" i="2"/>
  <c r="AS644" i="2"/>
  <c r="AL644" i="2"/>
  <c r="AT643" i="2"/>
  <c r="AM643" i="2"/>
  <c r="AR643" i="2"/>
  <c r="AK643" i="2"/>
  <c r="AT647" i="2"/>
  <c r="AM647" i="2"/>
  <c r="AJ644" i="2"/>
  <c r="AQ644" i="2"/>
  <c r="AT603" i="2"/>
  <c r="AM603" i="2"/>
  <c r="AQ599" i="2"/>
  <c r="AJ599" i="2"/>
  <c r="AS600" i="2"/>
  <c r="AL600" i="2"/>
  <c r="AJ600" i="2"/>
  <c r="AQ600" i="2"/>
  <c r="AT599" i="2"/>
  <c r="AM599" i="2"/>
  <c r="AQ580" i="2"/>
  <c r="AJ580" i="2"/>
  <c r="AR578" i="2"/>
  <c r="AK578" i="2"/>
  <c r="AT580" i="2"/>
  <c r="AM580" i="2"/>
  <c r="AQ577" i="2"/>
  <c r="AJ577" i="2"/>
  <c r="AS578" i="2"/>
  <c r="AL578" i="2"/>
  <c r="AR577" i="2"/>
  <c r="AK577" i="2"/>
  <c r="AP580" i="2"/>
  <c r="AI580" i="2"/>
  <c r="AJ559" i="2"/>
  <c r="AQ559" i="2"/>
  <c r="AR558" i="2"/>
  <c r="AK558" i="2"/>
  <c r="AM536" i="2"/>
  <c r="AT536" i="2"/>
  <c r="AQ533" i="2"/>
  <c r="AJ533" i="2"/>
  <c r="AI536" i="2"/>
  <c r="AP536" i="2"/>
  <c r="AR533" i="2"/>
  <c r="AK533" i="2"/>
  <c r="AJ537" i="2"/>
  <c r="AQ537" i="2"/>
  <c r="AI514" i="2"/>
  <c r="AP514" i="2"/>
  <c r="AR514" i="2"/>
  <c r="AK514" i="2"/>
  <c r="AM514" i="2"/>
  <c r="AT514" i="2"/>
  <c r="AP492" i="2"/>
  <c r="AI492" i="2"/>
  <c r="AT489" i="2"/>
  <c r="AM489" i="2"/>
  <c r="AR490" i="2"/>
  <c r="AK490" i="2"/>
  <c r="AQ489" i="2"/>
  <c r="AJ489" i="2"/>
  <c r="AJ490" i="2"/>
  <c r="AQ490" i="2"/>
  <c r="AT492" i="2"/>
  <c r="AM492" i="2"/>
  <c r="AT493" i="2"/>
  <c r="AM493" i="2"/>
  <c r="AT467" i="2"/>
  <c r="AM467" i="2"/>
  <c r="AM471" i="2"/>
  <c r="AT471" i="2"/>
  <c r="AJ468" i="2"/>
  <c r="AQ468" i="2"/>
  <c r="AR445" i="2"/>
  <c r="AK445" i="2"/>
  <c r="AP448" i="2"/>
  <c r="AI448" i="2"/>
  <c r="AS446" i="2"/>
  <c r="AL446" i="2"/>
  <c r="AR446" i="2"/>
  <c r="AK446" i="2"/>
  <c r="AT446" i="2"/>
  <c r="AM446" i="2"/>
  <c r="AJ402" i="2"/>
  <c r="AQ402" i="2"/>
  <c r="AT401" i="2"/>
  <c r="AM401" i="2"/>
  <c r="AT405" i="2"/>
  <c r="AM405" i="2"/>
  <c r="AQ379" i="2"/>
  <c r="AJ379" i="2"/>
  <c r="AS380" i="2"/>
  <c r="AL380" i="2"/>
  <c r="AI382" i="2"/>
  <c r="AP382" i="2"/>
  <c r="AJ383" i="2"/>
  <c r="AQ383" i="2"/>
  <c r="AR379" i="2"/>
  <c r="AK379" i="2"/>
  <c r="AR380" i="2"/>
  <c r="AK380" i="2"/>
  <c r="AM382" i="2"/>
  <c r="AT382" i="2"/>
  <c r="AJ358" i="2"/>
  <c r="AQ358" i="2"/>
  <c r="AI338" i="2"/>
  <c r="AP338" i="2"/>
  <c r="AS292" i="2"/>
  <c r="AL292" i="2"/>
  <c r="AQ291" i="2"/>
  <c r="AJ291" i="2"/>
  <c r="AJ292" i="2"/>
  <c r="AQ292" i="2"/>
  <c r="AK273" i="2"/>
  <c r="AR273" i="2"/>
  <c r="AJ273" i="2"/>
  <c r="AQ273" i="2"/>
  <c r="AQ272" i="2"/>
  <c r="AJ272" i="2"/>
  <c r="AT270" i="2"/>
  <c r="AM270" i="2"/>
  <c r="AK207" i="2"/>
  <c r="AR207" i="2"/>
  <c r="AK203" i="2"/>
  <c r="AR203" i="2"/>
  <c r="AS204" i="2"/>
  <c r="AL204" i="2"/>
  <c r="AQ206" i="2"/>
  <c r="AJ206" i="2"/>
  <c r="AT177" i="2"/>
  <c r="AM177" i="2"/>
  <c r="AQ174" i="2"/>
  <c r="AJ174" i="2"/>
  <c r="E116" i="2"/>
  <c r="E127" i="2"/>
  <c r="F118" i="2"/>
  <c r="F127" i="2"/>
  <c r="F124" i="2"/>
  <c r="F120" i="2"/>
  <c r="F123" i="2"/>
  <c r="F119" i="2"/>
  <c r="F125" i="2"/>
  <c r="F117" i="2"/>
  <c r="F116" i="2"/>
  <c r="F122" i="2"/>
  <c r="E124" i="2"/>
  <c r="E120" i="2"/>
  <c r="E123" i="2"/>
  <c r="E119" i="2"/>
  <c r="E122" i="2"/>
  <c r="E118" i="2"/>
  <c r="E125" i="2"/>
  <c r="E121" i="2"/>
  <c r="E117" i="2"/>
  <c r="C80" i="2"/>
  <c r="H99" i="2" s="1"/>
  <c r="A32" i="4" a="1"/>
  <c r="A32" i="4" s="1"/>
  <c r="H98" i="2" l="1"/>
  <c r="I117" i="2"/>
  <c r="I118" i="2"/>
  <c r="I119" i="2"/>
  <c r="I127" i="2" s="1"/>
  <c r="I120" i="2"/>
  <c r="I121" i="2"/>
  <c r="I122" i="2"/>
  <c r="I123" i="2"/>
  <c r="I124" i="2"/>
  <c r="I116" i="2"/>
  <c r="B38" i="2"/>
  <c r="C38" i="2" s="1"/>
  <c r="B39" i="2"/>
  <c r="C39" i="2" s="1"/>
  <c r="B40" i="2"/>
  <c r="C40" i="2" s="1"/>
  <c r="B41" i="2"/>
  <c r="B42" i="2"/>
  <c r="C42" i="2" s="1"/>
  <c r="B43" i="2"/>
  <c r="C43" i="2" s="1"/>
  <c r="B44" i="2"/>
  <c r="C44" i="2" s="1"/>
  <c r="B45" i="2"/>
  <c r="B46" i="2"/>
  <c r="C46" i="2" s="1"/>
  <c r="B47" i="2"/>
  <c r="C47" i="2" s="1"/>
  <c r="B48" i="2"/>
  <c r="C48" i="2" s="1"/>
  <c r="B37" i="2"/>
  <c r="I134" i="2" l="1" a="1"/>
  <c r="I134" i="2" s="1"/>
  <c r="H101" i="2"/>
  <c r="J53" i="2" a="1"/>
  <c r="J53" i="2" s="1"/>
  <c r="O53" i="2" a="1"/>
  <c r="O53" i="2" s="1"/>
  <c r="C37" i="2"/>
  <c r="C45" i="2"/>
  <c r="C41" i="2"/>
  <c r="K122" i="2" l="1"/>
  <c r="K118" i="2"/>
  <c r="K116" i="2"/>
  <c r="K125" i="2"/>
  <c r="K123" i="2"/>
  <c r="K120" i="2"/>
  <c r="K119" i="2"/>
  <c r="K124" i="2"/>
  <c r="K117" i="2"/>
  <c r="K121" i="2"/>
  <c r="P50" i="2"/>
  <c r="P41" i="2"/>
  <c r="P45" i="2"/>
  <c r="P37" i="2"/>
  <c r="P39" i="2"/>
  <c r="P43" i="2"/>
  <c r="P47" i="2"/>
  <c r="P40" i="2"/>
  <c r="P44" i="2"/>
  <c r="P48" i="2"/>
  <c r="P38" i="2"/>
  <c r="P42" i="2"/>
  <c r="P46" i="2"/>
  <c r="I99" i="2"/>
  <c r="K41" i="2"/>
  <c r="K45" i="2"/>
  <c r="K37" i="2"/>
  <c r="K39" i="2"/>
  <c r="K43" i="2"/>
  <c r="K47" i="2"/>
  <c r="K50" i="2"/>
  <c r="K40" i="2"/>
  <c r="K44" i="2"/>
  <c r="K48" i="2"/>
  <c r="K38" i="2"/>
  <c r="K42" i="2"/>
  <c r="K46" i="2"/>
  <c r="E53" i="2" l="1" a="1"/>
  <c r="E53" i="2" s="1"/>
  <c r="F37" i="2" l="1"/>
  <c r="F50" i="2"/>
  <c r="F39" i="2"/>
  <c r="F45" i="2"/>
  <c r="F44" i="2"/>
  <c r="F42" i="2"/>
  <c r="I98" i="2"/>
  <c r="F47" i="2"/>
  <c r="F43" i="2"/>
  <c r="F40" i="2"/>
  <c r="F38" i="2"/>
  <c r="F46" i="2"/>
  <c r="F41" i="2"/>
  <c r="F48" i="2"/>
  <c r="I130" i="2" a="1"/>
  <c r="I130" i="2" s="1"/>
  <c r="J117" i="2" l="1"/>
  <c r="J119" i="2"/>
  <c r="J121" i="2"/>
  <c r="J123" i="2"/>
  <c r="J125" i="2"/>
  <c r="J118" i="2"/>
  <c r="J120" i="2"/>
  <c r="J122" i="2"/>
  <c r="J124" i="2"/>
  <c r="J127" i="2"/>
  <c r="J11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<sst xmlns="http://schemas.openxmlformats.org/spreadsheetml/2006/main" count="284" uniqueCount="95">
  <si>
    <t>The ultimate goal: REAL boat with REAL twin outboard engines</t>
  </si>
  <si>
    <t>Speed</t>
  </si>
  <si>
    <t>m/sec</t>
  </si>
  <si>
    <t>km/hr</t>
  </si>
  <si>
    <t>knot</t>
  </si>
  <si>
    <t>INPUT</t>
  </si>
  <si>
    <t>speed</t>
  </si>
  <si>
    <t>N</t>
  </si>
  <si>
    <t>Forward</t>
  </si>
  <si>
    <t>Reverse</t>
  </si>
  <si>
    <t>Sway</t>
  </si>
  <si>
    <t>motor</t>
  </si>
  <si>
    <t>RPM</t>
  </si>
  <si>
    <t>FORWARD</t>
  </si>
  <si>
    <t>REVERSE</t>
  </si>
  <si>
    <t>Motor</t>
  </si>
  <si>
    <t>X-axix</t>
  </si>
  <si>
    <t>Y-axis</t>
  </si>
  <si>
    <t>X-axis</t>
  </si>
  <si>
    <t>Test</t>
  </si>
  <si>
    <t>formula</t>
  </si>
  <si>
    <t>A</t>
  </si>
  <si>
    <t>B</t>
  </si>
  <si>
    <t>C</t>
  </si>
  <si>
    <t>ABC:</t>
  </si>
  <si>
    <t>Center</t>
  </si>
  <si>
    <t>X +</t>
  </si>
  <si>
    <t>X-</t>
  </si>
  <si>
    <t>Y+</t>
  </si>
  <si>
    <t>Y-</t>
  </si>
  <si>
    <t>Joystick</t>
  </si>
  <si>
    <t>Input %</t>
  </si>
  <si>
    <t>Boat speed</t>
  </si>
  <si>
    <t>Mapping setting:</t>
  </si>
  <si>
    <t>Joystic test</t>
  </si>
  <si>
    <t>X-input %</t>
  </si>
  <si>
    <t>Y-input %</t>
  </si>
  <si>
    <t>50/-50</t>
  </si>
  <si>
    <t>Conversion</t>
  </si>
  <si>
    <t>factor</t>
  </si>
  <si>
    <t>75/-25</t>
  </si>
  <si>
    <t>Direction</t>
  </si>
  <si>
    <t>Speed m/s</t>
  </si>
  <si>
    <t>????</t>
  </si>
  <si>
    <t>Resultant:</t>
  </si>
  <si>
    <t>Required</t>
  </si>
  <si>
    <t>force</t>
  </si>
  <si>
    <t>Boat</t>
  </si>
  <si>
    <t>Calculated</t>
  </si>
  <si>
    <t>Thrust force</t>
  </si>
  <si>
    <t>from motor</t>
  </si>
  <si>
    <t>Find RPM</t>
  </si>
  <si>
    <t>Find thrust N</t>
  </si>
  <si>
    <t>Thrust N</t>
  </si>
  <si>
    <t>TEST</t>
  </si>
  <si>
    <t>Vector X</t>
  </si>
  <si>
    <t>Vector Y</t>
  </si>
  <si>
    <t>Back pos.</t>
  </si>
  <si>
    <t>Eccentricity</t>
  </si>
  <si>
    <t>E</t>
  </si>
  <si>
    <t>e</t>
  </si>
  <si>
    <t>mm</t>
  </si>
  <si>
    <t>Moment</t>
  </si>
  <si>
    <t>Sideways</t>
  </si>
  <si>
    <t>ABC</t>
  </si>
  <si>
    <t>Section 1: General information Update rev 1: New geometry, see document "Vectored Steering 1 Joystick to Drive lookup table.docx"</t>
  </si>
  <si>
    <t>Section 2: INPUT mapping of  forces for RC model boat 92 centimeter  ( Rev 1: No changes)</t>
  </si>
  <si>
    <t>Section 3: Joystick mapping from joystick position  to required X-Y force ( Rev. 1: No changes)</t>
  </si>
  <si>
    <t>Section 4: INPUT: Mapping of thrust forces from electrical motor VS RPM ( Rev. 1: No changes)</t>
  </si>
  <si>
    <t>Boat data:</t>
  </si>
  <si>
    <t>RPM +/-</t>
  </si>
  <si>
    <t>Lr (N)</t>
  </si>
  <si>
    <t>Ω (Dgr.)</t>
  </si>
  <si>
    <t>Lx (N)</t>
  </si>
  <si>
    <t>Ly (N)</t>
  </si>
  <si>
    <t>Motor pivot</t>
  </si>
  <si>
    <t>r</t>
  </si>
  <si>
    <t>L Engine</t>
  </si>
  <si>
    <t>L Stering</t>
  </si>
  <si>
    <t>R Engine</t>
  </si>
  <si>
    <t>R Stering</t>
  </si>
  <si>
    <t>Rr (N)</t>
  </si>
  <si>
    <t>Rx (N)</t>
  </si>
  <si>
    <t>Ry (N)</t>
  </si>
  <si>
    <t>LMsum</t>
  </si>
  <si>
    <t>Left eng.</t>
  </si>
  <si>
    <t>Right eng.</t>
  </si>
  <si>
    <t>RM sum</t>
  </si>
  <si>
    <t>SUMARY</t>
  </si>
  <si>
    <t>SUMx (N)</t>
  </si>
  <si>
    <t>SUMy (N)</t>
  </si>
  <si>
    <t>SumM(NMM)</t>
  </si>
  <si>
    <t>L4000/40</t>
  </si>
  <si>
    <t>Section 5: Template for calculation of RESULTANT forces X and Y for dual motors. Rev. 1: Compøletely revised for new geometry</t>
  </si>
  <si>
    <t>Section 6: Full grid which is just an example of how we create a list which shall be basis for a lookup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</si>
</sst>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0"/>
    <numFmt numFmtId="166" formatCode="0.0000"/>
    <numFmt numFmtId="167" formatCode="0.00000"/>
  </numFmts>
  <fonts count="2" x14ac:knownFonts="1">
    <font>
      <sz val="11"/>
      <color theme="1"/>
      <name val="Calibri"/>
      <family val="2"/>
      <scheme val="minor"/>
    </font>
    <font>
      <b/>
      <sz val="12"/>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2" borderId="0" xfId="0" applyFont="1" applyFill="1" applyAlignment="1">
      <alignment horizontal="left" vertical="center"/>
    </xf>
    <xf numFmtId="0" fontId="1" fillId="2" borderId="0" xfId="0" applyFont="1" applyFill="1" applyAlignment="1">
      <alignment horizontal="center" vertical="center"/>
    </xf>
    <xf numFmtId="0" fontId="0" fillId="0" borderId="0" xfId="0"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0" fillId="3" borderId="0" xfId="0" applyFill="1" applyAlignment="1">
      <alignment horizontal="center"/>
    </xf>
    <xf numFmtId="0" fontId="0" fillId="0" borderId="0" xfId="0" applyFill="1" applyAlignment="1">
      <alignment horizontal="center"/>
    </xf>
    <xf numFmtId="2" fontId="0" fillId="0" borderId="0" xfId="0" applyNumberFormat="1" applyAlignment="1">
      <alignment horizontal="center"/>
    </xf>
    <xf numFmtId="0" fontId="0" fillId="4" borderId="0" xfId="0" applyFill="1" applyAlignment="1">
      <alignment horizontal="center"/>
    </xf>
    <xf numFmtId="1" fontId="0" fillId="0" borderId="0" xfId="0" applyNumberFormat="1" applyAlignment="1">
      <alignment horizontal="center"/>
    </xf>
    <xf numFmtId="0" fontId="1" fillId="2" borderId="0" xfId="0" applyFont="1" applyFill="1" applyAlignment="1">
      <alignment vertical="center"/>
    </xf>
    <xf numFmtId="0" fontId="0" fillId="0" borderId="0" xfId="0" applyAlignment="1"/>
    <xf numFmtId="166" fontId="0" fillId="0" borderId="0" xfId="0" applyNumberFormat="1" applyAlignment="1">
      <alignment horizontal="center"/>
    </xf>
    <xf numFmtId="164" fontId="0" fillId="0" borderId="0" xfId="0" applyNumberFormat="1"/>
    <xf numFmtId="1" fontId="0" fillId="5" borderId="0" xfId="0" applyNumberFormat="1" applyFill="1" applyAlignment="1">
      <alignment horizontal="center"/>
    </xf>
    <xf numFmtId="2" fontId="0" fillId="7" borderId="0" xfId="0" applyNumberFormat="1" applyFill="1" applyAlignment="1">
      <alignment horizontal="center"/>
    </xf>
    <xf numFmtId="164" fontId="0" fillId="7" borderId="0" xfId="0" applyNumberFormat="1" applyFill="1" applyAlignment="1">
      <alignment horizontal="center"/>
    </xf>
    <xf numFmtId="0" fontId="0" fillId="7" borderId="0" xfId="0" applyFill="1" applyAlignment="1">
      <alignment horizontal="center"/>
    </xf>
    <xf numFmtId="166" fontId="0" fillId="4" borderId="0" xfId="0" applyNumberFormat="1" applyFill="1" applyAlignment="1">
      <alignment horizontal="center"/>
    </xf>
    <xf numFmtId="1" fontId="0" fillId="0" borderId="1" xfId="0" applyNumberFormat="1" applyBorder="1" applyAlignment="1">
      <alignment horizontal="center"/>
    </xf>
    <xf numFmtId="1" fontId="0" fillId="8" borderId="1" xfId="0" applyNumberFormat="1" applyFill="1" applyBorder="1" applyAlignment="1">
      <alignment horizontal="center"/>
    </xf>
    <xf numFmtId="1" fontId="0" fillId="8" borderId="0" xfId="0" applyNumberFormat="1" applyFill="1" applyAlignment="1">
      <alignment horizontal="center"/>
    </xf>
    <xf numFmtId="1" fontId="0" fillId="6" borderId="1" xfId="0" applyNumberFormat="1" applyFill="1" applyBorder="1" applyAlignment="1">
      <alignment horizontal="center"/>
    </xf>
    <xf numFmtId="1" fontId="0" fillId="6" borderId="0" xfId="0" applyNumberFormat="1" applyFill="1" applyAlignment="1">
      <alignment horizontal="center"/>
    </xf>
    <xf numFmtId="1" fontId="0" fillId="3" borderId="0" xfId="0" applyNumberFormat="1" applyFill="1" applyAlignment="1">
      <alignment horizontal="center"/>
    </xf>
    <xf numFmtId="1" fontId="0" fillId="3" borderId="1" xfId="0" applyNumberFormat="1" applyFill="1" applyBorder="1" applyAlignment="1">
      <alignment horizontal="center"/>
    </xf>
    <xf numFmtId="1" fontId="0" fillId="9" borderId="1" xfId="0" applyNumberFormat="1" applyFill="1" applyBorder="1" applyAlignment="1">
      <alignment horizontal="center"/>
    </xf>
    <xf numFmtId="1" fontId="0" fillId="9" borderId="0" xfId="0" applyNumberFormat="1" applyFill="1" applyAlignment="1">
      <alignment horizontal="center"/>
    </xf>
    <xf numFmtId="1" fontId="0" fillId="5" borderId="1" xfId="0" applyNumberFormat="1" applyFill="1" applyBorder="1" applyAlignment="1">
      <alignment horizontal="center"/>
    </xf>
    <xf numFmtId="16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b-NO"/>
              <a:t>Test Formula</a:t>
            </a:r>
            <a:r>
              <a:rPr lang="nb-NO" baseline="0"/>
              <a:t> forward speed / force</a:t>
            </a:r>
            <a:endParaRPr lang="nb-N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b-NO"/>
        </a:p>
      </c:txPr>
    </c:title>
    <c:autoTitleDeleted val="0"/>
    <c:plotArea>
      <c:layout>
        <c:manualLayout>
          <c:layoutTarget val="inner"/>
          <c:xMode val="edge"/>
          <c:yMode val="edge"/>
          <c:x val="0.19014583806945393"/>
          <c:y val="0.18981481481481483"/>
          <c:w val="0.76099145087179065"/>
          <c:h val="0.61482283464566923"/>
        </c:manualLayout>
      </c:layout>
      <c:scatterChart>
        <c:scatterStyle val="smoothMarker"/>
        <c:varyColors val="0"/>
        <c:ser>
          <c:idx val="0"/>
          <c:order val="0"/>
          <c:tx>
            <c:v>Manual input</c:v>
          </c:tx>
          <c:spPr>
            <a:ln w="19050" cap="rnd">
              <a:solidFill>
                <a:schemeClr val="accent1"/>
              </a:solidFill>
              <a:round/>
            </a:ln>
            <a:effectLst/>
          </c:spPr>
          <c:marker>
            <c:symbol val="none"/>
          </c:marker>
          <c:xVal>
            <c:numRef>
              <c:f>'Table creation'!$B$37:$B$48</c:f>
              <c:numCache>
                <c:formatCode>0.0</c:formatCode>
                <c:ptCount val="12"/>
                <c:pt idx="0">
                  <c:v>0.51444400000000001</c:v>
                </c:pt>
                <c:pt idx="1">
                  <c:v>1.5433319999999999</c:v>
                </c:pt>
                <c:pt idx="2">
                  <c:v>2.5722200000000002</c:v>
                </c:pt>
                <c:pt idx="3">
                  <c:v>5.1444400000000003</c:v>
                </c:pt>
                <c:pt idx="4">
                  <c:v>7.7166600000000001</c:v>
                </c:pt>
                <c:pt idx="5">
                  <c:v>10.288880000000001</c:v>
                </c:pt>
                <c:pt idx="6">
                  <c:v>12.8611</c:v>
                </c:pt>
                <c:pt idx="7">
                  <c:v>15.43332</c:v>
                </c:pt>
                <c:pt idx="8">
                  <c:v>18.00554</c:v>
                </c:pt>
                <c:pt idx="9">
                  <c:v>20.577760000000001</c:v>
                </c:pt>
                <c:pt idx="10">
                  <c:v>23.149979999999999</c:v>
                </c:pt>
                <c:pt idx="11">
                  <c:v>25.722200000000001</c:v>
                </c:pt>
              </c:numCache>
            </c:numRef>
          </c:xVal>
          <c:yVal>
            <c:numRef>
              <c:f>'Table creation'!$E$37:$E$48</c:f>
              <c:numCache>
                <c:formatCode>0.0</c:formatCode>
                <c:ptCount val="12"/>
                <c:pt idx="0">
                  <c:v>0.3</c:v>
                </c:pt>
                <c:pt idx="1">
                  <c:v>3</c:v>
                </c:pt>
                <c:pt idx="2">
                  <c:v>4</c:v>
                </c:pt>
                <c:pt idx="3">
                  <c:v>25</c:v>
                </c:pt>
                <c:pt idx="4">
                  <c:v>40</c:v>
                </c:pt>
                <c:pt idx="5">
                  <c:v>100</c:v>
                </c:pt>
                <c:pt idx="6">
                  <c:v>150</c:v>
                </c:pt>
                <c:pt idx="7">
                  <c:v>155</c:v>
                </c:pt>
                <c:pt idx="8">
                  <c:v>300</c:v>
                </c:pt>
                <c:pt idx="9">
                  <c:v>400</c:v>
                </c:pt>
                <c:pt idx="10">
                  <c:v>444</c:v>
                </c:pt>
                <c:pt idx="11">
                  <c:v>600</c:v>
                </c:pt>
              </c:numCache>
            </c:numRef>
          </c:yVal>
          <c:smooth val="1"/>
          <c:extLst>
            <c:ext xmlns:c16="http://schemas.microsoft.com/office/drawing/2014/chart" uri="{C3380CC4-5D6E-409C-BE32-E72D297353CC}">
              <c16:uniqueId val="{00000000-DF56-4C6A-8303-3C78B2AC8071}"/>
            </c:ext>
          </c:extLst>
        </c:ser>
        <c:ser>
          <c:idx val="1"/>
          <c:order val="1"/>
          <c:tx>
            <c:v>Formula test</c:v>
          </c:tx>
          <c:spPr>
            <a:ln w="19050" cap="rnd">
              <a:solidFill>
                <a:schemeClr val="accent2"/>
              </a:solidFill>
              <a:round/>
            </a:ln>
            <a:effectLst/>
          </c:spPr>
          <c:marker>
            <c:symbol val="none"/>
          </c:marker>
          <c:xVal>
            <c:numRef>
              <c:f>'Table creation'!$B$37:$B$48</c:f>
              <c:numCache>
                <c:formatCode>0.0</c:formatCode>
                <c:ptCount val="12"/>
                <c:pt idx="0">
                  <c:v>0.51444400000000001</c:v>
                </c:pt>
                <c:pt idx="1">
                  <c:v>1.5433319999999999</c:v>
                </c:pt>
                <c:pt idx="2">
                  <c:v>2.5722200000000002</c:v>
                </c:pt>
                <c:pt idx="3">
                  <c:v>5.1444400000000003</c:v>
                </c:pt>
                <c:pt idx="4">
                  <c:v>7.7166600000000001</c:v>
                </c:pt>
                <c:pt idx="5">
                  <c:v>10.288880000000001</c:v>
                </c:pt>
                <c:pt idx="6">
                  <c:v>12.8611</c:v>
                </c:pt>
                <c:pt idx="7">
                  <c:v>15.43332</c:v>
                </c:pt>
                <c:pt idx="8">
                  <c:v>18.00554</c:v>
                </c:pt>
                <c:pt idx="9">
                  <c:v>20.577760000000001</c:v>
                </c:pt>
                <c:pt idx="10">
                  <c:v>23.149979999999999</c:v>
                </c:pt>
                <c:pt idx="11">
                  <c:v>25.722200000000001</c:v>
                </c:pt>
              </c:numCache>
            </c:numRef>
          </c:xVal>
          <c:yVal>
            <c:numRef>
              <c:f>'Table creation'!$F$37:$F$48</c:f>
              <c:numCache>
                <c:formatCode>0.0</c:formatCode>
                <c:ptCount val="12"/>
                <c:pt idx="0">
                  <c:v>2.8876942556103478</c:v>
                </c:pt>
                <c:pt idx="1">
                  <c:v>2.9900677351609914</c:v>
                </c:pt>
                <c:pt idx="2">
                  <c:v>5.1244513228707618</c:v>
                </c:pt>
                <c:pt idx="3">
                  <c:v>19.350454515341362</c:v>
                </c:pt>
                <c:pt idx="4">
                  <c:v>46.276520883806498</c:v>
                </c:pt>
                <c:pt idx="5">
                  <c:v>85.902650428266185</c:v>
                </c:pt>
                <c:pt idx="6">
                  <c:v>138.22884314872036</c:v>
                </c:pt>
                <c:pt idx="7">
                  <c:v>203.25509904516912</c:v>
                </c:pt>
                <c:pt idx="8">
                  <c:v>280.98141811761241</c:v>
                </c:pt>
                <c:pt idx="9">
                  <c:v>371.40780036605025</c:v>
                </c:pt>
                <c:pt idx="10">
                  <c:v>474.53424579048249</c:v>
                </c:pt>
                <c:pt idx="11">
                  <c:v>590.36075439090939</c:v>
                </c:pt>
              </c:numCache>
            </c:numRef>
          </c:yVal>
          <c:smooth val="1"/>
          <c:extLst>
            <c:ext xmlns:c16="http://schemas.microsoft.com/office/drawing/2014/chart" uri="{C3380CC4-5D6E-409C-BE32-E72D297353CC}">
              <c16:uniqueId val="{00000002-DF56-4C6A-8303-3C78B2AC8071}"/>
            </c:ext>
          </c:extLst>
        </c:ser>
        <c:dLbls>
          <c:showLegendKey val="0"/>
          <c:showVal val="0"/>
          <c:showCatName val="0"/>
          <c:showSerName val="0"/>
          <c:showPercent val="0"/>
          <c:showBubbleSize val="0"/>
        </c:dLbls>
        <c:axId val="418102384"/>
        <c:axId val="418099888"/>
      </c:scatterChart>
      <c:valAx>
        <c:axId val="4181023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b-NO"/>
                  <a:t>Boat speed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b-NO"/>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418099888"/>
        <c:crosses val="autoZero"/>
        <c:crossBetween val="midCat"/>
      </c:valAx>
      <c:valAx>
        <c:axId val="418099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b-NO"/>
                  <a:t>Force</a:t>
                </a:r>
                <a:r>
                  <a:rPr lang="nb-NO" baseline="0"/>
                  <a:t> 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b-NO"/>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418102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b-NO"/>
              <a:t>Test Formula</a:t>
            </a:r>
            <a:r>
              <a:rPr lang="nb-NO" baseline="0"/>
              <a:t> reverse speed / force</a:t>
            </a:r>
            <a:endParaRPr lang="nb-NO"/>
          </a:p>
        </c:rich>
      </c:tx>
      <c:layout>
        <c:manualLayout>
          <c:xMode val="edge"/>
          <c:yMode val="edge"/>
          <c:x val="0.15379583861165619"/>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b-NO"/>
        </a:p>
      </c:txPr>
    </c:title>
    <c:autoTitleDeleted val="0"/>
    <c:plotArea>
      <c:layout>
        <c:manualLayout>
          <c:layoutTarget val="inner"/>
          <c:xMode val="edge"/>
          <c:yMode val="edge"/>
          <c:x val="0.19014583806945393"/>
          <c:y val="0.18981481481481483"/>
          <c:w val="0.76099145087179065"/>
          <c:h val="0.61482283464566923"/>
        </c:manualLayout>
      </c:layout>
      <c:scatterChart>
        <c:scatterStyle val="smoothMarker"/>
        <c:varyColors val="0"/>
        <c:ser>
          <c:idx val="0"/>
          <c:order val="0"/>
          <c:spPr>
            <a:ln w="19050" cap="rnd">
              <a:solidFill>
                <a:schemeClr val="accent1"/>
              </a:solidFill>
              <a:round/>
            </a:ln>
            <a:effectLst/>
          </c:spPr>
          <c:marker>
            <c:symbol val="none"/>
          </c:marker>
          <c:xVal>
            <c:numRef>
              <c:f>'Table creation'!$B$37:$B$48</c:f>
              <c:numCache>
                <c:formatCode>0.0</c:formatCode>
                <c:ptCount val="12"/>
                <c:pt idx="0">
                  <c:v>0.51444400000000001</c:v>
                </c:pt>
                <c:pt idx="1">
                  <c:v>1.5433319999999999</c:v>
                </c:pt>
                <c:pt idx="2">
                  <c:v>2.5722200000000002</c:v>
                </c:pt>
                <c:pt idx="3">
                  <c:v>5.1444400000000003</c:v>
                </c:pt>
                <c:pt idx="4">
                  <c:v>7.7166600000000001</c:v>
                </c:pt>
                <c:pt idx="5">
                  <c:v>10.288880000000001</c:v>
                </c:pt>
                <c:pt idx="6">
                  <c:v>12.8611</c:v>
                </c:pt>
                <c:pt idx="7">
                  <c:v>15.43332</c:v>
                </c:pt>
                <c:pt idx="8">
                  <c:v>18.00554</c:v>
                </c:pt>
                <c:pt idx="9">
                  <c:v>20.577760000000001</c:v>
                </c:pt>
                <c:pt idx="10">
                  <c:v>23.149979999999999</c:v>
                </c:pt>
                <c:pt idx="11">
                  <c:v>25.722200000000001</c:v>
                </c:pt>
              </c:numCache>
            </c:numRef>
          </c:xVal>
          <c:yVal>
            <c:numRef>
              <c:f>'Table creation'!$J$37:$J$48</c:f>
              <c:numCache>
                <c:formatCode>General</c:formatCode>
                <c:ptCount val="12"/>
                <c:pt idx="0">
                  <c:v>0.6</c:v>
                </c:pt>
                <c:pt idx="1">
                  <c:v>6</c:v>
                </c:pt>
                <c:pt idx="2">
                  <c:v>8</c:v>
                </c:pt>
                <c:pt idx="3">
                  <c:v>50</c:v>
                </c:pt>
                <c:pt idx="4">
                  <c:v>120</c:v>
                </c:pt>
                <c:pt idx="5">
                  <c:v>200</c:v>
                </c:pt>
                <c:pt idx="6">
                  <c:v>300</c:v>
                </c:pt>
                <c:pt idx="7">
                  <c:v>310</c:v>
                </c:pt>
                <c:pt idx="8">
                  <c:v>600</c:v>
                </c:pt>
                <c:pt idx="9">
                  <c:v>700</c:v>
                </c:pt>
                <c:pt idx="10">
                  <c:v>1000</c:v>
                </c:pt>
                <c:pt idx="11">
                  <c:v>1200</c:v>
                </c:pt>
              </c:numCache>
            </c:numRef>
          </c:yVal>
          <c:smooth val="1"/>
          <c:extLst>
            <c:ext xmlns:c16="http://schemas.microsoft.com/office/drawing/2014/chart" uri="{C3380CC4-5D6E-409C-BE32-E72D297353CC}">
              <c16:uniqueId val="{00000000-4868-4A8D-99AE-B4C6C1068F9D}"/>
            </c:ext>
          </c:extLst>
        </c:ser>
        <c:ser>
          <c:idx val="1"/>
          <c:order val="1"/>
          <c:spPr>
            <a:ln w="19050" cap="rnd">
              <a:solidFill>
                <a:schemeClr val="accent2"/>
              </a:solidFill>
              <a:round/>
            </a:ln>
            <a:effectLst/>
          </c:spPr>
          <c:marker>
            <c:symbol val="none"/>
          </c:marker>
          <c:xVal>
            <c:numRef>
              <c:f>'Table creation'!$B$37:$B$48</c:f>
              <c:numCache>
                <c:formatCode>0.0</c:formatCode>
                <c:ptCount val="12"/>
                <c:pt idx="0">
                  <c:v>0.51444400000000001</c:v>
                </c:pt>
                <c:pt idx="1">
                  <c:v>1.5433319999999999</c:v>
                </c:pt>
                <c:pt idx="2">
                  <c:v>2.5722200000000002</c:v>
                </c:pt>
                <c:pt idx="3">
                  <c:v>5.1444400000000003</c:v>
                </c:pt>
                <c:pt idx="4">
                  <c:v>7.7166600000000001</c:v>
                </c:pt>
                <c:pt idx="5">
                  <c:v>10.288880000000001</c:v>
                </c:pt>
                <c:pt idx="6">
                  <c:v>12.8611</c:v>
                </c:pt>
                <c:pt idx="7">
                  <c:v>15.43332</c:v>
                </c:pt>
                <c:pt idx="8">
                  <c:v>18.00554</c:v>
                </c:pt>
                <c:pt idx="9">
                  <c:v>20.577760000000001</c:v>
                </c:pt>
                <c:pt idx="10">
                  <c:v>23.149979999999999</c:v>
                </c:pt>
                <c:pt idx="11">
                  <c:v>25.722200000000001</c:v>
                </c:pt>
              </c:numCache>
            </c:numRef>
          </c:xVal>
          <c:yVal>
            <c:numRef>
              <c:f>'Table creation'!$K$37:$K$48</c:f>
              <c:numCache>
                <c:formatCode>0.0</c:formatCode>
                <c:ptCount val="12"/>
                <c:pt idx="0">
                  <c:v>13.824007483301095</c:v>
                </c:pt>
                <c:pt idx="1">
                  <c:v>12.187462015884211</c:v>
                </c:pt>
                <c:pt idx="2">
                  <c:v>14.803111269777011</c:v>
                </c:pt>
                <c:pt idx="3">
                  <c:v>39.945586310238866</c:v>
                </c:pt>
                <c:pt idx="4">
                  <c:v>91.664278358886236</c:v>
                </c:pt>
                <c:pt idx="5">
                  <c:v>169.9591874157191</c:v>
                </c:pt>
                <c:pt idx="6">
                  <c:v>274.83031348073746</c:v>
                </c:pt>
                <c:pt idx="7">
                  <c:v>406.27765655394137</c:v>
                </c:pt>
                <c:pt idx="8">
                  <c:v>564.30121663533077</c:v>
                </c:pt>
                <c:pt idx="9">
                  <c:v>748.90099372490579</c:v>
                </c:pt>
                <c:pt idx="10">
                  <c:v>960.07698782266584</c:v>
                </c:pt>
                <c:pt idx="11">
                  <c:v>1197.8291989286122</c:v>
                </c:pt>
              </c:numCache>
            </c:numRef>
          </c:yVal>
          <c:smooth val="1"/>
          <c:extLst>
            <c:ext xmlns:c16="http://schemas.microsoft.com/office/drawing/2014/chart" uri="{C3380CC4-5D6E-409C-BE32-E72D297353CC}">
              <c16:uniqueId val="{00000001-4868-4A8D-99AE-B4C6C1068F9D}"/>
            </c:ext>
          </c:extLst>
        </c:ser>
        <c:dLbls>
          <c:showLegendKey val="0"/>
          <c:showVal val="0"/>
          <c:showCatName val="0"/>
          <c:showSerName val="0"/>
          <c:showPercent val="0"/>
          <c:showBubbleSize val="0"/>
        </c:dLbls>
        <c:axId val="418102384"/>
        <c:axId val="418099888"/>
      </c:scatterChart>
      <c:valAx>
        <c:axId val="4181023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b-NO"/>
                  <a:t>Boat speed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b-NO"/>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418099888"/>
        <c:crosses val="autoZero"/>
        <c:crossBetween val="midCat"/>
      </c:valAx>
      <c:valAx>
        <c:axId val="418099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b-NO"/>
                  <a:t>Force</a:t>
                </a:r>
                <a:r>
                  <a:rPr lang="nb-NO" baseline="0"/>
                  <a:t> 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b-N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418102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b-NO"/>
              <a:t>Test Formula</a:t>
            </a:r>
            <a:r>
              <a:rPr lang="nb-NO" baseline="0"/>
              <a:t> sway speed / force</a:t>
            </a:r>
            <a:endParaRPr lang="nb-NO"/>
          </a:p>
        </c:rich>
      </c:tx>
      <c:layout>
        <c:manualLayout>
          <c:xMode val="edge"/>
          <c:yMode val="edge"/>
          <c:x val="0.1664141351416246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b-NO"/>
        </a:p>
      </c:txPr>
    </c:title>
    <c:autoTitleDeleted val="0"/>
    <c:plotArea>
      <c:layout>
        <c:manualLayout>
          <c:layoutTarget val="inner"/>
          <c:xMode val="edge"/>
          <c:yMode val="edge"/>
          <c:x val="0.19014583806945393"/>
          <c:y val="0.18981481481481483"/>
          <c:w val="0.76099145087179065"/>
          <c:h val="0.61482283464566923"/>
        </c:manualLayout>
      </c:layout>
      <c:scatterChart>
        <c:scatterStyle val="smoothMarker"/>
        <c:varyColors val="0"/>
        <c:ser>
          <c:idx val="0"/>
          <c:order val="0"/>
          <c:spPr>
            <a:ln w="19050" cap="rnd">
              <a:solidFill>
                <a:schemeClr val="accent1"/>
              </a:solidFill>
              <a:round/>
            </a:ln>
            <a:effectLst/>
          </c:spPr>
          <c:marker>
            <c:symbol val="none"/>
          </c:marker>
          <c:xVal>
            <c:numRef>
              <c:f>'Table creation'!$B$37:$B$48</c:f>
              <c:numCache>
                <c:formatCode>0.0</c:formatCode>
                <c:ptCount val="12"/>
                <c:pt idx="0">
                  <c:v>0.51444400000000001</c:v>
                </c:pt>
                <c:pt idx="1">
                  <c:v>1.5433319999999999</c:v>
                </c:pt>
                <c:pt idx="2">
                  <c:v>2.5722200000000002</c:v>
                </c:pt>
                <c:pt idx="3">
                  <c:v>5.1444400000000003</c:v>
                </c:pt>
                <c:pt idx="4">
                  <c:v>7.7166600000000001</c:v>
                </c:pt>
                <c:pt idx="5">
                  <c:v>10.288880000000001</c:v>
                </c:pt>
                <c:pt idx="6">
                  <c:v>12.8611</c:v>
                </c:pt>
                <c:pt idx="7">
                  <c:v>15.43332</c:v>
                </c:pt>
                <c:pt idx="8">
                  <c:v>18.00554</c:v>
                </c:pt>
                <c:pt idx="9">
                  <c:v>20.577760000000001</c:v>
                </c:pt>
                <c:pt idx="10">
                  <c:v>23.149979999999999</c:v>
                </c:pt>
                <c:pt idx="11">
                  <c:v>25.722200000000001</c:v>
                </c:pt>
              </c:numCache>
            </c:numRef>
          </c:xVal>
          <c:yVal>
            <c:numRef>
              <c:f>'Table creation'!$O$37:$O$48</c:f>
              <c:numCache>
                <c:formatCode>0.0</c:formatCode>
                <c:ptCount val="12"/>
                <c:pt idx="0">
                  <c:v>1</c:v>
                </c:pt>
                <c:pt idx="1">
                  <c:v>9</c:v>
                </c:pt>
                <c:pt idx="2">
                  <c:v>25</c:v>
                </c:pt>
                <c:pt idx="3">
                  <c:v>100</c:v>
                </c:pt>
                <c:pt idx="4">
                  <c:v>200</c:v>
                </c:pt>
                <c:pt idx="5">
                  <c:v>400</c:v>
                </c:pt>
                <c:pt idx="6">
                  <c:v>600</c:v>
                </c:pt>
                <c:pt idx="7">
                  <c:v>950</c:v>
                </c:pt>
                <c:pt idx="8">
                  <c:v>1300</c:v>
                </c:pt>
                <c:pt idx="9">
                  <c:v>1500</c:v>
                </c:pt>
                <c:pt idx="10">
                  <c:v>2100</c:v>
                </c:pt>
                <c:pt idx="11">
                  <c:v>2500</c:v>
                </c:pt>
              </c:numCache>
            </c:numRef>
          </c:yVal>
          <c:smooth val="1"/>
          <c:extLst>
            <c:ext xmlns:c16="http://schemas.microsoft.com/office/drawing/2014/chart" uri="{C3380CC4-5D6E-409C-BE32-E72D297353CC}">
              <c16:uniqueId val="{00000000-CD58-4C68-92B2-DCA6CFC26C60}"/>
            </c:ext>
          </c:extLst>
        </c:ser>
        <c:ser>
          <c:idx val="1"/>
          <c:order val="1"/>
          <c:spPr>
            <a:ln w="19050" cap="rnd">
              <a:solidFill>
                <a:schemeClr val="accent2"/>
              </a:solidFill>
              <a:round/>
            </a:ln>
            <a:effectLst/>
          </c:spPr>
          <c:marker>
            <c:symbol val="none"/>
          </c:marker>
          <c:xVal>
            <c:numRef>
              <c:f>'Table creation'!$B$37:$B$48</c:f>
              <c:numCache>
                <c:formatCode>0.0</c:formatCode>
                <c:ptCount val="12"/>
                <c:pt idx="0">
                  <c:v>0.51444400000000001</c:v>
                </c:pt>
                <c:pt idx="1">
                  <c:v>1.5433319999999999</c:v>
                </c:pt>
                <c:pt idx="2">
                  <c:v>2.5722200000000002</c:v>
                </c:pt>
                <c:pt idx="3">
                  <c:v>5.1444400000000003</c:v>
                </c:pt>
                <c:pt idx="4">
                  <c:v>7.7166600000000001</c:v>
                </c:pt>
                <c:pt idx="5">
                  <c:v>10.288880000000001</c:v>
                </c:pt>
                <c:pt idx="6">
                  <c:v>12.8611</c:v>
                </c:pt>
                <c:pt idx="7">
                  <c:v>15.43332</c:v>
                </c:pt>
                <c:pt idx="8">
                  <c:v>18.00554</c:v>
                </c:pt>
                <c:pt idx="9">
                  <c:v>20.577760000000001</c:v>
                </c:pt>
                <c:pt idx="10">
                  <c:v>23.149979999999999</c:v>
                </c:pt>
                <c:pt idx="11">
                  <c:v>25.722200000000001</c:v>
                </c:pt>
              </c:numCache>
            </c:numRef>
          </c:xVal>
          <c:yVal>
            <c:numRef>
              <c:f>'Table creation'!$P$37:$P$48</c:f>
              <c:numCache>
                <c:formatCode>0.0</c:formatCode>
                <c:ptCount val="12"/>
                <c:pt idx="0">
                  <c:v>-3.3095083643598429</c:v>
                </c:pt>
                <c:pt idx="1">
                  <c:v>5.2347004726062263</c:v>
                </c:pt>
                <c:pt idx="2">
                  <c:v>21.806086137754509</c:v>
                </c:pt>
                <c:pt idx="3">
                  <c:v>98.353448923922372</c:v>
                </c:pt>
                <c:pt idx="4">
                  <c:v>225.07066688622905</c:v>
                </c:pt>
                <c:pt idx="5">
                  <c:v>401.95774002467454</c:v>
                </c:pt>
                <c:pt idx="6">
                  <c:v>629.01466833925872</c:v>
                </c:pt>
                <c:pt idx="7">
                  <c:v>906.24145182998188</c:v>
                </c:pt>
                <c:pt idx="8">
                  <c:v>1233.6380904968435</c:v>
                </c:pt>
                <c:pt idx="9">
                  <c:v>1611.2045843398444</c:v>
                </c:pt>
                <c:pt idx="10">
                  <c:v>2038.9409333589836</c:v>
                </c:pt>
                <c:pt idx="11">
                  <c:v>2516.8471375542622</c:v>
                </c:pt>
              </c:numCache>
            </c:numRef>
          </c:yVal>
          <c:smooth val="1"/>
          <c:extLst>
            <c:ext xmlns:c16="http://schemas.microsoft.com/office/drawing/2014/chart" uri="{C3380CC4-5D6E-409C-BE32-E72D297353CC}">
              <c16:uniqueId val="{00000001-CD58-4C68-92B2-DCA6CFC26C60}"/>
            </c:ext>
          </c:extLst>
        </c:ser>
        <c:dLbls>
          <c:showLegendKey val="0"/>
          <c:showVal val="0"/>
          <c:showCatName val="0"/>
          <c:showSerName val="0"/>
          <c:showPercent val="0"/>
          <c:showBubbleSize val="0"/>
        </c:dLbls>
        <c:axId val="418102384"/>
        <c:axId val="418099888"/>
      </c:scatterChart>
      <c:valAx>
        <c:axId val="4181023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b-NO"/>
                  <a:t>Boat speed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b-NO"/>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418099888"/>
        <c:crosses val="autoZero"/>
        <c:crossBetween val="midCat"/>
      </c:valAx>
      <c:valAx>
        <c:axId val="418099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b-NO"/>
                  <a:t>Force</a:t>
                </a:r>
                <a:r>
                  <a:rPr lang="nb-NO" baseline="0"/>
                  <a:t> 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b-NO"/>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418102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b-NO"/>
              <a:t>Electrical motor</a:t>
            </a:r>
            <a:r>
              <a:rPr lang="nb-NO" baseline="0"/>
              <a:t> mapping</a:t>
            </a:r>
            <a:endParaRPr lang="nb-N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b-NO"/>
        </a:p>
      </c:txPr>
    </c:title>
    <c:autoTitleDeleted val="0"/>
    <c:plotArea>
      <c:layout>
        <c:manualLayout>
          <c:layoutTarget val="inner"/>
          <c:xMode val="edge"/>
          <c:yMode val="edge"/>
          <c:x val="0.15081714785651792"/>
          <c:y val="0.17171296296296296"/>
          <c:w val="0.78609864391951001"/>
          <c:h val="0.469938393117527"/>
        </c:manualLayout>
      </c:layout>
      <c:scatterChart>
        <c:scatterStyle val="smoothMarker"/>
        <c:varyColors val="0"/>
        <c:ser>
          <c:idx val="0"/>
          <c:order val="0"/>
          <c:tx>
            <c:v>Forward propulsion</c:v>
          </c:tx>
          <c:spPr>
            <a:ln w="19050" cap="rnd">
              <a:solidFill>
                <a:schemeClr val="accent1"/>
              </a:solidFill>
              <a:round/>
            </a:ln>
            <a:effectLst/>
          </c:spPr>
          <c:marker>
            <c:symbol val="none"/>
          </c:marker>
          <c:xVal>
            <c:numRef>
              <c:f>'Table creation'!$D$116:$D$124</c:f>
              <c:numCache>
                <c:formatCode>0.0</c:formatCode>
                <c:ptCount val="9"/>
                <c:pt idx="0">
                  <c:v>10</c:v>
                </c:pt>
                <c:pt idx="1">
                  <c:v>20</c:v>
                </c:pt>
                <c:pt idx="2">
                  <c:v>30</c:v>
                </c:pt>
                <c:pt idx="3">
                  <c:v>50</c:v>
                </c:pt>
                <c:pt idx="4">
                  <c:v>100</c:v>
                </c:pt>
                <c:pt idx="5">
                  <c:v>200</c:v>
                </c:pt>
                <c:pt idx="6">
                  <c:v>300</c:v>
                </c:pt>
                <c:pt idx="7">
                  <c:v>400</c:v>
                </c:pt>
                <c:pt idx="8">
                  <c:v>500</c:v>
                </c:pt>
              </c:numCache>
            </c:numRef>
          </c:xVal>
          <c:yVal>
            <c:numRef>
              <c:f>'Table creation'!$B$116:$B$124</c:f>
              <c:numCache>
                <c:formatCode>General</c:formatCode>
                <c:ptCount val="9"/>
                <c:pt idx="0">
                  <c:v>1500</c:v>
                </c:pt>
                <c:pt idx="1">
                  <c:v>2000</c:v>
                </c:pt>
                <c:pt idx="2">
                  <c:v>2500</c:v>
                </c:pt>
                <c:pt idx="3">
                  <c:v>3000</c:v>
                </c:pt>
                <c:pt idx="4">
                  <c:v>3500</c:v>
                </c:pt>
                <c:pt idx="5">
                  <c:v>4000</c:v>
                </c:pt>
                <c:pt idx="6">
                  <c:v>4500</c:v>
                </c:pt>
                <c:pt idx="7">
                  <c:v>5000</c:v>
                </c:pt>
                <c:pt idx="8">
                  <c:v>5500</c:v>
                </c:pt>
              </c:numCache>
            </c:numRef>
          </c:yVal>
          <c:smooth val="1"/>
          <c:extLst>
            <c:ext xmlns:c16="http://schemas.microsoft.com/office/drawing/2014/chart" uri="{C3380CC4-5D6E-409C-BE32-E72D297353CC}">
              <c16:uniqueId val="{00000002-313D-433A-A352-807DD13A26E9}"/>
            </c:ext>
          </c:extLst>
        </c:ser>
        <c:ser>
          <c:idx val="1"/>
          <c:order val="1"/>
          <c:tx>
            <c:v>Reverse propulsion</c:v>
          </c:tx>
          <c:spPr>
            <a:ln w="19050" cap="rnd">
              <a:solidFill>
                <a:schemeClr val="accent2"/>
              </a:solidFill>
              <a:round/>
            </a:ln>
            <a:effectLst/>
          </c:spPr>
          <c:marker>
            <c:symbol val="none"/>
          </c:marker>
          <c:xVal>
            <c:numRef>
              <c:f>'Table creation'!$I$116:$I$124</c:f>
              <c:numCache>
                <c:formatCode>0.0</c:formatCode>
                <c:ptCount val="9"/>
                <c:pt idx="0">
                  <c:v>5</c:v>
                </c:pt>
                <c:pt idx="1">
                  <c:v>10</c:v>
                </c:pt>
                <c:pt idx="2">
                  <c:v>15</c:v>
                </c:pt>
                <c:pt idx="3">
                  <c:v>25</c:v>
                </c:pt>
                <c:pt idx="4">
                  <c:v>50</c:v>
                </c:pt>
                <c:pt idx="5">
                  <c:v>100</c:v>
                </c:pt>
                <c:pt idx="6">
                  <c:v>150</c:v>
                </c:pt>
                <c:pt idx="7">
                  <c:v>200</c:v>
                </c:pt>
                <c:pt idx="8">
                  <c:v>250</c:v>
                </c:pt>
              </c:numCache>
            </c:numRef>
          </c:xVal>
          <c:yVal>
            <c:numRef>
              <c:f>'Table creation'!$B$116:$B$124</c:f>
              <c:numCache>
                <c:formatCode>General</c:formatCode>
                <c:ptCount val="9"/>
                <c:pt idx="0">
                  <c:v>1500</c:v>
                </c:pt>
                <c:pt idx="1">
                  <c:v>2000</c:v>
                </c:pt>
                <c:pt idx="2">
                  <c:v>2500</c:v>
                </c:pt>
                <c:pt idx="3">
                  <c:v>3000</c:v>
                </c:pt>
                <c:pt idx="4">
                  <c:v>3500</c:v>
                </c:pt>
                <c:pt idx="5">
                  <c:v>4000</c:v>
                </c:pt>
                <c:pt idx="6">
                  <c:v>4500</c:v>
                </c:pt>
                <c:pt idx="7">
                  <c:v>5000</c:v>
                </c:pt>
                <c:pt idx="8">
                  <c:v>5500</c:v>
                </c:pt>
              </c:numCache>
            </c:numRef>
          </c:yVal>
          <c:smooth val="1"/>
          <c:extLst>
            <c:ext xmlns:c16="http://schemas.microsoft.com/office/drawing/2014/chart" uri="{C3380CC4-5D6E-409C-BE32-E72D297353CC}">
              <c16:uniqueId val="{00000003-313D-433A-A352-807DD13A26E9}"/>
            </c:ext>
          </c:extLst>
        </c:ser>
        <c:dLbls>
          <c:showLegendKey val="0"/>
          <c:showVal val="0"/>
          <c:showCatName val="0"/>
          <c:showSerName val="0"/>
          <c:showPercent val="0"/>
          <c:showBubbleSize val="0"/>
        </c:dLbls>
        <c:axId val="1056386656"/>
        <c:axId val="1056388320"/>
      </c:scatterChart>
      <c:valAx>
        <c:axId val="10563866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b-NO"/>
                  <a:t>Motor thrust force</a:t>
                </a:r>
                <a:r>
                  <a:rPr lang="nb-NO" baseline="0"/>
                  <a:t> N</a:t>
                </a:r>
                <a:endParaRPr lang="nb-NO"/>
              </a:p>
            </c:rich>
          </c:tx>
          <c:layout>
            <c:manualLayout>
              <c:xMode val="edge"/>
              <c:yMode val="edge"/>
              <c:x val="0.28908858267716531"/>
              <c:y val="0.725902595508894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b-NO"/>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056388320"/>
        <c:crosses val="autoZero"/>
        <c:crossBetween val="midCat"/>
      </c:valAx>
      <c:valAx>
        <c:axId val="1056388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b-NO"/>
                  <a:t>Engine RPM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b-N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056386656"/>
        <c:crosses val="autoZero"/>
        <c:crossBetween val="midCat"/>
      </c:valAx>
      <c:spPr>
        <a:noFill/>
        <a:ln>
          <a:noFill/>
        </a:ln>
        <a:effectLst/>
      </c:spPr>
    </c:plotArea>
    <c:legend>
      <c:legendPos val="r"/>
      <c:layout>
        <c:manualLayout>
          <c:xMode val="edge"/>
          <c:yMode val="edge"/>
          <c:x val="0.69758245844269462"/>
          <c:y val="0.7785640857392826"/>
          <c:w val="0.28198018394982322"/>
          <c:h val="0.158420364594363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b-NO"/>
              <a:t>Y = Ax^2 + Bx + 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b-NO"/>
        </a:p>
      </c:txPr>
    </c:title>
    <c:autoTitleDeleted val="0"/>
    <c:plotArea>
      <c:layout/>
      <c:scatterChart>
        <c:scatterStyle val="smoothMarker"/>
        <c:varyColors val="0"/>
        <c:ser>
          <c:idx val="0"/>
          <c:order val="0"/>
          <c:spPr>
            <a:ln w="19050" cap="rnd">
              <a:solidFill>
                <a:schemeClr val="accent1"/>
              </a:solidFill>
              <a:round/>
            </a:ln>
            <a:effectLst/>
          </c:spPr>
          <c:marker>
            <c:symbol val="none"/>
          </c:marker>
          <c:trendline>
            <c:spPr>
              <a:ln w="19050" cap="rnd">
                <a:solidFill>
                  <a:schemeClr val="accent1"/>
                </a:solidFill>
                <a:prstDash val="sysDot"/>
              </a:ln>
              <a:effectLst/>
            </c:spPr>
            <c:trendlineType val="poly"/>
            <c:order val="2"/>
            <c:dispRSqr val="0"/>
            <c:dispEq val="1"/>
            <c:trendlineLbl>
              <c:layout>
                <c:manualLayout>
                  <c:x val="-0.21197769028871394"/>
                  <c:y val="-9.2138743073782531E-2"/>
                </c:manualLayout>
              </c:layout>
              <c:numFmt formatCode="General" sourceLinked="0"/>
              <c:spPr>
                <a:solidFill>
                  <a:srgbClr val="FFFF00"/>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trendlineLbl>
          </c:trendline>
          <c:xVal>
            <c:numRef>
              <c:f>'Range formula regression'!$A$20:$A$30</c:f>
              <c:numCache>
                <c:formatCode>0.000000</c:formatCode>
                <c:ptCount val="11"/>
                <c:pt idx="0">
                  <c:v>9.9999999998333335E-6</c:v>
                </c:pt>
                <c:pt idx="1">
                  <c:v>0.15644434191581494</c:v>
                </c:pt>
                <c:pt idx="2">
                  <c:v>0.30902650492465938</c:v>
                </c:pt>
                <c:pt idx="3">
                  <c:v>0.45399940978208897</c:v>
                </c:pt>
                <c:pt idx="4">
                  <c:v>0.5877933424330275</c:v>
                </c:pt>
                <c:pt idx="5">
                  <c:v>0.70711385221900391</c:v>
                </c:pt>
                <c:pt idx="6">
                  <c:v>0.8090228721870194</c:v>
                </c:pt>
                <c:pt idx="7">
                  <c:v>0.89101106404881492</c:v>
                </c:pt>
                <c:pt idx="8">
                  <c:v>0.9510596064175445</c:v>
                </c:pt>
                <c:pt idx="9">
                  <c:v>0.98768990489040365</c:v>
                </c:pt>
                <c:pt idx="10">
                  <c:v>0.99999999995</c:v>
                </c:pt>
              </c:numCache>
            </c:numRef>
          </c:xVal>
          <c:yVal>
            <c:numRef>
              <c:f>'Range formula regression'!$B$20:$B$30</c:f>
              <c:numCache>
                <c:formatCode>0.000000</c:formatCode>
                <c:ptCount val="11"/>
                <c:pt idx="0">
                  <c:v>0.99999999995</c:v>
                </c:pt>
                <c:pt idx="1">
                  <c:v>0.9876867762011029</c:v>
                </c:pt>
                <c:pt idx="2">
                  <c:v>0.95105342607765708</c:v>
                </c:pt>
                <c:pt idx="3">
                  <c:v>0.89100198423882027</c:v>
                </c:pt>
                <c:pt idx="4">
                  <c:v>0.80901111648197377</c:v>
                </c:pt>
                <c:pt idx="5">
                  <c:v>0.70709971008338046</c:v>
                </c:pt>
                <c:pt idx="6">
                  <c:v>0.58777716209314024</c:v>
                </c:pt>
                <c:pt idx="7">
                  <c:v>0.45398158965160551</c:v>
                </c:pt>
                <c:pt idx="8">
                  <c:v>0.30900748379433379</c:v>
                </c:pt>
                <c:pt idx="9">
                  <c:v>0.15642458814900334</c:v>
                </c:pt>
                <c:pt idx="10">
                  <c:v>9.9999999997380576E-6</c:v>
                </c:pt>
              </c:numCache>
            </c:numRef>
          </c:yVal>
          <c:smooth val="1"/>
          <c:extLst>
            <c:ext xmlns:c16="http://schemas.microsoft.com/office/drawing/2014/chart" uri="{C3380CC4-5D6E-409C-BE32-E72D297353CC}">
              <c16:uniqueId val="{00000000-99CA-4A5D-B453-18703AB2DA75}"/>
            </c:ext>
          </c:extLst>
        </c:ser>
        <c:dLbls>
          <c:showLegendKey val="0"/>
          <c:showVal val="0"/>
          <c:showCatName val="0"/>
          <c:showSerName val="0"/>
          <c:showPercent val="0"/>
          <c:showBubbleSize val="0"/>
        </c:dLbls>
        <c:axId val="1063437856"/>
        <c:axId val="1063434944"/>
      </c:scatterChart>
      <c:valAx>
        <c:axId val="1063437856"/>
        <c:scaling>
          <c:orientation val="minMax"/>
        </c:scaling>
        <c:delete val="0"/>
        <c:axPos val="b"/>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063434944"/>
        <c:crosses val="autoZero"/>
        <c:crossBetween val="midCat"/>
      </c:valAx>
      <c:valAx>
        <c:axId val="1063434944"/>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0634378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png"/><Relationship Id="rId11" Type="http://schemas.openxmlformats.org/officeDocument/2006/relationships/image" Target="../media/image7.png"/><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171450</xdr:colOff>
      <xdr:row>1</xdr:row>
      <xdr:rowOff>152400</xdr:rowOff>
    </xdr:from>
    <xdr:to>
      <xdr:col>12</xdr:col>
      <xdr:colOff>533400</xdr:colOff>
      <xdr:row>21</xdr:row>
      <xdr:rowOff>0</xdr:rowOff>
    </xdr:to>
    <xdr:sp macro="" textlink="">
      <xdr:nvSpPr>
        <xdr:cNvPr id="2" name="TekstSylinder 1">
          <a:extLst>
            <a:ext uri="{FF2B5EF4-FFF2-40B4-BE49-F238E27FC236}">
              <a16:creationId xmlns:a16="http://schemas.microsoft.com/office/drawing/2014/main" id="{03632090-B761-42BC-A1F0-F883CF1B5DE8}"/>
            </a:ext>
          </a:extLst>
        </xdr:cNvPr>
        <xdr:cNvSpPr txBox="1"/>
      </xdr:nvSpPr>
      <xdr:spPr>
        <a:xfrm>
          <a:off x="171450" y="342900"/>
          <a:ext cx="950595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nb-NO" sz="1100"/>
        </a:p>
        <a:p>
          <a:endParaRPr lang="nb-NO" sz="1100"/>
        </a:p>
        <a:p>
          <a:endParaRPr lang="nb-NO" sz="1100"/>
        </a:p>
        <a:p>
          <a:r>
            <a:rPr lang="nb-NO" sz="1100"/>
            <a:t>2021 05 03 Rev 1 by Jørn Watvedt</a:t>
          </a:r>
        </a:p>
        <a:p>
          <a:r>
            <a:rPr lang="nb-NO" sz="1100"/>
            <a:t>Changed file name.</a:t>
          </a:r>
        </a:p>
        <a:p>
          <a:r>
            <a:rPr lang="nb-NO" sz="1100"/>
            <a:t>New boat/motor</a:t>
          </a:r>
          <a:r>
            <a:rPr lang="nb-NO" sz="1100" baseline="0"/>
            <a:t> setup geomtry now also considering distance from steering pivot point to propeller.</a:t>
          </a:r>
        </a:p>
        <a:p>
          <a:r>
            <a:rPr lang="nb-NO" sz="1100" baseline="0"/>
            <a:t>Simplify but not having table of 10 000 positions but maybe 8 x 8 = 64 ??</a:t>
          </a:r>
          <a:endParaRPr lang="nb-NO" sz="1100"/>
        </a:p>
        <a:p>
          <a:endParaRPr lang="nb-NO" sz="1100"/>
        </a:p>
        <a:p>
          <a:endParaRPr lang="nb-NO" sz="1100"/>
        </a:p>
        <a:p>
          <a:endParaRPr lang="nb-NO" sz="1100"/>
        </a:p>
        <a:p>
          <a:endParaRPr lang="nb-NO" sz="1100"/>
        </a:p>
        <a:p>
          <a:r>
            <a:rPr lang="nb-NO" sz="1100"/>
            <a:t>2021</a:t>
          </a:r>
          <a:r>
            <a:rPr lang="nb-NO" sz="1100" baseline="0"/>
            <a:t> 03 15 Rev 0 by Jørn Watvedt</a:t>
          </a:r>
        </a:p>
        <a:p>
          <a:r>
            <a:rPr lang="nb-NO" sz="1100" baseline="0"/>
            <a:t>Original rough draft</a:t>
          </a:r>
          <a:endParaRPr lang="nb-NO"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152399</xdr:colOff>
      <xdr:row>5</xdr:row>
      <xdr:rowOff>185604</xdr:rowOff>
    </xdr:from>
    <xdr:to>
      <xdr:col>5</xdr:col>
      <xdr:colOff>90141</xdr:colOff>
      <xdr:row>19</xdr:row>
      <xdr:rowOff>19050</xdr:rowOff>
    </xdr:to>
    <xdr:pic>
      <xdr:nvPicPr>
        <xdr:cNvPr id="4" name="Bilde 3">
          <a:extLst>
            <a:ext uri="{FF2B5EF4-FFF2-40B4-BE49-F238E27FC236}">
              <a16:creationId xmlns:a16="http://schemas.microsoft.com/office/drawing/2014/main" id="{6CAC900D-33F7-4A85-AEB6-0EB90BC68C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399" y="1261929"/>
          <a:ext cx="3747742" cy="2500446"/>
        </a:xfrm>
        <a:prstGeom prst="rect">
          <a:avLst/>
        </a:prstGeom>
      </xdr:spPr>
    </xdr:pic>
    <xdr:clientData/>
  </xdr:twoCellAnchor>
  <xdr:twoCellAnchor>
    <xdr:from>
      <xdr:col>23</xdr:col>
      <xdr:colOff>295275</xdr:colOff>
      <xdr:row>3</xdr:row>
      <xdr:rowOff>187324</xdr:rowOff>
    </xdr:from>
    <xdr:to>
      <xdr:col>33</xdr:col>
      <xdr:colOff>609600</xdr:colOff>
      <xdr:row>18</xdr:row>
      <xdr:rowOff>177799</xdr:rowOff>
    </xdr:to>
    <xdr:sp macro="" textlink="">
      <xdr:nvSpPr>
        <xdr:cNvPr id="8" name="TekstSylinder 7">
          <a:extLst>
            <a:ext uri="{FF2B5EF4-FFF2-40B4-BE49-F238E27FC236}">
              <a16:creationId xmlns:a16="http://schemas.microsoft.com/office/drawing/2014/main" id="{F3738A92-79A7-4122-AD3F-16DE268D3E95}"/>
            </a:ext>
          </a:extLst>
        </xdr:cNvPr>
        <xdr:cNvSpPr txBox="1"/>
      </xdr:nvSpPr>
      <xdr:spPr>
        <a:xfrm>
          <a:off x="17821275" y="885824"/>
          <a:ext cx="7934325" cy="2847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0" i="0">
              <a:solidFill>
                <a:schemeClr val="dk1"/>
              </a:solidFill>
              <a:effectLst/>
              <a:latin typeface="+mn-lt"/>
              <a:ea typeface="+mn-ea"/>
              <a:cs typeface="+mn-cs"/>
            </a:rPr>
            <a:t>Rotational:</a:t>
          </a:r>
        </a:p>
        <a:p>
          <a:r>
            <a:rPr lang="nb-NO" sz="1100" b="0" i="0">
              <a:solidFill>
                <a:schemeClr val="dk1"/>
              </a:solidFill>
              <a:effectLst/>
              <a:latin typeface="+mn-lt"/>
              <a:ea typeface="+mn-ea"/>
              <a:cs typeface="+mn-cs"/>
            </a:rPr>
            <a:t>There are three special axes in any ship, called longitudinal, transverse and vertical axes. The movements around them are known as roll, pitch, and yaw respectively.</a:t>
          </a:r>
        </a:p>
        <a:p>
          <a:r>
            <a:rPr lang="nb-NO"/>
            <a:t>Pitch</a:t>
          </a:r>
        </a:p>
        <a:p>
          <a:r>
            <a:rPr lang="nb-NO"/>
            <a:t>The up/down rotation of a vessel about its transverse/Y (side-to-side or port-starboard) </a:t>
          </a:r>
          <a:r>
            <a:rPr lang="nb-NO" sz="1100" u="none" strike="noStrike">
              <a:solidFill>
                <a:schemeClr val="dk1"/>
              </a:solidFill>
              <a:effectLst/>
              <a:latin typeface="+mn-lt"/>
              <a:ea typeface="+mn-ea"/>
              <a:cs typeface="+mn-cs"/>
              <a:hlinkClick xmlns:r="http://schemas.openxmlformats.org/officeDocument/2006/relationships" r:id=""/>
            </a:rPr>
            <a:t>axis</a:t>
          </a:r>
          <a:r>
            <a:rPr lang="nb-NO"/>
            <a:t>. An offset or deviation from normal on this axis is referred to as </a:t>
          </a:r>
          <a:r>
            <a:rPr lang="nb-NO" i="1"/>
            <a:t>trim</a:t>
          </a:r>
          <a:r>
            <a:rPr lang="nb-NO"/>
            <a:t> or </a:t>
          </a:r>
          <a:r>
            <a:rPr lang="nb-NO" i="1"/>
            <a:t>out of trim</a:t>
          </a:r>
          <a:r>
            <a:rPr lang="nb-NO"/>
            <a:t>.</a:t>
          </a:r>
        </a:p>
        <a:p>
          <a:r>
            <a:rPr lang="nb-NO"/>
            <a:t>Roll</a:t>
          </a:r>
        </a:p>
        <a:p>
          <a:r>
            <a:rPr lang="nb-NO"/>
            <a:t>The tilting rotation of a vessel about its longitudinal/X (front-back or bow-stern) axis. An offset or deviation from normal on this axis is referred to as </a:t>
          </a:r>
          <a:r>
            <a:rPr lang="nb-NO" sz="1100" u="none" strike="noStrike">
              <a:solidFill>
                <a:schemeClr val="dk1"/>
              </a:solidFill>
              <a:effectLst/>
              <a:latin typeface="+mn-lt"/>
              <a:ea typeface="+mn-ea"/>
              <a:cs typeface="+mn-cs"/>
              <a:hlinkClick xmlns:r="http://schemas.openxmlformats.org/officeDocument/2006/relationships" r:id=""/>
            </a:rPr>
            <a:t>list</a:t>
          </a:r>
          <a:r>
            <a:rPr lang="nb-NO"/>
            <a:t> or </a:t>
          </a:r>
          <a:r>
            <a:rPr lang="nb-NO" sz="1100" u="none" strike="noStrike">
              <a:solidFill>
                <a:schemeClr val="dk1"/>
              </a:solidFill>
              <a:effectLst/>
              <a:latin typeface="+mn-lt"/>
              <a:ea typeface="+mn-ea"/>
              <a:cs typeface="+mn-cs"/>
              <a:hlinkClick xmlns:r="http://schemas.openxmlformats.org/officeDocument/2006/relationships" r:id=""/>
            </a:rPr>
            <a:t>heel</a:t>
          </a:r>
          <a:r>
            <a:rPr lang="nb-NO"/>
            <a:t>. Heel refers to an offset that is intentional or expected, as caused by wind pressure on sails, turning, or other crew actions. The rolling motion towards a steady state (or list) angle due to the ship's own weight distribution is referred in marine engineering as heel. List normally refers to an unintentional or unexpected offset, as caused by flooding, battle damage, shifting cargo, etc.</a:t>
          </a:r>
        </a:p>
        <a:p>
          <a:r>
            <a:rPr lang="nb-NO"/>
            <a:t>Yaw</a:t>
          </a:r>
        </a:p>
        <a:p>
          <a:r>
            <a:rPr lang="nb-NO"/>
            <a:t>The turning rotation of a vessel about its vertical/Z axis. An offset or deviation from normal on this axis is referred to as deviation or set. This is referred to as the </a:t>
          </a:r>
          <a:r>
            <a:rPr lang="nb-NO" sz="1100" u="none" strike="noStrike">
              <a:solidFill>
                <a:schemeClr val="dk1"/>
              </a:solidFill>
              <a:effectLst/>
              <a:latin typeface="+mn-lt"/>
              <a:ea typeface="+mn-ea"/>
              <a:cs typeface="+mn-cs"/>
              <a:hlinkClick xmlns:r="http://schemas.openxmlformats.org/officeDocument/2006/relationships" r:id=""/>
            </a:rPr>
            <a:t>heading</a:t>
          </a:r>
          <a:r>
            <a:rPr lang="nb-NO"/>
            <a:t> of the boat relative to a magnetic compass (or true heading if referenced to the true north pole); it also affects the </a:t>
          </a:r>
          <a:r>
            <a:rPr lang="nb-NO" sz="1100" u="none" strike="noStrike">
              <a:solidFill>
                <a:schemeClr val="dk1"/>
              </a:solidFill>
              <a:effectLst/>
              <a:latin typeface="+mn-lt"/>
              <a:ea typeface="+mn-ea"/>
              <a:cs typeface="+mn-cs"/>
              <a:hlinkClick xmlns:r="http://schemas.openxmlformats.org/officeDocument/2006/relationships" r:id=""/>
            </a:rPr>
            <a:t>bearing</a:t>
          </a:r>
          <a:r>
            <a:rPr lang="nb-NO"/>
            <a:t>.</a:t>
          </a:r>
          <a:endParaRPr lang="nb-NO" sz="1100"/>
        </a:p>
      </xdr:txBody>
    </xdr:sp>
    <xdr:clientData/>
  </xdr:twoCellAnchor>
  <xdr:twoCellAnchor editAs="oneCell">
    <xdr:from>
      <xdr:col>33</xdr:col>
      <xdr:colOff>680126</xdr:colOff>
      <xdr:row>4</xdr:row>
      <xdr:rowOff>104776</xdr:rowOff>
    </xdr:from>
    <xdr:to>
      <xdr:col>39</xdr:col>
      <xdr:colOff>336550</xdr:colOff>
      <xdr:row>16</xdr:row>
      <xdr:rowOff>157862</xdr:rowOff>
    </xdr:to>
    <xdr:pic>
      <xdr:nvPicPr>
        <xdr:cNvPr id="10" name="Bilde 9">
          <a:extLst>
            <a:ext uri="{FF2B5EF4-FFF2-40B4-BE49-F238E27FC236}">
              <a16:creationId xmlns:a16="http://schemas.microsoft.com/office/drawing/2014/main" id="{B4069680-382F-4942-8632-26641CEA85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826126" y="993776"/>
          <a:ext cx="4152224" cy="23390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419100</xdr:colOff>
      <xdr:row>3</xdr:row>
      <xdr:rowOff>158750</xdr:rowOff>
    </xdr:from>
    <xdr:to>
      <xdr:col>47</xdr:col>
      <xdr:colOff>428625</xdr:colOff>
      <xdr:row>18</xdr:row>
      <xdr:rowOff>177800</xdr:rowOff>
    </xdr:to>
    <xdr:sp macro="" textlink="">
      <xdr:nvSpPr>
        <xdr:cNvPr id="11" name="TekstSylinder 10">
          <a:extLst>
            <a:ext uri="{FF2B5EF4-FFF2-40B4-BE49-F238E27FC236}">
              <a16:creationId xmlns:a16="http://schemas.microsoft.com/office/drawing/2014/main" id="{5734CDFA-E479-4D70-B903-7F2821B0D797}"/>
            </a:ext>
          </a:extLst>
        </xdr:cNvPr>
        <xdr:cNvSpPr txBox="1"/>
      </xdr:nvSpPr>
      <xdr:spPr>
        <a:xfrm>
          <a:off x="30137100" y="857250"/>
          <a:ext cx="6105525" cy="287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nb-NO" sz="1100"/>
        </a:p>
        <a:p>
          <a:r>
            <a:rPr lang="nb-NO" sz="1100"/>
            <a:t>TRANSLATIONAL</a:t>
          </a:r>
        </a:p>
        <a:p>
          <a:endParaRPr lang="nb-NO" sz="1100"/>
        </a:p>
        <a:p>
          <a:r>
            <a:rPr lang="nb-NO"/>
            <a:t>Heave</a:t>
          </a:r>
        </a:p>
        <a:p>
          <a:r>
            <a:rPr lang="nb-NO"/>
            <a:t>The </a:t>
          </a:r>
          <a:r>
            <a:rPr lang="nb-NO" sz="1100" u="none" strike="noStrike">
              <a:solidFill>
                <a:schemeClr val="dk1"/>
              </a:solidFill>
              <a:effectLst/>
              <a:latin typeface="+mn-lt"/>
              <a:ea typeface="+mn-ea"/>
              <a:cs typeface="+mn-cs"/>
              <a:hlinkClick xmlns:r="http://schemas.openxmlformats.org/officeDocument/2006/relationships" r:id=""/>
            </a:rPr>
            <a:t>linear</a:t>
          </a:r>
          <a:r>
            <a:rPr lang="nb-NO"/>
            <a:t> vertical (up/down) motion; excessive downward heave can swamp a ship.</a:t>
          </a:r>
        </a:p>
        <a:p>
          <a:r>
            <a:rPr lang="nb-NO"/>
            <a:t>Sway</a:t>
          </a:r>
        </a:p>
        <a:p>
          <a:r>
            <a:rPr lang="nb-NO"/>
            <a:t>The linear transverse (side-to-side or </a:t>
          </a:r>
          <a:r>
            <a:rPr lang="nb-NO" sz="1100" u="none" strike="noStrike">
              <a:solidFill>
                <a:schemeClr val="dk1"/>
              </a:solidFill>
              <a:effectLst/>
              <a:latin typeface="+mn-lt"/>
              <a:ea typeface="+mn-ea"/>
              <a:cs typeface="+mn-cs"/>
              <a:hlinkClick xmlns:r="http://schemas.openxmlformats.org/officeDocument/2006/relationships" r:id=""/>
            </a:rPr>
            <a:t>port-starboard</a:t>
          </a:r>
          <a:r>
            <a:rPr lang="nb-NO"/>
            <a:t>) motion. This motion is generated directly either by the water and wind currents exerting forces against the hull or by the ship's own propulsion; or indirectly by the inertia of the ship while turning. This movement can be compared to the vessel's drift from its course.</a:t>
          </a:r>
        </a:p>
        <a:p>
          <a:r>
            <a:rPr lang="nb-NO"/>
            <a:t>Surge</a:t>
          </a:r>
        </a:p>
        <a:p>
          <a:r>
            <a:rPr lang="nb-NO"/>
            <a:t>The linear </a:t>
          </a:r>
          <a:r>
            <a:rPr lang="nb-NO" sz="1100" u="none" strike="noStrike">
              <a:solidFill>
                <a:schemeClr val="dk1"/>
              </a:solidFill>
              <a:effectLst/>
              <a:latin typeface="+mn-lt"/>
              <a:ea typeface="+mn-ea"/>
              <a:cs typeface="+mn-cs"/>
              <a:hlinkClick xmlns:r="http://schemas.openxmlformats.org/officeDocument/2006/relationships" r:id=""/>
            </a:rPr>
            <a:t>longitudinal</a:t>
          </a:r>
          <a:r>
            <a:rPr lang="nb-NO"/>
            <a:t> (front/back or </a:t>
          </a:r>
          <a:r>
            <a:rPr lang="nb-NO" sz="1100" u="none" strike="noStrike">
              <a:solidFill>
                <a:schemeClr val="dk1"/>
              </a:solidFill>
              <a:effectLst/>
              <a:latin typeface="+mn-lt"/>
              <a:ea typeface="+mn-ea"/>
              <a:cs typeface="+mn-cs"/>
              <a:hlinkClick xmlns:r="http://schemas.openxmlformats.org/officeDocument/2006/relationships" r:id=""/>
            </a:rPr>
            <a:t>bow</a:t>
          </a:r>
          <a:r>
            <a:rPr lang="nb-NO"/>
            <a:t>/</a:t>
          </a:r>
          <a:r>
            <a:rPr lang="nb-NO" sz="1100" u="none" strike="noStrike">
              <a:solidFill>
                <a:schemeClr val="dk1"/>
              </a:solidFill>
              <a:effectLst/>
              <a:latin typeface="+mn-lt"/>
              <a:ea typeface="+mn-ea"/>
              <a:cs typeface="+mn-cs"/>
              <a:hlinkClick xmlns:r="http://schemas.openxmlformats.org/officeDocument/2006/relationships" r:id=""/>
            </a:rPr>
            <a:t>stern</a:t>
          </a:r>
          <a:r>
            <a:rPr lang="nb-NO"/>
            <a:t>) motion imparted by maritime conditions.</a:t>
          </a:r>
          <a:endParaRPr lang="nb-NO" sz="1100"/>
        </a:p>
      </xdr:txBody>
    </xdr:sp>
    <xdr:clientData/>
  </xdr:twoCellAnchor>
  <xdr:twoCellAnchor editAs="oneCell">
    <xdr:from>
      <xdr:col>48</xdr:col>
      <xdr:colOff>39066</xdr:colOff>
      <xdr:row>3</xdr:row>
      <xdr:rowOff>149838</xdr:rowOff>
    </xdr:from>
    <xdr:to>
      <xdr:col>54</xdr:col>
      <xdr:colOff>511174</xdr:colOff>
      <xdr:row>18</xdr:row>
      <xdr:rowOff>127000</xdr:rowOff>
    </xdr:to>
    <xdr:pic>
      <xdr:nvPicPr>
        <xdr:cNvPr id="12" name="Bilde 11">
          <a:extLst>
            <a:ext uri="{FF2B5EF4-FFF2-40B4-BE49-F238E27FC236}">
              <a16:creationId xmlns:a16="http://schemas.microsoft.com/office/drawing/2014/main" id="{AF6E8B2C-7600-4E59-BE1F-72790E1D14B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538866" y="848338"/>
          <a:ext cx="5044108" cy="2834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742950</xdr:colOff>
      <xdr:row>5</xdr:row>
      <xdr:rowOff>53975</xdr:rowOff>
    </xdr:from>
    <xdr:to>
      <xdr:col>22</xdr:col>
      <xdr:colOff>190500</xdr:colOff>
      <xdr:row>18</xdr:row>
      <xdr:rowOff>149225</xdr:rowOff>
    </xdr:to>
    <xdr:sp macro="" textlink="">
      <xdr:nvSpPr>
        <xdr:cNvPr id="13" name="TekstSylinder 12">
          <a:extLst>
            <a:ext uri="{FF2B5EF4-FFF2-40B4-BE49-F238E27FC236}">
              <a16:creationId xmlns:a16="http://schemas.microsoft.com/office/drawing/2014/main" id="{5BC37038-3683-4A21-96F7-CC9050DCC60A}"/>
            </a:ext>
          </a:extLst>
        </xdr:cNvPr>
        <xdr:cNvSpPr txBox="1"/>
      </xdr:nvSpPr>
      <xdr:spPr>
        <a:xfrm>
          <a:off x="11410950" y="1133475"/>
          <a:ext cx="5543550" cy="257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0" i="0">
              <a:solidFill>
                <a:schemeClr val="dk1"/>
              </a:solidFill>
              <a:effectLst/>
              <a:latin typeface="+mn-lt"/>
              <a:ea typeface="+mn-ea"/>
              <a:cs typeface="+mn-cs"/>
            </a:rPr>
            <a:t>REFERENCE AXES</a:t>
          </a:r>
        </a:p>
        <a:p>
          <a:r>
            <a:rPr lang="nb-NO" sz="1100" b="0" i="0">
              <a:solidFill>
                <a:schemeClr val="dk1"/>
              </a:solidFill>
              <a:effectLst/>
              <a:latin typeface="+mn-lt"/>
              <a:ea typeface="+mn-ea"/>
              <a:cs typeface="+mn-cs"/>
            </a:rPr>
            <a:t>The </a:t>
          </a:r>
          <a:r>
            <a:rPr lang="nb-NO" sz="1100" b="0" i="1" u="none" strike="noStrike">
              <a:solidFill>
                <a:schemeClr val="dk1"/>
              </a:solidFill>
              <a:effectLst/>
              <a:latin typeface="+mn-lt"/>
              <a:ea typeface="+mn-ea"/>
              <a:cs typeface="+mn-cs"/>
              <a:hlinkClick xmlns:r="http://schemas.openxmlformats.org/officeDocument/2006/relationships" r:id=""/>
            </a:rPr>
            <a:t>vertical/Z axis</a:t>
          </a:r>
          <a:r>
            <a:rPr lang="nb-NO" sz="1100" b="0" i="0">
              <a:solidFill>
                <a:schemeClr val="dk1"/>
              </a:solidFill>
              <a:effectLst/>
              <a:latin typeface="+mn-lt"/>
              <a:ea typeface="+mn-ea"/>
              <a:cs typeface="+mn-cs"/>
            </a:rPr>
            <a:t>, or </a:t>
          </a:r>
          <a:r>
            <a:rPr lang="nb-NO" sz="1100" b="0" i="1">
              <a:solidFill>
                <a:schemeClr val="dk1"/>
              </a:solidFill>
              <a:effectLst/>
              <a:latin typeface="+mn-lt"/>
              <a:ea typeface="+mn-ea"/>
              <a:cs typeface="+mn-cs"/>
            </a:rPr>
            <a:t>yaw axis</a:t>
          </a:r>
          <a:r>
            <a:rPr lang="nb-NO" sz="1100" b="0" i="0">
              <a:solidFill>
                <a:schemeClr val="dk1"/>
              </a:solidFill>
              <a:effectLst/>
              <a:latin typeface="+mn-lt"/>
              <a:ea typeface="+mn-ea"/>
              <a:cs typeface="+mn-cs"/>
            </a:rPr>
            <a:t>, is an imaginary line running vertically through the ship and through its </a:t>
          </a:r>
          <a:r>
            <a:rPr lang="nb-NO" sz="1100" b="0" i="0" u="none" strike="noStrike">
              <a:solidFill>
                <a:schemeClr val="dk1"/>
              </a:solidFill>
              <a:effectLst/>
              <a:latin typeface="+mn-lt"/>
              <a:ea typeface="+mn-ea"/>
              <a:cs typeface="+mn-cs"/>
              <a:hlinkClick xmlns:r="http://schemas.openxmlformats.org/officeDocument/2006/relationships" r:id=""/>
            </a:rPr>
            <a:t>centre of mass</a:t>
          </a:r>
          <a:r>
            <a:rPr lang="nb-NO" sz="1100" b="0" i="0">
              <a:solidFill>
                <a:schemeClr val="dk1"/>
              </a:solidFill>
              <a:effectLst/>
              <a:latin typeface="+mn-lt"/>
              <a:ea typeface="+mn-ea"/>
              <a:cs typeface="+mn-cs"/>
            </a:rPr>
            <a:t> . A yaw motion is a side-to side movement of the bow and stern of the ship.</a:t>
          </a:r>
        </a:p>
        <a:p>
          <a:endParaRPr lang="nb-NO" sz="1100" b="0" i="0">
            <a:solidFill>
              <a:schemeClr val="dk1"/>
            </a:solidFill>
            <a:effectLst/>
            <a:latin typeface="+mn-lt"/>
            <a:ea typeface="+mn-ea"/>
            <a:cs typeface="+mn-cs"/>
          </a:endParaRPr>
        </a:p>
        <a:p>
          <a:r>
            <a:rPr lang="nb-NO" sz="1100" b="0" i="0">
              <a:solidFill>
                <a:schemeClr val="dk1"/>
              </a:solidFill>
              <a:effectLst/>
              <a:latin typeface="+mn-lt"/>
              <a:ea typeface="+mn-ea"/>
              <a:cs typeface="+mn-cs"/>
            </a:rPr>
            <a:t>The </a:t>
          </a:r>
          <a:r>
            <a:rPr lang="nb-NO" sz="1100" b="0" i="1" u="none" strike="noStrike">
              <a:solidFill>
                <a:schemeClr val="dk1"/>
              </a:solidFill>
              <a:effectLst/>
              <a:latin typeface="+mn-lt"/>
              <a:ea typeface="+mn-ea"/>
              <a:cs typeface="+mn-cs"/>
              <a:hlinkClick xmlns:r="http://schemas.openxmlformats.org/officeDocument/2006/relationships" r:id=""/>
            </a:rPr>
            <a:t>transverse/Y axis</a:t>
          </a:r>
          <a:r>
            <a:rPr lang="nb-NO" sz="1100" b="0" i="0">
              <a:solidFill>
                <a:schemeClr val="dk1"/>
              </a:solidFill>
              <a:effectLst/>
              <a:latin typeface="+mn-lt"/>
              <a:ea typeface="+mn-ea"/>
              <a:cs typeface="+mn-cs"/>
            </a:rPr>
            <a:t>, </a:t>
          </a:r>
          <a:r>
            <a:rPr lang="nb-NO" sz="1100" b="0" i="1">
              <a:solidFill>
                <a:schemeClr val="dk1"/>
              </a:solidFill>
              <a:effectLst/>
              <a:latin typeface="+mn-lt"/>
              <a:ea typeface="+mn-ea"/>
              <a:cs typeface="+mn-cs"/>
            </a:rPr>
            <a:t>lateral axis</a:t>
          </a:r>
          <a:r>
            <a:rPr lang="nb-NO" sz="1100" b="0" i="0">
              <a:solidFill>
                <a:schemeClr val="dk1"/>
              </a:solidFill>
              <a:effectLst/>
              <a:latin typeface="+mn-lt"/>
              <a:ea typeface="+mn-ea"/>
              <a:cs typeface="+mn-cs"/>
            </a:rPr>
            <a:t>, or </a:t>
          </a:r>
          <a:r>
            <a:rPr lang="nb-NO" sz="1100" b="0" i="1">
              <a:solidFill>
                <a:schemeClr val="dk1"/>
              </a:solidFill>
              <a:effectLst/>
              <a:latin typeface="+mn-lt"/>
              <a:ea typeface="+mn-ea"/>
              <a:cs typeface="+mn-cs"/>
            </a:rPr>
            <a:t>pitch axis</a:t>
          </a:r>
          <a:r>
            <a:rPr lang="nb-NO" sz="1100" b="0" i="0">
              <a:solidFill>
                <a:schemeClr val="dk1"/>
              </a:solidFill>
              <a:effectLst/>
              <a:latin typeface="+mn-lt"/>
              <a:ea typeface="+mn-ea"/>
              <a:cs typeface="+mn-cs"/>
            </a:rPr>
            <a:t> is an imaginary line running horizontally across the ship and through the centre of mass. A pitch motion is an up-or-down movement of the bow and stern of the ship.</a:t>
          </a:r>
        </a:p>
        <a:p>
          <a:endParaRPr lang="nb-NO" sz="1100" b="0" i="0">
            <a:solidFill>
              <a:schemeClr val="dk1"/>
            </a:solidFill>
            <a:effectLst/>
            <a:latin typeface="+mn-lt"/>
            <a:ea typeface="+mn-ea"/>
            <a:cs typeface="+mn-cs"/>
          </a:endParaRPr>
        </a:p>
        <a:p>
          <a:r>
            <a:rPr lang="nb-NO" sz="1100" b="0" i="0">
              <a:solidFill>
                <a:schemeClr val="dk1"/>
              </a:solidFill>
              <a:effectLst/>
              <a:latin typeface="+mn-lt"/>
              <a:ea typeface="+mn-ea"/>
              <a:cs typeface="+mn-cs"/>
            </a:rPr>
            <a:t>The </a:t>
          </a:r>
          <a:r>
            <a:rPr lang="nb-NO" sz="1100" b="0" i="1" u="none" strike="noStrike">
              <a:solidFill>
                <a:schemeClr val="dk1"/>
              </a:solidFill>
              <a:effectLst/>
              <a:latin typeface="+mn-lt"/>
              <a:ea typeface="+mn-ea"/>
              <a:cs typeface="+mn-cs"/>
              <a:hlinkClick xmlns:r="http://schemas.openxmlformats.org/officeDocument/2006/relationships" r:id=""/>
            </a:rPr>
            <a:t>longitudinal/X axis</a:t>
          </a:r>
          <a:r>
            <a:rPr lang="nb-NO" sz="1100" b="0" i="0">
              <a:solidFill>
                <a:schemeClr val="dk1"/>
              </a:solidFill>
              <a:effectLst/>
              <a:latin typeface="+mn-lt"/>
              <a:ea typeface="+mn-ea"/>
              <a:cs typeface="+mn-cs"/>
            </a:rPr>
            <a:t>, or </a:t>
          </a:r>
          <a:r>
            <a:rPr lang="nb-NO" sz="1100" b="0" i="1">
              <a:solidFill>
                <a:schemeClr val="dk1"/>
              </a:solidFill>
              <a:effectLst/>
              <a:latin typeface="+mn-lt"/>
              <a:ea typeface="+mn-ea"/>
              <a:cs typeface="+mn-cs"/>
            </a:rPr>
            <a:t>roll axis</a:t>
          </a:r>
          <a:r>
            <a:rPr lang="nb-NO" sz="1100" b="0" i="0">
              <a:solidFill>
                <a:schemeClr val="dk1"/>
              </a:solidFill>
              <a:effectLst/>
              <a:latin typeface="+mn-lt"/>
              <a:ea typeface="+mn-ea"/>
              <a:cs typeface="+mn-cs"/>
            </a:rPr>
            <a:t>, is an imaginary line running horizontally through the length of the ship, through its centre of mass, and parallel to the </a:t>
          </a:r>
          <a:r>
            <a:rPr lang="nb-NO" sz="1100" b="0" i="1" u="none" strike="noStrike">
              <a:solidFill>
                <a:schemeClr val="dk1"/>
              </a:solidFill>
              <a:effectLst/>
              <a:latin typeface="+mn-lt"/>
              <a:ea typeface="+mn-ea"/>
              <a:cs typeface="+mn-cs"/>
              <a:hlinkClick xmlns:r="http://schemas.openxmlformats.org/officeDocument/2006/relationships" r:id=""/>
            </a:rPr>
            <a:t>waterline</a:t>
          </a:r>
          <a:r>
            <a:rPr lang="nb-NO" sz="1100" b="0" i="0">
              <a:solidFill>
                <a:schemeClr val="dk1"/>
              </a:solidFill>
              <a:effectLst/>
              <a:latin typeface="+mn-lt"/>
              <a:ea typeface="+mn-ea"/>
              <a:cs typeface="+mn-cs"/>
            </a:rPr>
            <a:t>. A roll motion is a side-to-side or port-starboard tilting motion of the superstructure around this axis.</a:t>
          </a:r>
        </a:p>
        <a:p>
          <a:endParaRPr lang="nb-NO" sz="1100"/>
        </a:p>
      </xdr:txBody>
    </xdr:sp>
    <xdr:clientData/>
  </xdr:twoCellAnchor>
  <xdr:twoCellAnchor editAs="oneCell">
    <xdr:from>
      <xdr:col>4</xdr:col>
      <xdr:colOff>171450</xdr:colOff>
      <xdr:row>26</xdr:row>
      <xdr:rowOff>66675</xdr:rowOff>
    </xdr:from>
    <xdr:to>
      <xdr:col>4</xdr:col>
      <xdr:colOff>619125</xdr:colOff>
      <xdr:row>31</xdr:row>
      <xdr:rowOff>113152</xdr:rowOff>
    </xdr:to>
    <xdr:pic>
      <xdr:nvPicPr>
        <xdr:cNvPr id="14" name="Bilde 13">
          <a:extLst>
            <a:ext uri="{FF2B5EF4-FFF2-40B4-BE49-F238E27FC236}">
              <a16:creationId xmlns:a16="http://schemas.microsoft.com/office/drawing/2014/main" id="{CF950395-5265-483F-A6DF-742F535E384D}"/>
            </a:ext>
          </a:extLst>
        </xdr:cNvPr>
        <xdr:cNvPicPr>
          <a:picLocks noChangeAspect="1"/>
        </xdr:cNvPicPr>
      </xdr:nvPicPr>
      <xdr:blipFill>
        <a:blip xmlns:r="http://schemas.openxmlformats.org/officeDocument/2006/relationships" r:embed="rId4"/>
        <a:stretch>
          <a:fillRect/>
        </a:stretch>
      </xdr:blipFill>
      <xdr:spPr>
        <a:xfrm>
          <a:off x="3219450" y="4505325"/>
          <a:ext cx="447675" cy="998977"/>
        </a:xfrm>
        <a:prstGeom prst="rect">
          <a:avLst/>
        </a:prstGeom>
      </xdr:spPr>
    </xdr:pic>
    <xdr:clientData/>
  </xdr:twoCellAnchor>
  <xdr:twoCellAnchor editAs="oneCell">
    <xdr:from>
      <xdr:col>9</xdr:col>
      <xdr:colOff>155294</xdr:colOff>
      <xdr:row>26</xdr:row>
      <xdr:rowOff>28575</xdr:rowOff>
    </xdr:from>
    <xdr:to>
      <xdr:col>9</xdr:col>
      <xdr:colOff>602367</xdr:colOff>
      <xdr:row>31</xdr:row>
      <xdr:rowOff>57151</xdr:rowOff>
    </xdr:to>
    <xdr:pic>
      <xdr:nvPicPr>
        <xdr:cNvPr id="15" name="Bilde 14">
          <a:extLst>
            <a:ext uri="{FF2B5EF4-FFF2-40B4-BE49-F238E27FC236}">
              <a16:creationId xmlns:a16="http://schemas.microsoft.com/office/drawing/2014/main" id="{4D566050-1B12-4B01-ACA3-C4FB7B5A102E}"/>
            </a:ext>
          </a:extLst>
        </xdr:cNvPr>
        <xdr:cNvPicPr>
          <a:picLocks noChangeAspect="1"/>
        </xdr:cNvPicPr>
      </xdr:nvPicPr>
      <xdr:blipFill>
        <a:blip xmlns:r="http://schemas.openxmlformats.org/officeDocument/2006/relationships" r:embed="rId5"/>
        <a:stretch>
          <a:fillRect/>
        </a:stretch>
      </xdr:blipFill>
      <xdr:spPr>
        <a:xfrm>
          <a:off x="7013294" y="4467225"/>
          <a:ext cx="447073" cy="981076"/>
        </a:xfrm>
        <a:prstGeom prst="rect">
          <a:avLst/>
        </a:prstGeom>
      </xdr:spPr>
    </xdr:pic>
    <xdr:clientData/>
  </xdr:twoCellAnchor>
  <xdr:twoCellAnchor editAs="oneCell">
    <xdr:from>
      <xdr:col>14</xdr:col>
      <xdr:colOff>295275</xdr:colOff>
      <xdr:row>26</xdr:row>
      <xdr:rowOff>92853</xdr:rowOff>
    </xdr:from>
    <xdr:to>
      <xdr:col>15</xdr:col>
      <xdr:colOff>428847</xdr:colOff>
      <xdr:row>31</xdr:row>
      <xdr:rowOff>57376</xdr:rowOff>
    </xdr:to>
    <xdr:pic>
      <xdr:nvPicPr>
        <xdr:cNvPr id="16" name="Bilde 15">
          <a:extLst>
            <a:ext uri="{FF2B5EF4-FFF2-40B4-BE49-F238E27FC236}">
              <a16:creationId xmlns:a16="http://schemas.microsoft.com/office/drawing/2014/main" id="{CDF7B3E0-A83F-4E16-8BC1-BF2BE29E25D6}"/>
            </a:ext>
          </a:extLst>
        </xdr:cNvPr>
        <xdr:cNvPicPr>
          <a:picLocks noChangeAspect="1"/>
        </xdr:cNvPicPr>
      </xdr:nvPicPr>
      <xdr:blipFill>
        <a:blip xmlns:r="http://schemas.openxmlformats.org/officeDocument/2006/relationships" r:embed="rId6"/>
        <a:stretch>
          <a:fillRect/>
        </a:stretch>
      </xdr:blipFill>
      <xdr:spPr>
        <a:xfrm>
          <a:off x="10963275" y="4531503"/>
          <a:ext cx="895572" cy="917023"/>
        </a:xfrm>
        <a:prstGeom prst="rect">
          <a:avLst/>
        </a:prstGeom>
      </xdr:spPr>
    </xdr:pic>
    <xdr:clientData/>
  </xdr:twoCellAnchor>
  <xdr:twoCellAnchor>
    <xdr:from>
      <xdr:col>2</xdr:col>
      <xdr:colOff>590550</xdr:colOff>
      <xdr:row>54</xdr:row>
      <xdr:rowOff>147637</xdr:rowOff>
    </xdr:from>
    <xdr:to>
      <xdr:col>6</xdr:col>
      <xdr:colOff>561975</xdr:colOff>
      <xdr:row>69</xdr:row>
      <xdr:rowOff>33337</xdr:rowOff>
    </xdr:to>
    <xdr:graphicFrame macro="">
      <xdr:nvGraphicFramePr>
        <xdr:cNvPr id="17" name="Diagram 16">
          <a:extLst>
            <a:ext uri="{FF2B5EF4-FFF2-40B4-BE49-F238E27FC236}">
              <a16:creationId xmlns:a16="http://schemas.microsoft.com/office/drawing/2014/main" id="{705A97C5-7BA2-4728-9BDC-F8D6147094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19050</xdr:colOff>
      <xdr:row>54</xdr:row>
      <xdr:rowOff>114300</xdr:rowOff>
    </xdr:from>
    <xdr:to>
      <xdr:col>11</xdr:col>
      <xdr:colOff>752475</xdr:colOff>
      <xdr:row>69</xdr:row>
      <xdr:rowOff>0</xdr:rowOff>
    </xdr:to>
    <xdr:graphicFrame macro="">
      <xdr:nvGraphicFramePr>
        <xdr:cNvPr id="18" name="Diagram 17">
          <a:extLst>
            <a:ext uri="{FF2B5EF4-FFF2-40B4-BE49-F238E27FC236}">
              <a16:creationId xmlns:a16="http://schemas.microsoft.com/office/drawing/2014/main" id="{EF0D4371-017C-4F5E-AF61-75A53557AD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733425</xdr:colOff>
      <xdr:row>54</xdr:row>
      <xdr:rowOff>161925</xdr:rowOff>
    </xdr:from>
    <xdr:to>
      <xdr:col>17</xdr:col>
      <xdr:colOff>704850</xdr:colOff>
      <xdr:row>69</xdr:row>
      <xdr:rowOff>47625</xdr:rowOff>
    </xdr:to>
    <xdr:graphicFrame macro="">
      <xdr:nvGraphicFramePr>
        <xdr:cNvPr id="19" name="Diagram 18">
          <a:extLst>
            <a:ext uri="{FF2B5EF4-FFF2-40B4-BE49-F238E27FC236}">
              <a16:creationId xmlns:a16="http://schemas.microsoft.com/office/drawing/2014/main" id="{FDB5F985-22AC-4A7A-8A9E-B63E0F9BB0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549275</xdr:colOff>
      <xdr:row>110</xdr:row>
      <xdr:rowOff>134937</xdr:rowOff>
    </xdr:from>
    <xdr:to>
      <xdr:col>17</xdr:col>
      <xdr:colOff>549275</xdr:colOff>
      <xdr:row>125</xdr:row>
      <xdr:rowOff>20637</xdr:rowOff>
    </xdr:to>
    <xdr:graphicFrame macro="">
      <xdr:nvGraphicFramePr>
        <xdr:cNvPr id="22" name="Diagram 21">
          <a:extLst>
            <a:ext uri="{FF2B5EF4-FFF2-40B4-BE49-F238E27FC236}">
              <a16:creationId xmlns:a16="http://schemas.microsoft.com/office/drawing/2014/main" id="{3ACDBF6D-FF1B-4178-9815-6CA5B7C8E0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7</xdr:col>
      <xdr:colOff>571500</xdr:colOff>
      <xdr:row>4</xdr:row>
      <xdr:rowOff>139700</xdr:rowOff>
    </xdr:from>
    <xdr:to>
      <xdr:col>11</xdr:col>
      <xdr:colOff>381000</xdr:colOff>
      <xdr:row>24</xdr:row>
      <xdr:rowOff>25400</xdr:rowOff>
    </xdr:to>
    <xdr:pic>
      <xdr:nvPicPr>
        <xdr:cNvPr id="20" name="Bilde 19">
          <a:extLst>
            <a:ext uri="{FF2B5EF4-FFF2-40B4-BE49-F238E27FC236}">
              <a16:creationId xmlns:a16="http://schemas.microsoft.com/office/drawing/2014/main" id="{BA0FC3B1-DE00-4CF8-8FE7-883C89BD57C7}"/>
            </a:ext>
          </a:extLst>
        </xdr:cNvPr>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905500" y="1028700"/>
          <a:ext cx="2857500" cy="3695700"/>
        </a:xfrm>
        <a:prstGeom prst="rect">
          <a:avLst/>
        </a:prstGeom>
      </xdr:spPr>
    </xdr:pic>
    <xdr:clientData/>
  </xdr:twoCellAnchor>
  <xdr:twoCellAnchor editAs="oneCell">
    <xdr:from>
      <xdr:col>47</xdr:col>
      <xdr:colOff>63500</xdr:colOff>
      <xdr:row>153</xdr:row>
      <xdr:rowOff>152400</xdr:rowOff>
    </xdr:from>
    <xdr:to>
      <xdr:col>53</xdr:col>
      <xdr:colOff>367381</xdr:colOff>
      <xdr:row>177</xdr:row>
      <xdr:rowOff>127000</xdr:rowOff>
    </xdr:to>
    <xdr:pic>
      <xdr:nvPicPr>
        <xdr:cNvPr id="9" name="Bilde 8">
          <a:extLst>
            <a:ext uri="{FF2B5EF4-FFF2-40B4-BE49-F238E27FC236}">
              <a16:creationId xmlns:a16="http://schemas.microsoft.com/office/drawing/2014/main" id="{95D6C0FE-CF2F-44FC-820B-C56BC5564D88}"/>
            </a:ext>
          </a:extLst>
        </xdr:cNvPr>
        <xdr:cNvPicPr>
          <a:picLocks noChangeAspect="1"/>
        </xdr:cNvPicPr>
      </xdr:nvPicPr>
      <xdr:blipFill>
        <a:blip xmlns:r="http://schemas.openxmlformats.org/officeDocument/2006/relationships" r:embed="rId12"/>
        <a:stretch>
          <a:fillRect/>
        </a:stretch>
      </xdr:blipFill>
      <xdr:spPr>
        <a:xfrm>
          <a:off x="35801300" y="29933900"/>
          <a:ext cx="4875881" cy="45466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3</xdr:col>
      <xdr:colOff>241300</xdr:colOff>
      <xdr:row>152</xdr:row>
      <xdr:rowOff>87026</xdr:rowOff>
    </xdr:from>
    <xdr:to>
      <xdr:col>8</xdr:col>
      <xdr:colOff>88900</xdr:colOff>
      <xdr:row>177</xdr:row>
      <xdr:rowOff>181338</xdr:rowOff>
    </xdr:to>
    <xdr:pic>
      <xdr:nvPicPr>
        <xdr:cNvPr id="24" name="Bilde 23">
          <a:extLst>
            <a:ext uri="{FF2B5EF4-FFF2-40B4-BE49-F238E27FC236}">
              <a16:creationId xmlns:a16="http://schemas.microsoft.com/office/drawing/2014/main" id="{AD8A6AE7-05B9-48E1-9665-A841E1FCFF7E}"/>
            </a:ext>
          </a:extLst>
        </xdr:cNvPr>
        <xdr:cNvPicPr>
          <a:picLocks noChangeAspect="1"/>
        </xdr:cNvPicPr>
      </xdr:nvPicPr>
      <xdr:blipFill>
        <a:blip xmlns:r="http://schemas.openxmlformats.org/officeDocument/2006/relationships" r:embed="rId13"/>
        <a:stretch>
          <a:fillRect/>
        </a:stretch>
      </xdr:blipFill>
      <xdr:spPr>
        <a:xfrm>
          <a:off x="2527300" y="29678026"/>
          <a:ext cx="3657600" cy="48568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352425</xdr:colOff>
      <xdr:row>17</xdr:row>
      <xdr:rowOff>71437</xdr:rowOff>
    </xdr:from>
    <xdr:to>
      <xdr:col>9</xdr:col>
      <xdr:colOff>352425</xdr:colOff>
      <xdr:row>31</xdr:row>
      <xdr:rowOff>147637</xdr:rowOff>
    </xdr:to>
    <xdr:graphicFrame macro="">
      <xdr:nvGraphicFramePr>
        <xdr:cNvPr id="3" name="Diagram 2">
          <a:extLst>
            <a:ext uri="{FF2B5EF4-FFF2-40B4-BE49-F238E27FC236}">
              <a16:creationId xmlns:a16="http://schemas.microsoft.com/office/drawing/2014/main" id="{FCD3093A-DC2A-4E35-8AE5-96C1C1EF54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752475</xdr:colOff>
      <xdr:row>10</xdr:row>
      <xdr:rowOff>47625</xdr:rowOff>
    </xdr:from>
    <xdr:to>
      <xdr:col>9</xdr:col>
      <xdr:colOff>419100</xdr:colOff>
      <xdr:row>15</xdr:row>
      <xdr:rowOff>38100</xdr:rowOff>
    </xdr:to>
    <xdr:sp macro="" textlink="">
      <xdr:nvSpPr>
        <xdr:cNvPr id="4" name="TekstSylinder 3">
          <a:extLst>
            <a:ext uri="{FF2B5EF4-FFF2-40B4-BE49-F238E27FC236}">
              <a16:creationId xmlns:a16="http://schemas.microsoft.com/office/drawing/2014/main" id="{13ED1A00-F173-4B12-BAD4-E0A5D03770CD}"/>
            </a:ext>
          </a:extLst>
        </xdr:cNvPr>
        <xdr:cNvSpPr txBox="1"/>
      </xdr:nvSpPr>
      <xdr:spPr>
        <a:xfrm>
          <a:off x="752475" y="1952625"/>
          <a:ext cx="6524625" cy="942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Purpose of this</a:t>
          </a:r>
          <a:r>
            <a:rPr lang="nb-NO" sz="1100" baseline="0"/>
            <a:t> tab is simple to refresh my memory on how to make Excel regression analyzed with range formulas work: There is NO logic behind the rules of how this works, it just works when EVERYTHING is done right............................</a:t>
          </a:r>
          <a:endParaRPr lang="nb-NO" sz="1100"/>
        </a:p>
      </xdr:txBody>
    </xdr:sp>
    <xdr:clientData/>
  </xdr:twoCellAnchor>
  <xdr:twoCellAnchor editAs="oneCell">
    <xdr:from>
      <xdr:col>11</xdr:col>
      <xdr:colOff>152400</xdr:colOff>
      <xdr:row>10</xdr:row>
      <xdr:rowOff>9524</xdr:rowOff>
    </xdr:from>
    <xdr:to>
      <xdr:col>19</xdr:col>
      <xdr:colOff>438150</xdr:colOff>
      <xdr:row>40</xdr:row>
      <xdr:rowOff>112459</xdr:rowOff>
    </xdr:to>
    <xdr:pic>
      <xdr:nvPicPr>
        <xdr:cNvPr id="5" name="Bilde 4">
          <a:extLst>
            <a:ext uri="{FF2B5EF4-FFF2-40B4-BE49-F238E27FC236}">
              <a16:creationId xmlns:a16="http://schemas.microsoft.com/office/drawing/2014/main" id="{949CEFA9-8781-4F2D-83B1-EEA9ACBECB45}"/>
            </a:ext>
          </a:extLst>
        </xdr:cNvPr>
        <xdr:cNvPicPr>
          <a:picLocks noChangeAspect="1"/>
        </xdr:cNvPicPr>
      </xdr:nvPicPr>
      <xdr:blipFill>
        <a:blip xmlns:r="http://schemas.openxmlformats.org/officeDocument/2006/relationships" r:embed="rId2"/>
        <a:stretch>
          <a:fillRect/>
        </a:stretch>
      </xdr:blipFill>
      <xdr:spPr>
        <a:xfrm>
          <a:off x="8534400" y="1914524"/>
          <a:ext cx="6381750" cy="5817935"/>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BCCCE-0244-49DE-B7A3-11CAD7E254E9}">
  <dimension ref="A1"/>
  <sheetViews>
    <sheetView workbookViewId="0">
      <selection activeCell="E32" sqref="E32"/>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FB7D9-673A-4837-BF00-3273044B21CA}">
  <dimension ref="A3:AT647"/>
  <sheetViews>
    <sheetView tabSelected="1" zoomScale="75" zoomScaleNormal="75" workbookViewId="0">
      <selection activeCell="C181" sqref="C181"/>
    </sheetView>
  </sheetViews>
  <sheetFormatPr baseColWidth="10" defaultRowHeight="15" x14ac:dyDescent="0.25"/>
  <cols>
    <col min="1" max="1" width="11.42578125" style="12"/>
    <col min="4" max="4" width="11.42578125" style="3"/>
    <col min="6" max="6" width="11.42578125" style="3"/>
    <col min="12" max="13" width="11.42578125" style="3"/>
    <col min="18" max="18" width="11.42578125" style="3"/>
    <col min="35" max="35" width="10.28515625" customWidth="1"/>
  </cols>
  <sheetData>
    <row r="3" spans="1:18" s="1" customFormat="1" ht="24.75" customHeight="1" x14ac:dyDescent="0.25">
      <c r="A3" s="11"/>
      <c r="C3" s="1" t="s">
        <v>65</v>
      </c>
      <c r="D3" s="2"/>
      <c r="F3" s="2"/>
      <c r="L3" s="2"/>
      <c r="M3" s="2"/>
      <c r="R3" s="2"/>
    </row>
    <row r="5" spans="1:18" x14ac:dyDescent="0.25">
      <c r="B5" t="s">
        <v>0</v>
      </c>
    </row>
    <row r="26" spans="1:3" s="2" customFormat="1" ht="24.75" customHeight="1" x14ac:dyDescent="0.25">
      <c r="A26" s="11"/>
      <c r="C26" s="1" t="s">
        <v>66</v>
      </c>
    </row>
    <row r="27" spans="1:3" s="3" customFormat="1" x14ac:dyDescent="0.25">
      <c r="A27" s="12"/>
    </row>
    <row r="28" spans="1:3" s="3" customFormat="1" x14ac:dyDescent="0.25">
      <c r="A28" s="12"/>
    </row>
    <row r="29" spans="1:3" s="3" customFormat="1" x14ac:dyDescent="0.25">
      <c r="A29" s="12"/>
    </row>
    <row r="30" spans="1:3" s="3" customFormat="1" x14ac:dyDescent="0.25">
      <c r="A30" s="12"/>
    </row>
    <row r="31" spans="1:3" s="3" customFormat="1" x14ac:dyDescent="0.25">
      <c r="A31" s="12"/>
    </row>
    <row r="32" spans="1:3" s="3" customFormat="1" x14ac:dyDescent="0.25">
      <c r="A32" s="12"/>
    </row>
    <row r="33" spans="1:16" s="3" customFormat="1" x14ac:dyDescent="0.25">
      <c r="A33" s="12"/>
      <c r="E33" s="3" t="s">
        <v>8</v>
      </c>
      <c r="F33" s="3" t="s">
        <v>8</v>
      </c>
      <c r="J33" s="3" t="s">
        <v>9</v>
      </c>
      <c r="K33" s="3" t="s">
        <v>9</v>
      </c>
      <c r="O33" s="3" t="s">
        <v>63</v>
      </c>
      <c r="P33" s="3" t="s">
        <v>63</v>
      </c>
    </row>
    <row r="34" spans="1:16" s="3" customFormat="1" x14ac:dyDescent="0.25">
      <c r="A34" s="12" t="s">
        <v>5</v>
      </c>
      <c r="B34" s="3" t="s">
        <v>47</v>
      </c>
      <c r="E34" s="3" t="s">
        <v>5</v>
      </c>
      <c r="F34" s="3" t="s">
        <v>19</v>
      </c>
      <c r="J34" s="3" t="s">
        <v>5</v>
      </c>
      <c r="K34" s="3" t="s">
        <v>19</v>
      </c>
      <c r="O34" s="3" t="s">
        <v>5</v>
      </c>
      <c r="P34" s="3" t="s">
        <v>19</v>
      </c>
    </row>
    <row r="35" spans="1:16" s="3" customFormat="1" x14ac:dyDescent="0.25">
      <c r="A35" s="12" t="s">
        <v>6</v>
      </c>
      <c r="B35" s="3" t="s">
        <v>1</v>
      </c>
      <c r="E35" s="3" t="s">
        <v>8</v>
      </c>
      <c r="F35" s="3" t="s">
        <v>20</v>
      </c>
      <c r="J35" s="3" t="s">
        <v>9</v>
      </c>
      <c r="K35" s="3" t="s">
        <v>20</v>
      </c>
      <c r="O35" s="3" t="s">
        <v>10</v>
      </c>
      <c r="P35" s="3" t="s">
        <v>20</v>
      </c>
    </row>
    <row r="36" spans="1:16" s="3" customFormat="1" x14ac:dyDescent="0.25">
      <c r="A36" s="12" t="s">
        <v>4</v>
      </c>
      <c r="B36" s="3" t="s">
        <v>2</v>
      </c>
      <c r="C36" s="3" t="s">
        <v>3</v>
      </c>
      <c r="E36" s="3" t="s">
        <v>7</v>
      </c>
      <c r="F36" s="3" t="s">
        <v>7</v>
      </c>
      <c r="J36" s="3" t="s">
        <v>7</v>
      </c>
      <c r="K36" s="3" t="s">
        <v>7</v>
      </c>
      <c r="O36" s="3" t="s">
        <v>7</v>
      </c>
      <c r="P36" s="3" t="s">
        <v>7</v>
      </c>
    </row>
    <row r="37" spans="1:16" s="3" customFormat="1" x14ac:dyDescent="0.25">
      <c r="A37" s="12">
        <v>1</v>
      </c>
      <c r="B37" s="4">
        <f>A37*0.514444</f>
        <v>0.51444400000000001</v>
      </c>
      <c r="C37" s="4">
        <f>B37/1000*3600</f>
        <v>1.8519983999999998</v>
      </c>
      <c r="E37" s="4">
        <v>0.3</v>
      </c>
      <c r="F37" s="4">
        <f>E$53*$B37^2+F$53*$B37+G$53</f>
        <v>2.8876942556103478</v>
      </c>
      <c r="J37" s="3">
        <v>0.6</v>
      </c>
      <c r="K37" s="4">
        <f>J$53*$B37^2+K$53*$B37+L$53</f>
        <v>13.824007483301095</v>
      </c>
      <c r="L37" s="4"/>
      <c r="M37" s="4"/>
      <c r="O37" s="4">
        <v>1</v>
      </c>
      <c r="P37" s="4">
        <f>O$53*$B37^2+P$53*$B37+Q$53</f>
        <v>-3.3095083643598429</v>
      </c>
    </row>
    <row r="38" spans="1:16" s="3" customFormat="1" x14ac:dyDescent="0.25">
      <c r="A38" s="12">
        <v>3</v>
      </c>
      <c r="B38" s="4">
        <f t="shared" ref="B38:B48" si="0">A38*0.514444</f>
        <v>1.5433319999999999</v>
      </c>
      <c r="C38" s="4">
        <f t="shared" ref="C38:C48" si="1">B38/1000*3600</f>
        <v>5.5559951999999999</v>
      </c>
      <c r="E38" s="4">
        <v>3</v>
      </c>
      <c r="F38" s="4">
        <f t="shared" ref="F38:F50" si="2">E$53*$B38^2+F$53*$B38+G$53</f>
        <v>2.9900677351609914</v>
      </c>
      <c r="J38" s="3">
        <v>6</v>
      </c>
      <c r="K38" s="4">
        <f t="shared" ref="K38:K48" si="3">J$53*$B38^2+K$53*$B38+L$53</f>
        <v>12.187462015884211</v>
      </c>
      <c r="L38" s="4"/>
      <c r="M38" s="4"/>
      <c r="O38" s="4">
        <v>9</v>
      </c>
      <c r="P38" s="4">
        <f t="shared" ref="P38:P50" si="4">O$53*$B38^2+P$53*$B38+Q$53</f>
        <v>5.2347004726062263</v>
      </c>
    </row>
    <row r="39" spans="1:16" s="3" customFormat="1" x14ac:dyDescent="0.25">
      <c r="A39" s="12">
        <v>5</v>
      </c>
      <c r="B39" s="4">
        <f t="shared" si="0"/>
        <v>2.5722200000000002</v>
      </c>
      <c r="C39" s="4">
        <f t="shared" si="1"/>
        <v>9.2599920000000004</v>
      </c>
      <c r="E39" s="4">
        <v>4</v>
      </c>
      <c r="F39" s="4">
        <f t="shared" si="2"/>
        <v>5.1244513228707618</v>
      </c>
      <c r="J39" s="3">
        <v>8</v>
      </c>
      <c r="K39" s="4">
        <f t="shared" si="3"/>
        <v>14.803111269777011</v>
      </c>
      <c r="L39" s="4"/>
      <c r="M39" s="4"/>
      <c r="O39" s="4">
        <v>25</v>
      </c>
      <c r="P39" s="4">
        <f t="shared" si="4"/>
        <v>21.806086137754509</v>
      </c>
    </row>
    <row r="40" spans="1:16" s="3" customFormat="1" x14ac:dyDescent="0.25">
      <c r="A40" s="12">
        <v>10</v>
      </c>
      <c r="B40" s="4">
        <f t="shared" si="0"/>
        <v>5.1444400000000003</v>
      </c>
      <c r="C40" s="4">
        <f t="shared" si="1"/>
        <v>18.519984000000001</v>
      </c>
      <c r="E40" s="4">
        <v>25</v>
      </c>
      <c r="F40" s="4">
        <f t="shared" si="2"/>
        <v>19.350454515341362</v>
      </c>
      <c r="J40" s="3">
        <v>50</v>
      </c>
      <c r="K40" s="4">
        <f t="shared" si="3"/>
        <v>39.945586310238866</v>
      </c>
      <c r="L40" s="4"/>
      <c r="M40" s="4"/>
      <c r="O40" s="4">
        <v>100</v>
      </c>
      <c r="P40" s="4">
        <f t="shared" si="4"/>
        <v>98.353448923922372</v>
      </c>
    </row>
    <row r="41" spans="1:16" s="3" customFormat="1" x14ac:dyDescent="0.25">
      <c r="A41" s="12">
        <v>15</v>
      </c>
      <c r="B41" s="4">
        <f t="shared" si="0"/>
        <v>7.7166600000000001</v>
      </c>
      <c r="C41" s="4">
        <f t="shared" si="1"/>
        <v>27.779976000000001</v>
      </c>
      <c r="E41" s="4">
        <v>40</v>
      </c>
      <c r="F41" s="4">
        <f t="shared" si="2"/>
        <v>46.276520883806498</v>
      </c>
      <c r="J41" s="3">
        <v>120</v>
      </c>
      <c r="K41" s="4">
        <f t="shared" si="3"/>
        <v>91.664278358886236</v>
      </c>
      <c r="L41" s="4"/>
      <c r="M41" s="4"/>
      <c r="O41" s="4">
        <v>200</v>
      </c>
      <c r="P41" s="4">
        <f t="shared" si="4"/>
        <v>225.07066688622905</v>
      </c>
    </row>
    <row r="42" spans="1:16" s="3" customFormat="1" x14ac:dyDescent="0.25">
      <c r="A42" s="12">
        <v>20</v>
      </c>
      <c r="B42" s="4">
        <f t="shared" si="0"/>
        <v>10.288880000000001</v>
      </c>
      <c r="C42" s="4">
        <f t="shared" si="1"/>
        <v>37.039968000000002</v>
      </c>
      <c r="E42" s="4">
        <v>100</v>
      </c>
      <c r="F42" s="4">
        <f t="shared" si="2"/>
        <v>85.902650428266185</v>
      </c>
      <c r="J42" s="3">
        <v>200</v>
      </c>
      <c r="K42" s="4">
        <f t="shared" si="3"/>
        <v>169.9591874157191</v>
      </c>
      <c r="L42" s="4"/>
      <c r="M42" s="4"/>
      <c r="O42" s="4">
        <v>400</v>
      </c>
      <c r="P42" s="4">
        <f t="shared" si="4"/>
        <v>401.95774002467454</v>
      </c>
    </row>
    <row r="43" spans="1:16" s="3" customFormat="1" x14ac:dyDescent="0.25">
      <c r="A43" s="12">
        <v>25</v>
      </c>
      <c r="B43" s="4">
        <f t="shared" si="0"/>
        <v>12.8611</v>
      </c>
      <c r="C43" s="4">
        <f t="shared" si="1"/>
        <v>46.299959999999999</v>
      </c>
      <c r="E43" s="4">
        <v>150</v>
      </c>
      <c r="F43" s="4">
        <f t="shared" si="2"/>
        <v>138.22884314872036</v>
      </c>
      <c r="J43" s="3">
        <v>300</v>
      </c>
      <c r="K43" s="4">
        <f t="shared" si="3"/>
        <v>274.83031348073746</v>
      </c>
      <c r="L43" s="4"/>
      <c r="M43" s="4"/>
      <c r="O43" s="4">
        <v>600</v>
      </c>
      <c r="P43" s="4">
        <f t="shared" si="4"/>
        <v>629.01466833925872</v>
      </c>
    </row>
    <row r="44" spans="1:16" s="3" customFormat="1" x14ac:dyDescent="0.25">
      <c r="A44" s="12">
        <v>30</v>
      </c>
      <c r="B44" s="4">
        <f t="shared" si="0"/>
        <v>15.43332</v>
      </c>
      <c r="C44" s="4">
        <f t="shared" si="1"/>
        <v>55.559952000000003</v>
      </c>
      <c r="E44" s="4">
        <v>155</v>
      </c>
      <c r="F44" s="4">
        <f t="shared" si="2"/>
        <v>203.25509904516912</v>
      </c>
      <c r="J44" s="3">
        <v>310</v>
      </c>
      <c r="K44" s="4">
        <f t="shared" si="3"/>
        <v>406.27765655394137</v>
      </c>
      <c r="L44" s="4"/>
      <c r="M44" s="4"/>
      <c r="O44" s="4">
        <v>950</v>
      </c>
      <c r="P44" s="4">
        <f t="shared" si="4"/>
        <v>906.24145182998188</v>
      </c>
    </row>
    <row r="45" spans="1:16" s="3" customFormat="1" x14ac:dyDescent="0.25">
      <c r="A45" s="12">
        <v>35</v>
      </c>
      <c r="B45" s="4">
        <f t="shared" si="0"/>
        <v>18.00554</v>
      </c>
      <c r="C45" s="4">
        <f t="shared" si="1"/>
        <v>64.819944000000007</v>
      </c>
      <c r="E45" s="4">
        <v>300</v>
      </c>
      <c r="F45" s="4">
        <f t="shared" si="2"/>
        <v>280.98141811761241</v>
      </c>
      <c r="J45" s="3">
        <v>600</v>
      </c>
      <c r="K45" s="4">
        <f t="shared" si="3"/>
        <v>564.30121663533077</v>
      </c>
      <c r="L45" s="4"/>
      <c r="M45" s="4"/>
      <c r="O45" s="4">
        <v>1300</v>
      </c>
      <c r="P45" s="4">
        <f t="shared" si="4"/>
        <v>1233.6380904968435</v>
      </c>
    </row>
    <row r="46" spans="1:16" s="3" customFormat="1" x14ac:dyDescent="0.25">
      <c r="A46" s="12">
        <v>40</v>
      </c>
      <c r="B46" s="4">
        <f t="shared" si="0"/>
        <v>20.577760000000001</v>
      </c>
      <c r="C46" s="4">
        <f t="shared" si="1"/>
        <v>74.079936000000004</v>
      </c>
      <c r="E46" s="4">
        <v>400</v>
      </c>
      <c r="F46" s="4">
        <f t="shared" si="2"/>
        <v>371.40780036605025</v>
      </c>
      <c r="J46" s="3">
        <v>700</v>
      </c>
      <c r="K46" s="4">
        <f t="shared" si="3"/>
        <v>748.90099372490579</v>
      </c>
      <c r="L46" s="4"/>
      <c r="M46" s="4"/>
      <c r="O46" s="4">
        <v>1500</v>
      </c>
      <c r="P46" s="4">
        <f t="shared" si="4"/>
        <v>1611.2045843398444</v>
      </c>
    </row>
    <row r="47" spans="1:16" s="3" customFormat="1" x14ac:dyDescent="0.25">
      <c r="A47" s="12">
        <v>45</v>
      </c>
      <c r="B47" s="4">
        <f t="shared" si="0"/>
        <v>23.149979999999999</v>
      </c>
      <c r="C47" s="4">
        <f t="shared" si="1"/>
        <v>83.339928</v>
      </c>
      <c r="E47" s="4">
        <v>444</v>
      </c>
      <c r="F47" s="4">
        <f t="shared" si="2"/>
        <v>474.53424579048249</v>
      </c>
      <c r="J47" s="3">
        <v>1000</v>
      </c>
      <c r="K47" s="4">
        <f t="shared" si="3"/>
        <v>960.07698782266584</v>
      </c>
      <c r="L47" s="4"/>
      <c r="M47" s="4"/>
      <c r="O47" s="4">
        <v>2100</v>
      </c>
      <c r="P47" s="4">
        <f t="shared" si="4"/>
        <v>2038.9409333589836</v>
      </c>
    </row>
    <row r="48" spans="1:16" s="3" customFormat="1" x14ac:dyDescent="0.25">
      <c r="A48" s="12">
        <v>50</v>
      </c>
      <c r="B48" s="4">
        <f t="shared" si="0"/>
        <v>25.722200000000001</v>
      </c>
      <c r="C48" s="4">
        <f t="shared" si="1"/>
        <v>92.599919999999997</v>
      </c>
      <c r="E48" s="4">
        <v>600</v>
      </c>
      <c r="F48" s="4">
        <f t="shared" si="2"/>
        <v>590.36075439090939</v>
      </c>
      <c r="J48" s="3">
        <v>1200</v>
      </c>
      <c r="K48" s="4">
        <f t="shared" si="3"/>
        <v>1197.8291989286122</v>
      </c>
      <c r="L48" s="4"/>
      <c r="M48" s="4"/>
      <c r="O48" s="4">
        <v>2500</v>
      </c>
      <c r="P48" s="4">
        <f t="shared" si="4"/>
        <v>2516.8471375542622</v>
      </c>
    </row>
    <row r="49" spans="1:17" s="3" customFormat="1" x14ac:dyDescent="0.25">
      <c r="A49" s="12"/>
      <c r="B49" s="4" t="s">
        <v>19</v>
      </c>
      <c r="C49" s="4"/>
      <c r="E49" s="4"/>
      <c r="F49" s="4"/>
      <c r="K49" s="4"/>
      <c r="L49" s="4"/>
      <c r="M49" s="4"/>
      <c r="O49" s="4"/>
      <c r="P49" s="4"/>
    </row>
    <row r="50" spans="1:17" s="3" customFormat="1" x14ac:dyDescent="0.25">
      <c r="A50" s="12"/>
      <c r="B50" s="16">
        <v>6.9489868372659664</v>
      </c>
      <c r="C50" s="17"/>
      <c r="D50" s="18"/>
      <c r="E50" s="17"/>
      <c r="F50" s="17">
        <f t="shared" si="2"/>
        <v>36.910949608055461</v>
      </c>
      <c r="G50" s="18"/>
      <c r="H50" s="18"/>
      <c r="I50" s="18"/>
      <c r="J50" s="18"/>
      <c r="K50" s="17">
        <f>J$53*$B50^2+K$53*$B50+L$53</f>
        <v>73.446733315695155</v>
      </c>
      <c r="L50" s="17"/>
      <c r="M50" s="17"/>
      <c r="N50" s="18"/>
      <c r="O50" s="17"/>
      <c r="P50" s="17">
        <f t="shared" si="4"/>
        <v>182.00000496486086</v>
      </c>
    </row>
    <row r="51" spans="1:17" s="3" customFormat="1" x14ac:dyDescent="0.25">
      <c r="A51" s="12"/>
      <c r="E51" s="4"/>
      <c r="F51" s="4"/>
      <c r="G51" s="4"/>
      <c r="H51" s="4"/>
      <c r="I51" s="4"/>
      <c r="J51" s="4"/>
      <c r="K51" s="4"/>
      <c r="L51" s="4"/>
      <c r="M51" s="4"/>
      <c r="N51" s="4"/>
    </row>
    <row r="52" spans="1:17" s="3" customFormat="1" x14ac:dyDescent="0.25">
      <c r="A52" s="12"/>
      <c r="E52" s="4" t="s">
        <v>21</v>
      </c>
      <c r="F52" s="4" t="s">
        <v>22</v>
      </c>
      <c r="G52" s="4" t="s">
        <v>23</v>
      </c>
      <c r="H52" s="4"/>
      <c r="I52" s="4"/>
      <c r="J52" s="4" t="s">
        <v>21</v>
      </c>
      <c r="K52" s="4" t="s">
        <v>22</v>
      </c>
      <c r="L52" s="4" t="s">
        <v>23</v>
      </c>
      <c r="M52" s="4"/>
      <c r="N52" s="4"/>
      <c r="O52" s="4" t="s">
        <v>21</v>
      </c>
      <c r="P52" s="4" t="s">
        <v>22</v>
      </c>
      <c r="Q52" s="4" t="s">
        <v>23</v>
      </c>
    </row>
    <row r="53" spans="1:17" s="3" customFormat="1" x14ac:dyDescent="0.25">
      <c r="A53" s="12"/>
      <c r="D53" s="3" t="s">
        <v>24</v>
      </c>
      <c r="E53" s="8" cm="1">
        <f t="array" ref="E53:G53">LINEST(E37:E48,B37:B48^{1,2})</f>
        <v>0.95975341091119204</v>
      </c>
      <c r="F53" s="8">
        <v>-1.8754583867325523</v>
      </c>
      <c r="G53" s="8">
        <v>3.5985113063946983</v>
      </c>
      <c r="H53" s="8"/>
      <c r="I53" s="8" t="s">
        <v>24</v>
      </c>
      <c r="J53" s="8" cm="1">
        <f t="array" ref="J53:L53">LINEST(J37:J48,B37:B48^{1,2})</f>
        <v>2.0083848851188622</v>
      </c>
      <c r="K53" s="8">
        <v>-5.7234025362591119</v>
      </c>
      <c r="L53" s="8">
        <v>16.236853237500668</v>
      </c>
      <c r="M53" s="4"/>
      <c r="N53" s="3" t="s">
        <v>24</v>
      </c>
      <c r="O53" s="8" cm="1">
        <f t="array" ref="O53:Q53">LINEST(O37:O48,B37:B48^{1,2})</f>
        <v>3.7913740241255987</v>
      </c>
      <c r="P53" s="8">
        <v>0.50251534548353538</v>
      </c>
      <c r="Q53" s="8">
        <v>-4.571421472274551</v>
      </c>
    </row>
    <row r="54" spans="1:17" s="3" customFormat="1" x14ac:dyDescent="0.25">
      <c r="A54" s="12"/>
      <c r="H54" s="4"/>
      <c r="I54" s="4"/>
      <c r="J54" s="4"/>
      <c r="K54" s="4"/>
      <c r="L54" s="4"/>
      <c r="M54" s="4"/>
      <c r="N54" s="4"/>
    </row>
    <row r="55" spans="1:17" s="3" customFormat="1" x14ac:dyDescent="0.25">
      <c r="A55" s="12"/>
      <c r="E55" s="4"/>
      <c r="F55" s="4"/>
      <c r="G55" s="4"/>
      <c r="H55" s="4"/>
      <c r="I55" s="4"/>
      <c r="J55" s="4"/>
      <c r="K55" s="4"/>
      <c r="L55" s="4"/>
      <c r="M55" s="4"/>
      <c r="N55" s="4"/>
    </row>
    <row r="56" spans="1:17" s="3" customFormat="1" x14ac:dyDescent="0.25">
      <c r="A56" s="12"/>
      <c r="E56" s="4"/>
      <c r="F56" s="4"/>
      <c r="G56" s="4"/>
      <c r="H56" s="4"/>
      <c r="I56" s="4"/>
      <c r="J56" s="4"/>
      <c r="K56" s="4"/>
      <c r="L56" s="4"/>
      <c r="M56" s="4"/>
      <c r="N56" s="4"/>
    </row>
    <row r="57" spans="1:17" s="3" customFormat="1" x14ac:dyDescent="0.25">
      <c r="A57" s="12"/>
      <c r="E57" s="4"/>
      <c r="F57" s="4"/>
      <c r="G57" s="4"/>
      <c r="H57" s="4"/>
      <c r="I57" s="4"/>
      <c r="J57" s="4"/>
      <c r="K57" s="4"/>
      <c r="L57" s="4"/>
      <c r="M57" s="4"/>
      <c r="N57" s="4"/>
    </row>
    <row r="58" spans="1:17" s="3" customFormat="1" x14ac:dyDescent="0.25">
      <c r="A58" s="12"/>
      <c r="E58" s="4"/>
      <c r="F58" s="4"/>
      <c r="G58" s="4"/>
      <c r="H58" s="4"/>
      <c r="I58" s="4"/>
      <c r="J58" s="4"/>
      <c r="K58" s="4"/>
      <c r="L58" s="4"/>
      <c r="M58" s="4"/>
      <c r="N58" s="4"/>
    </row>
    <row r="59" spans="1:17" s="3" customFormat="1" x14ac:dyDescent="0.25">
      <c r="A59" s="12"/>
      <c r="E59" s="4"/>
      <c r="F59" s="4"/>
      <c r="G59" s="4"/>
      <c r="H59" s="4"/>
      <c r="I59" s="4"/>
      <c r="J59" s="4"/>
      <c r="K59" s="4"/>
      <c r="L59" s="4"/>
      <c r="M59" s="4"/>
      <c r="N59" s="4"/>
    </row>
    <row r="60" spans="1:17" s="3" customFormat="1" x14ac:dyDescent="0.25">
      <c r="A60" s="12"/>
      <c r="E60" s="4"/>
      <c r="F60" s="4"/>
      <c r="G60" s="4"/>
      <c r="H60" s="4"/>
      <c r="I60" s="4"/>
      <c r="J60" s="4"/>
      <c r="K60" s="4"/>
      <c r="L60" s="4"/>
      <c r="M60" s="4"/>
      <c r="N60" s="4"/>
    </row>
    <row r="61" spans="1:17" s="3" customFormat="1" x14ac:dyDescent="0.25">
      <c r="A61" s="12"/>
      <c r="E61" s="4"/>
      <c r="F61" s="4"/>
      <c r="G61" s="4"/>
      <c r="H61" s="4"/>
      <c r="I61" s="4"/>
      <c r="J61" s="4"/>
      <c r="K61" s="4"/>
      <c r="L61" s="4"/>
      <c r="M61" s="4"/>
      <c r="N61" s="4"/>
    </row>
    <row r="62" spans="1:17" s="3" customFormat="1" x14ac:dyDescent="0.25">
      <c r="A62" s="12"/>
      <c r="E62" s="4"/>
      <c r="F62" s="4"/>
      <c r="G62" s="4"/>
      <c r="H62" s="4"/>
      <c r="I62" s="4"/>
      <c r="J62" s="4"/>
      <c r="K62" s="4"/>
      <c r="L62" s="4"/>
      <c r="M62" s="4"/>
      <c r="N62" s="4"/>
    </row>
    <row r="63" spans="1:17" s="3" customFormat="1" x14ac:dyDescent="0.25">
      <c r="A63" s="12"/>
      <c r="E63" s="4"/>
      <c r="F63" s="4"/>
      <c r="G63" s="4"/>
      <c r="H63" s="4"/>
      <c r="I63" s="4"/>
      <c r="J63" s="4"/>
      <c r="K63" s="4"/>
      <c r="L63" s="4"/>
      <c r="M63" s="4"/>
      <c r="N63" s="4"/>
    </row>
    <row r="64" spans="1:17" s="3" customFormat="1" x14ac:dyDescent="0.25">
      <c r="A64" s="12"/>
      <c r="E64" s="4"/>
      <c r="F64" s="4"/>
      <c r="G64" s="4"/>
      <c r="H64" s="4"/>
      <c r="I64" s="4"/>
      <c r="J64" s="4"/>
      <c r="K64" s="4"/>
      <c r="L64" s="4"/>
      <c r="M64" s="4"/>
      <c r="N64" s="4"/>
    </row>
    <row r="65" spans="1:14" s="3" customFormat="1" x14ac:dyDescent="0.25">
      <c r="A65" s="12"/>
      <c r="E65" s="4"/>
      <c r="F65" s="4"/>
      <c r="G65" s="4"/>
      <c r="H65" s="4"/>
      <c r="I65" s="4"/>
      <c r="J65" s="4"/>
      <c r="K65" s="4"/>
      <c r="L65" s="4"/>
      <c r="M65" s="4"/>
      <c r="N65" s="4"/>
    </row>
    <row r="66" spans="1:14" s="3" customFormat="1" x14ac:dyDescent="0.25">
      <c r="A66" s="12"/>
      <c r="E66" s="4"/>
      <c r="F66" s="4"/>
      <c r="G66" s="4"/>
      <c r="H66" s="4"/>
      <c r="I66" s="4"/>
      <c r="J66" s="4"/>
      <c r="K66" s="4"/>
      <c r="L66" s="4"/>
      <c r="M66" s="4"/>
      <c r="N66" s="4"/>
    </row>
    <row r="67" spans="1:14" s="3" customFormat="1" x14ac:dyDescent="0.25">
      <c r="A67" s="12"/>
      <c r="E67" s="4"/>
      <c r="F67" s="4"/>
      <c r="G67" s="4"/>
      <c r="H67" s="4"/>
      <c r="I67" s="4"/>
      <c r="J67" s="4"/>
      <c r="K67" s="4"/>
      <c r="L67" s="4"/>
      <c r="M67" s="4"/>
      <c r="N67" s="4"/>
    </row>
    <row r="68" spans="1:14" s="3" customFormat="1" x14ac:dyDescent="0.25">
      <c r="A68" s="12"/>
      <c r="E68" s="4"/>
      <c r="F68" s="4"/>
      <c r="G68" s="4"/>
      <c r="H68" s="4"/>
      <c r="I68" s="4"/>
      <c r="J68" s="4"/>
      <c r="K68" s="4"/>
      <c r="L68" s="4"/>
      <c r="M68" s="4"/>
      <c r="N68" s="4"/>
    </row>
    <row r="69" spans="1:14" s="3" customFormat="1" x14ac:dyDescent="0.25">
      <c r="A69" s="12"/>
      <c r="E69" s="4"/>
      <c r="F69" s="4"/>
      <c r="G69" s="4"/>
      <c r="H69" s="4"/>
      <c r="I69" s="4"/>
      <c r="J69" s="4"/>
      <c r="K69" s="4"/>
      <c r="L69" s="4"/>
      <c r="M69" s="4"/>
      <c r="N69" s="4"/>
    </row>
    <row r="70" spans="1:14" s="3" customFormat="1" x14ac:dyDescent="0.25">
      <c r="A70" s="12"/>
      <c r="E70" s="4"/>
      <c r="F70" s="4"/>
      <c r="G70" s="4"/>
      <c r="H70" s="4"/>
      <c r="I70" s="4"/>
      <c r="J70" s="4"/>
      <c r="K70" s="4"/>
      <c r="L70" s="4"/>
      <c r="M70" s="4"/>
      <c r="N70" s="4"/>
    </row>
    <row r="71" spans="1:14" s="3" customFormat="1" x14ac:dyDescent="0.25">
      <c r="A71" s="12"/>
    </row>
    <row r="72" spans="1:14" s="3" customFormat="1" x14ac:dyDescent="0.25">
      <c r="A72" s="12"/>
    </row>
    <row r="73" spans="1:14" s="3" customFormat="1" x14ac:dyDescent="0.25">
      <c r="A73" s="12"/>
    </row>
    <row r="74" spans="1:14" s="3" customFormat="1" x14ac:dyDescent="0.25">
      <c r="A74" s="12"/>
    </row>
    <row r="75" spans="1:14" s="3" customFormat="1" x14ac:dyDescent="0.25">
      <c r="A75" s="12"/>
    </row>
    <row r="76" spans="1:14" s="2" customFormat="1" ht="24.75" customHeight="1" x14ac:dyDescent="0.25">
      <c r="A76" s="11"/>
      <c r="C76" s="1" t="s">
        <v>67</v>
      </c>
    </row>
    <row r="77" spans="1:14" s="3" customFormat="1" x14ac:dyDescent="0.25">
      <c r="A77" s="12" t="s">
        <v>33</v>
      </c>
    </row>
    <row r="78" spans="1:14" s="3" customFormat="1" x14ac:dyDescent="0.25">
      <c r="A78" s="12" t="s">
        <v>30</v>
      </c>
      <c r="B78" s="3" t="s">
        <v>32</v>
      </c>
      <c r="C78" s="3" t="s">
        <v>38</v>
      </c>
    </row>
    <row r="79" spans="1:14" s="3" customFormat="1" x14ac:dyDescent="0.25">
      <c r="A79" s="12" t="s">
        <v>31</v>
      </c>
      <c r="B79" s="3" t="s">
        <v>2</v>
      </c>
      <c r="C79" s="3" t="s">
        <v>39</v>
      </c>
    </row>
    <row r="80" spans="1:14" s="3" customFormat="1" x14ac:dyDescent="0.25">
      <c r="A80" s="12">
        <v>100</v>
      </c>
      <c r="B80" s="3">
        <v>7</v>
      </c>
      <c r="C80" s="3">
        <f>B80/A80</f>
        <v>7.0000000000000007E-2</v>
      </c>
    </row>
    <row r="81" spans="1:14" s="3" customFormat="1" x14ac:dyDescent="0.25">
      <c r="A81" s="12"/>
      <c r="H81" s="3" t="s">
        <v>26</v>
      </c>
    </row>
    <row r="82" spans="1:14" s="3" customFormat="1" x14ac:dyDescent="0.25">
      <c r="A82" s="12"/>
      <c r="H82" s="3">
        <v>100</v>
      </c>
    </row>
    <row r="83" spans="1:14" s="3" customFormat="1" x14ac:dyDescent="0.25">
      <c r="A83" s="12"/>
      <c r="D83" s="7"/>
      <c r="E83" s="7"/>
      <c r="F83" s="6" t="s">
        <v>40</v>
      </c>
      <c r="G83" s="6"/>
      <c r="H83" s="6">
        <v>75</v>
      </c>
      <c r="I83" s="7"/>
    </row>
    <row r="84" spans="1:14" s="3" customFormat="1" x14ac:dyDescent="0.25">
      <c r="A84" s="12"/>
      <c r="D84" s="7"/>
      <c r="E84" s="7" t="s">
        <v>37</v>
      </c>
      <c r="F84" s="6"/>
      <c r="G84" s="7"/>
      <c r="H84" s="7">
        <v>50</v>
      </c>
      <c r="I84" s="7"/>
    </row>
    <row r="85" spans="1:14" s="3" customFormat="1" x14ac:dyDescent="0.25">
      <c r="A85" s="12"/>
      <c r="D85" s="7"/>
      <c r="E85" s="7"/>
      <c r="F85" s="6"/>
      <c r="G85" s="7"/>
      <c r="H85" s="7">
        <v>25</v>
      </c>
      <c r="I85" s="7"/>
    </row>
    <row r="86" spans="1:14" s="3" customFormat="1" x14ac:dyDescent="0.25">
      <c r="A86" s="12"/>
      <c r="D86" s="7"/>
      <c r="E86" s="7"/>
      <c r="F86" s="6"/>
      <c r="G86" s="7"/>
      <c r="H86" s="7">
        <v>0</v>
      </c>
      <c r="I86" s="7"/>
    </row>
    <row r="87" spans="1:14" s="3" customFormat="1" x14ac:dyDescent="0.25">
      <c r="A87" s="12"/>
      <c r="B87" s="3" t="s">
        <v>29</v>
      </c>
      <c r="C87" s="3">
        <v>-100</v>
      </c>
      <c r="D87" s="7">
        <v>-75</v>
      </c>
      <c r="E87" s="7">
        <v>-50</v>
      </c>
      <c r="F87" s="6">
        <v>-25</v>
      </c>
      <c r="G87" s="7">
        <v>0</v>
      </c>
      <c r="H87" s="7" t="s">
        <v>25</v>
      </c>
      <c r="I87" s="7">
        <v>0</v>
      </c>
      <c r="J87" s="3">
        <v>25</v>
      </c>
      <c r="K87" s="3">
        <v>50</v>
      </c>
      <c r="L87" s="3">
        <v>75</v>
      </c>
      <c r="M87" s="3">
        <v>100</v>
      </c>
      <c r="N87" s="3" t="s">
        <v>28</v>
      </c>
    </row>
    <row r="88" spans="1:14" s="3" customFormat="1" x14ac:dyDescent="0.25">
      <c r="A88" s="12"/>
      <c r="D88" s="7"/>
      <c r="E88" s="7"/>
      <c r="F88" s="7"/>
      <c r="G88" s="7"/>
      <c r="H88" s="7">
        <v>0</v>
      </c>
      <c r="I88" s="7"/>
    </row>
    <row r="89" spans="1:14" s="3" customFormat="1" x14ac:dyDescent="0.25">
      <c r="A89" s="12"/>
      <c r="H89" s="3">
        <v>-25</v>
      </c>
    </row>
    <row r="90" spans="1:14" s="3" customFormat="1" x14ac:dyDescent="0.25">
      <c r="A90" s="12"/>
      <c r="H90" s="3">
        <v>-50</v>
      </c>
    </row>
    <row r="91" spans="1:14" s="3" customFormat="1" x14ac:dyDescent="0.25">
      <c r="A91" s="12"/>
      <c r="H91" s="3">
        <v>-75</v>
      </c>
    </row>
    <row r="92" spans="1:14" s="3" customFormat="1" x14ac:dyDescent="0.25">
      <c r="A92" s="12"/>
      <c r="H92" s="3">
        <v>-100</v>
      </c>
    </row>
    <row r="93" spans="1:14" s="3" customFormat="1" x14ac:dyDescent="0.25">
      <c r="A93" s="12"/>
      <c r="H93" s="3" t="s">
        <v>27</v>
      </c>
    </row>
    <row r="94" spans="1:14" s="3" customFormat="1" x14ac:dyDescent="0.25">
      <c r="A94" s="12"/>
    </row>
    <row r="95" spans="1:14" s="3" customFormat="1" x14ac:dyDescent="0.25">
      <c r="A95" s="12"/>
      <c r="I95" s="3" t="s">
        <v>45</v>
      </c>
    </row>
    <row r="96" spans="1:14" s="3" customFormat="1" x14ac:dyDescent="0.25">
      <c r="A96" s="12"/>
      <c r="H96" s="3" t="s">
        <v>38</v>
      </c>
      <c r="I96" s="3" t="s">
        <v>46</v>
      </c>
    </row>
    <row r="97" spans="1:23" s="3" customFormat="1" x14ac:dyDescent="0.25">
      <c r="A97" s="12"/>
      <c r="F97" s="3" t="s">
        <v>34</v>
      </c>
      <c r="G97" s="9" t="s">
        <v>5</v>
      </c>
      <c r="H97" s="3" t="s">
        <v>2</v>
      </c>
      <c r="I97" s="3" t="s">
        <v>7</v>
      </c>
    </row>
    <row r="98" spans="1:23" s="3" customFormat="1" x14ac:dyDescent="0.25">
      <c r="A98" s="12"/>
      <c r="F98" s="3" t="s">
        <v>35</v>
      </c>
      <c r="G98" s="9">
        <v>75</v>
      </c>
      <c r="H98" s="8">
        <f>G98*C80</f>
        <v>5.2500000000000009</v>
      </c>
      <c r="I98" s="8">
        <f>IF(H98&gt;0,E53*H98^2+F53*H98+G53,IF(H98&lt;0,-(J53*(-H98)^2+K53*(-H98)+L53),0))</f>
        <v>20.205558164288536</v>
      </c>
      <c r="J98" s="8"/>
      <c r="K98" s="8"/>
      <c r="L98" s="8"/>
      <c r="M98" s="8"/>
    </row>
    <row r="99" spans="1:23" s="3" customFormat="1" x14ac:dyDescent="0.25">
      <c r="A99" s="12"/>
      <c r="F99" s="3" t="s">
        <v>36</v>
      </c>
      <c r="G99" s="9">
        <v>-25</v>
      </c>
      <c r="H99" s="8">
        <f>G99*C80</f>
        <v>-1.7500000000000002</v>
      </c>
      <c r="I99" s="8">
        <f>IF(H99&gt;0,O53*H99^2+P53*H99+Q53,IF(H99&lt;0,-(O53*(-H99)^2+P53*(-H99)+Q53),0))</f>
        <v>-7.919063331206285</v>
      </c>
      <c r="J99" s="8"/>
      <c r="K99" s="8"/>
      <c r="L99" s="8"/>
      <c r="M99" s="8"/>
    </row>
    <row r="100" spans="1:23" s="3" customFormat="1" x14ac:dyDescent="0.25">
      <c r="A100" s="12"/>
      <c r="H100" s="8"/>
      <c r="I100" s="8"/>
      <c r="J100" s="8"/>
      <c r="K100" s="8"/>
      <c r="L100" s="8"/>
      <c r="M100" s="8"/>
    </row>
    <row r="101" spans="1:23" s="3" customFormat="1" x14ac:dyDescent="0.25">
      <c r="A101" s="12"/>
      <c r="F101" s="3" t="s">
        <v>44</v>
      </c>
      <c r="G101" s="3" t="s">
        <v>42</v>
      </c>
      <c r="H101" s="8">
        <f>SQRT(H98^2+H99^2)</f>
        <v>5.5339859052946645</v>
      </c>
      <c r="I101" s="8"/>
      <c r="J101" s="8"/>
      <c r="K101" s="8"/>
      <c r="L101" s="8"/>
      <c r="M101" s="8"/>
    </row>
    <row r="102" spans="1:23" s="3" customFormat="1" x14ac:dyDescent="0.25">
      <c r="A102" s="12"/>
      <c r="G102" s="3" t="s">
        <v>41</v>
      </c>
      <c r="H102" s="8" t="s">
        <v>43</v>
      </c>
      <c r="I102" s="8"/>
      <c r="J102" s="8"/>
      <c r="K102" s="8"/>
      <c r="L102" s="8"/>
      <c r="M102" s="8"/>
    </row>
    <row r="103" spans="1:23" s="3" customFormat="1" x14ac:dyDescent="0.25">
      <c r="A103" s="12"/>
      <c r="G103" s="8"/>
      <c r="H103" s="8"/>
      <c r="I103" s="8"/>
      <c r="J103" s="8"/>
      <c r="K103" s="8"/>
      <c r="L103" s="8"/>
      <c r="M103" s="8"/>
    </row>
    <row r="104" spans="1:23" s="3" customFormat="1" x14ac:dyDescent="0.25">
      <c r="A104" s="12"/>
    </row>
    <row r="105" spans="1:23" s="3" customFormat="1" x14ac:dyDescent="0.25">
      <c r="A105" s="12"/>
    </row>
    <row r="106" spans="1:23" s="3" customFormat="1" x14ac:dyDescent="0.25">
      <c r="A106" s="12"/>
    </row>
    <row r="107" spans="1:23" s="3" customFormat="1" x14ac:dyDescent="0.25">
      <c r="A107" s="12"/>
    </row>
    <row r="108" spans="1:23" s="2" customFormat="1" ht="24.75" customHeight="1" x14ac:dyDescent="0.25">
      <c r="A108" s="11"/>
      <c r="C108" s="1" t="s">
        <v>68</v>
      </c>
    </row>
    <row r="109" spans="1:23" s="3" customFormat="1" x14ac:dyDescent="0.25">
      <c r="A109" s="12"/>
    </row>
    <row r="110" spans="1:23" s="3" customFormat="1" x14ac:dyDescent="0.25"/>
    <row r="111" spans="1:23" s="3" customFormat="1" x14ac:dyDescent="0.25"/>
    <row r="112" spans="1:23" s="3" customFormat="1" x14ac:dyDescent="0.25">
      <c r="B112" s="3" t="s">
        <v>17</v>
      </c>
      <c r="D112" s="3" t="s">
        <v>18</v>
      </c>
      <c r="F112" s="4"/>
      <c r="G112" s="4"/>
      <c r="H112" s="4"/>
      <c r="I112" s="3" t="s">
        <v>18</v>
      </c>
      <c r="J112" s="4"/>
      <c r="K112" s="4"/>
      <c r="L112" s="4"/>
      <c r="M112" s="4"/>
      <c r="N112" s="4"/>
      <c r="O112" s="4"/>
      <c r="W112" s="4"/>
    </row>
    <row r="113" spans="1:21" s="3" customFormat="1" x14ac:dyDescent="0.25">
      <c r="B113" s="3" t="s">
        <v>15</v>
      </c>
      <c r="D113" s="4" t="s">
        <v>11</v>
      </c>
      <c r="E113" s="3" t="s">
        <v>19</v>
      </c>
      <c r="F113" s="3" t="s">
        <v>19</v>
      </c>
      <c r="G113" s="4"/>
      <c r="I113" s="4" t="s">
        <v>11</v>
      </c>
      <c r="J113" s="3" t="s">
        <v>19</v>
      </c>
      <c r="K113" s="3" t="s">
        <v>19</v>
      </c>
      <c r="L113" s="4"/>
      <c r="M113" s="4"/>
      <c r="N113" s="4"/>
      <c r="O113" s="4"/>
      <c r="U113" s="4"/>
    </row>
    <row r="114" spans="1:21" s="3" customFormat="1" x14ac:dyDescent="0.25">
      <c r="B114" s="3" t="s">
        <v>6</v>
      </c>
      <c r="D114" s="4" t="s">
        <v>13</v>
      </c>
      <c r="E114" s="3" t="s">
        <v>20</v>
      </c>
      <c r="F114" s="3" t="s">
        <v>20</v>
      </c>
      <c r="G114" s="4"/>
      <c r="I114" s="4" t="s">
        <v>14</v>
      </c>
      <c r="J114" s="3" t="s">
        <v>20</v>
      </c>
      <c r="K114" s="3" t="s">
        <v>20</v>
      </c>
      <c r="L114" s="4"/>
      <c r="M114" s="4"/>
      <c r="N114" s="4"/>
      <c r="O114" s="4"/>
      <c r="U114" s="4"/>
    </row>
    <row r="115" spans="1:21" s="3" customFormat="1" x14ac:dyDescent="0.25">
      <c r="B115" s="3" t="s">
        <v>12</v>
      </c>
      <c r="D115" s="4" t="s">
        <v>7</v>
      </c>
      <c r="E115" s="3" t="s">
        <v>12</v>
      </c>
      <c r="F115" s="3" t="s">
        <v>53</v>
      </c>
      <c r="G115" s="4"/>
      <c r="I115" s="4" t="s">
        <v>7</v>
      </c>
      <c r="J115" s="3" t="s">
        <v>12</v>
      </c>
      <c r="K115" s="3" t="s">
        <v>53</v>
      </c>
      <c r="L115" s="4"/>
      <c r="M115" s="4"/>
      <c r="N115" s="4"/>
      <c r="O115" s="4"/>
      <c r="U115" s="4"/>
    </row>
    <row r="116" spans="1:21" s="3" customFormat="1" x14ac:dyDescent="0.25">
      <c r="B116" s="3">
        <v>1500</v>
      </c>
      <c r="D116" s="4">
        <v>10</v>
      </c>
      <c r="E116" s="4">
        <f t="shared" ref="E116:E125" si="5">$D$130*D116^2+$E$130*D116+$F$130</f>
        <v>2112.8431206572213</v>
      </c>
      <c r="F116" s="4">
        <f t="shared" ref="F116:F125" si="6">$D$134*B116^2+$E$134*B116+$F$134</f>
        <v>2.7272727272728332</v>
      </c>
      <c r="G116" s="4"/>
      <c r="H116" s="4"/>
      <c r="I116" s="4">
        <f t="shared" ref="I116:I125" si="7">0.5*D116</f>
        <v>5</v>
      </c>
      <c r="J116" s="4">
        <f>$I$130*I116^2+$J$130*I116+$K$130</f>
        <v>2112.8431206572213</v>
      </c>
      <c r="K116" s="4">
        <f>$I$134*B116^2+$J$134*B116+$K$134</f>
        <v>1.3636363636364166</v>
      </c>
      <c r="L116" s="4"/>
      <c r="M116" s="4"/>
      <c r="N116" s="4"/>
      <c r="O116" s="4"/>
      <c r="U116" s="4"/>
    </row>
    <row r="117" spans="1:21" s="3" customFormat="1" x14ac:dyDescent="0.25">
      <c r="B117" s="3">
        <v>2000</v>
      </c>
      <c r="D117" s="4">
        <v>20</v>
      </c>
      <c r="E117" s="4">
        <f t="shared" si="5"/>
        <v>2223.9685080124918</v>
      </c>
      <c r="F117" s="4">
        <f t="shared" si="6"/>
        <v>10.424242424242522</v>
      </c>
      <c r="G117" s="4"/>
      <c r="H117" s="4"/>
      <c r="I117" s="4">
        <f t="shared" si="7"/>
        <v>10</v>
      </c>
      <c r="J117" s="4">
        <f t="shared" ref="J117:J125" si="8">$I$130*I117^2+$J$130*I117+$K$130</f>
        <v>2223.9685080124918</v>
      </c>
      <c r="K117" s="4">
        <f t="shared" ref="K117:K125" si="9">$I$134*B117^2+$J$134*B117+$K$134</f>
        <v>5.2121212121212608</v>
      </c>
      <c r="L117" s="4"/>
      <c r="M117" s="4"/>
      <c r="N117" s="4"/>
      <c r="O117" s="4"/>
      <c r="U117" s="4"/>
    </row>
    <row r="118" spans="1:21" s="3" customFormat="1" x14ac:dyDescent="0.25">
      <c r="B118" s="3">
        <v>2500</v>
      </c>
      <c r="D118" s="4">
        <v>30</v>
      </c>
      <c r="E118" s="4">
        <f t="shared" si="5"/>
        <v>2333.428196700499</v>
      </c>
      <c r="F118" s="4">
        <f t="shared" si="6"/>
        <v>33.424242424242522</v>
      </c>
      <c r="G118" s="4"/>
      <c r="H118" s="4"/>
      <c r="I118" s="4">
        <f t="shared" si="7"/>
        <v>15</v>
      </c>
      <c r="J118" s="4">
        <f t="shared" si="8"/>
        <v>2333.428196700499</v>
      </c>
      <c r="K118" s="4">
        <f t="shared" si="9"/>
        <v>16.712121212121261</v>
      </c>
      <c r="L118" s="4"/>
      <c r="M118" s="4"/>
      <c r="N118" s="4"/>
      <c r="O118" s="4"/>
      <c r="U118" s="4"/>
    </row>
    <row r="119" spans="1:21" s="3" customFormat="1" x14ac:dyDescent="0.25">
      <c r="B119" s="3">
        <v>3000</v>
      </c>
      <c r="D119" s="4">
        <v>50</v>
      </c>
      <c r="E119" s="4">
        <f t="shared" si="5"/>
        <v>2547.3504780747235</v>
      </c>
      <c r="F119" s="4">
        <f t="shared" si="6"/>
        <v>71.727272727272805</v>
      </c>
      <c r="G119" s="4"/>
      <c r="H119" s="4"/>
      <c r="I119" s="4">
        <f t="shared" si="7"/>
        <v>25</v>
      </c>
      <c r="J119" s="4">
        <f t="shared" si="8"/>
        <v>2547.3504780747235</v>
      </c>
      <c r="K119" s="4">
        <f t="shared" si="9"/>
        <v>35.863636363636402</v>
      </c>
      <c r="L119" s="4"/>
      <c r="M119" s="4"/>
      <c r="N119" s="4"/>
      <c r="O119" s="4"/>
      <c r="U119" s="4"/>
    </row>
    <row r="120" spans="1:21" s="3" customFormat="1" x14ac:dyDescent="0.25">
      <c r="B120" s="3">
        <v>3500</v>
      </c>
      <c r="D120" s="4">
        <v>100</v>
      </c>
      <c r="E120" s="4">
        <f t="shared" si="5"/>
        <v>3053.0064548331784</v>
      </c>
      <c r="F120" s="4">
        <f t="shared" si="6"/>
        <v>125.33333333333343</v>
      </c>
      <c r="G120" s="4"/>
      <c r="H120" s="4"/>
      <c r="I120" s="4">
        <f t="shared" si="7"/>
        <v>50</v>
      </c>
      <c r="J120" s="4">
        <f t="shared" si="8"/>
        <v>3053.0064548331784</v>
      </c>
      <c r="K120" s="4">
        <f t="shared" si="9"/>
        <v>62.666666666666714</v>
      </c>
      <c r="L120" s="4"/>
      <c r="M120" s="4"/>
      <c r="N120" s="4"/>
      <c r="O120" s="4"/>
      <c r="U120" s="4"/>
    </row>
    <row r="121" spans="1:21" s="3" customFormat="1" x14ac:dyDescent="0.25">
      <c r="B121" s="3">
        <v>4000</v>
      </c>
      <c r="D121" s="4">
        <v>200</v>
      </c>
      <c r="E121" s="4">
        <f t="shared" si="5"/>
        <v>3939.3910083053443</v>
      </c>
      <c r="F121" s="4">
        <f>$D$134*B121^2+$E$134*B121+$F$134</f>
        <v>194.24242424242431</v>
      </c>
      <c r="G121" s="4"/>
      <c r="H121" s="4"/>
      <c r="I121" s="4">
        <f t="shared" si="7"/>
        <v>100</v>
      </c>
      <c r="J121" s="4">
        <f t="shared" si="8"/>
        <v>3939.3910083053443</v>
      </c>
      <c r="K121" s="4">
        <f t="shared" si="9"/>
        <v>97.121212121212153</v>
      </c>
      <c r="L121" s="4"/>
      <c r="M121" s="4"/>
      <c r="N121" s="4"/>
      <c r="O121" s="4"/>
      <c r="U121" s="4"/>
    </row>
    <row r="122" spans="1:21" s="3" customFormat="1" x14ac:dyDescent="0.25">
      <c r="B122" s="3">
        <v>4500</v>
      </c>
      <c r="D122" s="4">
        <v>300</v>
      </c>
      <c r="E122" s="4">
        <f t="shared" si="5"/>
        <v>4659.2056950511851</v>
      </c>
      <c r="F122" s="4">
        <f t="shared" si="6"/>
        <v>278.4545454545455</v>
      </c>
      <c r="G122" s="4"/>
      <c r="H122" s="4"/>
      <c r="I122" s="4">
        <f t="shared" si="7"/>
        <v>150</v>
      </c>
      <c r="J122" s="4">
        <f t="shared" si="8"/>
        <v>4659.2056950511851</v>
      </c>
      <c r="K122" s="4">
        <f t="shared" si="9"/>
        <v>139.22727272727275</v>
      </c>
      <c r="L122" s="4"/>
      <c r="M122" s="4"/>
      <c r="N122" s="4"/>
      <c r="O122" s="4"/>
      <c r="U122" s="4"/>
    </row>
    <row r="123" spans="1:21" s="3" customFormat="1" x14ac:dyDescent="0.25">
      <c r="B123" s="3">
        <v>5000</v>
      </c>
      <c r="D123" s="4">
        <v>400</v>
      </c>
      <c r="E123" s="4">
        <f t="shared" si="5"/>
        <v>5212.4505150707018</v>
      </c>
      <c r="F123" s="4">
        <f t="shared" si="6"/>
        <v>377.969696969697</v>
      </c>
      <c r="G123" s="4"/>
      <c r="H123" s="4"/>
      <c r="I123" s="4">
        <f t="shared" si="7"/>
        <v>200</v>
      </c>
      <c r="J123" s="4">
        <f t="shared" si="8"/>
        <v>5212.4505150707018</v>
      </c>
      <c r="K123" s="4">
        <f t="shared" si="9"/>
        <v>188.9848484848485</v>
      </c>
      <c r="L123" s="4"/>
      <c r="M123" s="4"/>
      <c r="N123" s="4"/>
      <c r="O123" s="4"/>
      <c r="U123" s="4"/>
    </row>
    <row r="124" spans="1:21" s="3" customFormat="1" x14ac:dyDescent="0.25">
      <c r="B124" s="3">
        <v>5500</v>
      </c>
      <c r="D124" s="4">
        <v>500</v>
      </c>
      <c r="E124" s="4">
        <f t="shared" si="5"/>
        <v>5599.1254683638936</v>
      </c>
      <c r="F124" s="4">
        <f t="shared" si="6"/>
        <v>492.78787878787875</v>
      </c>
      <c r="G124" s="4"/>
      <c r="H124" s="4"/>
      <c r="I124" s="4">
        <f t="shared" si="7"/>
        <v>250</v>
      </c>
      <c r="J124" s="4">
        <f t="shared" si="8"/>
        <v>5599.1254683638936</v>
      </c>
      <c r="K124" s="4">
        <f t="shared" si="9"/>
        <v>246.39393939393938</v>
      </c>
      <c r="L124" s="4"/>
      <c r="M124" s="4"/>
      <c r="N124" s="4"/>
      <c r="O124" s="4"/>
      <c r="U124" s="4"/>
    </row>
    <row r="125" spans="1:21" s="3" customFormat="1" x14ac:dyDescent="0.25">
      <c r="B125" s="3">
        <v>6000</v>
      </c>
      <c r="D125" s="4">
        <v>600</v>
      </c>
      <c r="E125" s="4">
        <f t="shared" si="5"/>
        <v>5819.2305549307603</v>
      </c>
      <c r="F125" s="4">
        <f t="shared" si="6"/>
        <v>622.90909090909076</v>
      </c>
      <c r="G125" s="4"/>
      <c r="H125" s="4"/>
      <c r="I125" s="4">
        <f t="shared" si="7"/>
        <v>300</v>
      </c>
      <c r="J125" s="4">
        <f t="shared" si="8"/>
        <v>5819.2305549307603</v>
      </c>
      <c r="K125" s="4">
        <f t="shared" si="9"/>
        <v>311.45454545454538</v>
      </c>
      <c r="L125" s="4"/>
      <c r="M125" s="4"/>
      <c r="N125" s="4"/>
      <c r="O125" s="4"/>
      <c r="U125" s="4"/>
    </row>
    <row r="126" spans="1:21" s="3" customFormat="1" x14ac:dyDescent="0.25">
      <c r="E126" s="10"/>
      <c r="F126" s="10"/>
      <c r="J126" s="10"/>
      <c r="K126" s="10"/>
      <c r="L126" s="4"/>
      <c r="M126" s="4"/>
      <c r="N126" s="4"/>
      <c r="O126" s="4"/>
    </row>
    <row r="127" spans="1:21" s="3" customFormat="1" x14ac:dyDescent="0.25">
      <c r="A127" s="3" t="s">
        <v>54</v>
      </c>
      <c r="B127" s="3">
        <v>4000</v>
      </c>
      <c r="D127" s="3">
        <f>VLOOKUP(B127,B116:D125,3)</f>
        <v>200</v>
      </c>
      <c r="E127" s="10">
        <f>$D$130*D127^2+$E$130*D127+$F$130</f>
        <v>3939.3910083053443</v>
      </c>
      <c r="F127" s="10">
        <f t="shared" ref="F127" si="10">$D$134*B127^2+$E$134*B127+$F$134</f>
        <v>194.24242424242431</v>
      </c>
      <c r="I127" s="3">
        <f>VLOOKUP(B127,B116:I125,8)</f>
        <v>100</v>
      </c>
      <c r="J127" s="10">
        <f>I$130*$I127^2+$J$130*I127+$K$130</f>
        <v>3939.3910083053443</v>
      </c>
      <c r="K127" s="10">
        <f>I$134*$B127^2+$J$134*B127+$K$134</f>
        <v>97.121212121212153</v>
      </c>
      <c r="L127" s="4"/>
      <c r="M127" s="4"/>
      <c r="N127" s="4"/>
      <c r="O127" s="4"/>
    </row>
    <row r="128" spans="1:21" s="3" customFormat="1" x14ac:dyDescent="0.25">
      <c r="B128" s="12"/>
      <c r="L128" s="4"/>
      <c r="M128" s="4"/>
      <c r="N128" s="4"/>
      <c r="O128" s="4"/>
    </row>
    <row r="129" spans="2:15" s="3" customFormat="1" x14ac:dyDescent="0.25">
      <c r="B129" s="12"/>
      <c r="C129" s="3" t="s">
        <v>51</v>
      </c>
      <c r="D129" s="4" t="s">
        <v>21</v>
      </c>
      <c r="E129" s="4" t="s">
        <v>22</v>
      </c>
      <c r="F129" s="4" t="s">
        <v>23</v>
      </c>
      <c r="G129" s="4"/>
      <c r="I129" s="4" t="s">
        <v>21</v>
      </c>
      <c r="J129" s="4" t="s">
        <v>22</v>
      </c>
      <c r="K129" s="4" t="s">
        <v>23</v>
      </c>
      <c r="L129" s="4"/>
      <c r="M129" s="4"/>
      <c r="N129" s="4"/>
      <c r="O129" s="4"/>
    </row>
    <row r="130" spans="2:15" s="3" customFormat="1" x14ac:dyDescent="0.25">
      <c r="B130" s="12"/>
      <c r="C130" s="3" t="s">
        <v>24</v>
      </c>
      <c r="D130" s="13" cm="1">
        <f t="array" ref="D130:F130">LINEST(B116:B125,D116:D125^{1,2})</f>
        <v>-8.3284933363162363E-3</v>
      </c>
      <c r="E130" s="13">
        <v>11.36239353561653</v>
      </c>
      <c r="F130" s="13">
        <v>2000.0520346346877</v>
      </c>
      <c r="G130" s="4"/>
      <c r="H130" s="3" t="s">
        <v>24</v>
      </c>
      <c r="I130" s="13" cm="1">
        <f t="array" ref="I130:K130">LINEST(B116:B125,I116:I125^{1,2})</f>
        <v>-3.3313973345264945E-2</v>
      </c>
      <c r="J130" s="13">
        <v>22.72478707123306</v>
      </c>
      <c r="K130" s="13">
        <v>2000.0520346346877</v>
      </c>
      <c r="L130" s="4"/>
      <c r="M130" s="4"/>
      <c r="N130" s="4"/>
      <c r="O130" s="4"/>
    </row>
    <row r="131" spans="2:15" s="3" customFormat="1" x14ac:dyDescent="0.25">
      <c r="B131" s="12"/>
      <c r="D131" s="13"/>
      <c r="E131" s="13"/>
      <c r="F131" s="13"/>
      <c r="G131" s="4"/>
      <c r="I131" s="13"/>
      <c r="J131" s="13"/>
      <c r="K131" s="13"/>
      <c r="L131" s="4"/>
      <c r="M131" s="4"/>
      <c r="N131" s="4"/>
      <c r="O131" s="4"/>
    </row>
    <row r="132" spans="2:15" s="3" customFormat="1" x14ac:dyDescent="0.25">
      <c r="B132" s="12"/>
      <c r="D132" s="13"/>
      <c r="E132" s="13"/>
      <c r="F132" s="13"/>
      <c r="G132" s="4"/>
      <c r="I132" s="13"/>
      <c r="J132" s="13"/>
      <c r="K132" s="13"/>
      <c r="L132" s="4"/>
      <c r="M132" s="4"/>
      <c r="N132" s="4"/>
      <c r="O132" s="4"/>
    </row>
    <row r="133" spans="2:15" s="3" customFormat="1" x14ac:dyDescent="0.25">
      <c r="B133" s="12"/>
      <c r="C133" s="3" t="s">
        <v>52</v>
      </c>
      <c r="D133" s="4" t="s">
        <v>21</v>
      </c>
      <c r="E133" s="4" t="s">
        <v>22</v>
      </c>
      <c r="F133" s="4" t="s">
        <v>23</v>
      </c>
      <c r="G133" s="4"/>
      <c r="H133" s="3" t="s">
        <v>52</v>
      </c>
      <c r="I133" s="4" t="s">
        <v>21</v>
      </c>
      <c r="J133" s="4" t="s">
        <v>22</v>
      </c>
      <c r="K133" s="4" t="s">
        <v>23</v>
      </c>
      <c r="L133" s="4"/>
      <c r="M133" s="4"/>
      <c r="N133" s="4"/>
      <c r="O133" s="4"/>
    </row>
    <row r="134" spans="2:15" s="3" customFormat="1" x14ac:dyDescent="0.25">
      <c r="B134" s="12"/>
      <c r="C134" s="3" t="s">
        <v>24</v>
      </c>
      <c r="D134" s="13" cm="1">
        <f t="array" ref="D134:F134">LINEST(D116:D125,B116:B125^{1,2})</f>
        <v>3.0606060606060601E-5</v>
      </c>
      <c r="E134" s="13">
        <v>-9.1727272727272713E-2</v>
      </c>
      <c r="F134" s="13">
        <v>71.454545454545553</v>
      </c>
      <c r="G134" s="4"/>
      <c r="H134" s="3" t="s">
        <v>24</v>
      </c>
      <c r="I134" s="13" cm="1">
        <f t="array" ref="I134:K134">LINEST(I116:I125,B116:B125^{1,2})</f>
        <v>1.53030303030303E-5</v>
      </c>
      <c r="J134" s="13">
        <v>-4.5863636363636356E-2</v>
      </c>
      <c r="K134" s="13">
        <v>35.727272727272776</v>
      </c>
      <c r="L134" s="4"/>
      <c r="M134" s="4"/>
      <c r="N134" s="4"/>
      <c r="O134" s="4"/>
    </row>
    <row r="135" spans="2:15" s="3" customFormat="1" x14ac:dyDescent="0.25">
      <c r="B135" s="12"/>
      <c r="D135" s="13"/>
      <c r="E135" s="13"/>
      <c r="F135" s="13"/>
      <c r="G135" s="4"/>
      <c r="I135" s="13"/>
      <c r="J135" s="13"/>
      <c r="K135" s="13"/>
      <c r="L135" s="4"/>
      <c r="M135" s="4"/>
      <c r="N135" s="4"/>
      <c r="O135" s="4"/>
    </row>
    <row r="136" spans="2:15" s="3" customFormat="1" x14ac:dyDescent="0.25">
      <c r="B136" s="12"/>
      <c r="D136" s="13"/>
      <c r="E136" s="13"/>
      <c r="F136" s="13"/>
      <c r="G136" s="4"/>
      <c r="I136" s="13"/>
      <c r="J136" s="13"/>
      <c r="K136" s="13"/>
      <c r="L136" s="4"/>
      <c r="M136" s="4"/>
      <c r="N136" s="4"/>
      <c r="O136" s="4"/>
    </row>
    <row r="137" spans="2:15" s="3" customFormat="1" x14ac:dyDescent="0.25">
      <c r="B137" s="12"/>
      <c r="D137" s="13"/>
      <c r="E137" s="13"/>
      <c r="F137" s="13"/>
      <c r="G137" s="4"/>
      <c r="I137" s="13"/>
      <c r="J137" s="13"/>
      <c r="K137" s="13"/>
      <c r="L137" s="4"/>
      <c r="M137" s="4"/>
      <c r="N137" s="4"/>
      <c r="O137" s="4"/>
    </row>
    <row r="138" spans="2:15" s="3" customFormat="1" x14ac:dyDescent="0.25">
      <c r="B138" s="12"/>
      <c r="D138" s="13"/>
      <c r="E138" s="13"/>
      <c r="F138" s="13"/>
      <c r="G138" s="4"/>
      <c r="I138" s="13"/>
      <c r="J138" s="13"/>
      <c r="K138" s="13"/>
      <c r="L138" s="4"/>
      <c r="M138" s="4"/>
      <c r="N138" s="4"/>
      <c r="O138" s="4"/>
    </row>
    <row r="139" spans="2:15" s="3" customFormat="1" x14ac:dyDescent="0.25">
      <c r="B139" s="12"/>
      <c r="D139" s="13"/>
      <c r="E139" s="13"/>
      <c r="F139" s="13"/>
      <c r="G139" s="4"/>
      <c r="I139" s="13"/>
      <c r="J139" s="13"/>
      <c r="K139" s="13"/>
      <c r="L139" s="4"/>
      <c r="M139" s="4"/>
      <c r="N139" s="4"/>
      <c r="O139" s="4"/>
    </row>
    <row r="140" spans="2:15" s="3" customFormat="1" x14ac:dyDescent="0.25">
      <c r="B140" s="12"/>
      <c r="D140" s="13"/>
      <c r="E140" s="13"/>
      <c r="F140" s="13"/>
      <c r="G140" s="4"/>
      <c r="I140" s="13"/>
      <c r="J140" s="13"/>
      <c r="K140" s="13"/>
      <c r="L140" s="4"/>
      <c r="M140" s="4"/>
      <c r="N140" s="4"/>
      <c r="O140" s="4"/>
    </row>
    <row r="141" spans="2:15" s="3" customFormat="1" x14ac:dyDescent="0.25">
      <c r="B141" s="12"/>
      <c r="D141" s="13"/>
      <c r="E141" s="13"/>
      <c r="F141" s="13"/>
      <c r="G141" s="4"/>
      <c r="I141" s="13"/>
      <c r="J141" s="13"/>
      <c r="K141" s="13"/>
      <c r="L141" s="4"/>
      <c r="M141" s="4"/>
      <c r="N141" s="4"/>
      <c r="O141" s="4"/>
    </row>
    <row r="142" spans="2:15" s="3" customFormat="1" x14ac:dyDescent="0.25">
      <c r="B142" s="12"/>
      <c r="D142" s="13"/>
      <c r="E142" s="13"/>
      <c r="F142" s="13"/>
      <c r="G142" s="4"/>
      <c r="I142" s="13"/>
      <c r="J142" s="13"/>
      <c r="K142" s="13"/>
      <c r="L142" s="4"/>
      <c r="M142" s="4"/>
      <c r="N142" s="4"/>
      <c r="O142" s="4"/>
    </row>
    <row r="143" spans="2:15" s="3" customFormat="1" x14ac:dyDescent="0.25">
      <c r="B143" s="12"/>
      <c r="D143" s="13"/>
      <c r="E143" s="13"/>
      <c r="F143" s="13"/>
      <c r="G143" s="4"/>
      <c r="I143" s="13"/>
      <c r="J143" s="13"/>
      <c r="K143" s="13"/>
      <c r="L143" s="4"/>
      <c r="M143" s="4"/>
      <c r="N143" s="4"/>
      <c r="O143" s="4"/>
    </row>
    <row r="144" spans="2:15" s="3" customFormat="1" x14ac:dyDescent="0.25">
      <c r="B144" s="12"/>
      <c r="D144" s="13"/>
      <c r="E144" s="13"/>
      <c r="F144" s="13"/>
      <c r="G144" s="4"/>
      <c r="I144" s="13"/>
      <c r="J144" s="13"/>
      <c r="K144" s="13"/>
      <c r="L144" s="4"/>
      <c r="M144" s="4"/>
      <c r="N144" s="4"/>
      <c r="O144" s="4"/>
    </row>
    <row r="146" spans="1:46" s="2" customFormat="1" ht="24.75" customHeight="1" x14ac:dyDescent="0.25">
      <c r="A146" s="11"/>
      <c r="C146" s="1" t="s">
        <v>93</v>
      </c>
    </row>
    <row r="147" spans="1:46" x14ac:dyDescent="0.25">
      <c r="K147" s="14"/>
      <c r="W147" s="10"/>
    </row>
    <row r="148" spans="1:46" x14ac:dyDescent="0.25">
      <c r="A148" t="s">
        <v>69</v>
      </c>
      <c r="C148" s="3"/>
      <c r="D148" s="12"/>
      <c r="K148" s="14"/>
      <c r="W148" s="10"/>
    </row>
    <row r="149" spans="1:46" x14ac:dyDescent="0.25">
      <c r="A149" t="s">
        <v>57</v>
      </c>
      <c r="B149" t="s">
        <v>59</v>
      </c>
      <c r="C149" s="3">
        <v>300</v>
      </c>
      <c r="D149" t="s">
        <v>61</v>
      </c>
      <c r="I149" s="3"/>
      <c r="J149" s="3"/>
      <c r="K149" s="4"/>
      <c r="N149" s="3"/>
      <c r="W149" s="10"/>
    </row>
    <row r="150" spans="1:46" x14ac:dyDescent="0.25">
      <c r="A150" t="s">
        <v>58</v>
      </c>
      <c r="B150" t="s">
        <v>60</v>
      </c>
      <c r="C150" s="3">
        <v>100</v>
      </c>
      <c r="D150" t="s">
        <v>61</v>
      </c>
      <c r="I150" s="3"/>
      <c r="J150" s="3"/>
      <c r="K150" s="4"/>
      <c r="N150" s="3"/>
      <c r="W150" s="10"/>
    </row>
    <row r="151" spans="1:46" x14ac:dyDescent="0.25">
      <c r="A151" t="s">
        <v>75</v>
      </c>
      <c r="B151" t="s">
        <v>76</v>
      </c>
      <c r="C151" s="3">
        <v>100</v>
      </c>
      <c r="D151" t="s">
        <v>61</v>
      </c>
      <c r="I151" s="3"/>
      <c r="J151" s="3"/>
      <c r="K151" s="4"/>
      <c r="N151" s="3"/>
      <c r="W151" s="10"/>
      <c r="AC151" s="3"/>
      <c r="AD151" s="3"/>
      <c r="AE151" s="3"/>
    </row>
    <row r="152" spans="1:46" x14ac:dyDescent="0.25">
      <c r="G152" s="3"/>
      <c r="I152" s="3" t="s">
        <v>5</v>
      </c>
      <c r="J152" s="3" t="s">
        <v>5</v>
      </c>
      <c r="K152" s="4" t="s">
        <v>5</v>
      </c>
      <c r="L152" s="3" t="s">
        <v>48</v>
      </c>
      <c r="M152" s="3" t="s">
        <v>48</v>
      </c>
      <c r="N152" s="3" t="s">
        <v>48</v>
      </c>
      <c r="O152" s="3"/>
      <c r="P152" s="3" t="s">
        <v>5</v>
      </c>
      <c r="Q152" s="3" t="s">
        <v>5</v>
      </c>
      <c r="R152" s="4" t="s">
        <v>5</v>
      </c>
      <c r="S152" s="3" t="s">
        <v>48</v>
      </c>
      <c r="T152" s="3" t="s">
        <v>48</v>
      </c>
      <c r="U152" s="3" t="s">
        <v>48</v>
      </c>
      <c r="W152" s="10" t="s">
        <v>88</v>
      </c>
      <c r="X152" s="10" t="s">
        <v>88</v>
      </c>
      <c r="Y152" s="10" t="s">
        <v>88</v>
      </c>
      <c r="AC152" s="10" t="s">
        <v>88</v>
      </c>
      <c r="AD152" s="10" t="s">
        <v>88</v>
      </c>
      <c r="AE152" s="10" t="s">
        <v>88</v>
      </c>
      <c r="AG152" s="10"/>
      <c r="AH152" s="10"/>
      <c r="AI152" s="10"/>
      <c r="AJ152" s="10"/>
      <c r="AK152" s="10"/>
      <c r="AL152" s="10"/>
      <c r="AM152" s="10"/>
      <c r="AN152" s="10"/>
      <c r="AO152" s="10"/>
    </row>
    <row r="153" spans="1:46" x14ac:dyDescent="0.25">
      <c r="A153" s="12" t="s">
        <v>8</v>
      </c>
      <c r="B153" t="s">
        <v>21</v>
      </c>
      <c r="C153" s="30">
        <v>3.0606060606060601E-5</v>
      </c>
      <c r="G153" s="3"/>
      <c r="I153" s="3"/>
      <c r="J153" s="3"/>
      <c r="K153" s="4" t="s">
        <v>49</v>
      </c>
      <c r="L153" s="3" t="s">
        <v>55</v>
      </c>
      <c r="M153" s="3" t="s">
        <v>56</v>
      </c>
      <c r="N153" s="3" t="s">
        <v>62</v>
      </c>
      <c r="O153" s="3"/>
      <c r="P153" s="3"/>
      <c r="Q153" s="3"/>
      <c r="R153" s="4" t="s">
        <v>49</v>
      </c>
      <c r="S153" s="3" t="s">
        <v>55</v>
      </c>
      <c r="T153" s="3" t="s">
        <v>56</v>
      </c>
      <c r="U153" s="3" t="s">
        <v>62</v>
      </c>
      <c r="W153" s="3" t="s">
        <v>55</v>
      </c>
      <c r="X153" s="3" t="s">
        <v>56</v>
      </c>
      <c r="Y153" s="10" t="s">
        <v>62</v>
      </c>
      <c r="AB153" s="10"/>
      <c r="AC153" s="3" t="s">
        <v>55</v>
      </c>
      <c r="AD153" s="3" t="s">
        <v>56</v>
      </c>
      <c r="AE153" s="10" t="s">
        <v>62</v>
      </c>
      <c r="AF153" s="10"/>
      <c r="AG153" s="10"/>
      <c r="AH153" s="10"/>
      <c r="AI153" s="10"/>
      <c r="AJ153" s="10"/>
      <c r="AK153" s="10"/>
      <c r="AL153" s="10"/>
      <c r="AM153" s="10"/>
      <c r="AN153" s="10"/>
      <c r="AO153" s="10"/>
    </row>
    <row r="154" spans="1:46" x14ac:dyDescent="0.25">
      <c r="B154" t="s">
        <v>22</v>
      </c>
      <c r="C154" s="30">
        <v>-9.1727272727272713E-2</v>
      </c>
      <c r="G154" s="3"/>
      <c r="I154" s="3" t="s">
        <v>77</v>
      </c>
      <c r="J154" s="3" t="s">
        <v>78</v>
      </c>
      <c r="K154" s="4" t="s">
        <v>50</v>
      </c>
      <c r="N154" s="3" t="s">
        <v>85</v>
      </c>
      <c r="O154" s="3"/>
      <c r="P154" s="3" t="s">
        <v>79</v>
      </c>
      <c r="Q154" s="3" t="s">
        <v>80</v>
      </c>
      <c r="R154" s="4" t="s">
        <v>50</v>
      </c>
      <c r="S154" s="3"/>
      <c r="T154" s="3"/>
      <c r="U154" s="3" t="s">
        <v>86</v>
      </c>
      <c r="W154" s="3"/>
      <c r="X154" s="3"/>
      <c r="Y154" s="10"/>
      <c r="AB154" s="10"/>
      <c r="AC154" s="3"/>
      <c r="AD154" s="3"/>
      <c r="AE154" s="10"/>
      <c r="AF154" s="10"/>
      <c r="AG154" s="10"/>
      <c r="AH154" s="10"/>
      <c r="AI154" s="10"/>
      <c r="AJ154" s="10"/>
      <c r="AK154" s="10"/>
      <c r="AL154" s="10"/>
      <c r="AM154" s="10"/>
      <c r="AN154" s="10"/>
      <c r="AO154" s="10"/>
    </row>
    <row r="155" spans="1:46" x14ac:dyDescent="0.25">
      <c r="B155" t="s">
        <v>23</v>
      </c>
      <c r="C155" s="30">
        <v>71.454545454545553</v>
      </c>
      <c r="F155"/>
      <c r="G155" s="3"/>
      <c r="I155" s="3" t="s">
        <v>70</v>
      </c>
      <c r="J155" s="3" t="s">
        <v>72</v>
      </c>
      <c r="K155" s="4" t="s">
        <v>71</v>
      </c>
      <c r="L155" s="3" t="s">
        <v>73</v>
      </c>
      <c r="M155" s="3" t="s">
        <v>74</v>
      </c>
      <c r="N155" s="3" t="s">
        <v>84</v>
      </c>
      <c r="O155" s="3"/>
      <c r="P155" s="3" t="s">
        <v>70</v>
      </c>
      <c r="Q155" s="3" t="s">
        <v>72</v>
      </c>
      <c r="R155" s="4" t="s">
        <v>81</v>
      </c>
      <c r="S155" s="3" t="s">
        <v>82</v>
      </c>
      <c r="T155" s="3" t="s">
        <v>83</v>
      </c>
      <c r="U155" s="3" t="s">
        <v>87</v>
      </c>
      <c r="W155" s="3" t="s">
        <v>89</v>
      </c>
      <c r="X155" s="3" t="s">
        <v>90</v>
      </c>
      <c r="Y155" s="10" t="s">
        <v>91</v>
      </c>
      <c r="AB155" s="10"/>
      <c r="AC155" s="3" t="s">
        <v>89</v>
      </c>
      <c r="AD155" s="3" t="s">
        <v>90</v>
      </c>
      <c r="AE155" s="10" t="s">
        <v>91</v>
      </c>
      <c r="AF155" s="10"/>
      <c r="AG155" s="10"/>
      <c r="AH155" s="10"/>
      <c r="AI155" s="10"/>
      <c r="AJ155" s="10"/>
      <c r="AK155" s="10"/>
      <c r="AL155" s="10"/>
      <c r="AM155" s="10"/>
      <c r="AN155" s="10"/>
      <c r="AO155" s="10"/>
    </row>
    <row r="156" spans="1:46" x14ac:dyDescent="0.25">
      <c r="C156" s="30"/>
      <c r="I156" s="3"/>
      <c r="J156" s="3"/>
      <c r="K156" s="10"/>
      <c r="L156" s="10"/>
      <c r="M156" s="10"/>
      <c r="N156" s="10"/>
      <c r="O156" s="3"/>
      <c r="P156" s="3"/>
      <c r="Q156" s="3"/>
      <c r="R156" s="10"/>
      <c r="S156" s="10"/>
      <c r="T156" s="10"/>
      <c r="U156" s="10"/>
      <c r="W156" s="10"/>
      <c r="X156" s="10"/>
      <c r="Y156" s="10"/>
      <c r="AB156" s="10"/>
      <c r="AC156" s="10"/>
      <c r="AD156" s="10"/>
      <c r="AE156" s="10"/>
      <c r="AF156" s="10"/>
      <c r="AG156" s="10"/>
      <c r="AH156" s="10"/>
      <c r="AI156" s="10">
        <v>-40</v>
      </c>
      <c r="AJ156" s="10">
        <v>-20</v>
      </c>
      <c r="AK156" s="10">
        <v>0</v>
      </c>
      <c r="AL156" s="10">
        <v>20</v>
      </c>
      <c r="AM156" s="10">
        <v>40</v>
      </c>
      <c r="AN156" s="10"/>
      <c r="AO156" s="10"/>
      <c r="AP156" s="10">
        <v>-40</v>
      </c>
      <c r="AQ156" s="10">
        <v>-20</v>
      </c>
      <c r="AR156" s="10">
        <v>0</v>
      </c>
      <c r="AS156" s="10">
        <v>20</v>
      </c>
      <c r="AT156" s="10">
        <v>40</v>
      </c>
    </row>
    <row r="157" spans="1:46" x14ac:dyDescent="0.25">
      <c r="A157" s="12" t="s">
        <v>9</v>
      </c>
      <c r="B157" t="s">
        <v>21</v>
      </c>
      <c r="C157" s="30">
        <v>1.53030303030303E-5</v>
      </c>
      <c r="I157" s="3">
        <v>4000</v>
      </c>
      <c r="J157" s="3">
        <v>40</v>
      </c>
      <c r="K157" s="10">
        <f>IF(I157&gt;0,(C$153*I157^2+C$154*I157+C$155),IF(I157&lt;0,-(C$157*(-I157)^2+C$158*(-I157)+C$159),0))</f>
        <v>194.24242424242431</v>
      </c>
      <c r="L157" s="10">
        <f>K157*COS(RADIANS(J157))</f>
        <v>148.79832970886821</v>
      </c>
      <c r="M157" s="10">
        <f>K157*SIN(RADIANS(J157))</f>
        <v>124.8566235785066</v>
      </c>
      <c r="N157" s="10">
        <f>(L157*(C$150+C$151*SIN(RADIANS(J157))))+(-M157*(C$149+C$151*COS(RADIANS(J157))))</f>
        <v>-22577.154102665158</v>
      </c>
      <c r="O157" s="10"/>
      <c r="P157" s="3">
        <v>4000</v>
      </c>
      <c r="Q157" s="3">
        <v>40</v>
      </c>
      <c r="R157" s="10">
        <f>IF(P157&gt;0,(C$153*P157^2+C$154*P157+C$155),IF(P157&lt;0,-(C$157*(-P157)^2+C$158*(-P157)+C$159),0))</f>
        <v>194.24242424242431</v>
      </c>
      <c r="S157" s="10">
        <f>R157*COS(RADIANS(Q157))</f>
        <v>148.79832970886821</v>
      </c>
      <c r="T157" s="10">
        <f>R157*SIN(RADIANS(Q157))</f>
        <v>124.8566235785066</v>
      </c>
      <c r="U157" s="10">
        <f>(-S157*(C$150-C$151*SIN(RADIANS(Q157))))+(-T157*(C$149+K$151*COS(RADIANS(Q157))))</f>
        <v>-42772.247776547505</v>
      </c>
      <c r="W157" s="10">
        <f>L157+S157</f>
        <v>297.59665941773642</v>
      </c>
      <c r="X157" s="10">
        <f>M157+T157</f>
        <v>249.7132471570132</v>
      </c>
      <c r="Y157" s="10">
        <f>N157+U157</f>
        <v>-65349.401879212659</v>
      </c>
      <c r="AA157" s="3">
        <v>4000</v>
      </c>
      <c r="AB157" s="3">
        <v>40</v>
      </c>
      <c r="AC157" s="15">
        <f t="shared" ref="AC157:AC177" si="11">W157</f>
        <v>297.59665941773642</v>
      </c>
      <c r="AD157" s="15">
        <f t="shared" ref="AD157:AE157" si="12">X157</f>
        <v>249.7132471570132</v>
      </c>
      <c r="AE157" s="15">
        <f t="shared" si="12"/>
        <v>-65349.401879212659</v>
      </c>
      <c r="AH157" s="10">
        <v>4000</v>
      </c>
      <c r="AI157" s="21">
        <f>AC161</f>
        <v>297.59665941773642</v>
      </c>
      <c r="AJ157" s="23">
        <f>AC160</f>
        <v>365.05634540834393</v>
      </c>
      <c r="AK157" s="26">
        <f>AC159</f>
        <v>388.48484848484861</v>
      </c>
      <c r="AL157" s="27">
        <f>AC158</f>
        <v>365.05634540834393</v>
      </c>
      <c r="AM157" s="29">
        <f>AC157</f>
        <v>297.59665941773642</v>
      </c>
      <c r="AN157" s="10"/>
      <c r="AO157" s="10">
        <v>4000</v>
      </c>
      <c r="AP157" s="21">
        <f>AC161</f>
        <v>297.59665941773642</v>
      </c>
      <c r="AQ157" s="23">
        <f>AC160</f>
        <v>365.05634540834393</v>
      </c>
      <c r="AR157" s="26">
        <f>AC159</f>
        <v>388.48484848484861</v>
      </c>
      <c r="AS157" s="27">
        <f>AC158</f>
        <v>365.05634540834393</v>
      </c>
      <c r="AT157" s="29">
        <f>AC157</f>
        <v>297.59665941773642</v>
      </c>
    </row>
    <row r="158" spans="1:46" x14ac:dyDescent="0.25">
      <c r="B158" t="s">
        <v>22</v>
      </c>
      <c r="C158" s="30">
        <v>-4.5863636363636356E-2</v>
      </c>
      <c r="I158" s="3">
        <v>4000</v>
      </c>
      <c r="J158" s="3">
        <v>20</v>
      </c>
      <c r="K158" s="10">
        <f t="shared" ref="K158:K177" si="13">IF(I158&gt;0,(C$153*I158^2+C$154*I158+C$155),IF(I158&lt;0,-(C$157*(-I158)^2+C$158*(-I158)+C$159),0))</f>
        <v>194.24242424242431</v>
      </c>
      <c r="L158" s="10">
        <f t="shared" ref="L158:L177" si="14">K158*COS(RADIANS(J158))</f>
        <v>182.52817270417196</v>
      </c>
      <c r="M158" s="10">
        <f t="shared" ref="M158:M177" si="15">K158*SIN(RADIANS(J158))</f>
        <v>66.434821779319307</v>
      </c>
      <c r="N158" s="10">
        <f>(L158*(C$150+C$151*SIN(RADIANS(J158))))+(-M158*(C$149+C$151*COS(RADIANS(J158))))</f>
        <v>-1677.6292633785997</v>
      </c>
      <c r="O158" s="10"/>
      <c r="P158" s="3">
        <v>4000</v>
      </c>
      <c r="Q158" s="3">
        <v>20</v>
      </c>
      <c r="R158" s="10">
        <f t="shared" ref="R158:R177" si="16">IF(P158&gt;0,(C$153*P158^2+C$154*P158+C$155),IF(P158&lt;0,-(C$157*(-P158)^2+C$158*(-P158)+C$159),0))</f>
        <v>194.24242424242431</v>
      </c>
      <c r="S158" s="10">
        <f t="shared" ref="S158:S177" si="17">R158*COS(RADIANS(Q158))</f>
        <v>182.52817270417196</v>
      </c>
      <c r="T158" s="10">
        <f t="shared" ref="T158:T177" si="18">R158*SIN(RADIANS(Q158))</f>
        <v>66.434821779319307</v>
      </c>
      <c r="U158" s="10">
        <f>(-S158*(C$150-C$151*SIN(RADIANS(Q158))))+(-T158*(C$149+K$151*COS(RADIANS(Q158))))</f>
        <v>-31940.432625287656</v>
      </c>
      <c r="W158" s="10">
        <f t="shared" ref="W158:W177" si="19">L158+S158</f>
        <v>365.05634540834393</v>
      </c>
      <c r="X158" s="10">
        <f t="shared" ref="X158:X177" si="20">M158+T158</f>
        <v>132.86964355863861</v>
      </c>
      <c r="Y158" s="10">
        <f t="shared" ref="Y158:Y177" si="21">N158+U158</f>
        <v>-33618.061888666256</v>
      </c>
      <c r="AA158" s="3">
        <v>4000</v>
      </c>
      <c r="AB158" s="3">
        <v>20</v>
      </c>
      <c r="AC158" s="28">
        <f t="shared" si="11"/>
        <v>365.05634540834393</v>
      </c>
      <c r="AD158" s="28">
        <f t="shared" ref="AD158:AD177" si="22">X158</f>
        <v>132.86964355863861</v>
      </c>
      <c r="AE158" s="28">
        <f t="shared" ref="AE158:AE177" si="23">Y158</f>
        <v>-33618.061888666256</v>
      </c>
      <c r="AH158" s="10">
        <v>2000</v>
      </c>
      <c r="AI158" s="21">
        <f>AC166</f>
        <v>15.970865965632175</v>
      </c>
      <c r="AJ158" s="23">
        <f>AC165</f>
        <v>19.591167366688214</v>
      </c>
      <c r="AK158" s="26">
        <f>AC164</f>
        <v>20.848484848485043</v>
      </c>
      <c r="AL158" s="27">
        <f>AC163</f>
        <v>19.591167366688214</v>
      </c>
      <c r="AM158" s="29">
        <f>AC162</f>
        <v>15.970865965632175</v>
      </c>
      <c r="AN158" s="10"/>
      <c r="AO158" s="10">
        <v>2000</v>
      </c>
      <c r="AP158" s="21">
        <f>AC166</f>
        <v>15.970865965632175</v>
      </c>
      <c r="AQ158" s="23">
        <f>AC165</f>
        <v>19.591167366688214</v>
      </c>
      <c r="AR158" s="26">
        <f>AC164</f>
        <v>20.848484848485043</v>
      </c>
      <c r="AS158" s="27">
        <f>AC163</f>
        <v>19.591167366688214</v>
      </c>
      <c r="AT158" s="29">
        <f>AC162</f>
        <v>15.970865965632175</v>
      </c>
    </row>
    <row r="159" spans="1:46" x14ac:dyDescent="0.25">
      <c r="B159" t="s">
        <v>23</v>
      </c>
      <c r="C159" s="30">
        <v>35.727272727272776</v>
      </c>
      <c r="I159" s="3">
        <v>4000</v>
      </c>
      <c r="J159" s="3">
        <v>0</v>
      </c>
      <c r="K159" s="10">
        <f t="shared" si="13"/>
        <v>194.24242424242431</v>
      </c>
      <c r="L159" s="10">
        <f t="shared" si="14"/>
        <v>194.24242424242431</v>
      </c>
      <c r="M159" s="10">
        <f t="shared" si="15"/>
        <v>0</v>
      </c>
      <c r="N159" s="10">
        <f>(L159*(C$150+C$151*SIN(RADIANS(J159))))+(-M159*(C$149+C$151*COS(RADIANS(J159))))</f>
        <v>19424.242424242431</v>
      </c>
      <c r="O159" s="10"/>
      <c r="P159" s="3">
        <v>4000</v>
      </c>
      <c r="Q159" s="3">
        <v>0</v>
      </c>
      <c r="R159" s="10">
        <f t="shared" si="16"/>
        <v>194.24242424242431</v>
      </c>
      <c r="S159" s="10">
        <f t="shared" si="17"/>
        <v>194.24242424242431</v>
      </c>
      <c r="T159" s="10">
        <f t="shared" si="18"/>
        <v>0</v>
      </c>
      <c r="U159" s="10">
        <f>(-S159*(C$150-C$151*SIN(RADIANS(Q159))))+(-T159*(C$149+K$151*COS(RADIANS(Q159))))</f>
        <v>-19424.242424242431</v>
      </c>
      <c r="W159" s="10">
        <f t="shared" si="19"/>
        <v>388.48484848484861</v>
      </c>
      <c r="X159" s="10">
        <f t="shared" si="20"/>
        <v>0</v>
      </c>
      <c r="Y159" s="10">
        <f t="shared" si="21"/>
        <v>0</v>
      </c>
      <c r="AA159" s="3">
        <v>4000</v>
      </c>
      <c r="AB159" s="3">
        <v>0</v>
      </c>
      <c r="AC159" s="25">
        <f t="shared" si="11"/>
        <v>388.48484848484861</v>
      </c>
      <c r="AD159" s="25">
        <f t="shared" si="22"/>
        <v>0</v>
      </c>
      <c r="AE159" s="25">
        <f t="shared" si="23"/>
        <v>0</v>
      </c>
      <c r="AH159" s="10">
        <v>0</v>
      </c>
      <c r="AI159" s="20"/>
      <c r="AJ159" s="20"/>
      <c r="AK159" s="20"/>
      <c r="AL159" s="20"/>
      <c r="AM159" s="20"/>
      <c r="AN159" s="10"/>
      <c r="AO159" s="10">
        <v>0</v>
      </c>
      <c r="AP159" s="20"/>
      <c r="AQ159" s="20"/>
      <c r="AR159" s="20"/>
      <c r="AS159" s="20"/>
      <c r="AT159" s="20"/>
    </row>
    <row r="160" spans="1:46" x14ac:dyDescent="0.25">
      <c r="I160" s="3">
        <v>4000</v>
      </c>
      <c r="J160" s="3">
        <v>-20</v>
      </c>
      <c r="K160" s="10">
        <f t="shared" si="13"/>
        <v>194.24242424242431</v>
      </c>
      <c r="L160" s="10">
        <f t="shared" si="14"/>
        <v>182.52817270417196</v>
      </c>
      <c r="M160" s="10">
        <f t="shared" si="15"/>
        <v>-66.434821779319307</v>
      </c>
      <c r="N160" s="10">
        <f>(L160*(C$150+C$151*SIN(RADIANS(J160))))+(-M160*(C$149+C$151*COS(RADIANS(J160))))</f>
        <v>38183.263804212991</v>
      </c>
      <c r="O160" s="10"/>
      <c r="P160" s="3">
        <v>4000</v>
      </c>
      <c r="Q160" s="3">
        <v>-20</v>
      </c>
      <c r="R160" s="10">
        <f t="shared" si="16"/>
        <v>194.24242424242431</v>
      </c>
      <c r="S160" s="10">
        <f t="shared" si="17"/>
        <v>182.52817270417196</v>
      </c>
      <c r="T160" s="10">
        <f t="shared" si="18"/>
        <v>-66.434821779319307</v>
      </c>
      <c r="U160" s="10">
        <f>(-S160*(C$150-C$151*SIN(RADIANS(Q160))))+(-T160*(C$149+K$151*COS(RADIANS(Q160))))</f>
        <v>-4565.2019155467351</v>
      </c>
      <c r="W160" s="10">
        <f t="shared" si="19"/>
        <v>365.05634540834393</v>
      </c>
      <c r="X160" s="10">
        <f t="shared" si="20"/>
        <v>-132.86964355863861</v>
      </c>
      <c r="Y160" s="10">
        <f t="shared" si="21"/>
        <v>33618.061888666256</v>
      </c>
      <c r="AA160" s="3">
        <v>4000</v>
      </c>
      <c r="AB160" s="3">
        <v>-20</v>
      </c>
      <c r="AC160" s="24">
        <f t="shared" si="11"/>
        <v>365.05634540834393</v>
      </c>
      <c r="AD160" s="24">
        <f t="shared" si="22"/>
        <v>-132.86964355863861</v>
      </c>
      <c r="AE160" s="24">
        <f t="shared" si="23"/>
        <v>33618.061888666256</v>
      </c>
      <c r="AH160" s="10">
        <v>-2000</v>
      </c>
      <c r="AI160" s="21">
        <f>AC172</f>
        <v>-7.9854329828160875</v>
      </c>
      <c r="AJ160" s="23">
        <f>AC171</f>
        <v>-9.7955836833441072</v>
      </c>
      <c r="AK160" s="26">
        <f>AC170</f>
        <v>-10.424242424242522</v>
      </c>
      <c r="AL160" s="27">
        <f>AC169</f>
        <v>-9.7955836833441072</v>
      </c>
      <c r="AM160" s="29">
        <f>AC168</f>
        <v>-7.9854329828160875</v>
      </c>
      <c r="AN160" s="10"/>
      <c r="AO160" s="10">
        <v>-2000</v>
      </c>
      <c r="AP160" s="21">
        <f>AC172</f>
        <v>-7.9854329828160875</v>
      </c>
      <c r="AQ160" s="23">
        <f>AC171</f>
        <v>-9.7955836833441072</v>
      </c>
      <c r="AR160" s="26">
        <f>AC170</f>
        <v>-10.424242424242522</v>
      </c>
      <c r="AS160" s="27">
        <f>AC169</f>
        <v>-9.7955836833441072</v>
      </c>
      <c r="AT160" s="29">
        <f>AC168</f>
        <v>-7.9854329828160875</v>
      </c>
    </row>
    <row r="161" spans="9:46" x14ac:dyDescent="0.25">
      <c r="I161" s="3">
        <v>4000</v>
      </c>
      <c r="J161" s="3">
        <v>-40</v>
      </c>
      <c r="K161" s="10">
        <f t="shared" si="13"/>
        <v>194.24242424242431</v>
      </c>
      <c r="L161" s="10">
        <f t="shared" si="14"/>
        <v>148.79832970886821</v>
      </c>
      <c r="M161" s="10">
        <f t="shared" si="15"/>
        <v>-124.8566235785066</v>
      </c>
      <c r="N161" s="10">
        <f>(L161*(C$150+C$151*SIN(RADIANS(J161))))+(-M161*(C$149+C$151*COS(RADIANS(J161))))</f>
        <v>52336.820044438799</v>
      </c>
      <c r="O161" s="10"/>
      <c r="P161" s="3">
        <v>4000</v>
      </c>
      <c r="Q161" s="3">
        <v>-40</v>
      </c>
      <c r="R161" s="10">
        <f t="shared" si="16"/>
        <v>194.24242424242431</v>
      </c>
      <c r="S161" s="10">
        <f t="shared" si="17"/>
        <v>148.79832970886821</v>
      </c>
      <c r="T161" s="10">
        <f t="shared" si="18"/>
        <v>-124.8566235785066</v>
      </c>
      <c r="U161" s="10">
        <f>(-S161*(C$150-C$151*SIN(RADIANS(Q161))))+(-T161*(C$149+K$151*COS(RADIANS(Q161))))</f>
        <v>13012.581834773864</v>
      </c>
      <c r="W161" s="10">
        <f t="shared" si="19"/>
        <v>297.59665941773642</v>
      </c>
      <c r="X161" s="10">
        <f t="shared" si="20"/>
        <v>-249.7132471570132</v>
      </c>
      <c r="Y161" s="10">
        <f t="shared" si="21"/>
        <v>65349.401879212659</v>
      </c>
      <c r="AA161" s="3">
        <v>4000</v>
      </c>
      <c r="AB161" s="3">
        <v>-40</v>
      </c>
      <c r="AC161" s="22">
        <f t="shared" si="11"/>
        <v>297.59665941773642</v>
      </c>
      <c r="AD161" s="22">
        <f t="shared" si="22"/>
        <v>-249.7132471570132</v>
      </c>
      <c r="AE161" s="22">
        <f t="shared" si="23"/>
        <v>65349.401879212659</v>
      </c>
      <c r="AH161" s="10">
        <v>-4000</v>
      </c>
      <c r="AI161" s="21">
        <f>AC177</f>
        <v>-148.79832970886821</v>
      </c>
      <c r="AJ161" s="23">
        <f>AC176</f>
        <v>-182.52817270417196</v>
      </c>
      <c r="AK161" s="26">
        <f>AC175</f>
        <v>-194.24242424242431</v>
      </c>
      <c r="AL161" s="27">
        <f>AC174</f>
        <v>-182.52817270417196</v>
      </c>
      <c r="AM161" s="29">
        <f>AC173</f>
        <v>-148.79832970886821</v>
      </c>
      <c r="AN161" s="10"/>
      <c r="AO161" s="10">
        <v>-4000</v>
      </c>
      <c r="AP161" s="21">
        <f>AC177</f>
        <v>-148.79832970886821</v>
      </c>
      <c r="AQ161" s="23">
        <f>AC176</f>
        <v>-182.52817270417196</v>
      </c>
      <c r="AR161" s="26">
        <f>AC175</f>
        <v>-194.24242424242431</v>
      </c>
      <c r="AS161" s="27">
        <f>AC174</f>
        <v>-182.52817270417196</v>
      </c>
      <c r="AT161" s="29">
        <f>AC173</f>
        <v>-148.79832970886821</v>
      </c>
    </row>
    <row r="162" spans="9:46" x14ac:dyDescent="0.25">
      <c r="I162" s="3">
        <v>2000</v>
      </c>
      <c r="J162" s="3">
        <v>40</v>
      </c>
      <c r="K162" s="10">
        <f t="shared" si="13"/>
        <v>10.424242424242522</v>
      </c>
      <c r="L162" s="10">
        <f t="shared" si="14"/>
        <v>7.9854329828160875</v>
      </c>
      <c r="M162" s="10">
        <f t="shared" si="15"/>
        <v>6.7005738706718656</v>
      </c>
      <c r="N162" s="10">
        <f>(L162*(C$150+C$151*SIN(RADIANS(J162))))+(-M162*(C$149+C$151*COS(RADIANS(J162))))</f>
        <v>-1211.6288629199507</v>
      </c>
      <c r="O162" s="10"/>
      <c r="P162" s="3">
        <v>2000</v>
      </c>
      <c r="Q162" s="3">
        <v>40</v>
      </c>
      <c r="R162" s="10">
        <f t="shared" si="16"/>
        <v>10.424242424242522</v>
      </c>
      <c r="S162" s="10">
        <f t="shared" si="17"/>
        <v>7.9854329828160875</v>
      </c>
      <c r="T162" s="10">
        <f t="shared" si="18"/>
        <v>6.7005738706718656</v>
      </c>
      <c r="U162" s="10">
        <f>(-S162*(C$150-C$151*SIN(RADIANS(Q162))))+(-T162*(C$149+K$151*COS(RADIANS(Q162))))</f>
        <v>-2295.4217215495282</v>
      </c>
      <c r="W162" s="10">
        <f t="shared" si="19"/>
        <v>15.970865965632175</v>
      </c>
      <c r="X162" s="10">
        <f t="shared" si="20"/>
        <v>13.401147741343731</v>
      </c>
      <c r="Y162" s="10">
        <f t="shared" si="21"/>
        <v>-3507.050584469479</v>
      </c>
      <c r="AA162" s="3">
        <v>2000</v>
      </c>
      <c r="AB162" s="3">
        <v>40</v>
      </c>
      <c r="AC162" s="15">
        <f t="shared" si="11"/>
        <v>15.970865965632175</v>
      </c>
      <c r="AD162" s="15">
        <f t="shared" si="22"/>
        <v>13.401147741343731</v>
      </c>
      <c r="AE162" s="15">
        <f t="shared" si="23"/>
        <v>-3507.050584469479</v>
      </c>
      <c r="AH162" s="10"/>
      <c r="AI162" s="10"/>
      <c r="AJ162" s="10"/>
      <c r="AK162" s="10"/>
      <c r="AL162" s="10"/>
      <c r="AM162" s="10"/>
      <c r="AN162" s="10"/>
      <c r="AO162" s="10"/>
      <c r="AP162" s="10"/>
      <c r="AQ162" s="10"/>
      <c r="AR162" s="10"/>
      <c r="AS162" s="10"/>
      <c r="AT162" s="10"/>
    </row>
    <row r="163" spans="9:46" x14ac:dyDescent="0.25">
      <c r="I163" s="3">
        <v>2000</v>
      </c>
      <c r="J163" s="3">
        <v>20</v>
      </c>
      <c r="K163" s="10">
        <f t="shared" si="13"/>
        <v>10.424242424242522</v>
      </c>
      <c r="L163" s="10">
        <f t="shared" si="14"/>
        <v>9.7955836833441072</v>
      </c>
      <c r="M163" s="10">
        <f t="shared" si="15"/>
        <v>3.5653008880009436</v>
      </c>
      <c r="N163" s="10">
        <f>(L163*(C$150+C$151*SIN(RADIANS(J163))))+(-M163*(C$149+C$151*COS(RADIANS(J163))))</f>
        <v>-90.031898065872383</v>
      </c>
      <c r="O163" s="10"/>
      <c r="P163" s="3">
        <v>2000</v>
      </c>
      <c r="Q163" s="3">
        <v>20</v>
      </c>
      <c r="R163" s="10">
        <f t="shared" si="16"/>
        <v>10.424242424242522</v>
      </c>
      <c r="S163" s="10">
        <f t="shared" si="17"/>
        <v>9.7955836833441072</v>
      </c>
      <c r="T163" s="10">
        <f t="shared" si="18"/>
        <v>3.5653008880009436</v>
      </c>
      <c r="U163" s="10">
        <f>(-S163*(C$150-C$151*SIN(RADIANS(Q163))))+(-T163*(C$149+K$151*COS(RADIANS(Q163))))</f>
        <v>-1714.1199412011006</v>
      </c>
      <c r="W163" s="10">
        <f t="shared" si="19"/>
        <v>19.591167366688214</v>
      </c>
      <c r="X163" s="10">
        <f t="shared" si="20"/>
        <v>7.1306017760018872</v>
      </c>
      <c r="Y163" s="10">
        <f t="shared" si="21"/>
        <v>-1804.151839266973</v>
      </c>
      <c r="AA163" s="3">
        <v>2000</v>
      </c>
      <c r="AB163" s="3">
        <v>20</v>
      </c>
      <c r="AC163" s="28">
        <f t="shared" si="11"/>
        <v>19.591167366688214</v>
      </c>
      <c r="AD163" s="28">
        <f t="shared" si="22"/>
        <v>7.1306017760018872</v>
      </c>
      <c r="AE163" s="28">
        <f t="shared" si="23"/>
        <v>-1804.151839266973</v>
      </c>
      <c r="AH163" s="10"/>
      <c r="AI163" s="10"/>
      <c r="AJ163" s="10"/>
      <c r="AK163" s="10"/>
      <c r="AL163" s="10"/>
      <c r="AM163" s="10"/>
      <c r="AN163" s="10"/>
      <c r="AO163" s="10"/>
      <c r="AP163" s="10"/>
      <c r="AQ163" s="10"/>
      <c r="AR163" s="10"/>
      <c r="AS163" s="10"/>
      <c r="AT163" s="10"/>
    </row>
    <row r="164" spans="9:46" x14ac:dyDescent="0.25">
      <c r="I164" s="3">
        <v>2000</v>
      </c>
      <c r="J164" s="3">
        <v>0</v>
      </c>
      <c r="K164" s="10">
        <f t="shared" si="13"/>
        <v>10.424242424242522</v>
      </c>
      <c r="L164" s="10">
        <f t="shared" si="14"/>
        <v>10.424242424242522</v>
      </c>
      <c r="M164" s="10">
        <f t="shared" si="15"/>
        <v>0</v>
      </c>
      <c r="N164" s="10">
        <f>(L164*(C$150+C$151*SIN(RADIANS(J164))))+(-M164*(C$149+C$151*COS(RADIANS(J164))))</f>
        <v>1042.424242424252</v>
      </c>
      <c r="O164" s="10"/>
      <c r="P164" s="3">
        <v>2000</v>
      </c>
      <c r="Q164" s="3">
        <v>0</v>
      </c>
      <c r="R164" s="10">
        <f t="shared" si="16"/>
        <v>10.424242424242522</v>
      </c>
      <c r="S164" s="10">
        <f t="shared" si="17"/>
        <v>10.424242424242522</v>
      </c>
      <c r="T164" s="10">
        <f t="shared" si="18"/>
        <v>0</v>
      </c>
      <c r="U164" s="10">
        <f>(-S164*(C$150-C$151*SIN(RADIANS(Q164))))+(-T164*(C$149+K$151*COS(RADIANS(Q164))))</f>
        <v>-1042.424242424252</v>
      </c>
      <c r="W164" s="10">
        <f t="shared" si="19"/>
        <v>20.848484848485043</v>
      </c>
      <c r="X164" s="10">
        <f t="shared" si="20"/>
        <v>0</v>
      </c>
      <c r="Y164" s="10">
        <f t="shared" si="21"/>
        <v>0</v>
      </c>
      <c r="AA164" s="3">
        <v>2000</v>
      </c>
      <c r="AB164" s="3">
        <v>0</v>
      </c>
      <c r="AC164" s="25">
        <f t="shared" si="11"/>
        <v>20.848484848485043</v>
      </c>
      <c r="AD164" s="25">
        <f t="shared" si="22"/>
        <v>0</v>
      </c>
      <c r="AE164" s="25">
        <f t="shared" si="23"/>
        <v>0</v>
      </c>
      <c r="AH164" s="10"/>
      <c r="AI164" s="10">
        <v>-40</v>
      </c>
      <c r="AJ164" s="10">
        <v>-20</v>
      </c>
      <c r="AK164" s="10">
        <v>0</v>
      </c>
      <c r="AL164" s="10">
        <v>20</v>
      </c>
      <c r="AM164" s="10">
        <v>40</v>
      </c>
      <c r="AN164" s="10"/>
      <c r="AO164" s="10"/>
      <c r="AP164" s="10">
        <v>-40</v>
      </c>
      <c r="AQ164" s="10">
        <v>-20</v>
      </c>
      <c r="AR164" s="10">
        <v>0</v>
      </c>
      <c r="AS164" s="10">
        <v>20</v>
      </c>
      <c r="AT164" s="10">
        <v>40</v>
      </c>
    </row>
    <row r="165" spans="9:46" x14ac:dyDescent="0.25">
      <c r="I165" s="3">
        <v>2000</v>
      </c>
      <c r="J165" s="3">
        <v>-20</v>
      </c>
      <c r="K165" s="10">
        <f t="shared" si="13"/>
        <v>10.424242424242522</v>
      </c>
      <c r="L165" s="10">
        <f t="shared" si="14"/>
        <v>9.7955836833441072</v>
      </c>
      <c r="M165" s="10">
        <f t="shared" si="15"/>
        <v>-3.5653008880009436</v>
      </c>
      <c r="N165" s="10">
        <f>(L165*(C$150+C$151*SIN(RADIANS(J165))))+(-M165*(C$149+C$151*COS(RADIANS(J165))))</f>
        <v>2049.148634734694</v>
      </c>
      <c r="O165" s="10"/>
      <c r="P165" s="3">
        <v>2000</v>
      </c>
      <c r="Q165" s="3">
        <v>-20</v>
      </c>
      <c r="R165" s="10">
        <f t="shared" si="16"/>
        <v>10.424242424242522</v>
      </c>
      <c r="S165" s="10">
        <f t="shared" si="17"/>
        <v>9.7955836833441072</v>
      </c>
      <c r="T165" s="10">
        <f t="shared" si="18"/>
        <v>-3.5653008880009436</v>
      </c>
      <c r="U165" s="10">
        <f>(-S165*(C$150-C$151*SIN(RADIANS(Q165))))+(-T165*(C$149+K$151*COS(RADIANS(Q165))))</f>
        <v>-244.99679546772109</v>
      </c>
      <c r="W165" s="10">
        <f t="shared" si="19"/>
        <v>19.591167366688214</v>
      </c>
      <c r="X165" s="10">
        <f t="shared" si="20"/>
        <v>-7.1306017760018872</v>
      </c>
      <c r="Y165" s="10">
        <f t="shared" si="21"/>
        <v>1804.151839266973</v>
      </c>
      <c r="AA165" s="3">
        <v>2000</v>
      </c>
      <c r="AB165" s="3">
        <v>-20</v>
      </c>
      <c r="AC165" s="24">
        <f t="shared" si="11"/>
        <v>19.591167366688214</v>
      </c>
      <c r="AD165" s="24">
        <f t="shared" si="22"/>
        <v>-7.1306017760018872</v>
      </c>
      <c r="AE165" s="24">
        <f t="shared" si="23"/>
        <v>1804.151839266973</v>
      </c>
      <c r="AH165" s="10">
        <v>4000</v>
      </c>
      <c r="AI165" s="21">
        <f>AD161</f>
        <v>-249.7132471570132</v>
      </c>
      <c r="AJ165" s="23">
        <f>AD160</f>
        <v>-132.86964355863861</v>
      </c>
      <c r="AK165" s="26">
        <f>AD159</f>
        <v>0</v>
      </c>
      <c r="AL165" s="27">
        <f>AD158</f>
        <v>132.86964355863861</v>
      </c>
      <c r="AM165" s="29">
        <f>AD157</f>
        <v>249.7132471570132</v>
      </c>
      <c r="AN165" s="10"/>
      <c r="AO165" s="10">
        <v>4000</v>
      </c>
      <c r="AP165" s="21">
        <f>AD161</f>
        <v>-249.7132471570132</v>
      </c>
      <c r="AQ165" s="23">
        <f>AD160</f>
        <v>-132.86964355863861</v>
      </c>
      <c r="AR165" s="26">
        <f>AD159</f>
        <v>0</v>
      </c>
      <c r="AS165" s="27">
        <f>AD158</f>
        <v>132.86964355863861</v>
      </c>
      <c r="AT165" s="29">
        <f>AD157</f>
        <v>249.7132471570132</v>
      </c>
    </row>
    <row r="166" spans="9:46" x14ac:dyDescent="0.25">
      <c r="I166" s="3">
        <v>2000</v>
      </c>
      <c r="J166" s="3">
        <v>-40</v>
      </c>
      <c r="K166" s="10">
        <f t="shared" si="13"/>
        <v>10.424242424242522</v>
      </c>
      <c r="L166" s="10">
        <f t="shared" si="14"/>
        <v>7.9854329828160875</v>
      </c>
      <c r="M166" s="10">
        <f t="shared" si="15"/>
        <v>-6.7005738706718656</v>
      </c>
      <c r="N166" s="10">
        <f>(L166*(C$150+C$151*SIN(RADIANS(J166))))+(-M166*(C$149+C$151*COS(RADIANS(J166))))</f>
        <v>2808.7154594831682</v>
      </c>
      <c r="O166" s="10"/>
      <c r="P166" s="3">
        <v>2000</v>
      </c>
      <c r="Q166" s="3">
        <v>-40</v>
      </c>
      <c r="R166" s="10">
        <f t="shared" si="16"/>
        <v>10.424242424242522</v>
      </c>
      <c r="S166" s="10">
        <f t="shared" si="17"/>
        <v>7.9854329828160875</v>
      </c>
      <c r="T166" s="10">
        <f t="shared" si="18"/>
        <v>-6.7005738706718656</v>
      </c>
      <c r="U166" s="10">
        <f>(-S166*(C$150-C$151*SIN(RADIANS(Q166))))+(-T166*(C$149+K$151*COS(RADIANS(Q166))))</f>
        <v>698.33512498631057</v>
      </c>
      <c r="W166" s="10">
        <f t="shared" si="19"/>
        <v>15.970865965632175</v>
      </c>
      <c r="X166" s="10">
        <f t="shared" si="20"/>
        <v>-13.401147741343731</v>
      </c>
      <c r="Y166" s="10">
        <f t="shared" si="21"/>
        <v>3507.050584469479</v>
      </c>
      <c r="AA166" s="3">
        <v>2000</v>
      </c>
      <c r="AB166" s="3">
        <v>-40</v>
      </c>
      <c r="AC166" s="22">
        <f t="shared" si="11"/>
        <v>15.970865965632175</v>
      </c>
      <c r="AD166" s="22">
        <f t="shared" si="22"/>
        <v>-13.401147741343731</v>
      </c>
      <c r="AE166" s="22">
        <f t="shared" si="23"/>
        <v>3507.050584469479</v>
      </c>
      <c r="AH166" s="10">
        <v>2000</v>
      </c>
      <c r="AI166" s="21">
        <f>AD166</f>
        <v>-13.401147741343731</v>
      </c>
      <c r="AJ166" s="23">
        <f>AD165</f>
        <v>-7.1306017760018872</v>
      </c>
      <c r="AK166" s="26">
        <f>AD164</f>
        <v>0</v>
      </c>
      <c r="AL166" s="27">
        <f>AD163</f>
        <v>7.1306017760018872</v>
      </c>
      <c r="AM166" s="29">
        <f>AD162</f>
        <v>13.401147741343731</v>
      </c>
      <c r="AN166" s="10"/>
      <c r="AO166" s="10">
        <v>2000</v>
      </c>
      <c r="AP166" s="21">
        <f>AD166</f>
        <v>-13.401147741343731</v>
      </c>
      <c r="AQ166" s="23">
        <f>AD165</f>
        <v>-7.1306017760018872</v>
      </c>
      <c r="AR166" s="26">
        <f>AD164</f>
        <v>0</v>
      </c>
      <c r="AS166" s="27">
        <f>AD163</f>
        <v>7.1306017760018872</v>
      </c>
      <c r="AT166" s="29">
        <f>AD162</f>
        <v>13.401147741343731</v>
      </c>
    </row>
    <row r="167" spans="9:46" x14ac:dyDescent="0.25">
      <c r="I167" s="3">
        <v>0</v>
      </c>
      <c r="J167" s="3">
        <v>0</v>
      </c>
      <c r="K167" s="10">
        <f t="shared" si="13"/>
        <v>0</v>
      </c>
      <c r="L167" s="10">
        <f t="shared" si="14"/>
        <v>0</v>
      </c>
      <c r="M167" s="10">
        <f t="shared" si="15"/>
        <v>0</v>
      </c>
      <c r="N167" s="10">
        <f>(L167*(C$150+C$151*SIN(RADIANS(J167))))+(-M167*(C$149+C$151*COS(RADIANS(J167))))</f>
        <v>0</v>
      </c>
      <c r="O167" s="10"/>
      <c r="P167" s="3">
        <v>0</v>
      </c>
      <c r="Q167" s="3">
        <v>0</v>
      </c>
      <c r="R167" s="10">
        <f t="shared" si="16"/>
        <v>0</v>
      </c>
      <c r="S167" s="10">
        <f t="shared" si="17"/>
        <v>0</v>
      </c>
      <c r="T167" s="10">
        <f t="shared" si="18"/>
        <v>0</v>
      </c>
      <c r="U167" s="10">
        <f>(-S167*(C$150-C$151*SIN(RADIANS(Q167))))+(-T167*(C$149+K$151*COS(RADIANS(Q167))))</f>
        <v>0</v>
      </c>
      <c r="W167" s="10">
        <f t="shared" si="19"/>
        <v>0</v>
      </c>
      <c r="X167" s="10">
        <f t="shared" si="20"/>
        <v>0</v>
      </c>
      <c r="Y167" s="10">
        <f t="shared" si="21"/>
        <v>0</v>
      </c>
      <c r="AA167" s="3">
        <v>0</v>
      </c>
      <c r="AB167" s="3">
        <v>0</v>
      </c>
      <c r="AC167" s="10">
        <f t="shared" si="11"/>
        <v>0</v>
      </c>
      <c r="AD167" s="10">
        <f t="shared" si="22"/>
        <v>0</v>
      </c>
      <c r="AE167" s="10">
        <f t="shared" si="23"/>
        <v>0</v>
      </c>
      <c r="AH167" s="10">
        <v>0</v>
      </c>
      <c r="AI167" s="20"/>
      <c r="AJ167" s="20"/>
      <c r="AK167" s="20"/>
      <c r="AL167" s="20"/>
      <c r="AM167" s="20"/>
      <c r="AN167" s="10"/>
      <c r="AO167" s="10">
        <v>0</v>
      </c>
      <c r="AP167" s="20"/>
      <c r="AQ167" s="20"/>
      <c r="AR167" s="20"/>
      <c r="AS167" s="20"/>
      <c r="AT167" s="20"/>
    </row>
    <row r="168" spans="9:46" x14ac:dyDescent="0.25">
      <c r="I168" s="3">
        <v>-2000</v>
      </c>
      <c r="J168" s="3">
        <v>40</v>
      </c>
      <c r="K168" s="10">
        <f t="shared" si="13"/>
        <v>-5.2121212121212608</v>
      </c>
      <c r="L168" s="10">
        <f t="shared" si="14"/>
        <v>-3.9927164914080437</v>
      </c>
      <c r="M168" s="10">
        <f t="shared" si="15"/>
        <v>-3.3502869353359328</v>
      </c>
      <c r="N168" s="10">
        <f>(L168*(C$150+C$151*SIN(RADIANS(J168))))+(-M168*(C$149+C$151*COS(RADIANS(J168))))</f>
        <v>605.81443145997537</v>
      </c>
      <c r="O168" s="10"/>
      <c r="P168" s="3">
        <v>-2000</v>
      </c>
      <c r="Q168" s="3">
        <v>40</v>
      </c>
      <c r="R168" s="10">
        <f t="shared" si="16"/>
        <v>-5.2121212121212608</v>
      </c>
      <c r="S168" s="10">
        <f t="shared" si="17"/>
        <v>-3.9927164914080437</v>
      </c>
      <c r="T168" s="10">
        <f t="shared" si="18"/>
        <v>-3.3502869353359328</v>
      </c>
      <c r="U168" s="10">
        <f>(-S168*(C$150-C$151*SIN(RADIANS(Q168))))+(-T168*(C$149+K$151*COS(RADIANS(Q168))))</f>
        <v>1147.7108607747641</v>
      </c>
      <c r="W168" s="10">
        <f t="shared" si="19"/>
        <v>-7.9854329828160875</v>
      </c>
      <c r="X168" s="10">
        <f t="shared" si="20"/>
        <v>-6.7005738706718656</v>
      </c>
      <c r="Y168" s="10">
        <f t="shared" si="21"/>
        <v>1753.5252922347395</v>
      </c>
      <c r="AA168" s="3">
        <v>-2000</v>
      </c>
      <c r="AB168" s="3">
        <v>40</v>
      </c>
      <c r="AC168" s="15">
        <f t="shared" si="11"/>
        <v>-7.9854329828160875</v>
      </c>
      <c r="AD168" s="15">
        <f t="shared" si="22"/>
        <v>-6.7005738706718656</v>
      </c>
      <c r="AE168" s="15">
        <f t="shared" si="23"/>
        <v>1753.5252922347395</v>
      </c>
      <c r="AH168" s="10">
        <v>-2000</v>
      </c>
      <c r="AI168" s="21">
        <f>AD172</f>
        <v>6.7005738706718656</v>
      </c>
      <c r="AJ168" s="23">
        <f>AD171</f>
        <v>3.5653008880009436</v>
      </c>
      <c r="AK168" s="26">
        <f>AD170</f>
        <v>0</v>
      </c>
      <c r="AL168" s="27">
        <f>AD169</f>
        <v>-3.5653008880009436</v>
      </c>
      <c r="AM168" s="29">
        <f>AD168</f>
        <v>-6.7005738706718656</v>
      </c>
      <c r="AN168" s="10"/>
      <c r="AO168" s="10">
        <v>-2000</v>
      </c>
      <c r="AP168" s="21">
        <f>AD172</f>
        <v>6.7005738706718656</v>
      </c>
      <c r="AQ168" s="23">
        <f>AD171</f>
        <v>3.5653008880009436</v>
      </c>
      <c r="AR168" s="26">
        <f>AD170</f>
        <v>0</v>
      </c>
      <c r="AS168" s="27">
        <f>AD169</f>
        <v>-3.5653008880009436</v>
      </c>
      <c r="AT168" s="29">
        <f>AD168</f>
        <v>-6.7005738706718656</v>
      </c>
    </row>
    <row r="169" spans="9:46" x14ac:dyDescent="0.25">
      <c r="I169" s="3">
        <v>-2000</v>
      </c>
      <c r="J169" s="3">
        <v>20</v>
      </c>
      <c r="K169" s="10">
        <f t="shared" si="13"/>
        <v>-5.2121212121212608</v>
      </c>
      <c r="L169" s="10">
        <f t="shared" si="14"/>
        <v>-4.8977918416720536</v>
      </c>
      <c r="M169" s="10">
        <f t="shared" si="15"/>
        <v>-1.7826504440004718</v>
      </c>
      <c r="N169" s="10">
        <f>(L169*(C$150+C$151*SIN(RADIANS(J169))))+(-M169*(C$149+C$151*COS(RADIANS(J169))))</f>
        <v>45.015949032936192</v>
      </c>
      <c r="O169" s="10"/>
      <c r="P169" s="3">
        <v>-2000</v>
      </c>
      <c r="Q169" s="3">
        <v>20</v>
      </c>
      <c r="R169" s="10">
        <f t="shared" si="16"/>
        <v>-5.2121212121212608</v>
      </c>
      <c r="S169" s="10">
        <f t="shared" si="17"/>
        <v>-4.8977918416720536</v>
      </c>
      <c r="T169" s="10">
        <f t="shared" si="18"/>
        <v>-1.7826504440004718</v>
      </c>
      <c r="U169" s="10">
        <f>(-S169*(C$150-C$151*SIN(RADIANS(Q169))))+(-T169*(C$149+K$151*COS(RADIANS(Q169))))</f>
        <v>857.05997060055029</v>
      </c>
      <c r="W169" s="10">
        <f t="shared" si="19"/>
        <v>-9.7955836833441072</v>
      </c>
      <c r="X169" s="10">
        <f t="shared" si="20"/>
        <v>-3.5653008880009436</v>
      </c>
      <c r="Y169" s="10">
        <f t="shared" si="21"/>
        <v>902.07591963348648</v>
      </c>
      <c r="AA169" s="3">
        <v>-2000</v>
      </c>
      <c r="AB169" s="3">
        <v>20</v>
      </c>
      <c r="AC169" s="28">
        <f t="shared" si="11"/>
        <v>-9.7955836833441072</v>
      </c>
      <c r="AD169" s="28">
        <f t="shared" si="22"/>
        <v>-3.5653008880009436</v>
      </c>
      <c r="AE169" s="28">
        <f t="shared" si="23"/>
        <v>902.07591963348648</v>
      </c>
      <c r="AH169" s="10">
        <v>-4000</v>
      </c>
      <c r="AI169" s="21">
        <f>AD177</f>
        <v>124.8566235785066</v>
      </c>
      <c r="AJ169" s="23">
        <f>AD176</f>
        <v>66.434821779319307</v>
      </c>
      <c r="AK169" s="26">
        <f>AD175</f>
        <v>0</v>
      </c>
      <c r="AL169" s="27">
        <f>AD174</f>
        <v>-66.434821779319307</v>
      </c>
      <c r="AM169" s="29">
        <f>AD173</f>
        <v>-124.8566235785066</v>
      </c>
      <c r="AN169" s="10"/>
      <c r="AO169" s="10">
        <v>-4000</v>
      </c>
      <c r="AP169" s="21">
        <f>AD177</f>
        <v>124.8566235785066</v>
      </c>
      <c r="AQ169" s="23">
        <f>AD176</f>
        <v>66.434821779319307</v>
      </c>
      <c r="AR169" s="26">
        <f>AD175</f>
        <v>0</v>
      </c>
      <c r="AS169" s="27">
        <f>AD174</f>
        <v>-66.434821779319307</v>
      </c>
      <c r="AT169" s="29">
        <f>AD173</f>
        <v>-124.8566235785066</v>
      </c>
    </row>
    <row r="170" spans="9:46" x14ac:dyDescent="0.25">
      <c r="I170" s="3">
        <v>-2000</v>
      </c>
      <c r="J170" s="3">
        <v>0</v>
      </c>
      <c r="K170" s="10">
        <f t="shared" si="13"/>
        <v>-5.2121212121212608</v>
      </c>
      <c r="L170" s="10">
        <f t="shared" si="14"/>
        <v>-5.2121212121212608</v>
      </c>
      <c r="M170" s="10">
        <f t="shared" si="15"/>
        <v>0</v>
      </c>
      <c r="N170" s="10">
        <f>(L170*(C$150+C$151*SIN(RADIANS(J170))))+(-M170*(C$149+C$151*COS(RADIANS(J170))))</f>
        <v>-521.21212121212602</v>
      </c>
      <c r="O170" s="10"/>
      <c r="P170" s="3">
        <v>-2000</v>
      </c>
      <c r="Q170" s="3">
        <v>0</v>
      </c>
      <c r="R170" s="10">
        <f t="shared" si="16"/>
        <v>-5.2121212121212608</v>
      </c>
      <c r="S170" s="10">
        <f t="shared" si="17"/>
        <v>-5.2121212121212608</v>
      </c>
      <c r="T170" s="10">
        <f t="shared" si="18"/>
        <v>0</v>
      </c>
      <c r="U170" s="10">
        <f>(-S170*(C$150-C$151*SIN(RADIANS(Q170))))+(-T170*(C$149+K$151*COS(RADIANS(Q170))))</f>
        <v>521.21212121212602</v>
      </c>
      <c r="W170" s="10">
        <f t="shared" si="19"/>
        <v>-10.424242424242522</v>
      </c>
      <c r="X170" s="10">
        <f t="shared" si="20"/>
        <v>0</v>
      </c>
      <c r="Y170" s="10">
        <f t="shared" si="21"/>
        <v>0</v>
      </c>
      <c r="AA170" s="3">
        <v>-2000</v>
      </c>
      <c r="AB170" s="3">
        <v>0</v>
      </c>
      <c r="AC170" s="25">
        <f t="shared" si="11"/>
        <v>-10.424242424242522</v>
      </c>
      <c r="AD170" s="25">
        <f t="shared" si="22"/>
        <v>0</v>
      </c>
      <c r="AE170" s="25">
        <f t="shared" si="23"/>
        <v>0</v>
      </c>
      <c r="AH170" s="10"/>
      <c r="AI170" s="10"/>
      <c r="AJ170" s="10"/>
      <c r="AK170" s="10"/>
      <c r="AL170" s="10"/>
      <c r="AM170" s="10"/>
      <c r="AN170" s="10"/>
      <c r="AO170" s="10"/>
      <c r="AP170" s="10"/>
      <c r="AQ170" s="10"/>
      <c r="AR170" s="10"/>
      <c r="AS170" s="10"/>
      <c r="AT170" s="10"/>
    </row>
    <row r="171" spans="9:46" x14ac:dyDescent="0.25">
      <c r="I171" s="3">
        <v>-2000</v>
      </c>
      <c r="J171" s="3">
        <v>-20</v>
      </c>
      <c r="K171" s="10">
        <f t="shared" si="13"/>
        <v>-5.2121212121212608</v>
      </c>
      <c r="L171" s="10">
        <f t="shared" si="14"/>
        <v>-4.8977918416720536</v>
      </c>
      <c r="M171" s="10">
        <f t="shared" si="15"/>
        <v>1.7826504440004718</v>
      </c>
      <c r="N171" s="10">
        <f>(L171*(C$150+C$151*SIN(RADIANS(J171))))+(-M171*(C$149+C$151*COS(RADIANS(J171))))</f>
        <v>-1024.574317367347</v>
      </c>
      <c r="O171" s="10"/>
      <c r="P171" s="3">
        <v>-2000</v>
      </c>
      <c r="Q171" s="3">
        <v>-20</v>
      </c>
      <c r="R171" s="10">
        <f t="shared" si="16"/>
        <v>-5.2121212121212608</v>
      </c>
      <c r="S171" s="10">
        <f t="shared" si="17"/>
        <v>-4.8977918416720536</v>
      </c>
      <c r="T171" s="10">
        <f t="shared" si="18"/>
        <v>1.7826504440004718</v>
      </c>
      <c r="U171" s="10">
        <f>(-S171*(C$150-C$151*SIN(RADIANS(Q171))))+(-T171*(C$149+K$151*COS(RADIANS(Q171))))</f>
        <v>122.49839773386054</v>
      </c>
      <c r="W171" s="10">
        <f t="shared" si="19"/>
        <v>-9.7955836833441072</v>
      </c>
      <c r="X171" s="10">
        <f t="shared" si="20"/>
        <v>3.5653008880009436</v>
      </c>
      <c r="Y171" s="10">
        <f t="shared" si="21"/>
        <v>-902.07591963348648</v>
      </c>
      <c r="AA171" s="3">
        <v>-2000</v>
      </c>
      <c r="AB171" s="3">
        <v>-20</v>
      </c>
      <c r="AC171" s="24">
        <f t="shared" si="11"/>
        <v>-9.7955836833441072</v>
      </c>
      <c r="AD171" s="24">
        <f t="shared" si="22"/>
        <v>3.5653008880009436</v>
      </c>
      <c r="AE171" s="24">
        <f t="shared" si="23"/>
        <v>-902.07591963348648</v>
      </c>
      <c r="AH171" s="10"/>
      <c r="AI171" s="10"/>
      <c r="AJ171" s="10"/>
      <c r="AK171" s="10"/>
      <c r="AL171" s="10"/>
      <c r="AM171" s="10"/>
      <c r="AN171" s="10"/>
      <c r="AO171" s="10"/>
      <c r="AP171" s="10"/>
      <c r="AQ171" s="10"/>
      <c r="AR171" s="10"/>
      <c r="AS171" s="10"/>
      <c r="AT171" s="10"/>
    </row>
    <row r="172" spans="9:46" x14ac:dyDescent="0.25">
      <c r="I172" s="3">
        <v>-2000</v>
      </c>
      <c r="J172" s="3">
        <v>-40</v>
      </c>
      <c r="K172" s="10">
        <f t="shared" si="13"/>
        <v>-5.2121212121212608</v>
      </c>
      <c r="L172" s="10">
        <f t="shared" si="14"/>
        <v>-3.9927164914080437</v>
      </c>
      <c r="M172" s="10">
        <f t="shared" si="15"/>
        <v>3.3502869353359328</v>
      </c>
      <c r="N172" s="10">
        <f>(L172*(C$150+C$151*SIN(RADIANS(J172))))+(-M172*(C$149+C$151*COS(RADIANS(J172))))</f>
        <v>-1404.3577297415841</v>
      </c>
      <c r="O172" s="10"/>
      <c r="P172" s="3">
        <v>-2000</v>
      </c>
      <c r="Q172" s="3">
        <v>-40</v>
      </c>
      <c r="R172" s="10">
        <f t="shared" si="16"/>
        <v>-5.2121212121212608</v>
      </c>
      <c r="S172" s="10">
        <f t="shared" si="17"/>
        <v>-3.9927164914080437</v>
      </c>
      <c r="T172" s="10">
        <f t="shared" si="18"/>
        <v>3.3502869353359328</v>
      </c>
      <c r="U172" s="10">
        <f>(-S172*(C$150-C$151*SIN(RADIANS(Q172))))+(-T172*(C$149+K$151*COS(RADIANS(Q172))))</f>
        <v>-349.16756249315529</v>
      </c>
      <c r="W172" s="10">
        <f t="shared" si="19"/>
        <v>-7.9854329828160875</v>
      </c>
      <c r="X172" s="10">
        <f t="shared" si="20"/>
        <v>6.7005738706718656</v>
      </c>
      <c r="Y172" s="10">
        <f t="shared" si="21"/>
        <v>-1753.5252922347395</v>
      </c>
      <c r="AA172" s="3">
        <v>-2000</v>
      </c>
      <c r="AB172" s="3">
        <v>-40</v>
      </c>
      <c r="AC172" s="22">
        <f t="shared" si="11"/>
        <v>-7.9854329828160875</v>
      </c>
      <c r="AD172" s="22">
        <f t="shared" si="22"/>
        <v>6.7005738706718656</v>
      </c>
      <c r="AE172" s="22">
        <f t="shared" si="23"/>
        <v>-1753.5252922347395</v>
      </c>
      <c r="AH172" s="10" t="s">
        <v>92</v>
      </c>
      <c r="AI172" s="10">
        <v>-40</v>
      </c>
      <c r="AJ172" s="10">
        <v>-20</v>
      </c>
      <c r="AK172" s="10">
        <v>0</v>
      </c>
      <c r="AL172" s="10">
        <v>20</v>
      </c>
      <c r="AM172" s="10">
        <v>40</v>
      </c>
      <c r="AN172" s="10"/>
      <c r="AO172" s="10"/>
      <c r="AP172" s="10">
        <v>-40</v>
      </c>
      <c r="AQ172" s="10">
        <v>-20</v>
      </c>
      <c r="AR172" s="10">
        <v>0</v>
      </c>
      <c r="AS172" s="10">
        <v>20</v>
      </c>
      <c r="AT172" s="10">
        <v>40</v>
      </c>
    </row>
    <row r="173" spans="9:46" x14ac:dyDescent="0.25">
      <c r="I173" s="3">
        <v>-4000</v>
      </c>
      <c r="J173" s="3">
        <v>40</v>
      </c>
      <c r="K173" s="10">
        <f t="shared" si="13"/>
        <v>-97.121212121212153</v>
      </c>
      <c r="L173" s="10">
        <f t="shared" si="14"/>
        <v>-74.399164854434105</v>
      </c>
      <c r="M173" s="10">
        <f t="shared" si="15"/>
        <v>-62.4283117892533</v>
      </c>
      <c r="N173" s="10">
        <f>(L173*(C$150+C$151*SIN(RADIANS(J173))))+(-M173*(C$149+C$151*COS(RADIANS(J173))))</f>
        <v>11288.577051332579</v>
      </c>
      <c r="O173" s="10"/>
      <c r="P173" s="3">
        <v>-4000</v>
      </c>
      <c r="Q173" s="3">
        <v>40</v>
      </c>
      <c r="R173" s="10">
        <f t="shared" si="16"/>
        <v>-97.121212121212153</v>
      </c>
      <c r="S173" s="10">
        <f t="shared" si="17"/>
        <v>-74.399164854434105</v>
      </c>
      <c r="T173" s="10">
        <f t="shared" si="18"/>
        <v>-62.4283117892533</v>
      </c>
      <c r="U173" s="10">
        <f>(-S173*(C$150-C$151*SIN(RADIANS(Q173))))+(-T173*(C$149+K$151*COS(RADIANS(Q173))))</f>
        <v>21386.123888273753</v>
      </c>
      <c r="W173" s="10">
        <f t="shared" si="19"/>
        <v>-148.79832970886821</v>
      </c>
      <c r="X173" s="10">
        <f t="shared" si="20"/>
        <v>-124.8566235785066</v>
      </c>
      <c r="Y173" s="10">
        <f t="shared" si="21"/>
        <v>32674.700939606329</v>
      </c>
      <c r="AA173" s="3">
        <v>-4000</v>
      </c>
      <c r="AB173" s="3">
        <v>40</v>
      </c>
      <c r="AC173" s="15">
        <f t="shared" si="11"/>
        <v>-148.79832970886821</v>
      </c>
      <c r="AD173" s="15">
        <f t="shared" si="22"/>
        <v>-124.8566235785066</v>
      </c>
      <c r="AE173" s="15">
        <f t="shared" si="23"/>
        <v>32674.700939606329</v>
      </c>
      <c r="AH173" s="10">
        <v>4000</v>
      </c>
      <c r="AI173" s="21">
        <f>AE161</f>
        <v>65349.401879212659</v>
      </c>
      <c r="AJ173" s="23">
        <f>AE160</f>
        <v>33618.061888666256</v>
      </c>
      <c r="AK173" s="26">
        <f>AE159</f>
        <v>0</v>
      </c>
      <c r="AL173" s="27">
        <f>AE158</f>
        <v>-33618.061888666256</v>
      </c>
      <c r="AM173" s="29">
        <f>AE157</f>
        <v>-65349.401879212659</v>
      </c>
      <c r="AN173" s="10"/>
      <c r="AO173" s="10">
        <v>4000</v>
      </c>
      <c r="AP173" s="21">
        <f>AE161</f>
        <v>65349.401879212659</v>
      </c>
      <c r="AQ173" s="23">
        <f>AE160</f>
        <v>33618.061888666256</v>
      </c>
      <c r="AR173" s="26">
        <f>AE159</f>
        <v>0</v>
      </c>
      <c r="AS173" s="27">
        <f>AE158</f>
        <v>-33618.061888666256</v>
      </c>
      <c r="AT173" s="29">
        <f>AE157</f>
        <v>-65349.401879212659</v>
      </c>
    </row>
    <row r="174" spans="9:46" x14ac:dyDescent="0.25">
      <c r="I174" s="3">
        <v>-4000</v>
      </c>
      <c r="J174" s="3">
        <v>20</v>
      </c>
      <c r="K174" s="10">
        <f t="shared" si="13"/>
        <v>-97.121212121212153</v>
      </c>
      <c r="L174" s="10">
        <f t="shared" si="14"/>
        <v>-91.264086352085982</v>
      </c>
      <c r="M174" s="10">
        <f t="shared" si="15"/>
        <v>-33.217410889659654</v>
      </c>
      <c r="N174" s="10">
        <f>(L174*(C$150+C$151*SIN(RADIANS(J174))))+(-M174*(C$149+C$151*COS(RADIANS(J174))))</f>
        <v>838.81463168929986</v>
      </c>
      <c r="O174" s="10"/>
      <c r="P174" s="3">
        <v>-4000</v>
      </c>
      <c r="Q174" s="3">
        <v>20</v>
      </c>
      <c r="R174" s="10">
        <f t="shared" si="16"/>
        <v>-97.121212121212153</v>
      </c>
      <c r="S174" s="10">
        <f t="shared" si="17"/>
        <v>-91.264086352085982</v>
      </c>
      <c r="T174" s="10">
        <f t="shared" si="18"/>
        <v>-33.217410889659654</v>
      </c>
      <c r="U174" s="10">
        <f>(-S174*(C$150-C$151*SIN(RADIANS(Q174))))+(-T174*(C$149+K$151*COS(RADIANS(Q174))))</f>
        <v>15970.216312643828</v>
      </c>
      <c r="W174" s="10">
        <f t="shared" si="19"/>
        <v>-182.52817270417196</v>
      </c>
      <c r="X174" s="10">
        <f t="shared" si="20"/>
        <v>-66.434821779319307</v>
      </c>
      <c r="Y174" s="10">
        <f t="shared" si="21"/>
        <v>16809.030944333128</v>
      </c>
      <c r="AA174" s="3">
        <v>-4000</v>
      </c>
      <c r="AB174" s="3">
        <v>20</v>
      </c>
      <c r="AC174" s="28">
        <f t="shared" si="11"/>
        <v>-182.52817270417196</v>
      </c>
      <c r="AD174" s="28">
        <f t="shared" si="22"/>
        <v>-66.434821779319307</v>
      </c>
      <c r="AE174" s="28">
        <f t="shared" si="23"/>
        <v>16809.030944333128</v>
      </c>
      <c r="AH174" s="10">
        <v>2000</v>
      </c>
      <c r="AI174" s="21">
        <f>AE166</f>
        <v>3507.050584469479</v>
      </c>
      <c r="AJ174" s="23">
        <f>AE165</f>
        <v>1804.151839266973</v>
      </c>
      <c r="AK174" s="26">
        <f>AE164</f>
        <v>0</v>
      </c>
      <c r="AL174" s="27">
        <f>AE163</f>
        <v>-1804.151839266973</v>
      </c>
      <c r="AM174" s="29">
        <f>AE162</f>
        <v>-3507.050584469479</v>
      </c>
      <c r="AO174" s="10">
        <v>2000</v>
      </c>
      <c r="AP174" s="21">
        <f>AE166</f>
        <v>3507.050584469479</v>
      </c>
      <c r="AQ174" s="23">
        <f>AE165</f>
        <v>1804.151839266973</v>
      </c>
      <c r="AR174" s="26">
        <f>AE164</f>
        <v>0</v>
      </c>
      <c r="AS174" s="27">
        <f>AE163</f>
        <v>-1804.151839266973</v>
      </c>
      <c r="AT174" s="29">
        <f>AE162</f>
        <v>-3507.050584469479</v>
      </c>
    </row>
    <row r="175" spans="9:46" x14ac:dyDescent="0.25">
      <c r="I175" s="3">
        <v>-4000</v>
      </c>
      <c r="J175" s="3">
        <v>0</v>
      </c>
      <c r="K175" s="10">
        <f t="shared" si="13"/>
        <v>-97.121212121212153</v>
      </c>
      <c r="L175" s="10">
        <f t="shared" si="14"/>
        <v>-97.121212121212153</v>
      </c>
      <c r="M175" s="10">
        <f t="shared" si="15"/>
        <v>0</v>
      </c>
      <c r="N175" s="10">
        <f>(L175*(C$150+C$151*SIN(RADIANS(J175))))+(-M175*(C$149+C$151*COS(RADIANS(J175))))</f>
        <v>-9712.1212121212156</v>
      </c>
      <c r="O175" s="10"/>
      <c r="P175" s="3">
        <v>-4000</v>
      </c>
      <c r="Q175" s="3">
        <v>0</v>
      </c>
      <c r="R175" s="10">
        <f t="shared" si="16"/>
        <v>-97.121212121212153</v>
      </c>
      <c r="S175" s="10">
        <f t="shared" si="17"/>
        <v>-97.121212121212153</v>
      </c>
      <c r="T175" s="10">
        <f t="shared" si="18"/>
        <v>0</v>
      </c>
      <c r="U175" s="10">
        <f>(-S175*(C$150-C$151*SIN(RADIANS(Q175))))+(-T175*(C$149+K$151*COS(RADIANS(Q175))))</f>
        <v>9712.1212121212156</v>
      </c>
      <c r="W175" s="10">
        <f t="shared" si="19"/>
        <v>-194.24242424242431</v>
      </c>
      <c r="X175" s="10">
        <f t="shared" si="20"/>
        <v>0</v>
      </c>
      <c r="Y175" s="10">
        <f t="shared" si="21"/>
        <v>0</v>
      </c>
      <c r="AA175" s="3">
        <v>-4000</v>
      </c>
      <c r="AB175" s="3">
        <v>0</v>
      </c>
      <c r="AC175" s="25">
        <f t="shared" si="11"/>
        <v>-194.24242424242431</v>
      </c>
      <c r="AD175" s="25">
        <f t="shared" si="22"/>
        <v>0</v>
      </c>
      <c r="AE175" s="25">
        <f t="shared" si="23"/>
        <v>0</v>
      </c>
      <c r="AH175" s="10">
        <v>0</v>
      </c>
      <c r="AI175" s="20"/>
      <c r="AJ175" s="20"/>
      <c r="AK175" s="20"/>
      <c r="AL175" s="20"/>
      <c r="AM175" s="20"/>
      <c r="AO175" s="10">
        <v>0</v>
      </c>
      <c r="AP175" s="20"/>
      <c r="AQ175" s="20"/>
      <c r="AR175" s="20"/>
      <c r="AS175" s="20"/>
      <c r="AT175" s="20"/>
    </row>
    <row r="176" spans="9:46" x14ac:dyDescent="0.25">
      <c r="I176" s="3">
        <v>-4000</v>
      </c>
      <c r="J176" s="3">
        <v>-20</v>
      </c>
      <c r="K176" s="10">
        <f t="shared" si="13"/>
        <v>-97.121212121212153</v>
      </c>
      <c r="L176" s="10">
        <f t="shared" si="14"/>
        <v>-91.264086352085982</v>
      </c>
      <c r="M176" s="10">
        <f t="shared" si="15"/>
        <v>33.217410889659654</v>
      </c>
      <c r="N176" s="10">
        <f>(L176*(C$150+C$151*SIN(RADIANS(J176))))+(-M176*(C$149+C$151*COS(RADIANS(J176))))</f>
        <v>-19091.631902106496</v>
      </c>
      <c r="O176" s="10"/>
      <c r="P176" s="3">
        <v>-4000</v>
      </c>
      <c r="Q176" s="3">
        <v>-20</v>
      </c>
      <c r="R176" s="10">
        <f t="shared" si="16"/>
        <v>-97.121212121212153</v>
      </c>
      <c r="S176" s="10">
        <f t="shared" si="17"/>
        <v>-91.264086352085982</v>
      </c>
      <c r="T176" s="10">
        <f t="shared" si="18"/>
        <v>33.217410889659654</v>
      </c>
      <c r="U176" s="10">
        <f>(-S176*(C$150-C$151*SIN(RADIANS(Q176))))+(-T176*(C$149+K$151*COS(RADIANS(Q176))))</f>
        <v>2282.6009577733676</v>
      </c>
      <c r="W176" s="10">
        <f t="shared" si="19"/>
        <v>-182.52817270417196</v>
      </c>
      <c r="X176" s="10">
        <f t="shared" si="20"/>
        <v>66.434821779319307</v>
      </c>
      <c r="Y176" s="10">
        <f t="shared" si="21"/>
        <v>-16809.030944333128</v>
      </c>
      <c r="AA176" s="3">
        <v>-4000</v>
      </c>
      <c r="AB176" s="3">
        <v>-20</v>
      </c>
      <c r="AC176" s="24">
        <f t="shared" si="11"/>
        <v>-182.52817270417196</v>
      </c>
      <c r="AD176" s="24">
        <f t="shared" si="22"/>
        <v>66.434821779319307</v>
      </c>
      <c r="AE176" s="24">
        <f t="shared" si="23"/>
        <v>-16809.030944333128</v>
      </c>
      <c r="AH176" s="10">
        <v>-2000</v>
      </c>
      <c r="AI176" s="21">
        <f>AE172</f>
        <v>-1753.5252922347395</v>
      </c>
      <c r="AJ176" s="23">
        <f>AE171</f>
        <v>-902.07591963348648</v>
      </c>
      <c r="AK176" s="26">
        <f>AE170</f>
        <v>0</v>
      </c>
      <c r="AL176" s="27">
        <f>AE169</f>
        <v>902.07591963348648</v>
      </c>
      <c r="AM176" s="29">
        <f>AE168</f>
        <v>1753.5252922347395</v>
      </c>
      <c r="AO176" s="10">
        <v>-2000</v>
      </c>
      <c r="AP176" s="21">
        <f>AE172</f>
        <v>-1753.5252922347395</v>
      </c>
      <c r="AQ176" s="23">
        <f>AE171</f>
        <v>-902.07591963348648</v>
      </c>
      <c r="AR176" s="26">
        <f>AE170</f>
        <v>0</v>
      </c>
      <c r="AS176" s="27">
        <f>AE169</f>
        <v>902.07591963348648</v>
      </c>
      <c r="AT176" s="29">
        <f>AE168</f>
        <v>1753.5252922347395</v>
      </c>
    </row>
    <row r="177" spans="1:46" x14ac:dyDescent="0.25">
      <c r="I177" s="3">
        <v>-4000</v>
      </c>
      <c r="J177" s="3">
        <v>-40</v>
      </c>
      <c r="K177" s="10">
        <f t="shared" si="13"/>
        <v>-97.121212121212153</v>
      </c>
      <c r="L177" s="10">
        <f t="shared" si="14"/>
        <v>-74.399164854434105</v>
      </c>
      <c r="M177" s="10">
        <f t="shared" si="15"/>
        <v>62.4283117892533</v>
      </c>
      <c r="N177" s="10">
        <f>(L177*(C$150+C$151*SIN(RADIANS(J177))))+(-M177*(C$149+C$151*COS(RADIANS(J177))))</f>
        <v>-26168.410022219399</v>
      </c>
      <c r="O177" s="10"/>
      <c r="P177" s="3">
        <v>-4000</v>
      </c>
      <c r="Q177" s="3">
        <v>-40</v>
      </c>
      <c r="R177" s="10">
        <f t="shared" si="16"/>
        <v>-97.121212121212153</v>
      </c>
      <c r="S177" s="10">
        <f t="shared" si="17"/>
        <v>-74.399164854434105</v>
      </c>
      <c r="T177" s="10">
        <f t="shared" si="18"/>
        <v>62.4283117892533</v>
      </c>
      <c r="U177" s="10">
        <f>(-S177*(C$150-C$151*SIN(RADIANS(Q177))))+(-T177*(C$149+K$151*COS(RADIANS(Q177))))</f>
        <v>-6506.2909173869321</v>
      </c>
      <c r="W177" s="10">
        <f t="shared" si="19"/>
        <v>-148.79832970886821</v>
      </c>
      <c r="X177" s="10">
        <f t="shared" si="20"/>
        <v>124.8566235785066</v>
      </c>
      <c r="Y177" s="10">
        <f t="shared" si="21"/>
        <v>-32674.700939606329</v>
      </c>
      <c r="AA177" s="3">
        <v>-4000</v>
      </c>
      <c r="AB177" s="3">
        <v>-40</v>
      </c>
      <c r="AC177" s="22">
        <f t="shared" si="11"/>
        <v>-148.79832970886821</v>
      </c>
      <c r="AD177" s="22">
        <f t="shared" si="22"/>
        <v>124.8566235785066</v>
      </c>
      <c r="AE177" s="22">
        <f t="shared" si="23"/>
        <v>-32674.700939606329</v>
      </c>
      <c r="AH177" s="10">
        <v>-4000</v>
      </c>
      <c r="AI177" s="21">
        <f>AE177</f>
        <v>-32674.700939606329</v>
      </c>
      <c r="AJ177" s="23">
        <f>AE176</f>
        <v>-16809.030944333128</v>
      </c>
      <c r="AK177" s="26">
        <f>AE175</f>
        <v>0</v>
      </c>
      <c r="AL177" s="27">
        <f>AE174</f>
        <v>16809.030944333128</v>
      </c>
      <c r="AM177" s="29">
        <f>AE173</f>
        <v>32674.700939606329</v>
      </c>
      <c r="AO177" s="10">
        <v>-4000</v>
      </c>
      <c r="AP177" s="21">
        <f>AE177</f>
        <v>-32674.700939606329</v>
      </c>
      <c r="AQ177" s="23">
        <f>AE176</f>
        <v>-16809.030944333128</v>
      </c>
      <c r="AR177" s="26">
        <f>AE175</f>
        <v>0</v>
      </c>
      <c r="AS177" s="27">
        <f>AE174</f>
        <v>16809.030944333128</v>
      </c>
      <c r="AT177" s="29">
        <f>AE173</f>
        <v>32674.700939606329</v>
      </c>
    </row>
    <row r="178" spans="1:46" x14ac:dyDescent="0.25">
      <c r="I178" s="3"/>
      <c r="J178" s="3"/>
      <c r="K178" s="10"/>
      <c r="L178" s="10"/>
      <c r="M178" s="10"/>
      <c r="N178" s="10"/>
      <c r="O178" s="10"/>
      <c r="P178" s="3"/>
      <c r="Q178" s="3"/>
      <c r="R178" s="10"/>
      <c r="S178" s="10"/>
      <c r="T178" s="10"/>
      <c r="U178" s="10"/>
      <c r="W178" s="10"/>
      <c r="X178" s="10"/>
      <c r="Y178" s="10"/>
      <c r="AB178" s="10"/>
      <c r="AC178" s="10"/>
      <c r="AD178" s="10"/>
      <c r="AE178" s="10"/>
      <c r="AF178" s="10"/>
      <c r="AG178" s="10"/>
    </row>
    <row r="179" spans="1:46" x14ac:dyDescent="0.25">
      <c r="I179" s="3"/>
      <c r="J179" s="3"/>
      <c r="K179" s="10"/>
      <c r="L179" s="10"/>
      <c r="M179" s="10"/>
      <c r="N179" s="10"/>
      <c r="O179" s="10"/>
      <c r="P179" s="10"/>
      <c r="Q179" s="10"/>
      <c r="R179" s="10"/>
      <c r="S179" s="3"/>
      <c r="W179" s="10"/>
      <c r="X179" s="10"/>
      <c r="Y179" s="10"/>
      <c r="AB179" s="10"/>
      <c r="AC179" s="10"/>
      <c r="AD179" s="10"/>
      <c r="AE179" s="10"/>
      <c r="AF179" s="10"/>
      <c r="AG179" s="10"/>
      <c r="AH179" s="10"/>
    </row>
    <row r="180" spans="1:46" s="2" customFormat="1" ht="24.75" customHeight="1" x14ac:dyDescent="0.25">
      <c r="A180" s="11"/>
      <c r="C180" s="1" t="s">
        <v>94</v>
      </c>
    </row>
    <row r="182" spans="1:46" x14ac:dyDescent="0.25">
      <c r="G182" s="3"/>
      <c r="I182" s="3" t="s">
        <v>5</v>
      </c>
      <c r="J182" s="3" t="s">
        <v>5</v>
      </c>
      <c r="K182" s="4" t="s">
        <v>5</v>
      </c>
      <c r="L182" s="3" t="s">
        <v>48</v>
      </c>
      <c r="M182" s="3" t="s">
        <v>48</v>
      </c>
      <c r="N182" s="3" t="s">
        <v>48</v>
      </c>
      <c r="O182" s="3"/>
      <c r="P182" s="3" t="s">
        <v>5</v>
      </c>
      <c r="Q182" s="3" t="s">
        <v>5</v>
      </c>
      <c r="R182" s="4" t="s">
        <v>5</v>
      </c>
      <c r="S182" s="3" t="s">
        <v>48</v>
      </c>
      <c r="T182" s="3" t="s">
        <v>48</v>
      </c>
      <c r="U182" s="3" t="s">
        <v>48</v>
      </c>
      <c r="W182" s="10" t="s">
        <v>88</v>
      </c>
      <c r="X182" s="10" t="s">
        <v>88</v>
      </c>
      <c r="Y182" s="10" t="s">
        <v>88</v>
      </c>
      <c r="AC182" s="10" t="s">
        <v>88</v>
      </c>
      <c r="AD182" s="10" t="s">
        <v>88</v>
      </c>
      <c r="AE182" s="10" t="s">
        <v>88</v>
      </c>
      <c r="AG182" s="10"/>
      <c r="AH182" s="10"/>
      <c r="AI182" s="10"/>
      <c r="AJ182" s="10"/>
      <c r="AK182" s="10"/>
      <c r="AL182" s="10"/>
      <c r="AM182" s="10"/>
      <c r="AN182" s="10"/>
      <c r="AO182" s="10"/>
    </row>
    <row r="183" spans="1:46" x14ac:dyDescent="0.25">
      <c r="G183" s="3"/>
      <c r="I183" s="3"/>
      <c r="J183" s="3"/>
      <c r="K183" s="4" t="s">
        <v>49</v>
      </c>
      <c r="L183" s="3" t="s">
        <v>55</v>
      </c>
      <c r="M183" s="3" t="s">
        <v>56</v>
      </c>
      <c r="N183" s="3" t="s">
        <v>62</v>
      </c>
      <c r="O183" s="3"/>
      <c r="P183" s="3"/>
      <c r="Q183" s="3"/>
      <c r="R183" s="4" t="s">
        <v>49</v>
      </c>
      <c r="S183" s="3" t="s">
        <v>55</v>
      </c>
      <c r="T183" s="3" t="s">
        <v>56</v>
      </c>
      <c r="U183" s="3" t="s">
        <v>62</v>
      </c>
      <c r="W183" s="3" t="s">
        <v>55</v>
      </c>
      <c r="X183" s="3" t="s">
        <v>56</v>
      </c>
      <c r="Y183" s="10" t="s">
        <v>62</v>
      </c>
      <c r="AB183" s="10"/>
      <c r="AC183" s="3" t="s">
        <v>55</v>
      </c>
      <c r="AD183" s="3" t="s">
        <v>56</v>
      </c>
      <c r="AE183" s="10" t="s">
        <v>62</v>
      </c>
      <c r="AF183" s="10"/>
      <c r="AG183" s="10"/>
      <c r="AH183" s="10"/>
      <c r="AI183" s="10"/>
      <c r="AJ183" s="10"/>
      <c r="AK183" s="10"/>
      <c r="AL183" s="10"/>
      <c r="AM183" s="10"/>
      <c r="AN183" s="10"/>
      <c r="AO183" s="10"/>
    </row>
    <row r="184" spans="1:46" x14ac:dyDescent="0.25">
      <c r="G184" s="3"/>
      <c r="I184" s="3" t="s">
        <v>77</v>
      </c>
      <c r="J184" s="3" t="s">
        <v>78</v>
      </c>
      <c r="K184" s="4" t="s">
        <v>50</v>
      </c>
      <c r="N184" s="3" t="s">
        <v>85</v>
      </c>
      <c r="O184" s="3"/>
      <c r="P184" s="3" t="s">
        <v>79</v>
      </c>
      <c r="Q184" s="3" t="s">
        <v>80</v>
      </c>
      <c r="R184" s="4" t="s">
        <v>50</v>
      </c>
      <c r="S184" s="3"/>
      <c r="T184" s="3"/>
      <c r="U184" s="3" t="s">
        <v>86</v>
      </c>
      <c r="W184" s="3"/>
      <c r="X184" s="3"/>
      <c r="Y184" s="10"/>
      <c r="AB184" s="10"/>
      <c r="AC184" s="3"/>
      <c r="AD184" s="3"/>
      <c r="AE184" s="10"/>
      <c r="AF184" s="10"/>
      <c r="AG184" s="10"/>
      <c r="AH184" s="10"/>
      <c r="AI184" s="10"/>
      <c r="AJ184" s="10"/>
      <c r="AK184" s="10"/>
      <c r="AL184" s="10"/>
      <c r="AM184" s="10"/>
      <c r="AN184" s="10"/>
      <c r="AO184" s="10"/>
    </row>
    <row r="185" spans="1:46" x14ac:dyDescent="0.25">
      <c r="G185" s="3"/>
      <c r="I185" s="3" t="s">
        <v>70</v>
      </c>
      <c r="J185" s="3" t="s">
        <v>72</v>
      </c>
      <c r="K185" s="4" t="s">
        <v>71</v>
      </c>
      <c r="L185" s="3" t="s">
        <v>73</v>
      </c>
      <c r="M185" s="3" t="s">
        <v>74</v>
      </c>
      <c r="N185" s="3" t="s">
        <v>84</v>
      </c>
      <c r="O185" s="3"/>
      <c r="P185" s="3" t="s">
        <v>70</v>
      </c>
      <c r="Q185" s="3" t="s">
        <v>72</v>
      </c>
      <c r="R185" s="4" t="s">
        <v>81</v>
      </c>
      <c r="S185" s="3" t="s">
        <v>82</v>
      </c>
      <c r="T185" s="3" t="s">
        <v>83</v>
      </c>
      <c r="U185" s="3" t="s">
        <v>87</v>
      </c>
      <c r="W185" s="3" t="s">
        <v>89</v>
      </c>
      <c r="X185" s="3" t="s">
        <v>90</v>
      </c>
      <c r="Y185" s="10" t="s">
        <v>91</v>
      </c>
      <c r="AB185" s="10"/>
      <c r="AC185" s="3" t="s">
        <v>89</v>
      </c>
      <c r="AD185" s="3" t="s">
        <v>90</v>
      </c>
      <c r="AE185" s="10" t="s">
        <v>91</v>
      </c>
      <c r="AF185" s="10"/>
      <c r="AG185" s="10"/>
      <c r="AH185" s="10"/>
      <c r="AI185" s="10"/>
      <c r="AJ185" s="10"/>
      <c r="AK185" s="10"/>
      <c r="AL185" s="10"/>
      <c r="AM185" s="10"/>
      <c r="AN185" s="10"/>
      <c r="AO185" s="10"/>
    </row>
    <row r="186" spans="1:46" x14ac:dyDescent="0.25">
      <c r="I186" s="3"/>
      <c r="J186" s="3"/>
      <c r="K186" s="10"/>
      <c r="L186" s="10"/>
      <c r="M186" s="10"/>
      <c r="N186" s="10"/>
      <c r="O186" s="3"/>
      <c r="P186" s="3"/>
      <c r="Q186" s="3"/>
      <c r="R186" s="10"/>
      <c r="S186" s="10"/>
      <c r="T186" s="10"/>
      <c r="U186" s="10"/>
      <c r="W186" s="10"/>
      <c r="X186" s="10"/>
      <c r="Y186" s="10"/>
      <c r="AB186" s="10"/>
      <c r="AC186" s="10"/>
      <c r="AD186" s="10"/>
      <c r="AE186" s="10"/>
      <c r="AF186" s="10"/>
      <c r="AG186" s="10"/>
      <c r="AH186" s="10"/>
      <c r="AI186" s="10">
        <v>-40</v>
      </c>
      <c r="AJ186" s="10">
        <v>-20</v>
      </c>
      <c r="AK186" s="10">
        <v>0</v>
      </c>
      <c r="AL186" s="10">
        <v>20</v>
      </c>
      <c r="AM186" s="10">
        <v>40</v>
      </c>
      <c r="AN186" s="10"/>
      <c r="AO186" s="10"/>
      <c r="AP186" s="10">
        <v>-40</v>
      </c>
      <c r="AQ186" s="10">
        <v>-20</v>
      </c>
      <c r="AR186" s="10">
        <v>0</v>
      </c>
      <c r="AS186" s="10">
        <v>20</v>
      </c>
      <c r="AT186" s="10">
        <v>40</v>
      </c>
    </row>
    <row r="187" spans="1:46" x14ac:dyDescent="0.25">
      <c r="I187" s="3">
        <v>4000</v>
      </c>
      <c r="J187" s="3">
        <v>40</v>
      </c>
      <c r="K187" s="10">
        <f>IF(I187&gt;0,(C$153*I187^2+C$154*I187+C$155),IF(I187&lt;0,-(C$157*(-I187)^2+C$158*(-I187)+C$159),0))</f>
        <v>194.24242424242431</v>
      </c>
      <c r="L187" s="10">
        <f>K187*COS(RADIANS(J187))</f>
        <v>148.79832970886821</v>
      </c>
      <c r="M187" s="10">
        <f>K187*SIN(RADIANS(J187))</f>
        <v>124.8566235785066</v>
      </c>
      <c r="N187" s="10">
        <f>(L187*(C$150+C$151*SIN(RADIANS(J187))))+(-M187*(C$149+C$151*COS(RADIANS(J187))))</f>
        <v>-22577.154102665158</v>
      </c>
      <c r="O187" s="10"/>
      <c r="P187" s="3">
        <v>4000</v>
      </c>
      <c r="Q187" s="3">
        <v>40</v>
      </c>
      <c r="R187" s="10">
        <f>IF(P187&gt;0,(C$153*P187^2+C$154*P187+C$155),IF(P187&lt;0,-(C$157*(-P187)^2+C$158*(-P187)+C$159),0))</f>
        <v>194.24242424242431</v>
      </c>
      <c r="S187" s="10">
        <f>R187*COS(RADIANS(Q187))</f>
        <v>148.79832970886821</v>
      </c>
      <c r="T187" s="10">
        <f>R187*SIN(RADIANS(Q187))</f>
        <v>124.8566235785066</v>
      </c>
      <c r="U187" s="10">
        <f>(-S187*(C$150-C$151*SIN(RADIANS(Q187))))+(-T187*(C$149+K$151*COS(RADIANS(Q187))))</f>
        <v>-42772.247776547505</v>
      </c>
      <c r="W187" s="10">
        <f>L187+S187</f>
        <v>297.59665941773642</v>
      </c>
      <c r="X187" s="10">
        <f>M187+T187</f>
        <v>249.7132471570132</v>
      </c>
      <c r="Y187" s="10">
        <f>N187+U187</f>
        <v>-65349.401879212659</v>
      </c>
      <c r="AA187" s="3">
        <v>4000</v>
      </c>
      <c r="AB187" s="3">
        <v>40</v>
      </c>
      <c r="AC187" s="15">
        <f t="shared" ref="AC187:AC207" si="24">W187</f>
        <v>297.59665941773642</v>
      </c>
      <c r="AD187" s="15">
        <f t="shared" ref="AD187:AD207" si="25">X187</f>
        <v>249.7132471570132</v>
      </c>
      <c r="AE187" s="15">
        <f t="shared" ref="AE187:AE207" si="26">Y187</f>
        <v>-65349.401879212659</v>
      </c>
      <c r="AH187" s="10">
        <v>4000</v>
      </c>
      <c r="AI187" s="21">
        <f>AC191</f>
        <v>297.59665941773642</v>
      </c>
      <c r="AJ187" s="23">
        <f>AC190</f>
        <v>331.3265024130402</v>
      </c>
      <c r="AK187" s="26">
        <f>AC189</f>
        <v>343.04075395129252</v>
      </c>
      <c r="AL187" s="27">
        <f>AC188</f>
        <v>331.3265024130402</v>
      </c>
      <c r="AM187" s="29">
        <f>AC187</f>
        <v>297.59665941773642</v>
      </c>
      <c r="AN187" s="10"/>
      <c r="AO187" s="10">
        <v>4000</v>
      </c>
      <c r="AP187" s="21">
        <f>AC191</f>
        <v>297.59665941773642</v>
      </c>
      <c r="AQ187" s="23">
        <f>AC190</f>
        <v>331.3265024130402</v>
      </c>
      <c r="AR187" s="26">
        <f>AC189</f>
        <v>343.04075395129252</v>
      </c>
      <c r="AS187" s="27">
        <f>AC188</f>
        <v>331.3265024130402</v>
      </c>
      <c r="AT187" s="29">
        <f>AC187</f>
        <v>297.59665941773642</v>
      </c>
    </row>
    <row r="188" spans="1:46" x14ac:dyDescent="0.25">
      <c r="I188" s="3">
        <v>4000</v>
      </c>
      <c r="J188" s="3">
        <v>40</v>
      </c>
      <c r="K188" s="10">
        <f t="shared" ref="K188:K207" si="27">IF(I188&gt;0,(C$153*I188^2+C$154*I188+C$155),IF(I188&lt;0,-(C$157*(-I188)^2+C$158*(-I188)+C$159),0))</f>
        <v>194.24242424242431</v>
      </c>
      <c r="L188" s="10">
        <f t="shared" ref="L188:L207" si="28">K188*COS(RADIANS(J188))</f>
        <v>148.79832970886821</v>
      </c>
      <c r="M188" s="10">
        <f t="shared" ref="M188:M207" si="29">K188*SIN(RADIANS(J188))</f>
        <v>124.8566235785066</v>
      </c>
      <c r="N188" s="10">
        <f>(L188*(C$150+C$151*SIN(RADIANS(J188))))+(-M188*(C$149+C$151*COS(RADIANS(J188))))</f>
        <v>-22577.154102665158</v>
      </c>
      <c r="O188" s="10"/>
      <c r="P188" s="3">
        <v>4000</v>
      </c>
      <c r="Q188" s="3">
        <v>20</v>
      </c>
      <c r="R188" s="10">
        <f t="shared" ref="R188:R207" si="30">IF(P188&gt;0,(C$153*P188^2+C$154*P188+C$155),IF(P188&lt;0,-(C$157*(-P188)^2+C$158*(-P188)+C$159),0))</f>
        <v>194.24242424242431</v>
      </c>
      <c r="S188" s="10">
        <f t="shared" ref="S188:S207" si="31">R188*COS(RADIANS(Q188))</f>
        <v>182.52817270417196</v>
      </c>
      <c r="T188" s="10">
        <f t="shared" ref="T188:T207" si="32">R188*SIN(RADIANS(Q188))</f>
        <v>66.434821779319307</v>
      </c>
      <c r="U188" s="10">
        <f>(-S188*(C$150-C$151*SIN(RADIANS(Q188))))+(-T188*(C$149+K$151*COS(RADIANS(Q188))))</f>
        <v>-31940.432625287656</v>
      </c>
      <c r="W188" s="10">
        <f t="shared" ref="W188:W207" si="33">L188+S188</f>
        <v>331.3265024130402</v>
      </c>
      <c r="X188" s="10">
        <f t="shared" ref="X188:X207" si="34">M188+T188</f>
        <v>191.29144535782592</v>
      </c>
      <c r="Y188" s="10">
        <f t="shared" ref="Y188:Y207" si="35">N188+U188</f>
        <v>-54517.586727952817</v>
      </c>
      <c r="AA188" s="3">
        <v>4000</v>
      </c>
      <c r="AB188" s="3">
        <v>20</v>
      </c>
      <c r="AC188" s="28">
        <f t="shared" si="24"/>
        <v>331.3265024130402</v>
      </c>
      <c r="AD188" s="28">
        <f t="shared" si="25"/>
        <v>191.29144535782592</v>
      </c>
      <c r="AE188" s="28">
        <f t="shared" si="26"/>
        <v>-54517.586727952817</v>
      </c>
      <c r="AH188" s="10">
        <v>2000</v>
      </c>
      <c r="AI188" s="21">
        <f>AC196</f>
        <v>156.7837626916843</v>
      </c>
      <c r="AJ188" s="23">
        <f>AC195</f>
        <v>158.59391339221233</v>
      </c>
      <c r="AK188" s="26">
        <f>AC194</f>
        <v>159.22257213311073</v>
      </c>
      <c r="AL188" s="27">
        <f>AC193</f>
        <v>158.59391339221233</v>
      </c>
      <c r="AM188" s="29">
        <f>AC192</f>
        <v>156.7837626916843</v>
      </c>
      <c r="AN188" s="10"/>
      <c r="AO188" s="10">
        <v>2000</v>
      </c>
      <c r="AP188" s="21">
        <f>AC196</f>
        <v>156.7837626916843</v>
      </c>
      <c r="AQ188" s="23">
        <f>AC195</f>
        <v>158.59391339221233</v>
      </c>
      <c r="AR188" s="26">
        <f>AC194</f>
        <v>159.22257213311073</v>
      </c>
      <c r="AS188" s="27">
        <f>AC193</f>
        <v>158.59391339221233</v>
      </c>
      <c r="AT188" s="29">
        <f>AC192</f>
        <v>156.7837626916843</v>
      </c>
    </row>
    <row r="189" spans="1:46" x14ac:dyDescent="0.25">
      <c r="I189" s="3">
        <v>4000</v>
      </c>
      <c r="J189" s="3">
        <v>40</v>
      </c>
      <c r="K189" s="10">
        <f t="shared" si="27"/>
        <v>194.24242424242431</v>
      </c>
      <c r="L189" s="10">
        <f t="shared" si="28"/>
        <v>148.79832970886821</v>
      </c>
      <c r="M189" s="10">
        <f t="shared" si="29"/>
        <v>124.8566235785066</v>
      </c>
      <c r="N189" s="10">
        <f>(L189*(C$150+C$151*SIN(RADIANS(J189))))+(-M189*(C$149+C$151*COS(RADIANS(J189))))</f>
        <v>-22577.154102665158</v>
      </c>
      <c r="O189" s="10"/>
      <c r="P189" s="3">
        <v>4000</v>
      </c>
      <c r="Q189" s="3">
        <v>0</v>
      </c>
      <c r="R189" s="10">
        <f t="shared" si="30"/>
        <v>194.24242424242431</v>
      </c>
      <c r="S189" s="10">
        <f t="shared" si="31"/>
        <v>194.24242424242431</v>
      </c>
      <c r="T189" s="10">
        <f t="shared" si="32"/>
        <v>0</v>
      </c>
      <c r="U189" s="10">
        <f>(-S189*(C$150-C$151*SIN(RADIANS(Q189))))+(-T189*(C$149+K$151*COS(RADIANS(Q189))))</f>
        <v>-19424.242424242431</v>
      </c>
      <c r="W189" s="10">
        <f t="shared" si="33"/>
        <v>343.04075395129252</v>
      </c>
      <c r="X189" s="10">
        <f t="shared" si="34"/>
        <v>124.8566235785066</v>
      </c>
      <c r="Y189" s="10">
        <f t="shared" si="35"/>
        <v>-42001.396526907585</v>
      </c>
      <c r="AA189" s="3">
        <v>4000</v>
      </c>
      <c r="AB189" s="3">
        <v>0</v>
      </c>
      <c r="AC189" s="25">
        <f t="shared" si="24"/>
        <v>343.04075395129252</v>
      </c>
      <c r="AD189" s="25">
        <f t="shared" si="25"/>
        <v>124.8566235785066</v>
      </c>
      <c r="AE189" s="25">
        <f t="shared" si="26"/>
        <v>-42001.396526907585</v>
      </c>
      <c r="AH189" s="10">
        <v>0</v>
      </c>
      <c r="AI189" s="20"/>
      <c r="AJ189" s="20"/>
      <c r="AK189" s="20"/>
      <c r="AL189" s="20"/>
      <c r="AM189" s="20"/>
      <c r="AN189" s="10"/>
      <c r="AO189" s="10">
        <v>0</v>
      </c>
      <c r="AP189" s="20"/>
      <c r="AQ189" s="20"/>
      <c r="AR189" s="20"/>
      <c r="AS189" s="20"/>
      <c r="AT189" s="20"/>
    </row>
    <row r="190" spans="1:46" x14ac:dyDescent="0.25">
      <c r="I190" s="3">
        <v>4000</v>
      </c>
      <c r="J190" s="3">
        <v>40</v>
      </c>
      <c r="K190" s="10">
        <f t="shared" si="27"/>
        <v>194.24242424242431</v>
      </c>
      <c r="L190" s="10">
        <f t="shared" si="28"/>
        <v>148.79832970886821</v>
      </c>
      <c r="M190" s="10">
        <f t="shared" si="29"/>
        <v>124.8566235785066</v>
      </c>
      <c r="N190" s="10">
        <f>(L190*(C$150+C$151*SIN(RADIANS(J190))))+(-M190*(C$149+C$151*COS(RADIANS(J190))))</f>
        <v>-22577.154102665158</v>
      </c>
      <c r="O190" s="10"/>
      <c r="P190" s="3">
        <v>4000</v>
      </c>
      <c r="Q190" s="3">
        <v>-20</v>
      </c>
      <c r="R190" s="10">
        <f t="shared" si="30"/>
        <v>194.24242424242431</v>
      </c>
      <c r="S190" s="10">
        <f t="shared" si="31"/>
        <v>182.52817270417196</v>
      </c>
      <c r="T190" s="10">
        <f t="shared" si="32"/>
        <v>-66.434821779319307</v>
      </c>
      <c r="U190" s="10">
        <f>(-S190*(C$150-C$151*SIN(RADIANS(Q190))))+(-T190*(C$149+K$151*COS(RADIANS(Q190))))</f>
        <v>-4565.2019155467351</v>
      </c>
      <c r="W190" s="10">
        <f t="shared" si="33"/>
        <v>331.3265024130402</v>
      </c>
      <c r="X190" s="10">
        <f t="shared" si="34"/>
        <v>58.421801799187293</v>
      </c>
      <c r="Y190" s="10">
        <f t="shared" si="35"/>
        <v>-27142.356018211893</v>
      </c>
      <c r="AA190" s="3">
        <v>4000</v>
      </c>
      <c r="AB190" s="3">
        <v>-20</v>
      </c>
      <c r="AC190" s="24">
        <f t="shared" si="24"/>
        <v>331.3265024130402</v>
      </c>
      <c r="AD190" s="24">
        <f t="shared" si="25"/>
        <v>58.421801799187293</v>
      </c>
      <c r="AE190" s="24">
        <f t="shared" si="26"/>
        <v>-27142.356018211893</v>
      </c>
      <c r="AH190" s="10">
        <v>-2000</v>
      </c>
      <c r="AI190" s="21">
        <f>AC202</f>
        <v>144.80561321746018</v>
      </c>
      <c r="AJ190" s="23">
        <f>AC201</f>
        <v>143.90053786719616</v>
      </c>
      <c r="AK190" s="26">
        <f>AC200</f>
        <v>143.58620849674696</v>
      </c>
      <c r="AL190" s="27">
        <f>AC199</f>
        <v>143.90053786719616</v>
      </c>
      <c r="AM190" s="29">
        <f>AC198</f>
        <v>144.80561321746018</v>
      </c>
      <c r="AN190" s="10"/>
      <c r="AO190" s="10">
        <v>-2000</v>
      </c>
      <c r="AP190" s="21">
        <f>AC202</f>
        <v>144.80561321746018</v>
      </c>
      <c r="AQ190" s="23">
        <f>AC201</f>
        <v>143.90053786719616</v>
      </c>
      <c r="AR190" s="26">
        <f>AC200</f>
        <v>143.58620849674696</v>
      </c>
      <c r="AS190" s="27">
        <f>AC199</f>
        <v>143.90053786719616</v>
      </c>
      <c r="AT190" s="29">
        <f>AC198</f>
        <v>144.80561321746018</v>
      </c>
    </row>
    <row r="191" spans="1:46" x14ac:dyDescent="0.25">
      <c r="I191" s="3">
        <v>4000</v>
      </c>
      <c r="J191" s="3">
        <v>40</v>
      </c>
      <c r="K191" s="10">
        <f t="shared" si="27"/>
        <v>194.24242424242431</v>
      </c>
      <c r="L191" s="10">
        <f t="shared" si="28"/>
        <v>148.79832970886821</v>
      </c>
      <c r="M191" s="10">
        <f t="shared" si="29"/>
        <v>124.8566235785066</v>
      </c>
      <c r="N191" s="10">
        <f>(L191*(C$150+C$151*SIN(RADIANS(J191))))+(-M191*(C$149+C$151*COS(RADIANS(J191))))</f>
        <v>-22577.154102665158</v>
      </c>
      <c r="O191" s="10"/>
      <c r="P191" s="3">
        <v>4000</v>
      </c>
      <c r="Q191" s="3">
        <v>-40</v>
      </c>
      <c r="R191" s="10">
        <f t="shared" si="30"/>
        <v>194.24242424242431</v>
      </c>
      <c r="S191" s="10">
        <f t="shared" si="31"/>
        <v>148.79832970886821</v>
      </c>
      <c r="T191" s="10">
        <f t="shared" si="32"/>
        <v>-124.8566235785066</v>
      </c>
      <c r="U191" s="10">
        <f>(-S191*(C$150-C$151*SIN(RADIANS(Q191))))+(-T191*(C$149+K$151*COS(RADIANS(Q191))))</f>
        <v>13012.581834773864</v>
      </c>
      <c r="W191" s="10">
        <f t="shared" si="33"/>
        <v>297.59665941773642</v>
      </c>
      <c r="X191" s="10">
        <f t="shared" si="34"/>
        <v>0</v>
      </c>
      <c r="Y191" s="10">
        <f t="shared" si="35"/>
        <v>-9564.5722678912934</v>
      </c>
      <c r="AA191" s="3">
        <v>4000</v>
      </c>
      <c r="AB191" s="3">
        <v>-40</v>
      </c>
      <c r="AC191" s="22">
        <f t="shared" si="24"/>
        <v>297.59665941773642</v>
      </c>
      <c r="AD191" s="22">
        <f t="shared" si="25"/>
        <v>0</v>
      </c>
      <c r="AE191" s="22">
        <f t="shared" si="26"/>
        <v>-9564.5722678912934</v>
      </c>
      <c r="AH191" s="10">
        <v>-4000</v>
      </c>
      <c r="AI191" s="21">
        <f>AC207</f>
        <v>74.399164854434105</v>
      </c>
      <c r="AJ191" s="23">
        <f>AC206</f>
        <v>57.534243356782227</v>
      </c>
      <c r="AK191" s="26">
        <f>AC205</f>
        <v>51.677117587656056</v>
      </c>
      <c r="AL191" s="27">
        <f>AC204</f>
        <v>57.534243356782227</v>
      </c>
      <c r="AM191" s="29">
        <f>AC203</f>
        <v>74.399164854434105</v>
      </c>
      <c r="AN191" s="10"/>
      <c r="AO191" s="10">
        <v>-4000</v>
      </c>
      <c r="AP191" s="21">
        <f>AC207</f>
        <v>74.399164854434105</v>
      </c>
      <c r="AQ191" s="23">
        <f>AC206</f>
        <v>57.534243356782227</v>
      </c>
      <c r="AR191" s="26">
        <f>AC205</f>
        <v>51.677117587656056</v>
      </c>
      <c r="AS191" s="27">
        <f>AC204</f>
        <v>57.534243356782227</v>
      </c>
      <c r="AT191" s="29">
        <f>AC203</f>
        <v>74.399164854434105</v>
      </c>
    </row>
    <row r="192" spans="1:46" x14ac:dyDescent="0.25">
      <c r="I192" s="3">
        <v>4000</v>
      </c>
      <c r="J192" s="3">
        <v>40</v>
      </c>
      <c r="K192" s="10">
        <f t="shared" si="27"/>
        <v>194.24242424242431</v>
      </c>
      <c r="L192" s="10">
        <f t="shared" si="28"/>
        <v>148.79832970886821</v>
      </c>
      <c r="M192" s="10">
        <f t="shared" si="29"/>
        <v>124.8566235785066</v>
      </c>
      <c r="N192" s="10">
        <f>(L192*(C$150+C$151*SIN(RADIANS(J192))))+(-M192*(C$149+C$151*COS(RADIANS(J192))))</f>
        <v>-22577.154102665158</v>
      </c>
      <c r="O192" s="10"/>
      <c r="P192" s="3">
        <v>2000</v>
      </c>
      <c r="Q192" s="3">
        <v>40</v>
      </c>
      <c r="R192" s="10">
        <f t="shared" si="30"/>
        <v>10.424242424242522</v>
      </c>
      <c r="S192" s="10">
        <f t="shared" si="31"/>
        <v>7.9854329828160875</v>
      </c>
      <c r="T192" s="10">
        <f t="shared" si="32"/>
        <v>6.7005738706718656</v>
      </c>
      <c r="U192" s="10">
        <f>(-S192*(C$150-C$151*SIN(RADIANS(Q192))))+(-T192*(C$149+K$151*COS(RADIANS(Q192))))</f>
        <v>-2295.4217215495282</v>
      </c>
      <c r="W192" s="10">
        <f t="shared" si="33"/>
        <v>156.7837626916843</v>
      </c>
      <c r="X192" s="10">
        <f t="shared" si="34"/>
        <v>131.55719744917846</v>
      </c>
      <c r="Y192" s="10">
        <f t="shared" si="35"/>
        <v>-24872.575824214684</v>
      </c>
      <c r="AA192" s="3">
        <v>2000</v>
      </c>
      <c r="AB192" s="3">
        <v>40</v>
      </c>
      <c r="AC192" s="15">
        <f t="shared" si="24"/>
        <v>156.7837626916843</v>
      </c>
      <c r="AD192" s="15">
        <f t="shared" si="25"/>
        <v>131.55719744917846</v>
      </c>
      <c r="AE192" s="15">
        <f t="shared" si="26"/>
        <v>-24872.575824214684</v>
      </c>
      <c r="AH192" s="10"/>
      <c r="AI192" s="10"/>
      <c r="AJ192" s="10"/>
      <c r="AK192" s="10"/>
      <c r="AL192" s="10"/>
      <c r="AM192" s="10"/>
      <c r="AN192" s="10"/>
    </row>
    <row r="193" spans="9:46" x14ac:dyDescent="0.25">
      <c r="I193" s="3">
        <v>4000</v>
      </c>
      <c r="J193" s="3">
        <v>40</v>
      </c>
      <c r="K193" s="10">
        <f t="shared" si="27"/>
        <v>194.24242424242431</v>
      </c>
      <c r="L193" s="10">
        <f t="shared" si="28"/>
        <v>148.79832970886821</v>
      </c>
      <c r="M193" s="10">
        <f t="shared" si="29"/>
        <v>124.8566235785066</v>
      </c>
      <c r="N193" s="10">
        <f>(L193*(C$150+C$151*SIN(RADIANS(J193))))+(-M193*(C$149+C$151*COS(RADIANS(J193))))</f>
        <v>-22577.154102665158</v>
      </c>
      <c r="O193" s="10"/>
      <c r="P193" s="3">
        <v>2000</v>
      </c>
      <c r="Q193" s="3">
        <v>20</v>
      </c>
      <c r="R193" s="10">
        <f t="shared" si="30"/>
        <v>10.424242424242522</v>
      </c>
      <c r="S193" s="10">
        <f t="shared" si="31"/>
        <v>9.7955836833441072</v>
      </c>
      <c r="T193" s="10">
        <f t="shared" si="32"/>
        <v>3.5653008880009436</v>
      </c>
      <c r="U193" s="10">
        <f>(-S193*(C$150-C$151*SIN(RADIANS(Q193))))+(-T193*(C$149+K$151*COS(RADIANS(Q193))))</f>
        <v>-1714.1199412011006</v>
      </c>
      <c r="W193" s="10">
        <f t="shared" si="33"/>
        <v>158.59391339221233</v>
      </c>
      <c r="X193" s="10">
        <f t="shared" si="34"/>
        <v>128.42192446650753</v>
      </c>
      <c r="Y193" s="10">
        <f t="shared" si="35"/>
        <v>-24291.274043866259</v>
      </c>
      <c r="AA193" s="3">
        <v>2000</v>
      </c>
      <c r="AB193" s="3">
        <v>20</v>
      </c>
      <c r="AC193" s="28">
        <f t="shared" si="24"/>
        <v>158.59391339221233</v>
      </c>
      <c r="AD193" s="28">
        <f t="shared" si="25"/>
        <v>128.42192446650753</v>
      </c>
      <c r="AE193" s="28">
        <f t="shared" si="26"/>
        <v>-24291.274043866259</v>
      </c>
      <c r="AH193" s="10"/>
      <c r="AI193" s="10"/>
      <c r="AJ193" s="10"/>
      <c r="AK193" s="10"/>
      <c r="AL193" s="10"/>
      <c r="AM193" s="10"/>
      <c r="AN193" s="10"/>
      <c r="AO193" s="10"/>
      <c r="AP193" s="10"/>
      <c r="AQ193" s="10"/>
      <c r="AR193" s="10"/>
      <c r="AS193" s="10"/>
      <c r="AT193" s="10"/>
    </row>
    <row r="194" spans="9:46" x14ac:dyDescent="0.25">
      <c r="I194" s="3">
        <v>4000</v>
      </c>
      <c r="J194" s="3">
        <v>40</v>
      </c>
      <c r="K194" s="10">
        <f t="shared" si="27"/>
        <v>194.24242424242431</v>
      </c>
      <c r="L194" s="10">
        <f t="shared" si="28"/>
        <v>148.79832970886821</v>
      </c>
      <c r="M194" s="10">
        <f t="shared" si="29"/>
        <v>124.8566235785066</v>
      </c>
      <c r="N194" s="10">
        <f>(L194*(C$150+C$151*SIN(RADIANS(J194))))+(-M194*(C$149+C$151*COS(RADIANS(J194))))</f>
        <v>-22577.154102665158</v>
      </c>
      <c r="O194" s="10"/>
      <c r="P194" s="3">
        <v>2000</v>
      </c>
      <c r="Q194" s="3">
        <v>0</v>
      </c>
      <c r="R194" s="10">
        <f t="shared" si="30"/>
        <v>10.424242424242522</v>
      </c>
      <c r="S194" s="10">
        <f t="shared" si="31"/>
        <v>10.424242424242522</v>
      </c>
      <c r="T194" s="10">
        <f t="shared" si="32"/>
        <v>0</v>
      </c>
      <c r="U194" s="10">
        <f>(-S194*(C$150-C$151*SIN(RADIANS(Q194))))+(-T194*(C$149+K$151*COS(RADIANS(Q194))))</f>
        <v>-1042.424242424252</v>
      </c>
      <c r="W194" s="10">
        <f t="shared" si="33"/>
        <v>159.22257213311073</v>
      </c>
      <c r="X194" s="10">
        <f t="shared" si="34"/>
        <v>124.8566235785066</v>
      </c>
      <c r="Y194" s="10">
        <f t="shared" si="35"/>
        <v>-23619.578345089409</v>
      </c>
      <c r="AA194" s="3">
        <v>2000</v>
      </c>
      <c r="AB194" s="3">
        <v>0</v>
      </c>
      <c r="AC194" s="25">
        <f t="shared" si="24"/>
        <v>159.22257213311073</v>
      </c>
      <c r="AD194" s="25">
        <f t="shared" si="25"/>
        <v>124.8566235785066</v>
      </c>
      <c r="AE194" s="25">
        <f t="shared" si="26"/>
        <v>-23619.578345089409</v>
      </c>
      <c r="AH194" s="10"/>
      <c r="AI194" s="10">
        <v>-40</v>
      </c>
      <c r="AJ194" s="10">
        <v>-20</v>
      </c>
      <c r="AK194" s="10">
        <v>0</v>
      </c>
      <c r="AL194" s="10">
        <v>20</v>
      </c>
      <c r="AM194" s="10">
        <v>40</v>
      </c>
      <c r="AN194" s="10"/>
      <c r="AO194" s="10"/>
      <c r="AP194" s="10">
        <v>-40</v>
      </c>
      <c r="AQ194" s="10">
        <v>-20</v>
      </c>
      <c r="AR194" s="10">
        <v>0</v>
      </c>
      <c r="AS194" s="10">
        <v>20</v>
      </c>
      <c r="AT194" s="10">
        <v>40</v>
      </c>
    </row>
    <row r="195" spans="9:46" x14ac:dyDescent="0.25">
      <c r="I195" s="3">
        <v>4000</v>
      </c>
      <c r="J195" s="3">
        <v>40</v>
      </c>
      <c r="K195" s="10">
        <f t="shared" si="27"/>
        <v>194.24242424242431</v>
      </c>
      <c r="L195" s="10">
        <f t="shared" si="28"/>
        <v>148.79832970886821</v>
      </c>
      <c r="M195" s="10">
        <f t="shared" si="29"/>
        <v>124.8566235785066</v>
      </c>
      <c r="N195" s="10">
        <f>(L195*(C$150+C$151*SIN(RADIANS(J195))))+(-M195*(C$149+C$151*COS(RADIANS(J195))))</f>
        <v>-22577.154102665158</v>
      </c>
      <c r="O195" s="10"/>
      <c r="P195" s="3">
        <v>2000</v>
      </c>
      <c r="Q195" s="3">
        <v>-20</v>
      </c>
      <c r="R195" s="10">
        <f t="shared" si="30"/>
        <v>10.424242424242522</v>
      </c>
      <c r="S195" s="10">
        <f t="shared" si="31"/>
        <v>9.7955836833441072</v>
      </c>
      <c r="T195" s="10">
        <f t="shared" si="32"/>
        <v>-3.5653008880009436</v>
      </c>
      <c r="U195" s="10">
        <f>(-S195*(C$150-C$151*SIN(RADIANS(Q195))))+(-T195*(C$149+K$151*COS(RADIANS(Q195))))</f>
        <v>-244.99679546772109</v>
      </c>
      <c r="W195" s="10">
        <f t="shared" si="33"/>
        <v>158.59391339221233</v>
      </c>
      <c r="X195" s="10">
        <f t="shared" si="34"/>
        <v>121.29132269050565</v>
      </c>
      <c r="Y195" s="10">
        <f t="shared" si="35"/>
        <v>-22822.150898132877</v>
      </c>
      <c r="AA195" s="3">
        <v>2000</v>
      </c>
      <c r="AB195" s="3">
        <v>-20</v>
      </c>
      <c r="AC195" s="24">
        <f t="shared" si="24"/>
        <v>158.59391339221233</v>
      </c>
      <c r="AD195" s="24">
        <f t="shared" si="25"/>
        <v>121.29132269050565</v>
      </c>
      <c r="AE195" s="24">
        <f t="shared" si="26"/>
        <v>-22822.150898132877</v>
      </c>
      <c r="AH195" s="10">
        <v>4000</v>
      </c>
      <c r="AI195" s="21">
        <f>AD191</f>
        <v>0</v>
      </c>
      <c r="AJ195" s="23">
        <f>AD190</f>
        <v>58.421801799187293</v>
      </c>
      <c r="AK195" s="26">
        <f>AD189</f>
        <v>124.8566235785066</v>
      </c>
      <c r="AL195" s="27">
        <f>AD188</f>
        <v>191.29144535782592</v>
      </c>
      <c r="AM195" s="29">
        <f>AD187</f>
        <v>249.7132471570132</v>
      </c>
      <c r="AN195" s="10"/>
      <c r="AO195" s="10">
        <v>4000</v>
      </c>
      <c r="AP195" s="21">
        <f>AD191</f>
        <v>0</v>
      </c>
      <c r="AQ195" s="23">
        <f>AD190</f>
        <v>58.421801799187293</v>
      </c>
      <c r="AR195" s="26">
        <f>AD189</f>
        <v>124.8566235785066</v>
      </c>
      <c r="AS195" s="27">
        <f>AD188</f>
        <v>191.29144535782592</v>
      </c>
      <c r="AT195" s="29">
        <f>AD187</f>
        <v>249.7132471570132</v>
      </c>
    </row>
    <row r="196" spans="9:46" x14ac:dyDescent="0.25">
      <c r="I196" s="3">
        <v>4000</v>
      </c>
      <c r="J196" s="3">
        <v>40</v>
      </c>
      <c r="K196" s="10">
        <f t="shared" si="27"/>
        <v>194.24242424242431</v>
      </c>
      <c r="L196" s="10">
        <f t="shared" si="28"/>
        <v>148.79832970886821</v>
      </c>
      <c r="M196" s="10">
        <f t="shared" si="29"/>
        <v>124.8566235785066</v>
      </c>
      <c r="N196" s="10">
        <f>(L196*(C$150+C$151*SIN(RADIANS(J196))))+(-M196*(C$149+C$151*COS(RADIANS(J196))))</f>
        <v>-22577.154102665158</v>
      </c>
      <c r="O196" s="10"/>
      <c r="P196" s="3">
        <v>2000</v>
      </c>
      <c r="Q196" s="3">
        <v>-40</v>
      </c>
      <c r="R196" s="10">
        <f t="shared" si="30"/>
        <v>10.424242424242522</v>
      </c>
      <c r="S196" s="10">
        <f t="shared" si="31"/>
        <v>7.9854329828160875</v>
      </c>
      <c r="T196" s="10">
        <f t="shared" si="32"/>
        <v>-6.7005738706718656</v>
      </c>
      <c r="U196" s="10">
        <f>(-S196*(C$150-C$151*SIN(RADIANS(Q196))))+(-T196*(C$149+K$151*COS(RADIANS(Q196))))</f>
        <v>698.33512498631057</v>
      </c>
      <c r="W196" s="10">
        <f t="shared" si="33"/>
        <v>156.7837626916843</v>
      </c>
      <c r="X196" s="10">
        <f t="shared" si="34"/>
        <v>118.15604970783474</v>
      </c>
      <c r="Y196" s="10">
        <f t="shared" si="35"/>
        <v>-21878.818977678846</v>
      </c>
      <c r="AA196" s="3">
        <v>2000</v>
      </c>
      <c r="AB196" s="3">
        <v>-40</v>
      </c>
      <c r="AC196" s="22">
        <f t="shared" si="24"/>
        <v>156.7837626916843</v>
      </c>
      <c r="AD196" s="22">
        <f t="shared" si="25"/>
        <v>118.15604970783474</v>
      </c>
      <c r="AE196" s="22">
        <f t="shared" si="26"/>
        <v>-21878.818977678846</v>
      </c>
      <c r="AH196" s="10">
        <v>2000</v>
      </c>
      <c r="AI196" s="21">
        <f>AD196</f>
        <v>118.15604970783474</v>
      </c>
      <c r="AJ196" s="23">
        <f>AD195</f>
        <v>121.29132269050565</v>
      </c>
      <c r="AK196" s="26">
        <f>AD194</f>
        <v>124.8566235785066</v>
      </c>
      <c r="AL196" s="27">
        <f>AD193</f>
        <v>128.42192446650753</v>
      </c>
      <c r="AM196" s="29">
        <f>AD192</f>
        <v>131.55719744917846</v>
      </c>
      <c r="AN196" s="10"/>
      <c r="AO196" s="10">
        <v>2000</v>
      </c>
      <c r="AP196" s="21">
        <f>AD196</f>
        <v>118.15604970783474</v>
      </c>
      <c r="AQ196" s="23">
        <f>AD195</f>
        <v>121.29132269050565</v>
      </c>
      <c r="AR196" s="26">
        <f>AD194</f>
        <v>124.8566235785066</v>
      </c>
      <c r="AS196" s="27">
        <f>AD193</f>
        <v>128.42192446650753</v>
      </c>
      <c r="AT196" s="29">
        <f>AD192</f>
        <v>131.55719744917846</v>
      </c>
    </row>
    <row r="197" spans="9:46" x14ac:dyDescent="0.25">
      <c r="I197" s="3">
        <v>4000</v>
      </c>
      <c r="J197" s="3">
        <v>40</v>
      </c>
      <c r="K197" s="10">
        <f t="shared" si="27"/>
        <v>194.24242424242431</v>
      </c>
      <c r="L197" s="10">
        <f t="shared" si="28"/>
        <v>148.79832970886821</v>
      </c>
      <c r="M197" s="10">
        <f t="shared" si="29"/>
        <v>124.8566235785066</v>
      </c>
      <c r="N197" s="10">
        <f>(L197*(C$150+C$151*SIN(RADIANS(J197))))+(-M197*(C$149+C$151*COS(RADIANS(J197))))</f>
        <v>-22577.154102665158</v>
      </c>
      <c r="O197" s="10"/>
      <c r="P197" s="3">
        <v>0</v>
      </c>
      <c r="Q197" s="3">
        <v>0</v>
      </c>
      <c r="R197" s="10">
        <f t="shared" si="30"/>
        <v>0</v>
      </c>
      <c r="S197" s="10">
        <f t="shared" si="31"/>
        <v>0</v>
      </c>
      <c r="T197" s="10">
        <f t="shared" si="32"/>
        <v>0</v>
      </c>
      <c r="U197" s="10">
        <f>(-S197*(C$150-C$151*SIN(RADIANS(Q197))))+(-T197*(C$149+K$151*COS(RADIANS(Q197))))</f>
        <v>0</v>
      </c>
      <c r="W197" s="10">
        <f t="shared" si="33"/>
        <v>148.79832970886821</v>
      </c>
      <c r="X197" s="10">
        <f t="shared" si="34"/>
        <v>124.8566235785066</v>
      </c>
      <c r="Y197" s="10">
        <f t="shared" si="35"/>
        <v>-22577.154102665158</v>
      </c>
      <c r="AA197" s="3">
        <v>0</v>
      </c>
      <c r="AB197" s="3">
        <v>0</v>
      </c>
      <c r="AC197" s="10">
        <f t="shared" si="24"/>
        <v>148.79832970886821</v>
      </c>
      <c r="AD197" s="10">
        <f t="shared" si="25"/>
        <v>124.8566235785066</v>
      </c>
      <c r="AE197" s="10">
        <f t="shared" si="26"/>
        <v>-22577.154102665158</v>
      </c>
      <c r="AH197" s="10">
        <v>0</v>
      </c>
      <c r="AI197" s="20"/>
      <c r="AJ197" s="20"/>
      <c r="AK197" s="20"/>
      <c r="AL197" s="20"/>
      <c r="AM197" s="20"/>
      <c r="AN197" s="10"/>
      <c r="AO197" s="10">
        <v>0</v>
      </c>
      <c r="AP197" s="20"/>
      <c r="AQ197" s="20"/>
      <c r="AR197" s="20"/>
      <c r="AS197" s="20"/>
      <c r="AT197" s="20"/>
    </row>
    <row r="198" spans="9:46" x14ac:dyDescent="0.25">
      <c r="I198" s="3">
        <v>4000</v>
      </c>
      <c r="J198" s="3">
        <v>40</v>
      </c>
      <c r="K198" s="10">
        <f t="shared" si="27"/>
        <v>194.24242424242431</v>
      </c>
      <c r="L198" s="10">
        <f t="shared" si="28"/>
        <v>148.79832970886821</v>
      </c>
      <c r="M198" s="10">
        <f t="shared" si="29"/>
        <v>124.8566235785066</v>
      </c>
      <c r="N198" s="10">
        <f>(L198*(C$150+C$151*SIN(RADIANS(J198))))+(-M198*(C$149+C$151*COS(RADIANS(J198))))</f>
        <v>-22577.154102665158</v>
      </c>
      <c r="O198" s="10"/>
      <c r="P198" s="3">
        <v>-2000</v>
      </c>
      <c r="Q198" s="3">
        <v>40</v>
      </c>
      <c r="R198" s="10">
        <f t="shared" si="30"/>
        <v>-5.2121212121212608</v>
      </c>
      <c r="S198" s="10">
        <f t="shared" si="31"/>
        <v>-3.9927164914080437</v>
      </c>
      <c r="T198" s="10">
        <f t="shared" si="32"/>
        <v>-3.3502869353359328</v>
      </c>
      <c r="U198" s="10">
        <f>(-S198*(C$150-C$151*SIN(RADIANS(Q198))))+(-T198*(C$149+K$151*COS(RADIANS(Q198))))</f>
        <v>1147.7108607747641</v>
      </c>
      <c r="W198" s="10">
        <f t="shared" si="33"/>
        <v>144.80561321746018</v>
      </c>
      <c r="X198" s="10">
        <f t="shared" si="34"/>
        <v>121.50633664317067</v>
      </c>
      <c r="Y198" s="10">
        <f t="shared" si="35"/>
        <v>-21429.443241890393</v>
      </c>
      <c r="AA198" s="3">
        <v>-2000</v>
      </c>
      <c r="AB198" s="3">
        <v>40</v>
      </c>
      <c r="AC198" s="15">
        <f t="shared" si="24"/>
        <v>144.80561321746018</v>
      </c>
      <c r="AD198" s="15">
        <f t="shared" si="25"/>
        <v>121.50633664317067</v>
      </c>
      <c r="AE198" s="15">
        <f t="shared" si="26"/>
        <v>-21429.443241890393</v>
      </c>
      <c r="AH198" s="10">
        <v>-2000</v>
      </c>
      <c r="AI198" s="21">
        <f>AD202</f>
        <v>128.20691051384253</v>
      </c>
      <c r="AJ198" s="23">
        <f>AD201</f>
        <v>126.63927402250707</v>
      </c>
      <c r="AK198" s="26">
        <f>AD200</f>
        <v>124.8566235785066</v>
      </c>
      <c r="AL198" s="27">
        <f>AD199</f>
        <v>123.07397313450613</v>
      </c>
      <c r="AM198" s="29">
        <f>AD198</f>
        <v>121.50633664317067</v>
      </c>
      <c r="AN198" s="10"/>
      <c r="AO198" s="10">
        <v>-2000</v>
      </c>
      <c r="AP198" s="21">
        <f>AD202</f>
        <v>128.20691051384253</v>
      </c>
      <c r="AQ198" s="23">
        <f>AD201</f>
        <v>126.63927402250707</v>
      </c>
      <c r="AR198" s="26">
        <f>AD200</f>
        <v>124.8566235785066</v>
      </c>
      <c r="AS198" s="27">
        <f>AD199</f>
        <v>123.07397313450613</v>
      </c>
      <c r="AT198" s="29">
        <f>AD198</f>
        <v>121.50633664317067</v>
      </c>
    </row>
    <row r="199" spans="9:46" x14ac:dyDescent="0.25">
      <c r="I199" s="3">
        <v>4000</v>
      </c>
      <c r="J199" s="3">
        <v>40</v>
      </c>
      <c r="K199" s="10">
        <f t="shared" si="27"/>
        <v>194.24242424242431</v>
      </c>
      <c r="L199" s="10">
        <f t="shared" si="28"/>
        <v>148.79832970886821</v>
      </c>
      <c r="M199" s="10">
        <f t="shared" si="29"/>
        <v>124.8566235785066</v>
      </c>
      <c r="N199" s="10">
        <f>(L199*(C$150+C$151*SIN(RADIANS(J199))))+(-M199*(C$149+C$151*COS(RADIANS(J199))))</f>
        <v>-22577.154102665158</v>
      </c>
      <c r="O199" s="10"/>
      <c r="P199" s="3">
        <v>-2000</v>
      </c>
      <c r="Q199" s="3">
        <v>20</v>
      </c>
      <c r="R199" s="10">
        <f t="shared" si="30"/>
        <v>-5.2121212121212608</v>
      </c>
      <c r="S199" s="10">
        <f t="shared" si="31"/>
        <v>-4.8977918416720536</v>
      </c>
      <c r="T199" s="10">
        <f t="shared" si="32"/>
        <v>-1.7826504440004718</v>
      </c>
      <c r="U199" s="10">
        <f>(-S199*(C$150-C$151*SIN(RADIANS(Q199))))+(-T199*(C$149+K$151*COS(RADIANS(Q199))))</f>
        <v>857.05997060055029</v>
      </c>
      <c r="W199" s="10">
        <f t="shared" si="33"/>
        <v>143.90053786719616</v>
      </c>
      <c r="X199" s="10">
        <f t="shared" si="34"/>
        <v>123.07397313450613</v>
      </c>
      <c r="Y199" s="10">
        <f t="shared" si="35"/>
        <v>-21720.094132064609</v>
      </c>
      <c r="AA199" s="3">
        <v>-2000</v>
      </c>
      <c r="AB199" s="3">
        <v>20</v>
      </c>
      <c r="AC199" s="28">
        <f t="shared" si="24"/>
        <v>143.90053786719616</v>
      </c>
      <c r="AD199" s="28">
        <f t="shared" si="25"/>
        <v>123.07397313450613</v>
      </c>
      <c r="AE199" s="28">
        <f t="shared" si="26"/>
        <v>-21720.094132064609</v>
      </c>
      <c r="AH199" s="10">
        <v>-4000</v>
      </c>
      <c r="AI199" s="21">
        <f>AD207</f>
        <v>187.28493536775989</v>
      </c>
      <c r="AJ199" s="23">
        <f>AD206</f>
        <v>158.07403446816625</v>
      </c>
      <c r="AK199" s="26">
        <f>AD205</f>
        <v>124.8566235785066</v>
      </c>
      <c r="AL199" s="27">
        <f>AD204</f>
        <v>91.639212688846953</v>
      </c>
      <c r="AM199" s="29">
        <f>AD203</f>
        <v>62.4283117892533</v>
      </c>
      <c r="AN199" s="10"/>
      <c r="AO199" s="10">
        <v>-4000</v>
      </c>
      <c r="AP199" s="21">
        <f>AD207</f>
        <v>187.28493536775989</v>
      </c>
      <c r="AQ199" s="23">
        <f>AD206</f>
        <v>158.07403446816625</v>
      </c>
      <c r="AR199" s="26">
        <f>AD205</f>
        <v>124.8566235785066</v>
      </c>
      <c r="AS199" s="27">
        <f>AD204</f>
        <v>91.639212688846953</v>
      </c>
      <c r="AT199" s="29">
        <f>AD203</f>
        <v>62.4283117892533</v>
      </c>
    </row>
    <row r="200" spans="9:46" x14ac:dyDescent="0.25">
      <c r="I200" s="3">
        <v>4000</v>
      </c>
      <c r="J200" s="3">
        <v>40</v>
      </c>
      <c r="K200" s="10">
        <f t="shared" si="27"/>
        <v>194.24242424242431</v>
      </c>
      <c r="L200" s="10">
        <f t="shared" si="28"/>
        <v>148.79832970886821</v>
      </c>
      <c r="M200" s="10">
        <f t="shared" si="29"/>
        <v>124.8566235785066</v>
      </c>
      <c r="N200" s="10">
        <f>(L200*(C$150+C$151*SIN(RADIANS(J200))))+(-M200*(C$149+C$151*COS(RADIANS(J200))))</f>
        <v>-22577.154102665158</v>
      </c>
      <c r="O200" s="10"/>
      <c r="P200" s="3">
        <v>-2000</v>
      </c>
      <c r="Q200" s="3">
        <v>0</v>
      </c>
      <c r="R200" s="10">
        <f t="shared" si="30"/>
        <v>-5.2121212121212608</v>
      </c>
      <c r="S200" s="10">
        <f t="shared" si="31"/>
        <v>-5.2121212121212608</v>
      </c>
      <c r="T200" s="10">
        <f t="shared" si="32"/>
        <v>0</v>
      </c>
      <c r="U200" s="10">
        <f>(-S200*(C$150-C$151*SIN(RADIANS(Q200))))+(-T200*(C$149+K$151*COS(RADIANS(Q200))))</f>
        <v>521.21212121212602</v>
      </c>
      <c r="W200" s="10">
        <f t="shared" si="33"/>
        <v>143.58620849674696</v>
      </c>
      <c r="X200" s="10">
        <f t="shared" si="34"/>
        <v>124.8566235785066</v>
      </c>
      <c r="Y200" s="10">
        <f t="shared" si="35"/>
        <v>-22055.94198145303</v>
      </c>
      <c r="AA200" s="3">
        <v>-2000</v>
      </c>
      <c r="AB200" s="3">
        <v>0</v>
      </c>
      <c r="AC200" s="25">
        <f t="shared" si="24"/>
        <v>143.58620849674696</v>
      </c>
      <c r="AD200" s="25">
        <f t="shared" si="25"/>
        <v>124.8566235785066</v>
      </c>
      <c r="AE200" s="25">
        <f t="shared" si="26"/>
        <v>-22055.94198145303</v>
      </c>
      <c r="AH200" s="10"/>
      <c r="AI200" s="10"/>
      <c r="AJ200" s="10"/>
      <c r="AK200" s="10"/>
      <c r="AL200" s="10"/>
      <c r="AM200" s="10"/>
      <c r="AN200" s="10"/>
      <c r="AO200" s="10"/>
      <c r="AP200" s="10"/>
      <c r="AQ200" s="10"/>
      <c r="AR200" s="10"/>
      <c r="AS200" s="10"/>
      <c r="AT200" s="10"/>
    </row>
    <row r="201" spans="9:46" x14ac:dyDescent="0.25">
      <c r="I201" s="3">
        <v>4000</v>
      </c>
      <c r="J201" s="3">
        <v>40</v>
      </c>
      <c r="K201" s="10">
        <f t="shared" si="27"/>
        <v>194.24242424242431</v>
      </c>
      <c r="L201" s="10">
        <f t="shared" si="28"/>
        <v>148.79832970886821</v>
      </c>
      <c r="M201" s="10">
        <f t="shared" si="29"/>
        <v>124.8566235785066</v>
      </c>
      <c r="N201" s="10">
        <f>(L201*(C$150+C$151*SIN(RADIANS(J201))))+(-M201*(C$149+C$151*COS(RADIANS(J201))))</f>
        <v>-22577.154102665158</v>
      </c>
      <c r="O201" s="10"/>
      <c r="P201" s="3">
        <v>-2000</v>
      </c>
      <c r="Q201" s="3">
        <v>-20</v>
      </c>
      <c r="R201" s="10">
        <f t="shared" si="30"/>
        <v>-5.2121212121212608</v>
      </c>
      <c r="S201" s="10">
        <f t="shared" si="31"/>
        <v>-4.8977918416720536</v>
      </c>
      <c r="T201" s="10">
        <f t="shared" si="32"/>
        <v>1.7826504440004718</v>
      </c>
      <c r="U201" s="10">
        <f>(-S201*(C$150-C$151*SIN(RADIANS(Q201))))+(-T201*(C$149+K$151*COS(RADIANS(Q201))))</f>
        <v>122.49839773386054</v>
      </c>
      <c r="W201" s="10">
        <f t="shared" si="33"/>
        <v>143.90053786719616</v>
      </c>
      <c r="X201" s="10">
        <f t="shared" si="34"/>
        <v>126.63927402250707</v>
      </c>
      <c r="Y201" s="10">
        <f t="shared" si="35"/>
        <v>-22454.655704931298</v>
      </c>
      <c r="AA201" s="3">
        <v>-2000</v>
      </c>
      <c r="AB201" s="3">
        <v>-20</v>
      </c>
      <c r="AC201" s="24">
        <f t="shared" si="24"/>
        <v>143.90053786719616</v>
      </c>
      <c r="AD201" s="24">
        <f t="shared" si="25"/>
        <v>126.63927402250707</v>
      </c>
      <c r="AE201" s="24">
        <f t="shared" si="26"/>
        <v>-22454.655704931298</v>
      </c>
      <c r="AH201" s="10"/>
      <c r="AI201" s="10"/>
      <c r="AJ201" s="10"/>
      <c r="AK201" s="10"/>
      <c r="AL201" s="10"/>
      <c r="AM201" s="10"/>
      <c r="AN201" s="10"/>
      <c r="AO201" s="10"/>
      <c r="AP201" s="10"/>
      <c r="AQ201" s="10"/>
      <c r="AR201" s="10"/>
      <c r="AS201" s="10"/>
      <c r="AT201" s="10"/>
    </row>
    <row r="202" spans="9:46" x14ac:dyDescent="0.25">
      <c r="I202" s="3">
        <v>4000</v>
      </c>
      <c r="J202" s="3">
        <v>40</v>
      </c>
      <c r="K202" s="10">
        <f t="shared" si="27"/>
        <v>194.24242424242431</v>
      </c>
      <c r="L202" s="10">
        <f t="shared" si="28"/>
        <v>148.79832970886821</v>
      </c>
      <c r="M202" s="10">
        <f t="shared" si="29"/>
        <v>124.8566235785066</v>
      </c>
      <c r="N202" s="10">
        <f>(L202*(C$150+C$151*SIN(RADIANS(J202))))+(-M202*(C$149+C$151*COS(RADIANS(J202))))</f>
        <v>-22577.154102665158</v>
      </c>
      <c r="O202" s="10"/>
      <c r="P202" s="3">
        <v>-2000</v>
      </c>
      <c r="Q202" s="3">
        <v>-40</v>
      </c>
      <c r="R202" s="10">
        <f t="shared" si="30"/>
        <v>-5.2121212121212608</v>
      </c>
      <c r="S202" s="10">
        <f t="shared" si="31"/>
        <v>-3.9927164914080437</v>
      </c>
      <c r="T202" s="10">
        <f t="shared" si="32"/>
        <v>3.3502869353359328</v>
      </c>
      <c r="U202" s="10">
        <f>(-S202*(C$150-C$151*SIN(RADIANS(Q202))))+(-T202*(C$149+K$151*COS(RADIANS(Q202))))</f>
        <v>-349.16756249315529</v>
      </c>
      <c r="W202" s="10">
        <f t="shared" si="33"/>
        <v>144.80561321746018</v>
      </c>
      <c r="X202" s="10">
        <f t="shared" si="34"/>
        <v>128.20691051384253</v>
      </c>
      <c r="Y202" s="10">
        <f t="shared" si="35"/>
        <v>-22926.321665158313</v>
      </c>
      <c r="AA202" s="3">
        <v>-2000</v>
      </c>
      <c r="AB202" s="3">
        <v>-40</v>
      </c>
      <c r="AC202" s="22">
        <f t="shared" si="24"/>
        <v>144.80561321746018</v>
      </c>
      <c r="AD202" s="22">
        <f t="shared" si="25"/>
        <v>128.20691051384253</v>
      </c>
      <c r="AE202" s="22">
        <f t="shared" si="26"/>
        <v>-22926.321665158313</v>
      </c>
      <c r="AH202" s="10" t="s">
        <v>92</v>
      </c>
      <c r="AI202" s="10">
        <v>-40</v>
      </c>
      <c r="AJ202" s="10">
        <v>-20</v>
      </c>
      <c r="AK202" s="10">
        <v>0</v>
      </c>
      <c r="AL202" s="10">
        <v>20</v>
      </c>
      <c r="AM202" s="10">
        <v>40</v>
      </c>
      <c r="AN202" s="10"/>
      <c r="AO202" s="10"/>
      <c r="AP202" s="10">
        <v>-40</v>
      </c>
      <c r="AQ202" s="10">
        <v>-20</v>
      </c>
      <c r="AR202" s="10">
        <v>0</v>
      </c>
      <c r="AS202" s="10">
        <v>20</v>
      </c>
      <c r="AT202" s="10">
        <v>40</v>
      </c>
    </row>
    <row r="203" spans="9:46" x14ac:dyDescent="0.25">
      <c r="I203" s="3">
        <v>4000</v>
      </c>
      <c r="J203" s="3">
        <v>40</v>
      </c>
      <c r="K203" s="10">
        <f t="shared" si="27"/>
        <v>194.24242424242431</v>
      </c>
      <c r="L203" s="10">
        <f t="shared" si="28"/>
        <v>148.79832970886821</v>
      </c>
      <c r="M203" s="10">
        <f t="shared" si="29"/>
        <v>124.8566235785066</v>
      </c>
      <c r="N203" s="10">
        <f>(L203*(C$150+C$151*SIN(RADIANS(J203))))+(-M203*(C$149+C$151*COS(RADIANS(J203))))</f>
        <v>-22577.154102665158</v>
      </c>
      <c r="O203" s="10"/>
      <c r="P203" s="3">
        <v>-4000</v>
      </c>
      <c r="Q203" s="3">
        <v>40</v>
      </c>
      <c r="R203" s="10">
        <f t="shared" si="30"/>
        <v>-97.121212121212153</v>
      </c>
      <c r="S203" s="10">
        <f t="shared" si="31"/>
        <v>-74.399164854434105</v>
      </c>
      <c r="T203" s="10">
        <f t="shared" si="32"/>
        <v>-62.4283117892533</v>
      </c>
      <c r="U203" s="10">
        <f>(-S203*(C$150-C$151*SIN(RADIANS(Q203))))+(-T203*(C$149+K$151*COS(RADIANS(Q203))))</f>
        <v>21386.123888273753</v>
      </c>
      <c r="W203" s="10">
        <f t="shared" si="33"/>
        <v>74.399164854434105</v>
      </c>
      <c r="X203" s="10">
        <f t="shared" si="34"/>
        <v>62.4283117892533</v>
      </c>
      <c r="Y203" s="10">
        <f t="shared" si="35"/>
        <v>-1191.030214391405</v>
      </c>
      <c r="AA203" s="3">
        <v>-4000</v>
      </c>
      <c r="AB203" s="3">
        <v>40</v>
      </c>
      <c r="AC203" s="15">
        <f t="shared" si="24"/>
        <v>74.399164854434105</v>
      </c>
      <c r="AD203" s="15">
        <f t="shared" si="25"/>
        <v>62.4283117892533</v>
      </c>
      <c r="AE203" s="15">
        <f t="shared" si="26"/>
        <v>-1191.030214391405</v>
      </c>
      <c r="AH203" s="10">
        <v>4000</v>
      </c>
      <c r="AI203" s="21">
        <f>AE191</f>
        <v>-9564.5722678912934</v>
      </c>
      <c r="AJ203" s="23">
        <f>AE190</f>
        <v>-27142.356018211893</v>
      </c>
      <c r="AK203" s="26">
        <f>AE189</f>
        <v>-42001.396526907585</v>
      </c>
      <c r="AL203" s="27">
        <f>AE188</f>
        <v>-54517.586727952817</v>
      </c>
      <c r="AM203" s="29">
        <f>AE187</f>
        <v>-65349.401879212659</v>
      </c>
      <c r="AN203" s="10"/>
      <c r="AO203" s="10">
        <v>4000</v>
      </c>
      <c r="AP203" s="21">
        <f>AE191</f>
        <v>-9564.5722678912934</v>
      </c>
      <c r="AQ203" s="23">
        <f>AE190</f>
        <v>-27142.356018211893</v>
      </c>
      <c r="AR203" s="26">
        <f>AE189</f>
        <v>-42001.396526907585</v>
      </c>
      <c r="AS203" s="27">
        <f>AE188</f>
        <v>-54517.586727952817</v>
      </c>
      <c r="AT203" s="29">
        <f>AE187</f>
        <v>-65349.401879212659</v>
      </c>
    </row>
    <row r="204" spans="9:46" x14ac:dyDescent="0.25">
      <c r="I204" s="3">
        <v>4000</v>
      </c>
      <c r="J204" s="3">
        <v>40</v>
      </c>
      <c r="K204" s="10">
        <f t="shared" si="27"/>
        <v>194.24242424242431</v>
      </c>
      <c r="L204" s="10">
        <f t="shared" si="28"/>
        <v>148.79832970886821</v>
      </c>
      <c r="M204" s="10">
        <f t="shared" si="29"/>
        <v>124.8566235785066</v>
      </c>
      <c r="N204" s="10">
        <f>(L204*(C$150+C$151*SIN(RADIANS(J204))))+(-M204*(C$149+C$151*COS(RADIANS(J204))))</f>
        <v>-22577.154102665158</v>
      </c>
      <c r="O204" s="10"/>
      <c r="P204" s="3">
        <v>-4000</v>
      </c>
      <c r="Q204" s="3">
        <v>20</v>
      </c>
      <c r="R204" s="10">
        <f t="shared" si="30"/>
        <v>-97.121212121212153</v>
      </c>
      <c r="S204" s="10">
        <f t="shared" si="31"/>
        <v>-91.264086352085982</v>
      </c>
      <c r="T204" s="10">
        <f t="shared" si="32"/>
        <v>-33.217410889659654</v>
      </c>
      <c r="U204" s="10">
        <f>(-S204*(C$150-C$151*SIN(RADIANS(Q204))))+(-T204*(C$149+K$151*COS(RADIANS(Q204))))</f>
        <v>15970.216312643828</v>
      </c>
      <c r="W204" s="10">
        <f t="shared" si="33"/>
        <v>57.534243356782227</v>
      </c>
      <c r="X204" s="10">
        <f t="shared" si="34"/>
        <v>91.639212688846953</v>
      </c>
      <c r="Y204" s="10">
        <f t="shared" si="35"/>
        <v>-6606.9377900213294</v>
      </c>
      <c r="AA204" s="3">
        <v>-4000</v>
      </c>
      <c r="AB204" s="3">
        <v>20</v>
      </c>
      <c r="AC204" s="28">
        <f t="shared" si="24"/>
        <v>57.534243356782227</v>
      </c>
      <c r="AD204" s="28">
        <f t="shared" si="25"/>
        <v>91.639212688846953</v>
      </c>
      <c r="AE204" s="28">
        <f t="shared" si="26"/>
        <v>-6606.9377900213294</v>
      </c>
      <c r="AH204" s="10">
        <v>2000</v>
      </c>
      <c r="AI204" s="21">
        <f>AE196</f>
        <v>-21878.818977678846</v>
      </c>
      <c r="AJ204" s="23">
        <f>AE195</f>
        <v>-22822.150898132877</v>
      </c>
      <c r="AK204" s="26">
        <f>AE194</f>
        <v>-23619.578345089409</v>
      </c>
      <c r="AL204" s="27">
        <f>AE193</f>
        <v>-24291.274043866259</v>
      </c>
      <c r="AM204" s="29">
        <f>AE192</f>
        <v>-24872.575824214684</v>
      </c>
      <c r="AO204" s="10">
        <v>2000</v>
      </c>
      <c r="AP204" s="21">
        <f>AE196</f>
        <v>-21878.818977678846</v>
      </c>
      <c r="AQ204" s="23">
        <f>AE195</f>
        <v>-22822.150898132877</v>
      </c>
      <c r="AR204" s="26">
        <f>AE194</f>
        <v>-23619.578345089409</v>
      </c>
      <c r="AS204" s="27">
        <f>AE193</f>
        <v>-24291.274043866259</v>
      </c>
      <c r="AT204" s="29">
        <f>AE192</f>
        <v>-24872.575824214684</v>
      </c>
    </row>
    <row r="205" spans="9:46" x14ac:dyDescent="0.25">
      <c r="I205" s="3">
        <v>4000</v>
      </c>
      <c r="J205" s="3">
        <v>40</v>
      </c>
      <c r="K205" s="10">
        <f t="shared" si="27"/>
        <v>194.24242424242431</v>
      </c>
      <c r="L205" s="10">
        <f t="shared" si="28"/>
        <v>148.79832970886821</v>
      </c>
      <c r="M205" s="10">
        <f t="shared" si="29"/>
        <v>124.8566235785066</v>
      </c>
      <c r="N205" s="10">
        <f>(L205*(C$150+C$151*SIN(RADIANS(J205))))+(-M205*(C$149+C$151*COS(RADIANS(J205))))</f>
        <v>-22577.154102665158</v>
      </c>
      <c r="O205" s="10"/>
      <c r="P205" s="3">
        <v>-4000</v>
      </c>
      <c r="Q205" s="3">
        <v>0</v>
      </c>
      <c r="R205" s="10">
        <f t="shared" si="30"/>
        <v>-97.121212121212153</v>
      </c>
      <c r="S205" s="10">
        <f t="shared" si="31"/>
        <v>-97.121212121212153</v>
      </c>
      <c r="T205" s="10">
        <f t="shared" si="32"/>
        <v>0</v>
      </c>
      <c r="U205" s="10">
        <f>(-S205*(C$150-C$151*SIN(RADIANS(Q205))))+(-T205*(C$149+K$151*COS(RADIANS(Q205))))</f>
        <v>9712.1212121212156</v>
      </c>
      <c r="W205" s="10">
        <f t="shared" si="33"/>
        <v>51.677117587656056</v>
      </c>
      <c r="X205" s="10">
        <f t="shared" si="34"/>
        <v>124.8566235785066</v>
      </c>
      <c r="Y205" s="10">
        <f t="shared" si="35"/>
        <v>-12865.032890543942</v>
      </c>
      <c r="AA205" s="3">
        <v>-4000</v>
      </c>
      <c r="AB205" s="3">
        <v>0</v>
      </c>
      <c r="AC205" s="25">
        <f t="shared" si="24"/>
        <v>51.677117587656056</v>
      </c>
      <c r="AD205" s="25">
        <f t="shared" si="25"/>
        <v>124.8566235785066</v>
      </c>
      <c r="AE205" s="25">
        <f t="shared" si="26"/>
        <v>-12865.032890543942</v>
      </c>
      <c r="AH205" s="10">
        <v>0</v>
      </c>
      <c r="AI205" s="20"/>
      <c r="AJ205" s="20"/>
      <c r="AK205" s="20"/>
      <c r="AL205" s="20"/>
      <c r="AM205" s="20"/>
      <c r="AO205" s="10">
        <v>0</v>
      </c>
      <c r="AP205" s="20"/>
      <c r="AQ205" s="20"/>
      <c r="AR205" s="20"/>
      <c r="AS205" s="20"/>
      <c r="AT205" s="20"/>
    </row>
    <row r="206" spans="9:46" x14ac:dyDescent="0.25">
      <c r="I206" s="3">
        <v>4000</v>
      </c>
      <c r="J206" s="3">
        <v>40</v>
      </c>
      <c r="K206" s="10">
        <f t="shared" si="27"/>
        <v>194.24242424242431</v>
      </c>
      <c r="L206" s="10">
        <f t="shared" si="28"/>
        <v>148.79832970886821</v>
      </c>
      <c r="M206" s="10">
        <f t="shared" si="29"/>
        <v>124.8566235785066</v>
      </c>
      <c r="N206" s="10">
        <f>(L206*(C$150+C$151*SIN(RADIANS(J206))))+(-M206*(C$149+C$151*COS(RADIANS(J206))))</f>
        <v>-22577.154102665158</v>
      </c>
      <c r="O206" s="10"/>
      <c r="P206" s="3">
        <v>-4000</v>
      </c>
      <c r="Q206" s="3">
        <v>-20</v>
      </c>
      <c r="R206" s="10">
        <f t="shared" si="30"/>
        <v>-97.121212121212153</v>
      </c>
      <c r="S206" s="10">
        <f t="shared" si="31"/>
        <v>-91.264086352085982</v>
      </c>
      <c r="T206" s="10">
        <f t="shared" si="32"/>
        <v>33.217410889659654</v>
      </c>
      <c r="U206" s="10">
        <f>(-S206*(C$150-C$151*SIN(RADIANS(Q206))))+(-T206*(C$149+K$151*COS(RADIANS(Q206))))</f>
        <v>2282.6009577733676</v>
      </c>
      <c r="W206" s="10">
        <f t="shared" si="33"/>
        <v>57.534243356782227</v>
      </c>
      <c r="X206" s="10">
        <f t="shared" si="34"/>
        <v>158.07403446816625</v>
      </c>
      <c r="Y206" s="10">
        <f t="shared" si="35"/>
        <v>-20294.55314489179</v>
      </c>
      <c r="AA206" s="3">
        <v>-4000</v>
      </c>
      <c r="AB206" s="3">
        <v>-20</v>
      </c>
      <c r="AC206" s="24">
        <f t="shared" si="24"/>
        <v>57.534243356782227</v>
      </c>
      <c r="AD206" s="24">
        <f t="shared" si="25"/>
        <v>158.07403446816625</v>
      </c>
      <c r="AE206" s="24">
        <f t="shared" si="26"/>
        <v>-20294.55314489179</v>
      </c>
      <c r="AH206" s="10">
        <v>-2000</v>
      </c>
      <c r="AI206" s="21">
        <f>AE202</f>
        <v>-22926.321665158313</v>
      </c>
      <c r="AJ206" s="23">
        <f>AE201</f>
        <v>-22454.655704931298</v>
      </c>
      <c r="AK206" s="26">
        <f>AE200</f>
        <v>-22055.94198145303</v>
      </c>
      <c r="AL206" s="27">
        <f>AE199</f>
        <v>-21720.094132064609</v>
      </c>
      <c r="AM206" s="29">
        <f>AE198</f>
        <v>-21429.443241890393</v>
      </c>
      <c r="AO206" s="10">
        <v>-2000</v>
      </c>
      <c r="AP206" s="21">
        <f>AE202</f>
        <v>-22926.321665158313</v>
      </c>
      <c r="AQ206" s="23">
        <f>AE201</f>
        <v>-22454.655704931298</v>
      </c>
      <c r="AR206" s="26">
        <f>AE200</f>
        <v>-22055.94198145303</v>
      </c>
      <c r="AS206" s="27">
        <f>AE199</f>
        <v>-21720.094132064609</v>
      </c>
      <c r="AT206" s="29">
        <f>AE198</f>
        <v>-21429.443241890393</v>
      </c>
    </row>
    <row r="207" spans="9:46" x14ac:dyDescent="0.25">
      <c r="I207" s="3">
        <v>4000</v>
      </c>
      <c r="J207" s="3">
        <v>40</v>
      </c>
      <c r="K207" s="10">
        <f t="shared" si="27"/>
        <v>194.24242424242431</v>
      </c>
      <c r="L207" s="10">
        <f t="shared" si="28"/>
        <v>148.79832970886821</v>
      </c>
      <c r="M207" s="10">
        <f t="shared" si="29"/>
        <v>124.8566235785066</v>
      </c>
      <c r="N207" s="10">
        <f>(L207*(C$150+C$151*SIN(RADIANS(J207))))+(-M207*(C$149+C$151*COS(RADIANS(J207))))</f>
        <v>-22577.154102665158</v>
      </c>
      <c r="O207" s="10"/>
      <c r="P207" s="3">
        <v>-4000</v>
      </c>
      <c r="Q207" s="3">
        <v>-40</v>
      </c>
      <c r="R207" s="10">
        <f t="shared" si="30"/>
        <v>-97.121212121212153</v>
      </c>
      <c r="S207" s="10">
        <f t="shared" si="31"/>
        <v>-74.399164854434105</v>
      </c>
      <c r="T207" s="10">
        <f t="shared" si="32"/>
        <v>62.4283117892533</v>
      </c>
      <c r="U207" s="10">
        <f>(-S207*(C$150-C$151*SIN(RADIANS(Q207))))+(-T207*(C$149+K$151*COS(RADIANS(Q207))))</f>
        <v>-6506.2909173869321</v>
      </c>
      <c r="W207" s="10">
        <f t="shared" si="33"/>
        <v>74.399164854434105</v>
      </c>
      <c r="X207" s="10">
        <f t="shared" si="34"/>
        <v>187.28493536775989</v>
      </c>
      <c r="Y207" s="10">
        <f t="shared" si="35"/>
        <v>-29083.445020052088</v>
      </c>
      <c r="AA207" s="3">
        <v>-4000</v>
      </c>
      <c r="AB207" s="3">
        <v>-40</v>
      </c>
      <c r="AC207" s="22">
        <f t="shared" si="24"/>
        <v>74.399164854434105</v>
      </c>
      <c r="AD207" s="22">
        <f t="shared" si="25"/>
        <v>187.28493536775989</v>
      </c>
      <c r="AE207" s="22">
        <f t="shared" si="26"/>
        <v>-29083.445020052088</v>
      </c>
      <c r="AH207" s="10">
        <v>-4000</v>
      </c>
      <c r="AI207" s="21">
        <f>AE207</f>
        <v>-29083.445020052088</v>
      </c>
      <c r="AJ207" s="23">
        <f>AE206</f>
        <v>-20294.55314489179</v>
      </c>
      <c r="AK207" s="26">
        <f>AE205</f>
        <v>-12865.032890543942</v>
      </c>
      <c r="AL207" s="27">
        <f>AE204</f>
        <v>-6606.9377900213294</v>
      </c>
      <c r="AM207" s="29">
        <f>AE203</f>
        <v>-1191.030214391405</v>
      </c>
      <c r="AO207" s="10">
        <v>-4000</v>
      </c>
      <c r="AP207" s="21">
        <f>AE207</f>
        <v>-29083.445020052088</v>
      </c>
      <c r="AQ207" s="23">
        <f>AE206</f>
        <v>-20294.55314489179</v>
      </c>
      <c r="AR207" s="26">
        <f>AE205</f>
        <v>-12865.032890543942</v>
      </c>
      <c r="AS207" s="27">
        <f>AE204</f>
        <v>-6606.9377900213294</v>
      </c>
      <c r="AT207" s="29">
        <f>AE203</f>
        <v>-1191.030214391405</v>
      </c>
    </row>
    <row r="208" spans="9:46" x14ac:dyDescent="0.25">
      <c r="I208" s="3"/>
      <c r="J208" s="3"/>
      <c r="K208" s="10"/>
      <c r="L208" s="10"/>
      <c r="M208" s="10"/>
      <c r="N208" s="10"/>
      <c r="O208" s="10"/>
      <c r="P208" s="3"/>
      <c r="Q208" s="3"/>
      <c r="R208" s="10"/>
      <c r="S208" s="10"/>
      <c r="T208" s="10"/>
      <c r="U208" s="10"/>
      <c r="W208" s="10"/>
      <c r="X208" s="10"/>
      <c r="Y208" s="10"/>
      <c r="AB208" s="10"/>
      <c r="AC208" s="10"/>
      <c r="AD208" s="10"/>
      <c r="AE208" s="10"/>
      <c r="AF208" s="10"/>
      <c r="AG208" s="10"/>
    </row>
    <row r="209" spans="9:46" x14ac:dyDescent="0.25">
      <c r="I209" s="3">
        <v>4000</v>
      </c>
      <c r="J209" s="3">
        <v>20</v>
      </c>
      <c r="K209" s="10">
        <f>IF(I209&gt;0,(C$153*I209^2+C$154*I209+C$155),IF(I209&lt;0,-(C$157*(-I209)^2+C$158*(-I209)+C$159),0))</f>
        <v>194.24242424242431</v>
      </c>
      <c r="L209" s="10">
        <f>K209*COS(RADIANS(J209))</f>
        <v>182.52817270417196</v>
      </c>
      <c r="M209" s="10">
        <f>K209*SIN(RADIANS(J209))</f>
        <v>66.434821779319307</v>
      </c>
      <c r="N209" s="10">
        <f>(L209*(C$150+C$151*SIN(RADIANS(J209))))+(-M209*(C$149+C$151*COS(RADIANS(J209))))</f>
        <v>-1677.6292633785997</v>
      </c>
      <c r="O209" s="10"/>
      <c r="P209" s="3">
        <v>4000</v>
      </c>
      <c r="Q209" s="3">
        <v>40</v>
      </c>
      <c r="R209" s="10">
        <f>IF(P209&gt;0,(C$153*P209^2+C$154*P209+C$155),IF(P209&lt;0,-(C$157*(-P209)^2+C$158*(-P209)+C$159),0))</f>
        <v>194.24242424242431</v>
      </c>
      <c r="S209" s="10">
        <f>R209*COS(RADIANS(Q209))</f>
        <v>148.79832970886821</v>
      </c>
      <c r="T209" s="10">
        <f>R209*SIN(RADIANS(Q209))</f>
        <v>124.8566235785066</v>
      </c>
      <c r="U209" s="10">
        <f>(-S209*(C$150-C$151*SIN(RADIANS(Q209))))+(-T209*(C$149+K$151*COS(RADIANS(Q209))))</f>
        <v>-42772.247776547505</v>
      </c>
      <c r="W209" s="10">
        <f>L209+S209</f>
        <v>331.3265024130402</v>
      </c>
      <c r="X209" s="10">
        <f>M209+T209</f>
        <v>191.29144535782592</v>
      </c>
      <c r="Y209" s="10">
        <f>N209+U209</f>
        <v>-44449.877039926105</v>
      </c>
      <c r="AA209" s="3">
        <v>4000</v>
      </c>
      <c r="AB209" s="3">
        <v>40</v>
      </c>
      <c r="AC209" s="15">
        <f t="shared" ref="AC209:AC229" si="36">W209</f>
        <v>331.3265024130402</v>
      </c>
      <c r="AD209" s="15">
        <f t="shared" ref="AD209:AD229" si="37">X209</f>
        <v>191.29144535782592</v>
      </c>
      <c r="AE209" s="15">
        <f t="shared" ref="AE209:AE229" si="38">Y209</f>
        <v>-44449.877039926105</v>
      </c>
      <c r="AH209" s="10">
        <v>4000</v>
      </c>
      <c r="AI209" s="21">
        <f>AC213</f>
        <v>331.3265024130402</v>
      </c>
      <c r="AJ209" s="23">
        <f>AC212</f>
        <v>365.05634540834393</v>
      </c>
      <c r="AK209" s="26">
        <f>AC211</f>
        <v>376.77059694659624</v>
      </c>
      <c r="AL209" s="27">
        <f>AC210</f>
        <v>365.05634540834393</v>
      </c>
      <c r="AM209" s="29">
        <f>AC209</f>
        <v>331.3265024130402</v>
      </c>
      <c r="AN209" s="10"/>
      <c r="AO209" s="10">
        <v>4000</v>
      </c>
      <c r="AP209" s="21">
        <f>AC213</f>
        <v>331.3265024130402</v>
      </c>
      <c r="AQ209" s="23">
        <f>AC212</f>
        <v>365.05634540834393</v>
      </c>
      <c r="AR209" s="26">
        <f>AC211</f>
        <v>376.77059694659624</v>
      </c>
      <c r="AS209" s="27">
        <f>AC210</f>
        <v>365.05634540834393</v>
      </c>
      <c r="AT209" s="29">
        <f>AC209</f>
        <v>331.3265024130402</v>
      </c>
    </row>
    <row r="210" spans="9:46" x14ac:dyDescent="0.25">
      <c r="I210" s="3">
        <v>4000</v>
      </c>
      <c r="J210" s="3">
        <v>20</v>
      </c>
      <c r="K210" s="10">
        <f t="shared" ref="K210:K229" si="39">IF(I210&gt;0,(C$153*I210^2+C$154*I210+C$155),IF(I210&lt;0,-(C$157*(-I210)^2+C$158*(-I210)+C$159),0))</f>
        <v>194.24242424242431</v>
      </c>
      <c r="L210" s="10">
        <f t="shared" ref="L210:L229" si="40">K210*COS(RADIANS(J210))</f>
        <v>182.52817270417196</v>
      </c>
      <c r="M210" s="10">
        <f t="shared" ref="M210:M229" si="41">K210*SIN(RADIANS(J210))</f>
        <v>66.434821779319307</v>
      </c>
      <c r="N210" s="10">
        <f>(L210*(C$150+C$151*SIN(RADIANS(J210))))+(-M210*(C$149+C$151*COS(RADIANS(J210))))</f>
        <v>-1677.6292633785997</v>
      </c>
      <c r="O210" s="10"/>
      <c r="P210" s="3">
        <v>4000</v>
      </c>
      <c r="Q210" s="3">
        <v>20</v>
      </c>
      <c r="R210" s="10">
        <f t="shared" ref="R210:R229" si="42">IF(P210&gt;0,(C$153*P210^2+C$154*P210+C$155),IF(P210&lt;0,-(C$157*(-P210)^2+C$158*(-P210)+C$159),0))</f>
        <v>194.24242424242431</v>
      </c>
      <c r="S210" s="10">
        <f t="shared" ref="S210:S229" si="43">R210*COS(RADIANS(Q210))</f>
        <v>182.52817270417196</v>
      </c>
      <c r="T210" s="10">
        <f t="shared" ref="T210:T229" si="44">R210*SIN(RADIANS(Q210))</f>
        <v>66.434821779319307</v>
      </c>
      <c r="U210" s="10">
        <f>(-S210*(C$150-C$151*SIN(RADIANS(Q210))))+(-T210*(C$149+K$151*COS(RADIANS(Q210))))</f>
        <v>-31940.432625287656</v>
      </c>
      <c r="W210" s="10">
        <f t="shared" ref="W210:W229" si="45">L210+S210</f>
        <v>365.05634540834393</v>
      </c>
      <c r="X210" s="10">
        <f t="shared" ref="X210:X229" si="46">M210+T210</f>
        <v>132.86964355863861</v>
      </c>
      <c r="Y210" s="10">
        <f t="shared" ref="Y210:Y229" si="47">N210+U210</f>
        <v>-33618.061888666256</v>
      </c>
      <c r="AA210" s="3">
        <v>4000</v>
      </c>
      <c r="AB210" s="3">
        <v>20</v>
      </c>
      <c r="AC210" s="28">
        <f t="shared" si="36"/>
        <v>365.05634540834393</v>
      </c>
      <c r="AD210" s="28">
        <f t="shared" si="37"/>
        <v>132.86964355863861</v>
      </c>
      <c r="AE210" s="28">
        <f t="shared" si="38"/>
        <v>-33618.061888666256</v>
      </c>
      <c r="AH210" s="10">
        <v>2000</v>
      </c>
      <c r="AI210" s="21">
        <f>AC218</f>
        <v>190.51360568698806</v>
      </c>
      <c r="AJ210" s="23">
        <f>AC217</f>
        <v>192.32375638751608</v>
      </c>
      <c r="AK210" s="26">
        <f>AC216</f>
        <v>192.95241512841449</v>
      </c>
      <c r="AL210" s="27">
        <f>AC215</f>
        <v>192.32375638751608</v>
      </c>
      <c r="AM210" s="29">
        <f>AC214</f>
        <v>190.51360568698806</v>
      </c>
      <c r="AN210" s="10"/>
      <c r="AO210" s="10">
        <v>2000</v>
      </c>
      <c r="AP210" s="21">
        <f>AC218</f>
        <v>190.51360568698806</v>
      </c>
      <c r="AQ210" s="23">
        <f>AC217</f>
        <v>192.32375638751608</v>
      </c>
      <c r="AR210" s="26">
        <f>AC216</f>
        <v>192.95241512841449</v>
      </c>
      <c r="AS210" s="27">
        <f>AC215</f>
        <v>192.32375638751608</v>
      </c>
      <c r="AT210" s="29">
        <f>AC214</f>
        <v>190.51360568698806</v>
      </c>
    </row>
    <row r="211" spans="9:46" x14ac:dyDescent="0.25">
      <c r="I211" s="3">
        <v>4000</v>
      </c>
      <c r="J211" s="3">
        <v>20</v>
      </c>
      <c r="K211" s="10">
        <f t="shared" si="39"/>
        <v>194.24242424242431</v>
      </c>
      <c r="L211" s="10">
        <f t="shared" si="40"/>
        <v>182.52817270417196</v>
      </c>
      <c r="M211" s="10">
        <f t="shared" si="41"/>
        <v>66.434821779319307</v>
      </c>
      <c r="N211" s="10">
        <f>(L211*(C$150+C$151*SIN(RADIANS(J211))))+(-M211*(C$149+C$151*COS(RADIANS(J211))))</f>
        <v>-1677.6292633785997</v>
      </c>
      <c r="O211" s="10"/>
      <c r="P211" s="3">
        <v>4000</v>
      </c>
      <c r="Q211" s="3">
        <v>0</v>
      </c>
      <c r="R211" s="10">
        <f t="shared" si="42"/>
        <v>194.24242424242431</v>
      </c>
      <c r="S211" s="10">
        <f t="shared" si="43"/>
        <v>194.24242424242431</v>
      </c>
      <c r="T211" s="10">
        <f t="shared" si="44"/>
        <v>0</v>
      </c>
      <c r="U211" s="10">
        <f>(-S211*(C$150-C$151*SIN(RADIANS(Q211))))+(-T211*(C$149+K$151*COS(RADIANS(Q211))))</f>
        <v>-19424.242424242431</v>
      </c>
      <c r="W211" s="10">
        <f t="shared" si="45"/>
        <v>376.77059694659624</v>
      </c>
      <c r="X211" s="10">
        <f t="shared" si="46"/>
        <v>66.434821779319307</v>
      </c>
      <c r="Y211" s="10">
        <f t="shared" si="47"/>
        <v>-21101.871687621031</v>
      </c>
      <c r="AA211" s="3">
        <v>4000</v>
      </c>
      <c r="AB211" s="3">
        <v>0</v>
      </c>
      <c r="AC211" s="25">
        <f t="shared" si="36"/>
        <v>376.77059694659624</v>
      </c>
      <c r="AD211" s="25">
        <f t="shared" si="37"/>
        <v>66.434821779319307</v>
      </c>
      <c r="AE211" s="25">
        <f t="shared" si="38"/>
        <v>-21101.871687621031</v>
      </c>
      <c r="AH211" s="10">
        <v>0</v>
      </c>
      <c r="AI211" s="20"/>
      <c r="AJ211" s="20"/>
      <c r="AK211" s="20"/>
      <c r="AL211" s="20"/>
      <c r="AM211" s="20"/>
      <c r="AN211" s="10"/>
      <c r="AO211" s="10">
        <v>0</v>
      </c>
      <c r="AP211" s="20"/>
      <c r="AQ211" s="20"/>
      <c r="AR211" s="20"/>
      <c r="AS211" s="20"/>
      <c r="AT211" s="20"/>
    </row>
    <row r="212" spans="9:46" x14ac:dyDescent="0.25">
      <c r="I212" s="3">
        <v>4000</v>
      </c>
      <c r="J212" s="3">
        <v>20</v>
      </c>
      <c r="K212" s="10">
        <f t="shared" si="39"/>
        <v>194.24242424242431</v>
      </c>
      <c r="L212" s="10">
        <f t="shared" si="40"/>
        <v>182.52817270417196</v>
      </c>
      <c r="M212" s="10">
        <f t="shared" si="41"/>
        <v>66.434821779319307</v>
      </c>
      <c r="N212" s="10">
        <f>(L212*(C$150+C$151*SIN(RADIANS(J212))))+(-M212*(C$149+C$151*COS(RADIANS(J212))))</f>
        <v>-1677.6292633785997</v>
      </c>
      <c r="O212" s="10"/>
      <c r="P212" s="3">
        <v>4000</v>
      </c>
      <c r="Q212" s="3">
        <v>-20</v>
      </c>
      <c r="R212" s="10">
        <f t="shared" si="42"/>
        <v>194.24242424242431</v>
      </c>
      <c r="S212" s="10">
        <f t="shared" si="43"/>
        <v>182.52817270417196</v>
      </c>
      <c r="T212" s="10">
        <f t="shared" si="44"/>
        <v>-66.434821779319307</v>
      </c>
      <c r="U212" s="10">
        <f>(-S212*(C$150-C$151*SIN(RADIANS(Q212))))+(-T212*(C$149+K$151*COS(RADIANS(Q212))))</f>
        <v>-4565.2019155467351</v>
      </c>
      <c r="W212" s="10">
        <f t="shared" si="45"/>
        <v>365.05634540834393</v>
      </c>
      <c r="X212" s="10">
        <f t="shared" si="46"/>
        <v>0</v>
      </c>
      <c r="Y212" s="10">
        <f t="shared" si="47"/>
        <v>-6242.8311789253348</v>
      </c>
      <c r="AA212" s="3">
        <v>4000</v>
      </c>
      <c r="AB212" s="3">
        <v>-20</v>
      </c>
      <c r="AC212" s="24">
        <f t="shared" si="36"/>
        <v>365.05634540834393</v>
      </c>
      <c r="AD212" s="24">
        <f t="shared" si="37"/>
        <v>0</v>
      </c>
      <c r="AE212" s="24">
        <f t="shared" si="38"/>
        <v>-6242.8311789253348</v>
      </c>
      <c r="AH212" s="10">
        <v>-2000</v>
      </c>
      <c r="AI212" s="21">
        <f>AC224</f>
        <v>178.53545621276393</v>
      </c>
      <c r="AJ212" s="23">
        <f>AC223</f>
        <v>177.63038086249992</v>
      </c>
      <c r="AK212" s="26">
        <f>AC222</f>
        <v>177.31605149205069</v>
      </c>
      <c r="AL212" s="27">
        <f>AC221</f>
        <v>177.63038086249992</v>
      </c>
      <c r="AM212" s="29">
        <f>AC220</f>
        <v>178.53545621276393</v>
      </c>
      <c r="AN212" s="10"/>
      <c r="AO212" s="10">
        <v>-2000</v>
      </c>
      <c r="AP212" s="21">
        <f>AC224</f>
        <v>178.53545621276393</v>
      </c>
      <c r="AQ212" s="23">
        <f>AC223</f>
        <v>177.63038086249992</v>
      </c>
      <c r="AR212" s="26">
        <f>AC222</f>
        <v>177.31605149205069</v>
      </c>
      <c r="AS212" s="27">
        <f>AC221</f>
        <v>177.63038086249992</v>
      </c>
      <c r="AT212" s="29">
        <f>AC220</f>
        <v>178.53545621276393</v>
      </c>
    </row>
    <row r="213" spans="9:46" x14ac:dyDescent="0.25">
      <c r="I213" s="3">
        <v>4000</v>
      </c>
      <c r="J213" s="3">
        <v>20</v>
      </c>
      <c r="K213" s="10">
        <f t="shared" si="39"/>
        <v>194.24242424242431</v>
      </c>
      <c r="L213" s="10">
        <f t="shared" si="40"/>
        <v>182.52817270417196</v>
      </c>
      <c r="M213" s="10">
        <f t="shared" si="41"/>
        <v>66.434821779319307</v>
      </c>
      <c r="N213" s="10">
        <f>(L213*(C$150+C$151*SIN(RADIANS(J213))))+(-M213*(C$149+C$151*COS(RADIANS(J213))))</f>
        <v>-1677.6292633785997</v>
      </c>
      <c r="O213" s="10"/>
      <c r="P213" s="3">
        <v>4000</v>
      </c>
      <c r="Q213" s="3">
        <v>-40</v>
      </c>
      <c r="R213" s="10">
        <f t="shared" si="42"/>
        <v>194.24242424242431</v>
      </c>
      <c r="S213" s="10">
        <f t="shared" si="43"/>
        <v>148.79832970886821</v>
      </c>
      <c r="T213" s="10">
        <f t="shared" si="44"/>
        <v>-124.8566235785066</v>
      </c>
      <c r="U213" s="10">
        <f>(-S213*(C$150-C$151*SIN(RADIANS(Q213))))+(-T213*(C$149+K$151*COS(RADIANS(Q213))))</f>
        <v>13012.581834773864</v>
      </c>
      <c r="W213" s="10">
        <f t="shared" si="45"/>
        <v>331.3265024130402</v>
      </c>
      <c r="X213" s="10">
        <f t="shared" si="46"/>
        <v>-58.421801799187293</v>
      </c>
      <c r="Y213" s="10">
        <f t="shared" si="47"/>
        <v>11334.952571395264</v>
      </c>
      <c r="AA213" s="3">
        <v>4000</v>
      </c>
      <c r="AB213" s="3">
        <v>-40</v>
      </c>
      <c r="AC213" s="22">
        <f t="shared" si="36"/>
        <v>331.3265024130402</v>
      </c>
      <c r="AD213" s="22">
        <f t="shared" si="37"/>
        <v>-58.421801799187293</v>
      </c>
      <c r="AE213" s="22">
        <f t="shared" si="38"/>
        <v>11334.952571395264</v>
      </c>
      <c r="AH213" s="10">
        <v>-4000</v>
      </c>
      <c r="AI213" s="21">
        <f>AC229</f>
        <v>108.12900784973786</v>
      </c>
      <c r="AJ213" s="23">
        <f>AC228</f>
        <v>91.264086352085982</v>
      </c>
      <c r="AK213" s="26">
        <f>AC227</f>
        <v>85.406960582959812</v>
      </c>
      <c r="AL213" s="27">
        <f>AC226</f>
        <v>91.264086352085982</v>
      </c>
      <c r="AM213" s="29">
        <f>AC225</f>
        <v>108.12900784973786</v>
      </c>
      <c r="AN213" s="10"/>
      <c r="AO213" s="10">
        <v>-4000</v>
      </c>
      <c r="AP213" s="21">
        <f>AC229</f>
        <v>108.12900784973786</v>
      </c>
      <c r="AQ213" s="23">
        <f>AC228</f>
        <v>91.264086352085982</v>
      </c>
      <c r="AR213" s="26">
        <f>AC227</f>
        <v>85.406960582959812</v>
      </c>
      <c r="AS213" s="27">
        <f>AC226</f>
        <v>91.264086352085982</v>
      </c>
      <c r="AT213" s="29">
        <f>AC225</f>
        <v>108.12900784973786</v>
      </c>
    </row>
    <row r="214" spans="9:46" x14ac:dyDescent="0.25">
      <c r="I214" s="3">
        <v>4000</v>
      </c>
      <c r="J214" s="3">
        <v>20</v>
      </c>
      <c r="K214" s="10">
        <f t="shared" si="39"/>
        <v>194.24242424242431</v>
      </c>
      <c r="L214" s="10">
        <f t="shared" si="40"/>
        <v>182.52817270417196</v>
      </c>
      <c r="M214" s="10">
        <f t="shared" si="41"/>
        <v>66.434821779319307</v>
      </c>
      <c r="N214" s="10">
        <f>(L214*(C$150+C$151*SIN(RADIANS(J214))))+(-M214*(C$149+C$151*COS(RADIANS(J214))))</f>
        <v>-1677.6292633785997</v>
      </c>
      <c r="O214" s="10"/>
      <c r="P214" s="3">
        <v>2000</v>
      </c>
      <c r="Q214" s="3">
        <v>40</v>
      </c>
      <c r="R214" s="10">
        <f t="shared" si="42"/>
        <v>10.424242424242522</v>
      </c>
      <c r="S214" s="10">
        <f t="shared" si="43"/>
        <v>7.9854329828160875</v>
      </c>
      <c r="T214" s="10">
        <f t="shared" si="44"/>
        <v>6.7005738706718656</v>
      </c>
      <c r="U214" s="10">
        <f>(-S214*(C$150-C$151*SIN(RADIANS(Q214))))+(-T214*(C$149+K$151*COS(RADIANS(Q214))))</f>
        <v>-2295.4217215495282</v>
      </c>
      <c r="W214" s="10">
        <f t="shared" si="45"/>
        <v>190.51360568698806</v>
      </c>
      <c r="X214" s="10">
        <f t="shared" si="46"/>
        <v>73.135395649991167</v>
      </c>
      <c r="Y214" s="10">
        <f t="shared" si="47"/>
        <v>-3973.0509849281279</v>
      </c>
      <c r="AA214" s="3">
        <v>2000</v>
      </c>
      <c r="AB214" s="3">
        <v>40</v>
      </c>
      <c r="AC214" s="15">
        <f t="shared" si="36"/>
        <v>190.51360568698806</v>
      </c>
      <c r="AD214" s="15">
        <f t="shared" si="37"/>
        <v>73.135395649991167</v>
      </c>
      <c r="AE214" s="15">
        <f t="shared" si="38"/>
        <v>-3973.0509849281279</v>
      </c>
      <c r="AH214" s="10"/>
      <c r="AI214" s="10"/>
      <c r="AJ214" s="10"/>
      <c r="AK214" s="10"/>
      <c r="AL214" s="10"/>
      <c r="AM214" s="10"/>
      <c r="AN214" s="10"/>
      <c r="AO214" s="10"/>
      <c r="AP214" s="10"/>
      <c r="AQ214" s="10"/>
      <c r="AR214" s="10"/>
      <c r="AS214" s="10"/>
      <c r="AT214" s="10"/>
    </row>
    <row r="215" spans="9:46" x14ac:dyDescent="0.25">
      <c r="I215" s="3">
        <v>4000</v>
      </c>
      <c r="J215" s="3">
        <v>20</v>
      </c>
      <c r="K215" s="10">
        <f t="shared" si="39"/>
        <v>194.24242424242431</v>
      </c>
      <c r="L215" s="10">
        <f t="shared" si="40"/>
        <v>182.52817270417196</v>
      </c>
      <c r="M215" s="10">
        <f t="shared" si="41"/>
        <v>66.434821779319307</v>
      </c>
      <c r="N215" s="10">
        <f>(L215*(C$150+C$151*SIN(RADIANS(J215))))+(-M215*(C$149+C$151*COS(RADIANS(J215))))</f>
        <v>-1677.6292633785997</v>
      </c>
      <c r="O215" s="10"/>
      <c r="P215" s="3">
        <v>2000</v>
      </c>
      <c r="Q215" s="3">
        <v>20</v>
      </c>
      <c r="R215" s="10">
        <f t="shared" si="42"/>
        <v>10.424242424242522</v>
      </c>
      <c r="S215" s="10">
        <f t="shared" si="43"/>
        <v>9.7955836833441072</v>
      </c>
      <c r="T215" s="10">
        <f t="shared" si="44"/>
        <v>3.5653008880009436</v>
      </c>
      <c r="U215" s="10">
        <f>(-S215*(C$150-C$151*SIN(RADIANS(Q215))))+(-T215*(C$149+K$151*COS(RADIANS(Q215))))</f>
        <v>-1714.1199412011006</v>
      </c>
      <c r="W215" s="10">
        <f t="shared" si="45"/>
        <v>192.32375638751608</v>
      </c>
      <c r="X215" s="10">
        <f t="shared" si="46"/>
        <v>70.000122667320255</v>
      </c>
      <c r="Y215" s="10">
        <f t="shared" si="47"/>
        <v>-3391.7492045797003</v>
      </c>
      <c r="AA215" s="3">
        <v>2000</v>
      </c>
      <c r="AB215" s="3">
        <v>20</v>
      </c>
      <c r="AC215" s="28">
        <f t="shared" si="36"/>
        <v>192.32375638751608</v>
      </c>
      <c r="AD215" s="28">
        <f t="shared" si="37"/>
        <v>70.000122667320255</v>
      </c>
      <c r="AE215" s="28">
        <f t="shared" si="38"/>
        <v>-3391.7492045797003</v>
      </c>
      <c r="AH215" s="10"/>
      <c r="AI215" s="10"/>
      <c r="AJ215" s="10"/>
      <c r="AK215" s="10"/>
      <c r="AL215" s="10"/>
      <c r="AM215" s="10"/>
      <c r="AN215" s="10"/>
      <c r="AO215" s="10"/>
      <c r="AP215" s="10"/>
      <c r="AQ215" s="10"/>
      <c r="AR215" s="10"/>
      <c r="AS215" s="10"/>
      <c r="AT215" s="10"/>
    </row>
    <row r="216" spans="9:46" x14ac:dyDescent="0.25">
      <c r="I216" s="3">
        <v>4000</v>
      </c>
      <c r="J216" s="3">
        <v>20</v>
      </c>
      <c r="K216" s="10">
        <f t="shared" si="39"/>
        <v>194.24242424242431</v>
      </c>
      <c r="L216" s="10">
        <f t="shared" si="40"/>
        <v>182.52817270417196</v>
      </c>
      <c r="M216" s="10">
        <f t="shared" si="41"/>
        <v>66.434821779319307</v>
      </c>
      <c r="N216" s="10">
        <f>(L216*(C$150+C$151*SIN(RADIANS(J216))))+(-M216*(C$149+C$151*COS(RADIANS(J216))))</f>
        <v>-1677.6292633785997</v>
      </c>
      <c r="O216" s="10"/>
      <c r="P216" s="3">
        <v>2000</v>
      </c>
      <c r="Q216" s="3">
        <v>0</v>
      </c>
      <c r="R216" s="10">
        <f t="shared" si="42"/>
        <v>10.424242424242522</v>
      </c>
      <c r="S216" s="10">
        <f t="shared" si="43"/>
        <v>10.424242424242522</v>
      </c>
      <c r="T216" s="10">
        <f t="shared" si="44"/>
        <v>0</v>
      </c>
      <c r="U216" s="10">
        <f>(-S216*(C$150-C$151*SIN(RADIANS(Q216))))+(-T216*(C$149+K$151*COS(RADIANS(Q216))))</f>
        <v>-1042.424242424252</v>
      </c>
      <c r="W216" s="10">
        <f t="shared" si="45"/>
        <v>192.95241512841449</v>
      </c>
      <c r="X216" s="10">
        <f t="shared" si="46"/>
        <v>66.434821779319307</v>
      </c>
      <c r="Y216" s="10">
        <f t="shared" si="47"/>
        <v>-2720.0535058028518</v>
      </c>
      <c r="AA216" s="3">
        <v>2000</v>
      </c>
      <c r="AB216" s="3">
        <v>0</v>
      </c>
      <c r="AC216" s="25">
        <f t="shared" si="36"/>
        <v>192.95241512841449</v>
      </c>
      <c r="AD216" s="25">
        <f t="shared" si="37"/>
        <v>66.434821779319307</v>
      </c>
      <c r="AE216" s="25">
        <f t="shared" si="38"/>
        <v>-2720.0535058028518</v>
      </c>
      <c r="AH216" s="10"/>
      <c r="AI216" s="10">
        <v>-40</v>
      </c>
      <c r="AJ216" s="10">
        <v>-20</v>
      </c>
      <c r="AK216" s="10">
        <v>0</v>
      </c>
      <c r="AL216" s="10">
        <v>20</v>
      </c>
      <c r="AM216" s="10">
        <v>40</v>
      </c>
      <c r="AN216" s="10"/>
      <c r="AO216" s="10"/>
      <c r="AP216" s="10">
        <v>-40</v>
      </c>
      <c r="AQ216" s="10">
        <v>-20</v>
      </c>
      <c r="AR216" s="10">
        <v>0</v>
      </c>
      <c r="AS216" s="10">
        <v>20</v>
      </c>
      <c r="AT216" s="10">
        <v>40</v>
      </c>
    </row>
    <row r="217" spans="9:46" x14ac:dyDescent="0.25">
      <c r="I217" s="3">
        <v>4000</v>
      </c>
      <c r="J217" s="3">
        <v>20</v>
      </c>
      <c r="K217" s="10">
        <f t="shared" si="39"/>
        <v>194.24242424242431</v>
      </c>
      <c r="L217" s="10">
        <f t="shared" si="40"/>
        <v>182.52817270417196</v>
      </c>
      <c r="M217" s="10">
        <f t="shared" si="41"/>
        <v>66.434821779319307</v>
      </c>
      <c r="N217" s="10">
        <f>(L217*(C$150+C$151*SIN(RADIANS(J217))))+(-M217*(C$149+C$151*COS(RADIANS(J217))))</f>
        <v>-1677.6292633785997</v>
      </c>
      <c r="O217" s="10"/>
      <c r="P217" s="3">
        <v>2000</v>
      </c>
      <c r="Q217" s="3">
        <v>-20</v>
      </c>
      <c r="R217" s="10">
        <f t="shared" si="42"/>
        <v>10.424242424242522</v>
      </c>
      <c r="S217" s="10">
        <f t="shared" si="43"/>
        <v>9.7955836833441072</v>
      </c>
      <c r="T217" s="10">
        <f t="shared" si="44"/>
        <v>-3.5653008880009436</v>
      </c>
      <c r="U217" s="10">
        <f>(-S217*(C$150-C$151*SIN(RADIANS(Q217))))+(-T217*(C$149+K$151*COS(RADIANS(Q217))))</f>
        <v>-244.99679546772109</v>
      </c>
      <c r="W217" s="10">
        <f t="shared" si="45"/>
        <v>192.32375638751608</v>
      </c>
      <c r="X217" s="10">
        <f t="shared" si="46"/>
        <v>62.869520891318366</v>
      </c>
      <c r="Y217" s="10">
        <f t="shared" si="47"/>
        <v>-1922.6260588463208</v>
      </c>
      <c r="AA217" s="3">
        <v>2000</v>
      </c>
      <c r="AB217" s="3">
        <v>-20</v>
      </c>
      <c r="AC217" s="24">
        <f t="shared" si="36"/>
        <v>192.32375638751608</v>
      </c>
      <c r="AD217" s="24">
        <f t="shared" si="37"/>
        <v>62.869520891318366</v>
      </c>
      <c r="AE217" s="24">
        <f t="shared" si="38"/>
        <v>-1922.6260588463208</v>
      </c>
      <c r="AH217" s="10">
        <v>4000</v>
      </c>
      <c r="AI217" s="21">
        <f>AD213</f>
        <v>-58.421801799187293</v>
      </c>
      <c r="AJ217" s="23">
        <f>AD212</f>
        <v>0</v>
      </c>
      <c r="AK217" s="26">
        <f>AD211</f>
        <v>66.434821779319307</v>
      </c>
      <c r="AL217" s="27">
        <f>AD210</f>
        <v>132.86964355863861</v>
      </c>
      <c r="AM217" s="29">
        <f>AD209</f>
        <v>191.29144535782592</v>
      </c>
      <c r="AN217" s="10"/>
      <c r="AO217" s="10">
        <v>4000</v>
      </c>
      <c r="AP217" s="21">
        <f>AD213</f>
        <v>-58.421801799187293</v>
      </c>
      <c r="AQ217" s="23">
        <f>AD212</f>
        <v>0</v>
      </c>
      <c r="AR217" s="26">
        <f>AD211</f>
        <v>66.434821779319307</v>
      </c>
      <c r="AS217" s="27">
        <f>AD210</f>
        <v>132.86964355863861</v>
      </c>
      <c r="AT217" s="29">
        <f>AD209</f>
        <v>191.29144535782592</v>
      </c>
    </row>
    <row r="218" spans="9:46" x14ac:dyDescent="0.25">
      <c r="I218" s="3">
        <v>4000</v>
      </c>
      <c r="J218" s="3">
        <v>20</v>
      </c>
      <c r="K218" s="10">
        <f t="shared" si="39"/>
        <v>194.24242424242431</v>
      </c>
      <c r="L218" s="10">
        <f t="shared" si="40"/>
        <v>182.52817270417196</v>
      </c>
      <c r="M218" s="10">
        <f t="shared" si="41"/>
        <v>66.434821779319307</v>
      </c>
      <c r="N218" s="10">
        <f>(L218*(C$150+C$151*SIN(RADIANS(J218))))+(-M218*(C$149+C$151*COS(RADIANS(J218))))</f>
        <v>-1677.6292633785997</v>
      </c>
      <c r="O218" s="10"/>
      <c r="P218" s="3">
        <v>2000</v>
      </c>
      <c r="Q218" s="3">
        <v>-40</v>
      </c>
      <c r="R218" s="10">
        <f t="shared" si="42"/>
        <v>10.424242424242522</v>
      </c>
      <c r="S218" s="10">
        <f t="shared" si="43"/>
        <v>7.9854329828160875</v>
      </c>
      <c r="T218" s="10">
        <f t="shared" si="44"/>
        <v>-6.7005738706718656</v>
      </c>
      <c r="U218" s="10">
        <f>(-S218*(C$150-C$151*SIN(RADIANS(Q218))))+(-T218*(C$149+K$151*COS(RADIANS(Q218))))</f>
        <v>698.33512498631057</v>
      </c>
      <c r="W218" s="10">
        <f t="shared" si="45"/>
        <v>190.51360568698806</v>
      </c>
      <c r="X218" s="10">
        <f t="shared" si="46"/>
        <v>59.73424790864744</v>
      </c>
      <c r="Y218" s="10">
        <f t="shared" si="47"/>
        <v>-979.29413839228914</v>
      </c>
      <c r="AA218" s="3">
        <v>2000</v>
      </c>
      <c r="AB218" s="3">
        <v>-40</v>
      </c>
      <c r="AC218" s="22">
        <f t="shared" si="36"/>
        <v>190.51360568698806</v>
      </c>
      <c r="AD218" s="22">
        <f t="shared" si="37"/>
        <v>59.73424790864744</v>
      </c>
      <c r="AE218" s="22">
        <f t="shared" si="38"/>
        <v>-979.29413839228914</v>
      </c>
      <c r="AH218" s="10">
        <v>2000</v>
      </c>
      <c r="AI218" s="21">
        <f>AD218</f>
        <v>59.73424790864744</v>
      </c>
      <c r="AJ218" s="23">
        <f>AD217</f>
        <v>62.869520891318366</v>
      </c>
      <c r="AK218" s="26">
        <f>AD216</f>
        <v>66.434821779319307</v>
      </c>
      <c r="AL218" s="27">
        <f>AD215</f>
        <v>70.000122667320255</v>
      </c>
      <c r="AM218" s="29">
        <f>AD214</f>
        <v>73.135395649991167</v>
      </c>
      <c r="AN218" s="10"/>
      <c r="AO218" s="10">
        <v>2000</v>
      </c>
      <c r="AP218" s="21">
        <f>AD218</f>
        <v>59.73424790864744</v>
      </c>
      <c r="AQ218" s="23">
        <f>AD217</f>
        <v>62.869520891318366</v>
      </c>
      <c r="AR218" s="26">
        <f>AD216</f>
        <v>66.434821779319307</v>
      </c>
      <c r="AS218" s="27">
        <f>AD215</f>
        <v>70.000122667320255</v>
      </c>
      <c r="AT218" s="29">
        <f>AD214</f>
        <v>73.135395649991167</v>
      </c>
    </row>
    <row r="219" spans="9:46" x14ac:dyDescent="0.25">
      <c r="I219" s="3">
        <v>4000</v>
      </c>
      <c r="J219" s="3">
        <v>20</v>
      </c>
      <c r="K219" s="10">
        <f t="shared" si="39"/>
        <v>194.24242424242431</v>
      </c>
      <c r="L219" s="10">
        <f t="shared" si="40"/>
        <v>182.52817270417196</v>
      </c>
      <c r="M219" s="10">
        <f t="shared" si="41"/>
        <v>66.434821779319307</v>
      </c>
      <c r="N219" s="10">
        <f>(L219*(C$150+C$151*SIN(RADIANS(J219))))+(-M219*(C$149+C$151*COS(RADIANS(J219))))</f>
        <v>-1677.6292633785997</v>
      </c>
      <c r="O219" s="10"/>
      <c r="P219" s="3">
        <v>0</v>
      </c>
      <c r="Q219" s="3">
        <v>0</v>
      </c>
      <c r="R219" s="10">
        <f t="shared" si="42"/>
        <v>0</v>
      </c>
      <c r="S219" s="10">
        <f t="shared" si="43"/>
        <v>0</v>
      </c>
      <c r="T219" s="10">
        <f t="shared" si="44"/>
        <v>0</v>
      </c>
      <c r="U219" s="10">
        <f>(-S219*(C$150-C$151*SIN(RADIANS(Q219))))+(-T219*(C$149+K$151*COS(RADIANS(Q219))))</f>
        <v>0</v>
      </c>
      <c r="W219" s="10">
        <f t="shared" si="45"/>
        <v>182.52817270417196</v>
      </c>
      <c r="X219" s="10">
        <f t="shared" si="46"/>
        <v>66.434821779319307</v>
      </c>
      <c r="Y219" s="10">
        <f t="shared" si="47"/>
        <v>-1677.6292633785997</v>
      </c>
      <c r="AA219" s="3">
        <v>0</v>
      </c>
      <c r="AB219" s="3">
        <v>0</v>
      </c>
      <c r="AC219" s="10">
        <f t="shared" si="36"/>
        <v>182.52817270417196</v>
      </c>
      <c r="AD219" s="10">
        <f t="shared" si="37"/>
        <v>66.434821779319307</v>
      </c>
      <c r="AE219" s="10">
        <f t="shared" si="38"/>
        <v>-1677.6292633785997</v>
      </c>
      <c r="AH219" s="10">
        <v>0</v>
      </c>
      <c r="AI219" s="20"/>
      <c r="AJ219" s="20"/>
      <c r="AK219" s="20"/>
      <c r="AL219" s="20"/>
      <c r="AM219" s="20"/>
      <c r="AN219" s="10"/>
      <c r="AO219" s="10">
        <v>0</v>
      </c>
      <c r="AP219" s="20"/>
      <c r="AQ219" s="20"/>
      <c r="AR219" s="20"/>
      <c r="AS219" s="20"/>
      <c r="AT219" s="20"/>
    </row>
    <row r="220" spans="9:46" x14ac:dyDescent="0.25">
      <c r="I220" s="3">
        <v>4000</v>
      </c>
      <c r="J220" s="3">
        <v>20</v>
      </c>
      <c r="K220" s="10">
        <f t="shared" si="39"/>
        <v>194.24242424242431</v>
      </c>
      <c r="L220" s="10">
        <f t="shared" si="40"/>
        <v>182.52817270417196</v>
      </c>
      <c r="M220" s="10">
        <f t="shared" si="41"/>
        <v>66.434821779319307</v>
      </c>
      <c r="N220" s="10">
        <f>(L220*(C$150+C$151*SIN(RADIANS(J220))))+(-M220*(C$149+C$151*COS(RADIANS(J220))))</f>
        <v>-1677.6292633785997</v>
      </c>
      <c r="O220" s="10"/>
      <c r="P220" s="3">
        <v>-2000</v>
      </c>
      <c r="Q220" s="3">
        <v>40</v>
      </c>
      <c r="R220" s="10">
        <f t="shared" si="42"/>
        <v>-5.2121212121212608</v>
      </c>
      <c r="S220" s="10">
        <f t="shared" si="43"/>
        <v>-3.9927164914080437</v>
      </c>
      <c r="T220" s="10">
        <f t="shared" si="44"/>
        <v>-3.3502869353359328</v>
      </c>
      <c r="U220" s="10">
        <f>(-S220*(C$150-C$151*SIN(RADIANS(Q220))))+(-T220*(C$149+K$151*COS(RADIANS(Q220))))</f>
        <v>1147.7108607747641</v>
      </c>
      <c r="W220" s="10">
        <f t="shared" si="45"/>
        <v>178.53545621276393</v>
      </c>
      <c r="X220" s="10">
        <f t="shared" si="46"/>
        <v>63.084534843983377</v>
      </c>
      <c r="Y220" s="10">
        <f t="shared" si="47"/>
        <v>-529.9184026038356</v>
      </c>
      <c r="AA220" s="3">
        <v>-2000</v>
      </c>
      <c r="AB220" s="3">
        <v>40</v>
      </c>
      <c r="AC220" s="15">
        <f t="shared" si="36"/>
        <v>178.53545621276393</v>
      </c>
      <c r="AD220" s="15">
        <f t="shared" si="37"/>
        <v>63.084534843983377</v>
      </c>
      <c r="AE220" s="15">
        <f t="shared" si="38"/>
        <v>-529.9184026038356</v>
      </c>
      <c r="AH220" s="10">
        <v>-2000</v>
      </c>
      <c r="AI220" s="21">
        <f>AD224</f>
        <v>69.785108714655237</v>
      </c>
      <c r="AJ220" s="23">
        <f>AD223</f>
        <v>68.217472223319774</v>
      </c>
      <c r="AK220" s="26">
        <f>AD222</f>
        <v>66.434821779319307</v>
      </c>
      <c r="AL220" s="27">
        <f>AD221</f>
        <v>64.65217133531884</v>
      </c>
      <c r="AM220" s="29">
        <f>AD220</f>
        <v>63.084534843983377</v>
      </c>
      <c r="AN220" s="10"/>
      <c r="AO220" s="10">
        <v>-2000</v>
      </c>
      <c r="AP220" s="21">
        <f>AD224</f>
        <v>69.785108714655237</v>
      </c>
      <c r="AQ220" s="23">
        <f>AD223</f>
        <v>68.217472223319774</v>
      </c>
      <c r="AR220" s="26">
        <f>AD222</f>
        <v>66.434821779319307</v>
      </c>
      <c r="AS220" s="27">
        <f>AD221</f>
        <v>64.65217133531884</v>
      </c>
      <c r="AT220" s="29">
        <f>AD220</f>
        <v>63.084534843983377</v>
      </c>
    </row>
    <row r="221" spans="9:46" x14ac:dyDescent="0.25">
      <c r="I221" s="3">
        <v>4000</v>
      </c>
      <c r="J221" s="3">
        <v>20</v>
      </c>
      <c r="K221" s="10">
        <f t="shared" si="39"/>
        <v>194.24242424242431</v>
      </c>
      <c r="L221" s="10">
        <f t="shared" si="40"/>
        <v>182.52817270417196</v>
      </c>
      <c r="M221" s="10">
        <f t="shared" si="41"/>
        <v>66.434821779319307</v>
      </c>
      <c r="N221" s="10">
        <f>(L221*(C$150+C$151*SIN(RADIANS(J221))))+(-M221*(C$149+C$151*COS(RADIANS(J221))))</f>
        <v>-1677.6292633785997</v>
      </c>
      <c r="O221" s="10"/>
      <c r="P221" s="3">
        <v>-2000</v>
      </c>
      <c r="Q221" s="3">
        <v>20</v>
      </c>
      <c r="R221" s="10">
        <f t="shared" si="42"/>
        <v>-5.2121212121212608</v>
      </c>
      <c r="S221" s="10">
        <f t="shared" si="43"/>
        <v>-4.8977918416720536</v>
      </c>
      <c r="T221" s="10">
        <f t="shared" si="44"/>
        <v>-1.7826504440004718</v>
      </c>
      <c r="U221" s="10">
        <f>(-S221*(C$150-C$151*SIN(RADIANS(Q221))))+(-T221*(C$149+K$151*COS(RADIANS(Q221))))</f>
        <v>857.05997060055029</v>
      </c>
      <c r="W221" s="10">
        <f t="shared" si="45"/>
        <v>177.63038086249992</v>
      </c>
      <c r="X221" s="10">
        <f t="shared" si="46"/>
        <v>64.65217133531884</v>
      </c>
      <c r="Y221" s="10">
        <f t="shared" si="47"/>
        <v>-820.56929277804943</v>
      </c>
      <c r="AA221" s="3">
        <v>-2000</v>
      </c>
      <c r="AB221" s="3">
        <v>20</v>
      </c>
      <c r="AC221" s="28">
        <f t="shared" si="36"/>
        <v>177.63038086249992</v>
      </c>
      <c r="AD221" s="28">
        <f t="shared" si="37"/>
        <v>64.65217133531884</v>
      </c>
      <c r="AE221" s="28">
        <f t="shared" si="38"/>
        <v>-820.56929277804943</v>
      </c>
      <c r="AH221" s="10">
        <v>-4000</v>
      </c>
      <c r="AI221" s="21">
        <f>AD229</f>
        <v>128.86313356857261</v>
      </c>
      <c r="AJ221" s="23">
        <f>AD228</f>
        <v>99.652232668978968</v>
      </c>
      <c r="AK221" s="26">
        <f>AD227</f>
        <v>66.434821779319307</v>
      </c>
      <c r="AL221" s="27">
        <f>AD226</f>
        <v>33.217410889659654</v>
      </c>
      <c r="AM221" s="29">
        <f>AD225</f>
        <v>4.0065099900660073</v>
      </c>
      <c r="AN221" s="10"/>
      <c r="AO221" s="10">
        <v>-4000</v>
      </c>
      <c r="AP221" s="21">
        <f>AD229</f>
        <v>128.86313356857261</v>
      </c>
      <c r="AQ221" s="23">
        <f>AD228</f>
        <v>99.652232668978968</v>
      </c>
      <c r="AR221" s="26">
        <f>AD227</f>
        <v>66.434821779319307</v>
      </c>
      <c r="AS221" s="27">
        <f>AD226</f>
        <v>33.217410889659654</v>
      </c>
      <c r="AT221" s="29">
        <f>AD225</f>
        <v>4.0065099900660073</v>
      </c>
    </row>
    <row r="222" spans="9:46" x14ac:dyDescent="0.25">
      <c r="I222" s="3">
        <v>4000</v>
      </c>
      <c r="J222" s="3">
        <v>20</v>
      </c>
      <c r="K222" s="10">
        <f t="shared" si="39"/>
        <v>194.24242424242431</v>
      </c>
      <c r="L222" s="10">
        <f t="shared" si="40"/>
        <v>182.52817270417196</v>
      </c>
      <c r="M222" s="10">
        <f t="shared" si="41"/>
        <v>66.434821779319307</v>
      </c>
      <c r="N222" s="10">
        <f>(L222*(C$150+C$151*SIN(RADIANS(J222))))+(-M222*(C$149+C$151*COS(RADIANS(J222))))</f>
        <v>-1677.6292633785997</v>
      </c>
      <c r="O222" s="10"/>
      <c r="P222" s="3">
        <v>-2000</v>
      </c>
      <c r="Q222" s="3">
        <v>0</v>
      </c>
      <c r="R222" s="10">
        <f t="shared" si="42"/>
        <v>-5.2121212121212608</v>
      </c>
      <c r="S222" s="10">
        <f t="shared" si="43"/>
        <v>-5.2121212121212608</v>
      </c>
      <c r="T222" s="10">
        <f t="shared" si="44"/>
        <v>0</v>
      </c>
      <c r="U222" s="10">
        <f>(-S222*(C$150-C$151*SIN(RADIANS(Q222))))+(-T222*(C$149+K$151*COS(RADIANS(Q222))))</f>
        <v>521.21212121212602</v>
      </c>
      <c r="W222" s="10">
        <f t="shared" si="45"/>
        <v>177.31605149205069</v>
      </c>
      <c r="X222" s="10">
        <f t="shared" si="46"/>
        <v>66.434821779319307</v>
      </c>
      <c r="Y222" s="10">
        <f t="shared" si="47"/>
        <v>-1156.4171421664737</v>
      </c>
      <c r="AA222" s="3">
        <v>-2000</v>
      </c>
      <c r="AB222" s="3">
        <v>0</v>
      </c>
      <c r="AC222" s="25">
        <f t="shared" si="36"/>
        <v>177.31605149205069</v>
      </c>
      <c r="AD222" s="25">
        <f t="shared" si="37"/>
        <v>66.434821779319307</v>
      </c>
      <c r="AE222" s="25">
        <f t="shared" si="38"/>
        <v>-1156.4171421664737</v>
      </c>
      <c r="AH222" s="10"/>
      <c r="AI222" s="10"/>
      <c r="AJ222" s="10"/>
      <c r="AK222" s="10"/>
      <c r="AL222" s="10"/>
      <c r="AM222" s="10"/>
      <c r="AN222" s="10"/>
      <c r="AO222" s="10"/>
      <c r="AP222" s="10"/>
      <c r="AQ222" s="10"/>
      <c r="AR222" s="10"/>
      <c r="AS222" s="10"/>
      <c r="AT222" s="10"/>
    </row>
    <row r="223" spans="9:46" x14ac:dyDescent="0.25">
      <c r="I223" s="3">
        <v>4000</v>
      </c>
      <c r="J223" s="3">
        <v>20</v>
      </c>
      <c r="K223" s="10">
        <f t="shared" si="39"/>
        <v>194.24242424242431</v>
      </c>
      <c r="L223" s="10">
        <f t="shared" si="40"/>
        <v>182.52817270417196</v>
      </c>
      <c r="M223" s="10">
        <f t="shared" si="41"/>
        <v>66.434821779319307</v>
      </c>
      <c r="N223" s="10">
        <f>(L223*(C$150+C$151*SIN(RADIANS(J223))))+(-M223*(C$149+C$151*COS(RADIANS(J223))))</f>
        <v>-1677.6292633785997</v>
      </c>
      <c r="O223" s="10"/>
      <c r="P223" s="3">
        <v>-2000</v>
      </c>
      <c r="Q223" s="3">
        <v>-20</v>
      </c>
      <c r="R223" s="10">
        <f t="shared" si="42"/>
        <v>-5.2121212121212608</v>
      </c>
      <c r="S223" s="10">
        <f t="shared" si="43"/>
        <v>-4.8977918416720536</v>
      </c>
      <c r="T223" s="10">
        <f t="shared" si="44"/>
        <v>1.7826504440004718</v>
      </c>
      <c r="U223" s="10">
        <f>(-S223*(C$150-C$151*SIN(RADIANS(Q223))))+(-T223*(C$149+K$151*COS(RADIANS(Q223))))</f>
        <v>122.49839773386054</v>
      </c>
      <c r="W223" s="10">
        <f t="shared" si="45"/>
        <v>177.63038086249992</v>
      </c>
      <c r="X223" s="10">
        <f t="shared" si="46"/>
        <v>68.217472223319774</v>
      </c>
      <c r="Y223" s="10">
        <f t="shared" si="47"/>
        <v>-1555.1308656447391</v>
      </c>
      <c r="AA223" s="3">
        <v>-2000</v>
      </c>
      <c r="AB223" s="3">
        <v>-20</v>
      </c>
      <c r="AC223" s="24">
        <f t="shared" si="36"/>
        <v>177.63038086249992</v>
      </c>
      <c r="AD223" s="24">
        <f t="shared" si="37"/>
        <v>68.217472223319774</v>
      </c>
      <c r="AE223" s="24">
        <f t="shared" si="38"/>
        <v>-1555.1308656447391</v>
      </c>
      <c r="AH223" s="10"/>
      <c r="AI223" s="10"/>
      <c r="AJ223" s="10"/>
      <c r="AK223" s="10"/>
      <c r="AL223" s="10"/>
      <c r="AM223" s="10"/>
      <c r="AN223" s="10"/>
      <c r="AO223" s="10"/>
      <c r="AP223" s="10"/>
      <c r="AQ223" s="10"/>
      <c r="AR223" s="10"/>
      <c r="AS223" s="10"/>
      <c r="AT223" s="10"/>
    </row>
    <row r="224" spans="9:46" x14ac:dyDescent="0.25">
      <c r="I224" s="3">
        <v>4000</v>
      </c>
      <c r="J224" s="3">
        <v>20</v>
      </c>
      <c r="K224" s="10">
        <f t="shared" si="39"/>
        <v>194.24242424242431</v>
      </c>
      <c r="L224" s="10">
        <f t="shared" si="40"/>
        <v>182.52817270417196</v>
      </c>
      <c r="M224" s="10">
        <f t="shared" si="41"/>
        <v>66.434821779319307</v>
      </c>
      <c r="N224" s="10">
        <f>(L224*(C$150+C$151*SIN(RADIANS(J224))))+(-M224*(C$149+C$151*COS(RADIANS(J224))))</f>
        <v>-1677.6292633785997</v>
      </c>
      <c r="O224" s="10"/>
      <c r="P224" s="3">
        <v>-2000</v>
      </c>
      <c r="Q224" s="3">
        <v>-40</v>
      </c>
      <c r="R224" s="10">
        <f t="shared" si="42"/>
        <v>-5.2121212121212608</v>
      </c>
      <c r="S224" s="10">
        <f t="shared" si="43"/>
        <v>-3.9927164914080437</v>
      </c>
      <c r="T224" s="10">
        <f t="shared" si="44"/>
        <v>3.3502869353359328</v>
      </c>
      <c r="U224" s="10">
        <f>(-S224*(C$150-C$151*SIN(RADIANS(Q224))))+(-T224*(C$149+K$151*COS(RADIANS(Q224))))</f>
        <v>-349.16756249315529</v>
      </c>
      <c r="W224" s="10">
        <f t="shared" si="45"/>
        <v>178.53545621276393</v>
      </c>
      <c r="X224" s="10">
        <f t="shared" si="46"/>
        <v>69.785108714655237</v>
      </c>
      <c r="Y224" s="10">
        <f t="shared" si="47"/>
        <v>-2026.7968258717551</v>
      </c>
      <c r="AA224" s="3">
        <v>-2000</v>
      </c>
      <c r="AB224" s="3">
        <v>-40</v>
      </c>
      <c r="AC224" s="22">
        <f t="shared" si="36"/>
        <v>178.53545621276393</v>
      </c>
      <c r="AD224" s="22">
        <f t="shared" si="37"/>
        <v>69.785108714655237</v>
      </c>
      <c r="AE224" s="22">
        <f t="shared" si="38"/>
        <v>-2026.7968258717551</v>
      </c>
      <c r="AH224" s="10" t="s">
        <v>92</v>
      </c>
      <c r="AI224" s="10">
        <v>-40</v>
      </c>
      <c r="AJ224" s="10">
        <v>-20</v>
      </c>
      <c r="AK224" s="10">
        <v>0</v>
      </c>
      <c r="AL224" s="10">
        <v>20</v>
      </c>
      <c r="AM224" s="10">
        <v>40</v>
      </c>
      <c r="AN224" s="10"/>
      <c r="AO224" s="10"/>
      <c r="AP224" s="10">
        <v>-40</v>
      </c>
      <c r="AQ224" s="10">
        <v>-20</v>
      </c>
      <c r="AR224" s="10">
        <v>0</v>
      </c>
      <c r="AS224" s="10">
        <v>20</v>
      </c>
      <c r="AT224" s="10">
        <v>40</v>
      </c>
    </row>
    <row r="225" spans="9:46" x14ac:dyDescent="0.25">
      <c r="I225" s="3">
        <v>4000</v>
      </c>
      <c r="J225" s="3">
        <v>20</v>
      </c>
      <c r="K225" s="10">
        <f t="shared" si="39"/>
        <v>194.24242424242431</v>
      </c>
      <c r="L225" s="10">
        <f t="shared" si="40"/>
        <v>182.52817270417196</v>
      </c>
      <c r="M225" s="10">
        <f t="shared" si="41"/>
        <v>66.434821779319307</v>
      </c>
      <c r="N225" s="10">
        <f>(L225*(C$150+C$151*SIN(RADIANS(J225))))+(-M225*(C$149+C$151*COS(RADIANS(J225))))</f>
        <v>-1677.6292633785997</v>
      </c>
      <c r="O225" s="10"/>
      <c r="P225" s="3">
        <v>-4000</v>
      </c>
      <c r="Q225" s="3">
        <v>40</v>
      </c>
      <c r="R225" s="10">
        <f t="shared" si="42"/>
        <v>-97.121212121212153</v>
      </c>
      <c r="S225" s="10">
        <f t="shared" si="43"/>
        <v>-74.399164854434105</v>
      </c>
      <c r="T225" s="10">
        <f t="shared" si="44"/>
        <v>-62.4283117892533</v>
      </c>
      <c r="U225" s="10">
        <f>(-S225*(C$150-C$151*SIN(RADIANS(Q225))))+(-T225*(C$149+K$151*COS(RADIANS(Q225))))</f>
        <v>21386.123888273753</v>
      </c>
      <c r="W225" s="10">
        <f t="shared" si="45"/>
        <v>108.12900784973786</v>
      </c>
      <c r="X225" s="10">
        <f t="shared" si="46"/>
        <v>4.0065099900660073</v>
      </c>
      <c r="Y225" s="10">
        <f t="shared" si="47"/>
        <v>19708.494624895153</v>
      </c>
      <c r="AA225" s="3">
        <v>-4000</v>
      </c>
      <c r="AB225" s="3">
        <v>40</v>
      </c>
      <c r="AC225" s="15">
        <f t="shared" si="36"/>
        <v>108.12900784973786</v>
      </c>
      <c r="AD225" s="15">
        <f t="shared" si="37"/>
        <v>4.0065099900660073</v>
      </c>
      <c r="AE225" s="15">
        <f t="shared" si="38"/>
        <v>19708.494624895153</v>
      </c>
      <c r="AH225" s="10">
        <v>4000</v>
      </c>
      <c r="AI225" s="21">
        <f>AE213</f>
        <v>11334.952571395264</v>
      </c>
      <c r="AJ225" s="23">
        <f>AE212</f>
        <v>-6242.8311789253348</v>
      </c>
      <c r="AK225" s="26">
        <f>AE211</f>
        <v>-21101.871687621031</v>
      </c>
      <c r="AL225" s="27">
        <f>AE210</f>
        <v>-33618.061888666256</v>
      </c>
      <c r="AM225" s="29">
        <f>AE209</f>
        <v>-44449.877039926105</v>
      </c>
      <c r="AN225" s="10"/>
      <c r="AO225" s="10">
        <v>4000</v>
      </c>
      <c r="AP225" s="21">
        <f>AE213</f>
        <v>11334.952571395264</v>
      </c>
      <c r="AQ225" s="23">
        <f>AE212</f>
        <v>-6242.8311789253348</v>
      </c>
      <c r="AR225" s="26">
        <f>AE211</f>
        <v>-21101.871687621031</v>
      </c>
      <c r="AS225" s="27">
        <f>AE210</f>
        <v>-33618.061888666256</v>
      </c>
      <c r="AT225" s="29">
        <f>AE209</f>
        <v>-44449.877039926105</v>
      </c>
    </row>
    <row r="226" spans="9:46" x14ac:dyDescent="0.25">
      <c r="I226" s="3">
        <v>4000</v>
      </c>
      <c r="J226" s="3">
        <v>20</v>
      </c>
      <c r="K226" s="10">
        <f t="shared" si="39"/>
        <v>194.24242424242431</v>
      </c>
      <c r="L226" s="10">
        <f t="shared" si="40"/>
        <v>182.52817270417196</v>
      </c>
      <c r="M226" s="10">
        <f t="shared" si="41"/>
        <v>66.434821779319307</v>
      </c>
      <c r="N226" s="10">
        <f>(L226*(C$150+C$151*SIN(RADIANS(J226))))+(-M226*(C$149+C$151*COS(RADIANS(J226))))</f>
        <v>-1677.6292633785997</v>
      </c>
      <c r="O226" s="10"/>
      <c r="P226" s="3">
        <v>-4000</v>
      </c>
      <c r="Q226" s="3">
        <v>20</v>
      </c>
      <c r="R226" s="10">
        <f t="shared" si="42"/>
        <v>-97.121212121212153</v>
      </c>
      <c r="S226" s="10">
        <f t="shared" si="43"/>
        <v>-91.264086352085982</v>
      </c>
      <c r="T226" s="10">
        <f t="shared" si="44"/>
        <v>-33.217410889659654</v>
      </c>
      <c r="U226" s="10">
        <f>(-S226*(C$150-C$151*SIN(RADIANS(Q226))))+(-T226*(C$149+K$151*COS(RADIANS(Q226))))</f>
        <v>15970.216312643828</v>
      </c>
      <c r="W226" s="10">
        <f t="shared" si="45"/>
        <v>91.264086352085982</v>
      </c>
      <c r="X226" s="10">
        <f t="shared" si="46"/>
        <v>33.217410889659654</v>
      </c>
      <c r="Y226" s="10">
        <f t="shared" si="47"/>
        <v>14292.587049265228</v>
      </c>
      <c r="AA226" s="3">
        <v>-4000</v>
      </c>
      <c r="AB226" s="3">
        <v>20</v>
      </c>
      <c r="AC226" s="28">
        <f t="shared" si="36"/>
        <v>91.264086352085982</v>
      </c>
      <c r="AD226" s="28">
        <f t="shared" si="37"/>
        <v>33.217410889659654</v>
      </c>
      <c r="AE226" s="28">
        <f t="shared" si="38"/>
        <v>14292.587049265228</v>
      </c>
      <c r="AH226" s="10">
        <v>2000</v>
      </c>
      <c r="AI226" s="21">
        <f>AE218</f>
        <v>-979.29413839228914</v>
      </c>
      <c r="AJ226" s="23">
        <f>AE217</f>
        <v>-1922.6260588463208</v>
      </c>
      <c r="AK226" s="26">
        <f>AE216</f>
        <v>-2720.0535058028518</v>
      </c>
      <c r="AL226" s="27">
        <f>AE215</f>
        <v>-3391.7492045797003</v>
      </c>
      <c r="AM226" s="29">
        <f>AE214</f>
        <v>-3973.0509849281279</v>
      </c>
      <c r="AO226" s="10">
        <v>2000</v>
      </c>
      <c r="AP226" s="21">
        <f>AE218</f>
        <v>-979.29413839228914</v>
      </c>
      <c r="AQ226" s="23">
        <f>AE217</f>
        <v>-1922.6260588463208</v>
      </c>
      <c r="AR226" s="26">
        <f>AE216</f>
        <v>-2720.0535058028518</v>
      </c>
      <c r="AS226" s="27">
        <f>AE215</f>
        <v>-3391.7492045797003</v>
      </c>
      <c r="AT226" s="29">
        <f>AE214</f>
        <v>-3973.0509849281279</v>
      </c>
    </row>
    <row r="227" spans="9:46" x14ac:dyDescent="0.25">
      <c r="I227" s="3">
        <v>4000</v>
      </c>
      <c r="J227" s="3">
        <v>20</v>
      </c>
      <c r="K227" s="10">
        <f t="shared" si="39"/>
        <v>194.24242424242431</v>
      </c>
      <c r="L227" s="10">
        <f t="shared" si="40"/>
        <v>182.52817270417196</v>
      </c>
      <c r="M227" s="10">
        <f t="shared" si="41"/>
        <v>66.434821779319307</v>
      </c>
      <c r="N227" s="10">
        <f>(L227*(C$150+C$151*SIN(RADIANS(J227))))+(-M227*(C$149+C$151*COS(RADIANS(J227))))</f>
        <v>-1677.6292633785997</v>
      </c>
      <c r="O227" s="10"/>
      <c r="P227" s="3">
        <v>-4000</v>
      </c>
      <c r="Q227" s="3">
        <v>0</v>
      </c>
      <c r="R227" s="10">
        <f t="shared" si="42"/>
        <v>-97.121212121212153</v>
      </c>
      <c r="S227" s="10">
        <f t="shared" si="43"/>
        <v>-97.121212121212153</v>
      </c>
      <c r="T227" s="10">
        <f t="shared" si="44"/>
        <v>0</v>
      </c>
      <c r="U227" s="10">
        <f>(-S227*(C$150-C$151*SIN(RADIANS(Q227))))+(-T227*(C$149+K$151*COS(RADIANS(Q227))))</f>
        <v>9712.1212121212156</v>
      </c>
      <c r="W227" s="10">
        <f t="shared" si="45"/>
        <v>85.406960582959812</v>
      </c>
      <c r="X227" s="10">
        <f t="shared" si="46"/>
        <v>66.434821779319307</v>
      </c>
      <c r="Y227" s="10">
        <f t="shared" si="47"/>
        <v>8034.4919487426159</v>
      </c>
      <c r="AA227" s="3">
        <v>-4000</v>
      </c>
      <c r="AB227" s="3">
        <v>0</v>
      </c>
      <c r="AC227" s="25">
        <f t="shared" si="36"/>
        <v>85.406960582959812</v>
      </c>
      <c r="AD227" s="25">
        <f t="shared" si="37"/>
        <v>66.434821779319307</v>
      </c>
      <c r="AE227" s="25">
        <f t="shared" si="38"/>
        <v>8034.4919487426159</v>
      </c>
      <c r="AH227" s="10">
        <v>0</v>
      </c>
      <c r="AI227" s="20"/>
      <c r="AJ227" s="20"/>
      <c r="AK227" s="20"/>
      <c r="AL227" s="20"/>
      <c r="AM227" s="20"/>
      <c r="AO227" s="10">
        <v>0</v>
      </c>
      <c r="AP227" s="20"/>
      <c r="AQ227" s="20"/>
      <c r="AR227" s="20"/>
      <c r="AS227" s="20"/>
      <c r="AT227" s="20"/>
    </row>
    <row r="228" spans="9:46" x14ac:dyDescent="0.25">
      <c r="I228" s="3">
        <v>4000</v>
      </c>
      <c r="J228" s="3">
        <v>20</v>
      </c>
      <c r="K228" s="10">
        <f t="shared" si="39"/>
        <v>194.24242424242431</v>
      </c>
      <c r="L228" s="10">
        <f t="shared" si="40"/>
        <v>182.52817270417196</v>
      </c>
      <c r="M228" s="10">
        <f t="shared" si="41"/>
        <v>66.434821779319307</v>
      </c>
      <c r="N228" s="10">
        <f>(L228*(C$150+C$151*SIN(RADIANS(J228))))+(-M228*(C$149+C$151*COS(RADIANS(J228))))</f>
        <v>-1677.6292633785997</v>
      </c>
      <c r="O228" s="10"/>
      <c r="P228" s="3">
        <v>-4000</v>
      </c>
      <c r="Q228" s="3">
        <v>-20</v>
      </c>
      <c r="R228" s="10">
        <f t="shared" si="42"/>
        <v>-97.121212121212153</v>
      </c>
      <c r="S228" s="10">
        <f t="shared" si="43"/>
        <v>-91.264086352085982</v>
      </c>
      <c r="T228" s="10">
        <f t="shared" si="44"/>
        <v>33.217410889659654</v>
      </c>
      <c r="U228" s="10">
        <f>(-S228*(C$150-C$151*SIN(RADIANS(Q228))))+(-T228*(C$149+K$151*COS(RADIANS(Q228))))</f>
        <v>2282.6009577733676</v>
      </c>
      <c r="W228" s="10">
        <f t="shared" si="45"/>
        <v>91.264086352085982</v>
      </c>
      <c r="X228" s="10">
        <f t="shared" si="46"/>
        <v>99.652232668978968</v>
      </c>
      <c r="Y228" s="10">
        <f t="shared" si="47"/>
        <v>604.97169439476784</v>
      </c>
      <c r="AA228" s="3">
        <v>-4000</v>
      </c>
      <c r="AB228" s="3">
        <v>-20</v>
      </c>
      <c r="AC228" s="24">
        <f t="shared" si="36"/>
        <v>91.264086352085982</v>
      </c>
      <c r="AD228" s="24">
        <f t="shared" si="37"/>
        <v>99.652232668978968</v>
      </c>
      <c r="AE228" s="24">
        <f t="shared" si="38"/>
        <v>604.97169439476784</v>
      </c>
      <c r="AH228" s="10">
        <v>-2000</v>
      </c>
      <c r="AI228" s="21">
        <f>AE224</f>
        <v>-2026.7968258717551</v>
      </c>
      <c r="AJ228" s="23">
        <f>AE223</f>
        <v>-1555.1308656447391</v>
      </c>
      <c r="AK228" s="26">
        <f>AE222</f>
        <v>-1156.4171421664737</v>
      </c>
      <c r="AL228" s="27">
        <f>AE221</f>
        <v>-820.56929277804943</v>
      </c>
      <c r="AM228" s="29">
        <f>AE220</f>
        <v>-529.9184026038356</v>
      </c>
      <c r="AO228" s="10">
        <v>-2000</v>
      </c>
      <c r="AP228" s="21">
        <f>AE224</f>
        <v>-2026.7968258717551</v>
      </c>
      <c r="AQ228" s="23">
        <f>AE223</f>
        <v>-1555.1308656447391</v>
      </c>
      <c r="AR228" s="26">
        <f>AE222</f>
        <v>-1156.4171421664737</v>
      </c>
      <c r="AS228" s="27">
        <f>AE221</f>
        <v>-820.56929277804943</v>
      </c>
      <c r="AT228" s="29">
        <f>AE220</f>
        <v>-529.9184026038356</v>
      </c>
    </row>
    <row r="229" spans="9:46" x14ac:dyDescent="0.25">
      <c r="I229" s="3">
        <v>4000</v>
      </c>
      <c r="J229" s="3">
        <v>20</v>
      </c>
      <c r="K229" s="10">
        <f t="shared" si="39"/>
        <v>194.24242424242431</v>
      </c>
      <c r="L229" s="10">
        <f t="shared" si="40"/>
        <v>182.52817270417196</v>
      </c>
      <c r="M229" s="10">
        <f t="shared" si="41"/>
        <v>66.434821779319307</v>
      </c>
      <c r="N229" s="10">
        <f>(L229*(C$150+C$151*SIN(RADIANS(J229))))+(-M229*(C$149+C$151*COS(RADIANS(J229))))</f>
        <v>-1677.6292633785997</v>
      </c>
      <c r="O229" s="10"/>
      <c r="P229" s="3">
        <v>-4000</v>
      </c>
      <c r="Q229" s="3">
        <v>-40</v>
      </c>
      <c r="R229" s="10">
        <f t="shared" si="42"/>
        <v>-97.121212121212153</v>
      </c>
      <c r="S229" s="10">
        <f t="shared" si="43"/>
        <v>-74.399164854434105</v>
      </c>
      <c r="T229" s="10">
        <f t="shared" si="44"/>
        <v>62.4283117892533</v>
      </c>
      <c r="U229" s="10">
        <f>(-S229*(C$150-C$151*SIN(RADIANS(Q229))))+(-T229*(C$149+K$151*COS(RADIANS(Q229))))</f>
        <v>-6506.2909173869321</v>
      </c>
      <c r="W229" s="10">
        <f t="shared" si="45"/>
        <v>108.12900784973786</v>
      </c>
      <c r="X229" s="10">
        <f t="shared" si="46"/>
        <v>128.86313356857261</v>
      </c>
      <c r="Y229" s="10">
        <f t="shared" si="47"/>
        <v>-8183.9201807655318</v>
      </c>
      <c r="AA229" s="3">
        <v>-4000</v>
      </c>
      <c r="AB229" s="3">
        <v>-40</v>
      </c>
      <c r="AC229" s="22">
        <f t="shared" si="36"/>
        <v>108.12900784973786</v>
      </c>
      <c r="AD229" s="22">
        <f t="shared" si="37"/>
        <v>128.86313356857261</v>
      </c>
      <c r="AE229" s="22">
        <f t="shared" si="38"/>
        <v>-8183.9201807655318</v>
      </c>
      <c r="AH229" s="10">
        <v>-4000</v>
      </c>
      <c r="AI229" s="21">
        <f>AE229</f>
        <v>-8183.9201807655318</v>
      </c>
      <c r="AJ229" s="23">
        <f>AE228</f>
        <v>604.97169439476784</v>
      </c>
      <c r="AK229" s="26">
        <f>AE227</f>
        <v>8034.4919487426159</v>
      </c>
      <c r="AL229" s="27">
        <f>AE226</f>
        <v>14292.587049265228</v>
      </c>
      <c r="AM229" s="29">
        <f>AE225</f>
        <v>19708.494624895153</v>
      </c>
      <c r="AO229" s="10">
        <v>-4000</v>
      </c>
      <c r="AP229" s="21">
        <f>AE229</f>
        <v>-8183.9201807655318</v>
      </c>
      <c r="AQ229" s="23">
        <f>AE228</f>
        <v>604.97169439476784</v>
      </c>
      <c r="AR229" s="26">
        <f>AE227</f>
        <v>8034.4919487426159</v>
      </c>
      <c r="AS229" s="27">
        <f>AE226</f>
        <v>14292.587049265228</v>
      </c>
      <c r="AT229" s="29">
        <f>AE225</f>
        <v>19708.494624895153</v>
      </c>
    </row>
    <row r="231" spans="9:46" x14ac:dyDescent="0.25">
      <c r="I231" s="3">
        <v>4000</v>
      </c>
      <c r="J231" s="3">
        <v>0</v>
      </c>
      <c r="K231" s="10">
        <f>IF(I231&gt;0,(C$153*I231^2+C$154*I231+C$155),IF(I231&lt;0,-(C$157*(-I231)^2+C$158*(-I231)+C$159),0))</f>
        <v>194.24242424242431</v>
      </c>
      <c r="L231" s="10">
        <f>K231*COS(RADIANS(J231))</f>
        <v>194.24242424242431</v>
      </c>
      <c r="M231" s="10">
        <f>K231*SIN(RADIANS(J231))</f>
        <v>0</v>
      </c>
      <c r="N231" s="10">
        <f>(L231*(C$150+C$151*SIN(RADIANS(J231))))+(-M231*(C$149+C$151*COS(RADIANS(J231))))</f>
        <v>19424.242424242431</v>
      </c>
      <c r="O231" s="10"/>
      <c r="P231" s="3">
        <v>4000</v>
      </c>
      <c r="Q231" s="3">
        <v>40</v>
      </c>
      <c r="R231" s="10">
        <f>IF(P231&gt;0,(C$153*P231^2+C$154*P231+C$155),IF(P231&lt;0,-(C$157*(-P231)^2+C$158*(-P231)+C$159),0))</f>
        <v>194.24242424242431</v>
      </c>
      <c r="S231" s="10">
        <f>R231*COS(RADIANS(Q231))</f>
        <v>148.79832970886821</v>
      </c>
      <c r="T231" s="10">
        <f>R231*SIN(RADIANS(Q231))</f>
        <v>124.8566235785066</v>
      </c>
      <c r="U231" s="10">
        <f>(-S231*(C$150-C$151*SIN(RADIANS(Q231))))+(-T231*(C$149+K$151*COS(RADIANS(Q231))))</f>
        <v>-42772.247776547505</v>
      </c>
      <c r="W231" s="10">
        <f>L231+S231</f>
        <v>343.04075395129252</v>
      </c>
      <c r="X231" s="10">
        <f>M231+T231</f>
        <v>124.8566235785066</v>
      </c>
      <c r="Y231" s="10">
        <f>N231+U231</f>
        <v>-23348.005352305074</v>
      </c>
      <c r="AA231" s="3">
        <v>4000</v>
      </c>
      <c r="AB231" s="3">
        <v>40</v>
      </c>
      <c r="AC231" s="15">
        <f t="shared" ref="AC231:AC251" si="48">W231</f>
        <v>343.04075395129252</v>
      </c>
      <c r="AD231" s="15">
        <f t="shared" ref="AD231:AD251" si="49">X231</f>
        <v>124.8566235785066</v>
      </c>
      <c r="AE231" s="15">
        <f t="shared" ref="AE231:AE251" si="50">Y231</f>
        <v>-23348.005352305074</v>
      </c>
      <c r="AH231" s="10">
        <v>4000</v>
      </c>
      <c r="AI231" s="21">
        <f>AC235</f>
        <v>343.04075395129252</v>
      </c>
      <c r="AJ231" s="23">
        <f>AC234</f>
        <v>376.77059694659624</v>
      </c>
      <c r="AK231" s="26">
        <f>AC233</f>
        <v>388.48484848484861</v>
      </c>
      <c r="AL231" s="27">
        <f>AC232</f>
        <v>376.77059694659624</v>
      </c>
      <c r="AM231" s="29">
        <f>AC231</f>
        <v>343.04075395129252</v>
      </c>
      <c r="AN231" s="10"/>
      <c r="AO231" s="10">
        <v>4000</v>
      </c>
      <c r="AP231" s="21">
        <f>AC235</f>
        <v>343.04075395129252</v>
      </c>
      <c r="AQ231" s="23">
        <f>AC234</f>
        <v>376.77059694659624</v>
      </c>
      <c r="AR231" s="26">
        <f>AC233</f>
        <v>388.48484848484861</v>
      </c>
      <c r="AS231" s="27">
        <f>AC232</f>
        <v>376.77059694659624</v>
      </c>
      <c r="AT231" s="29">
        <f>AC231</f>
        <v>343.04075395129252</v>
      </c>
    </row>
    <row r="232" spans="9:46" x14ac:dyDescent="0.25">
      <c r="I232" s="3">
        <v>4000</v>
      </c>
      <c r="J232" s="3">
        <v>0</v>
      </c>
      <c r="K232" s="10">
        <f t="shared" ref="K232:K251" si="51">IF(I232&gt;0,(C$153*I232^2+C$154*I232+C$155),IF(I232&lt;0,-(C$157*(-I232)^2+C$158*(-I232)+C$159),0))</f>
        <v>194.24242424242431</v>
      </c>
      <c r="L232" s="10">
        <f t="shared" ref="L232:L251" si="52">K232*COS(RADIANS(J232))</f>
        <v>194.24242424242431</v>
      </c>
      <c r="M232" s="10">
        <f t="shared" ref="M232:M251" si="53">K232*SIN(RADIANS(J232))</f>
        <v>0</v>
      </c>
      <c r="N232" s="10">
        <f>(L232*(C$150+C$151*SIN(RADIANS(J232))))+(-M232*(C$149+C$151*COS(RADIANS(J232))))</f>
        <v>19424.242424242431</v>
      </c>
      <c r="O232" s="10"/>
      <c r="P232" s="3">
        <v>4000</v>
      </c>
      <c r="Q232" s="3">
        <v>20</v>
      </c>
      <c r="R232" s="10">
        <f t="shared" ref="R232:R251" si="54">IF(P232&gt;0,(C$153*P232^2+C$154*P232+C$155),IF(P232&lt;0,-(C$157*(-P232)^2+C$158*(-P232)+C$159),0))</f>
        <v>194.24242424242431</v>
      </c>
      <c r="S232" s="10">
        <f t="shared" ref="S232:S251" si="55">R232*COS(RADIANS(Q232))</f>
        <v>182.52817270417196</v>
      </c>
      <c r="T232" s="10">
        <f t="shared" ref="T232:T251" si="56">R232*SIN(RADIANS(Q232))</f>
        <v>66.434821779319307</v>
      </c>
      <c r="U232" s="10">
        <f>(-S232*(C$150-C$151*SIN(RADIANS(Q232))))+(-T232*(C$149+K$151*COS(RADIANS(Q232))))</f>
        <v>-31940.432625287656</v>
      </c>
      <c r="W232" s="10">
        <f t="shared" ref="W232:W251" si="57">L232+S232</f>
        <v>376.77059694659624</v>
      </c>
      <c r="X232" s="10">
        <f t="shared" ref="X232:X251" si="58">M232+T232</f>
        <v>66.434821779319307</v>
      </c>
      <c r="Y232" s="10">
        <f t="shared" ref="Y232:Y251" si="59">N232+U232</f>
        <v>-12516.190201045225</v>
      </c>
      <c r="AA232" s="3">
        <v>4000</v>
      </c>
      <c r="AB232" s="3">
        <v>20</v>
      </c>
      <c r="AC232" s="28">
        <f t="shared" si="48"/>
        <v>376.77059694659624</v>
      </c>
      <c r="AD232" s="28">
        <f t="shared" si="49"/>
        <v>66.434821779319307</v>
      </c>
      <c r="AE232" s="28">
        <f t="shared" si="50"/>
        <v>-12516.190201045225</v>
      </c>
      <c r="AH232" s="10">
        <v>2000</v>
      </c>
      <c r="AI232" s="21">
        <f>AC240</f>
        <v>202.2278572252404</v>
      </c>
      <c r="AJ232" s="23">
        <f>AC239</f>
        <v>204.03800792576843</v>
      </c>
      <c r="AK232" s="26">
        <f>AC238</f>
        <v>204.66666666666683</v>
      </c>
      <c r="AL232" s="27">
        <f>AC237</f>
        <v>204.03800792576843</v>
      </c>
      <c r="AM232" s="29">
        <f>AC236</f>
        <v>202.2278572252404</v>
      </c>
      <c r="AN232" s="10"/>
      <c r="AO232" s="10">
        <v>2000</v>
      </c>
      <c r="AP232" s="21">
        <f>AC240</f>
        <v>202.2278572252404</v>
      </c>
      <c r="AQ232" s="23">
        <f>AC239</f>
        <v>204.03800792576843</v>
      </c>
      <c r="AR232" s="26">
        <f>AC238</f>
        <v>204.66666666666683</v>
      </c>
      <c r="AS232" s="27">
        <f>AC237</f>
        <v>204.03800792576843</v>
      </c>
      <c r="AT232" s="29">
        <f>AC236</f>
        <v>202.2278572252404</v>
      </c>
    </row>
    <row r="233" spans="9:46" x14ac:dyDescent="0.25">
      <c r="I233" s="3">
        <v>4000</v>
      </c>
      <c r="J233" s="3">
        <v>0</v>
      </c>
      <c r="K233" s="10">
        <f t="shared" si="51"/>
        <v>194.24242424242431</v>
      </c>
      <c r="L233" s="10">
        <f t="shared" si="52"/>
        <v>194.24242424242431</v>
      </c>
      <c r="M233" s="10">
        <f t="shared" si="53"/>
        <v>0</v>
      </c>
      <c r="N233" s="10">
        <f>(L233*(C$150+C$151*SIN(RADIANS(J233))))+(-M233*(C$149+C$151*COS(RADIANS(J233))))</f>
        <v>19424.242424242431</v>
      </c>
      <c r="O233" s="10"/>
      <c r="P233" s="3">
        <v>4000</v>
      </c>
      <c r="Q233" s="3">
        <v>0</v>
      </c>
      <c r="R233" s="10">
        <f t="shared" si="54"/>
        <v>194.24242424242431</v>
      </c>
      <c r="S233" s="10">
        <f t="shared" si="55"/>
        <v>194.24242424242431</v>
      </c>
      <c r="T233" s="10">
        <f t="shared" si="56"/>
        <v>0</v>
      </c>
      <c r="U233" s="10">
        <f>(-S233*(C$150-C$151*SIN(RADIANS(Q233))))+(-T233*(C$149+K$151*COS(RADIANS(Q233))))</f>
        <v>-19424.242424242431</v>
      </c>
      <c r="W233" s="10">
        <f t="shared" si="57"/>
        <v>388.48484848484861</v>
      </c>
      <c r="X233" s="10">
        <f t="shared" si="58"/>
        <v>0</v>
      </c>
      <c r="Y233" s="10">
        <f t="shared" si="59"/>
        <v>0</v>
      </c>
      <c r="AA233" s="3">
        <v>4000</v>
      </c>
      <c r="AB233" s="3">
        <v>0</v>
      </c>
      <c r="AC233" s="25">
        <f t="shared" si="48"/>
        <v>388.48484848484861</v>
      </c>
      <c r="AD233" s="25">
        <f t="shared" si="49"/>
        <v>0</v>
      </c>
      <c r="AE233" s="25">
        <f t="shared" si="50"/>
        <v>0</v>
      </c>
      <c r="AH233" s="10">
        <v>0</v>
      </c>
      <c r="AI233" s="20"/>
      <c r="AJ233" s="20"/>
      <c r="AK233" s="20"/>
      <c r="AL233" s="20"/>
      <c r="AM233" s="20"/>
      <c r="AN233" s="10"/>
      <c r="AO233" s="10">
        <v>0</v>
      </c>
      <c r="AP233" s="20"/>
      <c r="AQ233" s="20"/>
      <c r="AR233" s="20"/>
      <c r="AS233" s="20"/>
      <c r="AT233" s="20"/>
    </row>
    <row r="234" spans="9:46" x14ac:dyDescent="0.25">
      <c r="I234" s="3">
        <v>4000</v>
      </c>
      <c r="J234" s="3">
        <v>0</v>
      </c>
      <c r="K234" s="10">
        <f t="shared" si="51"/>
        <v>194.24242424242431</v>
      </c>
      <c r="L234" s="10">
        <f t="shared" si="52"/>
        <v>194.24242424242431</v>
      </c>
      <c r="M234" s="10">
        <f t="shared" si="53"/>
        <v>0</v>
      </c>
      <c r="N234" s="10">
        <f>(L234*(C$150+C$151*SIN(RADIANS(J234))))+(-M234*(C$149+C$151*COS(RADIANS(J234))))</f>
        <v>19424.242424242431</v>
      </c>
      <c r="O234" s="10"/>
      <c r="P234" s="3">
        <v>4000</v>
      </c>
      <c r="Q234" s="3">
        <v>-20</v>
      </c>
      <c r="R234" s="10">
        <f t="shared" si="54"/>
        <v>194.24242424242431</v>
      </c>
      <c r="S234" s="10">
        <f t="shared" si="55"/>
        <v>182.52817270417196</v>
      </c>
      <c r="T234" s="10">
        <f t="shared" si="56"/>
        <v>-66.434821779319307</v>
      </c>
      <c r="U234" s="10">
        <f>(-S234*(C$150-C$151*SIN(RADIANS(Q234))))+(-T234*(C$149+K$151*COS(RADIANS(Q234))))</f>
        <v>-4565.2019155467351</v>
      </c>
      <c r="W234" s="10">
        <f t="shared" si="57"/>
        <v>376.77059694659624</v>
      </c>
      <c r="X234" s="10">
        <f t="shared" si="58"/>
        <v>-66.434821779319307</v>
      </c>
      <c r="Y234" s="10">
        <f t="shared" si="59"/>
        <v>14859.040508695696</v>
      </c>
      <c r="AA234" s="3">
        <v>4000</v>
      </c>
      <c r="AB234" s="3">
        <v>-20</v>
      </c>
      <c r="AC234" s="24">
        <f t="shared" si="48"/>
        <v>376.77059694659624</v>
      </c>
      <c r="AD234" s="24">
        <f t="shared" si="49"/>
        <v>-66.434821779319307</v>
      </c>
      <c r="AE234" s="24">
        <f t="shared" si="50"/>
        <v>14859.040508695696</v>
      </c>
      <c r="AH234" s="10">
        <v>-2000</v>
      </c>
      <c r="AI234" s="21">
        <f>AC246</f>
        <v>190.24970775101627</v>
      </c>
      <c r="AJ234" s="23">
        <f>AC245</f>
        <v>189.34463240075226</v>
      </c>
      <c r="AK234" s="26">
        <f>AC244</f>
        <v>189.03030303030306</v>
      </c>
      <c r="AL234" s="27">
        <f>AC243</f>
        <v>189.34463240075226</v>
      </c>
      <c r="AM234" s="29">
        <f>AC242</f>
        <v>190.24970775101627</v>
      </c>
      <c r="AN234" s="10"/>
      <c r="AO234" s="10">
        <v>-2000</v>
      </c>
      <c r="AP234" s="21">
        <f>AC246</f>
        <v>190.24970775101627</v>
      </c>
      <c r="AQ234" s="23">
        <f>AC245</f>
        <v>189.34463240075226</v>
      </c>
      <c r="AR234" s="26">
        <f>AC244</f>
        <v>189.03030303030306</v>
      </c>
      <c r="AS234" s="27">
        <f>AC243</f>
        <v>189.34463240075226</v>
      </c>
      <c r="AT234" s="29">
        <f>AC242</f>
        <v>190.24970775101627</v>
      </c>
    </row>
    <row r="235" spans="9:46" x14ac:dyDescent="0.25">
      <c r="I235" s="3">
        <v>4000</v>
      </c>
      <c r="J235" s="3">
        <v>0</v>
      </c>
      <c r="K235" s="10">
        <f t="shared" si="51"/>
        <v>194.24242424242431</v>
      </c>
      <c r="L235" s="10">
        <f t="shared" si="52"/>
        <v>194.24242424242431</v>
      </c>
      <c r="M235" s="10">
        <f t="shared" si="53"/>
        <v>0</v>
      </c>
      <c r="N235" s="10">
        <f>(L235*(C$150+C$151*SIN(RADIANS(J235))))+(-M235*(C$149+C$151*COS(RADIANS(J235))))</f>
        <v>19424.242424242431</v>
      </c>
      <c r="O235" s="10"/>
      <c r="P235" s="3">
        <v>4000</v>
      </c>
      <c r="Q235" s="3">
        <v>-40</v>
      </c>
      <c r="R235" s="10">
        <f t="shared" si="54"/>
        <v>194.24242424242431</v>
      </c>
      <c r="S235" s="10">
        <f t="shared" si="55"/>
        <v>148.79832970886821</v>
      </c>
      <c r="T235" s="10">
        <f t="shared" si="56"/>
        <v>-124.8566235785066</v>
      </c>
      <c r="U235" s="10">
        <f>(-S235*(C$150-C$151*SIN(RADIANS(Q235))))+(-T235*(C$149+K$151*COS(RADIANS(Q235))))</f>
        <v>13012.581834773864</v>
      </c>
      <c r="W235" s="10">
        <f t="shared" si="57"/>
        <v>343.04075395129252</v>
      </c>
      <c r="X235" s="10">
        <f t="shared" si="58"/>
        <v>-124.8566235785066</v>
      </c>
      <c r="Y235" s="10">
        <f t="shared" si="59"/>
        <v>32436.824259016295</v>
      </c>
      <c r="AA235" s="3">
        <v>4000</v>
      </c>
      <c r="AB235" s="3">
        <v>-40</v>
      </c>
      <c r="AC235" s="22">
        <f t="shared" si="48"/>
        <v>343.04075395129252</v>
      </c>
      <c r="AD235" s="22">
        <f t="shared" si="49"/>
        <v>-124.8566235785066</v>
      </c>
      <c r="AE235" s="22">
        <f t="shared" si="50"/>
        <v>32436.824259016295</v>
      </c>
      <c r="AH235" s="10">
        <v>-4000</v>
      </c>
      <c r="AI235" s="21">
        <f>AC251</f>
        <v>119.8432593879902</v>
      </c>
      <c r="AJ235" s="23">
        <f>AC250</f>
        <v>102.97833789033832</v>
      </c>
      <c r="AK235" s="26">
        <f>AC249</f>
        <v>97.121212121212153</v>
      </c>
      <c r="AL235" s="27">
        <f>AC248</f>
        <v>102.97833789033832</v>
      </c>
      <c r="AM235" s="29">
        <f>AC247</f>
        <v>119.8432593879902</v>
      </c>
      <c r="AN235" s="10"/>
      <c r="AO235" s="10">
        <v>-4000</v>
      </c>
      <c r="AP235" s="21">
        <f>AC251</f>
        <v>119.8432593879902</v>
      </c>
      <c r="AQ235" s="23">
        <f>AC250</f>
        <v>102.97833789033832</v>
      </c>
      <c r="AR235" s="26">
        <f>AC249</f>
        <v>97.121212121212153</v>
      </c>
      <c r="AS235" s="27">
        <f>AC248</f>
        <v>102.97833789033832</v>
      </c>
      <c r="AT235" s="29">
        <f>AC247</f>
        <v>119.8432593879902</v>
      </c>
    </row>
    <row r="236" spans="9:46" x14ac:dyDescent="0.25">
      <c r="I236" s="3">
        <v>4000</v>
      </c>
      <c r="J236" s="3">
        <v>0</v>
      </c>
      <c r="K236" s="10">
        <f t="shared" si="51"/>
        <v>194.24242424242431</v>
      </c>
      <c r="L236" s="10">
        <f t="shared" si="52"/>
        <v>194.24242424242431</v>
      </c>
      <c r="M236" s="10">
        <f t="shared" si="53"/>
        <v>0</v>
      </c>
      <c r="N236" s="10">
        <f>(L236*(C$150+C$151*SIN(RADIANS(J236))))+(-M236*(C$149+C$151*COS(RADIANS(J236))))</f>
        <v>19424.242424242431</v>
      </c>
      <c r="O236" s="10"/>
      <c r="P236" s="3">
        <v>2000</v>
      </c>
      <c r="Q236" s="3">
        <v>40</v>
      </c>
      <c r="R236" s="10">
        <f t="shared" si="54"/>
        <v>10.424242424242522</v>
      </c>
      <c r="S236" s="10">
        <f t="shared" si="55"/>
        <v>7.9854329828160875</v>
      </c>
      <c r="T236" s="10">
        <f t="shared" si="56"/>
        <v>6.7005738706718656</v>
      </c>
      <c r="U236" s="10">
        <f>(-S236*(C$150-C$151*SIN(RADIANS(Q236))))+(-T236*(C$149+K$151*COS(RADIANS(Q236))))</f>
        <v>-2295.4217215495282</v>
      </c>
      <c r="W236" s="10">
        <f t="shared" si="57"/>
        <v>202.2278572252404</v>
      </c>
      <c r="X236" s="10">
        <f t="shared" si="58"/>
        <v>6.7005738706718656</v>
      </c>
      <c r="Y236" s="10">
        <f t="shared" si="59"/>
        <v>17128.820702692901</v>
      </c>
      <c r="AA236" s="3">
        <v>2000</v>
      </c>
      <c r="AB236" s="3">
        <v>40</v>
      </c>
      <c r="AC236" s="15">
        <f t="shared" si="48"/>
        <v>202.2278572252404</v>
      </c>
      <c r="AD236" s="15">
        <f t="shared" si="49"/>
        <v>6.7005738706718656</v>
      </c>
      <c r="AE236" s="15">
        <f t="shared" si="50"/>
        <v>17128.820702692901</v>
      </c>
      <c r="AH236" s="10"/>
      <c r="AI236" s="10"/>
      <c r="AJ236" s="10"/>
      <c r="AK236" s="10"/>
      <c r="AL236" s="10"/>
      <c r="AM236" s="10"/>
      <c r="AN236" s="10"/>
      <c r="AO236" s="10"/>
      <c r="AP236" s="10"/>
      <c r="AQ236" s="10"/>
      <c r="AR236" s="10"/>
      <c r="AS236" s="10"/>
      <c r="AT236" s="10"/>
    </row>
    <row r="237" spans="9:46" x14ac:dyDescent="0.25">
      <c r="I237" s="3">
        <v>4000</v>
      </c>
      <c r="J237" s="3">
        <v>0</v>
      </c>
      <c r="K237" s="10">
        <f t="shared" si="51"/>
        <v>194.24242424242431</v>
      </c>
      <c r="L237" s="10">
        <f t="shared" si="52"/>
        <v>194.24242424242431</v>
      </c>
      <c r="M237" s="10">
        <f t="shared" si="53"/>
        <v>0</v>
      </c>
      <c r="N237" s="10">
        <f>(L237*(C$150+C$151*SIN(RADIANS(J237))))+(-M237*(C$149+C$151*COS(RADIANS(J237))))</f>
        <v>19424.242424242431</v>
      </c>
      <c r="O237" s="10"/>
      <c r="P237" s="3">
        <v>2000</v>
      </c>
      <c r="Q237" s="3">
        <v>20</v>
      </c>
      <c r="R237" s="10">
        <f t="shared" si="54"/>
        <v>10.424242424242522</v>
      </c>
      <c r="S237" s="10">
        <f t="shared" si="55"/>
        <v>9.7955836833441072</v>
      </c>
      <c r="T237" s="10">
        <f t="shared" si="56"/>
        <v>3.5653008880009436</v>
      </c>
      <c r="U237" s="10">
        <f>(-S237*(C$150-C$151*SIN(RADIANS(Q237))))+(-T237*(C$149+K$151*COS(RADIANS(Q237))))</f>
        <v>-1714.1199412011006</v>
      </c>
      <c r="W237" s="10">
        <f t="shared" si="57"/>
        <v>204.03800792576843</v>
      </c>
      <c r="X237" s="10">
        <f t="shared" si="58"/>
        <v>3.5653008880009436</v>
      </c>
      <c r="Y237" s="10">
        <f t="shared" si="59"/>
        <v>17710.12248304133</v>
      </c>
      <c r="AA237" s="3">
        <v>2000</v>
      </c>
      <c r="AB237" s="3">
        <v>20</v>
      </c>
      <c r="AC237" s="28">
        <f t="shared" si="48"/>
        <v>204.03800792576843</v>
      </c>
      <c r="AD237" s="28">
        <f t="shared" si="49"/>
        <v>3.5653008880009436</v>
      </c>
      <c r="AE237" s="28">
        <f t="shared" si="50"/>
        <v>17710.12248304133</v>
      </c>
      <c r="AH237" s="10"/>
      <c r="AI237" s="10"/>
      <c r="AJ237" s="10"/>
      <c r="AK237" s="10"/>
      <c r="AL237" s="10"/>
      <c r="AM237" s="10"/>
      <c r="AN237" s="10"/>
      <c r="AO237" s="10"/>
      <c r="AP237" s="10"/>
      <c r="AQ237" s="10"/>
      <c r="AR237" s="10"/>
      <c r="AS237" s="10"/>
      <c r="AT237" s="10"/>
    </row>
    <row r="238" spans="9:46" x14ac:dyDescent="0.25">
      <c r="I238" s="3">
        <v>4000</v>
      </c>
      <c r="J238" s="3">
        <v>0</v>
      </c>
      <c r="K238" s="10">
        <f t="shared" si="51"/>
        <v>194.24242424242431</v>
      </c>
      <c r="L238" s="10">
        <f t="shared" si="52"/>
        <v>194.24242424242431</v>
      </c>
      <c r="M238" s="10">
        <f t="shared" si="53"/>
        <v>0</v>
      </c>
      <c r="N238" s="10">
        <f>(L238*(C$150+C$151*SIN(RADIANS(J238))))+(-M238*(C$149+C$151*COS(RADIANS(J238))))</f>
        <v>19424.242424242431</v>
      </c>
      <c r="O238" s="10"/>
      <c r="P238" s="3">
        <v>2000</v>
      </c>
      <c r="Q238" s="3">
        <v>0</v>
      </c>
      <c r="R238" s="10">
        <f t="shared" si="54"/>
        <v>10.424242424242522</v>
      </c>
      <c r="S238" s="10">
        <f t="shared" si="55"/>
        <v>10.424242424242522</v>
      </c>
      <c r="T238" s="10">
        <f t="shared" si="56"/>
        <v>0</v>
      </c>
      <c r="U238" s="10">
        <f>(-S238*(C$150-C$151*SIN(RADIANS(Q238))))+(-T238*(C$149+K$151*COS(RADIANS(Q238))))</f>
        <v>-1042.424242424252</v>
      </c>
      <c r="W238" s="10">
        <f t="shared" si="57"/>
        <v>204.66666666666683</v>
      </c>
      <c r="X238" s="10">
        <f t="shared" si="58"/>
        <v>0</v>
      </c>
      <c r="Y238" s="10">
        <f t="shared" si="59"/>
        <v>18381.81818181818</v>
      </c>
      <c r="AA238" s="3">
        <v>2000</v>
      </c>
      <c r="AB238" s="3">
        <v>0</v>
      </c>
      <c r="AC238" s="25">
        <f t="shared" si="48"/>
        <v>204.66666666666683</v>
      </c>
      <c r="AD238" s="25">
        <f t="shared" si="49"/>
        <v>0</v>
      </c>
      <c r="AE238" s="25">
        <f t="shared" si="50"/>
        <v>18381.81818181818</v>
      </c>
      <c r="AH238" s="10"/>
      <c r="AI238" s="10">
        <v>-40</v>
      </c>
      <c r="AJ238" s="10">
        <v>-20</v>
      </c>
      <c r="AK238" s="10">
        <v>0</v>
      </c>
      <c r="AL238" s="10">
        <v>20</v>
      </c>
      <c r="AM238" s="10">
        <v>40</v>
      </c>
      <c r="AN238" s="10"/>
      <c r="AO238" s="10"/>
      <c r="AP238" s="10">
        <v>-40</v>
      </c>
      <c r="AQ238" s="10">
        <v>-20</v>
      </c>
      <c r="AR238" s="10">
        <v>0</v>
      </c>
      <c r="AS238" s="10">
        <v>20</v>
      </c>
      <c r="AT238" s="10">
        <v>40</v>
      </c>
    </row>
    <row r="239" spans="9:46" x14ac:dyDescent="0.25">
      <c r="I239" s="3">
        <v>4000</v>
      </c>
      <c r="J239" s="3">
        <v>0</v>
      </c>
      <c r="K239" s="10">
        <f t="shared" si="51"/>
        <v>194.24242424242431</v>
      </c>
      <c r="L239" s="10">
        <f t="shared" si="52"/>
        <v>194.24242424242431</v>
      </c>
      <c r="M239" s="10">
        <f t="shared" si="53"/>
        <v>0</v>
      </c>
      <c r="N239" s="10">
        <f>(L239*(C$150+C$151*SIN(RADIANS(J239))))+(-M239*(C$149+C$151*COS(RADIANS(J239))))</f>
        <v>19424.242424242431</v>
      </c>
      <c r="O239" s="10"/>
      <c r="P239" s="3">
        <v>2000</v>
      </c>
      <c r="Q239" s="3">
        <v>-20</v>
      </c>
      <c r="R239" s="10">
        <f t="shared" si="54"/>
        <v>10.424242424242522</v>
      </c>
      <c r="S239" s="10">
        <f t="shared" si="55"/>
        <v>9.7955836833441072</v>
      </c>
      <c r="T239" s="10">
        <f t="shared" si="56"/>
        <v>-3.5653008880009436</v>
      </c>
      <c r="U239" s="10">
        <f>(-S239*(C$150-C$151*SIN(RADIANS(Q239))))+(-T239*(C$149+K$151*COS(RADIANS(Q239))))</f>
        <v>-244.99679546772109</v>
      </c>
      <c r="W239" s="10">
        <f t="shared" si="57"/>
        <v>204.03800792576843</v>
      </c>
      <c r="X239" s="10">
        <f t="shared" si="58"/>
        <v>-3.5653008880009436</v>
      </c>
      <c r="Y239" s="10">
        <f t="shared" si="59"/>
        <v>19179.245628774712</v>
      </c>
      <c r="AA239" s="3">
        <v>2000</v>
      </c>
      <c r="AB239" s="3">
        <v>-20</v>
      </c>
      <c r="AC239" s="24">
        <f t="shared" si="48"/>
        <v>204.03800792576843</v>
      </c>
      <c r="AD239" s="24">
        <f t="shared" si="49"/>
        <v>-3.5653008880009436</v>
      </c>
      <c r="AE239" s="24">
        <f t="shared" si="50"/>
        <v>19179.245628774712</v>
      </c>
      <c r="AH239" s="10">
        <v>4000</v>
      </c>
      <c r="AI239" s="21">
        <f>AD235</f>
        <v>-124.8566235785066</v>
      </c>
      <c r="AJ239" s="23">
        <f>AD234</f>
        <v>-66.434821779319307</v>
      </c>
      <c r="AK239" s="26">
        <f>AD233</f>
        <v>0</v>
      </c>
      <c r="AL239" s="27">
        <f>AD232</f>
        <v>66.434821779319307</v>
      </c>
      <c r="AM239" s="29">
        <f>AD231</f>
        <v>124.8566235785066</v>
      </c>
      <c r="AN239" s="10"/>
      <c r="AO239" s="10">
        <v>4000</v>
      </c>
      <c r="AP239" s="21">
        <f>AD235</f>
        <v>-124.8566235785066</v>
      </c>
      <c r="AQ239" s="23">
        <f>AD234</f>
        <v>-66.434821779319307</v>
      </c>
      <c r="AR239" s="26">
        <f>AD233</f>
        <v>0</v>
      </c>
      <c r="AS239" s="27">
        <f>AD232</f>
        <v>66.434821779319307</v>
      </c>
      <c r="AT239" s="29">
        <f>AD231</f>
        <v>124.8566235785066</v>
      </c>
    </row>
    <row r="240" spans="9:46" x14ac:dyDescent="0.25">
      <c r="I240" s="3">
        <v>4000</v>
      </c>
      <c r="J240" s="3">
        <v>0</v>
      </c>
      <c r="K240" s="10">
        <f t="shared" si="51"/>
        <v>194.24242424242431</v>
      </c>
      <c r="L240" s="10">
        <f t="shared" si="52"/>
        <v>194.24242424242431</v>
      </c>
      <c r="M240" s="10">
        <f t="shared" si="53"/>
        <v>0</v>
      </c>
      <c r="N240" s="10">
        <f>(L240*(C$150+C$151*SIN(RADIANS(J240))))+(-M240*(C$149+C$151*COS(RADIANS(J240))))</f>
        <v>19424.242424242431</v>
      </c>
      <c r="O240" s="10"/>
      <c r="P240" s="3">
        <v>2000</v>
      </c>
      <c r="Q240" s="3">
        <v>-40</v>
      </c>
      <c r="R240" s="10">
        <f t="shared" si="54"/>
        <v>10.424242424242522</v>
      </c>
      <c r="S240" s="10">
        <f t="shared" si="55"/>
        <v>7.9854329828160875</v>
      </c>
      <c r="T240" s="10">
        <f t="shared" si="56"/>
        <v>-6.7005738706718656</v>
      </c>
      <c r="U240" s="10">
        <f>(-S240*(C$150-C$151*SIN(RADIANS(Q240))))+(-T240*(C$149+K$151*COS(RADIANS(Q240))))</f>
        <v>698.33512498631057</v>
      </c>
      <c r="W240" s="10">
        <f t="shared" si="57"/>
        <v>202.2278572252404</v>
      </c>
      <c r="X240" s="10">
        <f t="shared" si="58"/>
        <v>-6.7005738706718656</v>
      </c>
      <c r="Y240" s="10">
        <f t="shared" si="59"/>
        <v>20122.577549228743</v>
      </c>
      <c r="AA240" s="3">
        <v>2000</v>
      </c>
      <c r="AB240" s="3">
        <v>-40</v>
      </c>
      <c r="AC240" s="22">
        <f t="shared" si="48"/>
        <v>202.2278572252404</v>
      </c>
      <c r="AD240" s="22">
        <f t="shared" si="49"/>
        <v>-6.7005738706718656</v>
      </c>
      <c r="AE240" s="22">
        <f t="shared" si="50"/>
        <v>20122.577549228743</v>
      </c>
      <c r="AH240" s="10">
        <v>2000</v>
      </c>
      <c r="AI240" s="21">
        <f>AD240</f>
        <v>-6.7005738706718656</v>
      </c>
      <c r="AJ240" s="23">
        <f>AD239</f>
        <v>-3.5653008880009436</v>
      </c>
      <c r="AK240" s="26">
        <f>AD238</f>
        <v>0</v>
      </c>
      <c r="AL240" s="27">
        <f>AD237</f>
        <v>3.5653008880009436</v>
      </c>
      <c r="AM240" s="29">
        <f>AD236</f>
        <v>6.7005738706718656</v>
      </c>
      <c r="AN240" s="10"/>
      <c r="AO240" s="10">
        <v>2000</v>
      </c>
      <c r="AP240" s="21">
        <f>AD240</f>
        <v>-6.7005738706718656</v>
      </c>
      <c r="AQ240" s="23">
        <f>AD239</f>
        <v>-3.5653008880009436</v>
      </c>
      <c r="AR240" s="26">
        <f>AD238</f>
        <v>0</v>
      </c>
      <c r="AS240" s="27">
        <f>AD237</f>
        <v>3.5653008880009436</v>
      </c>
      <c r="AT240" s="29">
        <f>AD236</f>
        <v>6.7005738706718656</v>
      </c>
    </row>
    <row r="241" spans="9:46" x14ac:dyDescent="0.25">
      <c r="I241" s="3">
        <v>4000</v>
      </c>
      <c r="J241" s="3">
        <v>0</v>
      </c>
      <c r="K241" s="10">
        <f t="shared" si="51"/>
        <v>194.24242424242431</v>
      </c>
      <c r="L241" s="10">
        <f t="shared" si="52"/>
        <v>194.24242424242431</v>
      </c>
      <c r="M241" s="10">
        <f t="shared" si="53"/>
        <v>0</v>
      </c>
      <c r="N241" s="10">
        <f>(L241*(C$150+C$151*SIN(RADIANS(J241))))+(-M241*(C$149+C$151*COS(RADIANS(J241))))</f>
        <v>19424.242424242431</v>
      </c>
      <c r="O241" s="10"/>
      <c r="P241" s="3">
        <v>0</v>
      </c>
      <c r="Q241" s="3">
        <v>0</v>
      </c>
      <c r="R241" s="10">
        <f t="shared" si="54"/>
        <v>0</v>
      </c>
      <c r="S241" s="10">
        <f t="shared" si="55"/>
        <v>0</v>
      </c>
      <c r="T241" s="10">
        <f t="shared" si="56"/>
        <v>0</v>
      </c>
      <c r="U241" s="10">
        <f>(-S241*(C$150-C$151*SIN(RADIANS(Q241))))+(-T241*(C$149+K$151*COS(RADIANS(Q241))))</f>
        <v>0</v>
      </c>
      <c r="W241" s="10">
        <f t="shared" si="57"/>
        <v>194.24242424242431</v>
      </c>
      <c r="X241" s="10">
        <f t="shared" si="58"/>
        <v>0</v>
      </c>
      <c r="Y241" s="10">
        <f t="shared" si="59"/>
        <v>19424.242424242431</v>
      </c>
      <c r="AA241" s="3">
        <v>0</v>
      </c>
      <c r="AB241" s="3">
        <v>0</v>
      </c>
      <c r="AC241" s="10">
        <f t="shared" si="48"/>
        <v>194.24242424242431</v>
      </c>
      <c r="AD241" s="10">
        <f t="shared" si="49"/>
        <v>0</v>
      </c>
      <c r="AE241" s="10">
        <f t="shared" si="50"/>
        <v>19424.242424242431</v>
      </c>
      <c r="AH241" s="10">
        <v>0</v>
      </c>
      <c r="AI241" s="20"/>
      <c r="AJ241" s="20"/>
      <c r="AK241" s="20"/>
      <c r="AL241" s="20"/>
      <c r="AM241" s="20"/>
      <c r="AN241" s="10"/>
      <c r="AO241" s="10">
        <v>0</v>
      </c>
      <c r="AP241" s="20"/>
      <c r="AQ241" s="20"/>
      <c r="AR241" s="20"/>
      <c r="AS241" s="20"/>
      <c r="AT241" s="20"/>
    </row>
    <row r="242" spans="9:46" x14ac:dyDescent="0.25">
      <c r="I242" s="3">
        <v>4000</v>
      </c>
      <c r="J242" s="3">
        <v>0</v>
      </c>
      <c r="K242" s="10">
        <f t="shared" si="51"/>
        <v>194.24242424242431</v>
      </c>
      <c r="L242" s="10">
        <f t="shared" si="52"/>
        <v>194.24242424242431</v>
      </c>
      <c r="M242" s="10">
        <f t="shared" si="53"/>
        <v>0</v>
      </c>
      <c r="N242" s="10">
        <f>(L242*(C$150+C$151*SIN(RADIANS(J242))))+(-M242*(C$149+C$151*COS(RADIANS(J242))))</f>
        <v>19424.242424242431</v>
      </c>
      <c r="O242" s="10"/>
      <c r="P242" s="3">
        <v>-2000</v>
      </c>
      <c r="Q242" s="3">
        <v>40</v>
      </c>
      <c r="R242" s="10">
        <f t="shared" si="54"/>
        <v>-5.2121212121212608</v>
      </c>
      <c r="S242" s="10">
        <f t="shared" si="55"/>
        <v>-3.9927164914080437</v>
      </c>
      <c r="T242" s="10">
        <f t="shared" si="56"/>
        <v>-3.3502869353359328</v>
      </c>
      <c r="U242" s="10">
        <f>(-S242*(C$150-C$151*SIN(RADIANS(Q242))))+(-T242*(C$149+K$151*COS(RADIANS(Q242))))</f>
        <v>1147.7108607747641</v>
      </c>
      <c r="W242" s="10">
        <f t="shared" si="57"/>
        <v>190.24970775101627</v>
      </c>
      <c r="X242" s="10">
        <f t="shared" si="58"/>
        <v>-3.3502869353359328</v>
      </c>
      <c r="Y242" s="10">
        <f t="shared" si="59"/>
        <v>20571.953285017196</v>
      </c>
      <c r="AA242" s="3">
        <v>-2000</v>
      </c>
      <c r="AB242" s="3">
        <v>40</v>
      </c>
      <c r="AC242" s="15">
        <f t="shared" si="48"/>
        <v>190.24970775101627</v>
      </c>
      <c r="AD242" s="15">
        <f t="shared" si="49"/>
        <v>-3.3502869353359328</v>
      </c>
      <c r="AE242" s="15">
        <f t="shared" si="50"/>
        <v>20571.953285017196</v>
      </c>
      <c r="AH242" s="10">
        <v>-2000</v>
      </c>
      <c r="AI242" s="21">
        <f>AD246</f>
        <v>3.3502869353359328</v>
      </c>
      <c r="AJ242" s="23">
        <f>AD245</f>
        <v>1.7826504440004718</v>
      </c>
      <c r="AK242" s="26">
        <f>AD244</f>
        <v>0</v>
      </c>
      <c r="AL242" s="27">
        <f>AD243</f>
        <v>-1.7826504440004718</v>
      </c>
      <c r="AM242" s="29">
        <f>AD242</f>
        <v>-3.3502869353359328</v>
      </c>
      <c r="AN242" s="10"/>
      <c r="AO242" s="10">
        <v>-2000</v>
      </c>
      <c r="AP242" s="21">
        <f>AD246</f>
        <v>3.3502869353359328</v>
      </c>
      <c r="AQ242" s="23">
        <f>AD245</f>
        <v>1.7826504440004718</v>
      </c>
      <c r="AR242" s="26">
        <f>AD244</f>
        <v>0</v>
      </c>
      <c r="AS242" s="27">
        <f>AD243</f>
        <v>-1.7826504440004718</v>
      </c>
      <c r="AT242" s="29">
        <f>AD242</f>
        <v>-3.3502869353359328</v>
      </c>
    </row>
    <row r="243" spans="9:46" x14ac:dyDescent="0.25">
      <c r="I243" s="3">
        <v>4000</v>
      </c>
      <c r="J243" s="3">
        <v>0</v>
      </c>
      <c r="K243" s="10">
        <f t="shared" si="51"/>
        <v>194.24242424242431</v>
      </c>
      <c r="L243" s="10">
        <f t="shared" si="52"/>
        <v>194.24242424242431</v>
      </c>
      <c r="M243" s="10">
        <f t="shared" si="53"/>
        <v>0</v>
      </c>
      <c r="N243" s="10">
        <f>(L243*(C$150+C$151*SIN(RADIANS(J243))))+(-M243*(C$149+C$151*COS(RADIANS(J243))))</f>
        <v>19424.242424242431</v>
      </c>
      <c r="O243" s="10"/>
      <c r="P243" s="3">
        <v>-2000</v>
      </c>
      <c r="Q243" s="3">
        <v>20</v>
      </c>
      <c r="R243" s="10">
        <f t="shared" si="54"/>
        <v>-5.2121212121212608</v>
      </c>
      <c r="S243" s="10">
        <f t="shared" si="55"/>
        <v>-4.8977918416720536</v>
      </c>
      <c r="T243" s="10">
        <f t="shared" si="56"/>
        <v>-1.7826504440004718</v>
      </c>
      <c r="U243" s="10">
        <f>(-S243*(C$150-C$151*SIN(RADIANS(Q243))))+(-T243*(C$149+K$151*COS(RADIANS(Q243))))</f>
        <v>857.05997060055029</v>
      </c>
      <c r="W243" s="10">
        <f t="shared" si="57"/>
        <v>189.34463240075226</v>
      </c>
      <c r="X243" s="10">
        <f t="shared" si="58"/>
        <v>-1.7826504440004718</v>
      </c>
      <c r="Y243" s="10">
        <f t="shared" si="59"/>
        <v>20281.30239484298</v>
      </c>
      <c r="AA243" s="3">
        <v>-2000</v>
      </c>
      <c r="AB243" s="3">
        <v>20</v>
      </c>
      <c r="AC243" s="28">
        <f t="shared" si="48"/>
        <v>189.34463240075226</v>
      </c>
      <c r="AD243" s="28">
        <f t="shared" si="49"/>
        <v>-1.7826504440004718</v>
      </c>
      <c r="AE243" s="28">
        <f t="shared" si="50"/>
        <v>20281.30239484298</v>
      </c>
      <c r="AH243" s="10">
        <v>-4000</v>
      </c>
      <c r="AI243" s="21">
        <f>AD251</f>
        <v>62.4283117892533</v>
      </c>
      <c r="AJ243" s="23">
        <f>AD250</f>
        <v>33.217410889659654</v>
      </c>
      <c r="AK243" s="26">
        <f>AD249</f>
        <v>0</v>
      </c>
      <c r="AL243" s="27">
        <f>AD248</f>
        <v>-33.217410889659654</v>
      </c>
      <c r="AM243" s="29">
        <f>AD247</f>
        <v>-62.4283117892533</v>
      </c>
      <c r="AN243" s="10"/>
      <c r="AO243" s="10">
        <v>-4000</v>
      </c>
      <c r="AP243" s="21">
        <f>AD251</f>
        <v>62.4283117892533</v>
      </c>
      <c r="AQ243" s="23">
        <f>AD250</f>
        <v>33.217410889659654</v>
      </c>
      <c r="AR243" s="26">
        <f>AD249</f>
        <v>0</v>
      </c>
      <c r="AS243" s="27">
        <f>AD248</f>
        <v>-33.217410889659654</v>
      </c>
      <c r="AT243" s="29">
        <f>AD247</f>
        <v>-62.4283117892533</v>
      </c>
    </row>
    <row r="244" spans="9:46" x14ac:dyDescent="0.25">
      <c r="I244" s="3">
        <v>4000</v>
      </c>
      <c r="J244" s="3">
        <v>0</v>
      </c>
      <c r="K244" s="10">
        <f t="shared" si="51"/>
        <v>194.24242424242431</v>
      </c>
      <c r="L244" s="10">
        <f t="shared" si="52"/>
        <v>194.24242424242431</v>
      </c>
      <c r="M244" s="10">
        <f t="shared" si="53"/>
        <v>0</v>
      </c>
      <c r="N244" s="10">
        <f>(L244*(C$150+C$151*SIN(RADIANS(J244))))+(-M244*(C$149+C$151*COS(RADIANS(J244))))</f>
        <v>19424.242424242431</v>
      </c>
      <c r="O244" s="10"/>
      <c r="P244" s="3">
        <v>-2000</v>
      </c>
      <c r="Q244" s="3">
        <v>0</v>
      </c>
      <c r="R244" s="10">
        <f t="shared" si="54"/>
        <v>-5.2121212121212608</v>
      </c>
      <c r="S244" s="10">
        <f t="shared" si="55"/>
        <v>-5.2121212121212608</v>
      </c>
      <c r="T244" s="10">
        <f t="shared" si="56"/>
        <v>0</v>
      </c>
      <c r="U244" s="10">
        <f>(-S244*(C$150-C$151*SIN(RADIANS(Q244))))+(-T244*(C$149+K$151*COS(RADIANS(Q244))))</f>
        <v>521.21212121212602</v>
      </c>
      <c r="W244" s="10">
        <f t="shared" si="57"/>
        <v>189.03030303030306</v>
      </c>
      <c r="X244" s="10">
        <f t="shared" si="58"/>
        <v>0</v>
      </c>
      <c r="Y244" s="10">
        <f t="shared" si="59"/>
        <v>19945.454545454559</v>
      </c>
      <c r="AA244" s="3">
        <v>-2000</v>
      </c>
      <c r="AB244" s="3">
        <v>0</v>
      </c>
      <c r="AC244" s="25">
        <f t="shared" si="48"/>
        <v>189.03030303030306</v>
      </c>
      <c r="AD244" s="25">
        <f t="shared" si="49"/>
        <v>0</v>
      </c>
      <c r="AE244" s="25">
        <f t="shared" si="50"/>
        <v>19945.454545454559</v>
      </c>
      <c r="AH244" s="10"/>
      <c r="AI244" s="10"/>
      <c r="AJ244" s="10"/>
      <c r="AK244" s="10"/>
      <c r="AL244" s="10"/>
      <c r="AM244" s="10"/>
      <c r="AN244" s="10"/>
      <c r="AO244" s="10"/>
      <c r="AP244" s="10"/>
      <c r="AQ244" s="10"/>
      <c r="AR244" s="10"/>
      <c r="AS244" s="10"/>
      <c r="AT244" s="10"/>
    </row>
    <row r="245" spans="9:46" x14ac:dyDescent="0.25">
      <c r="I245" s="3">
        <v>4000</v>
      </c>
      <c r="J245" s="3">
        <v>0</v>
      </c>
      <c r="K245" s="10">
        <f t="shared" si="51"/>
        <v>194.24242424242431</v>
      </c>
      <c r="L245" s="10">
        <f t="shared" si="52"/>
        <v>194.24242424242431</v>
      </c>
      <c r="M245" s="10">
        <f t="shared" si="53"/>
        <v>0</v>
      </c>
      <c r="N245" s="10">
        <f>(L245*(C$150+C$151*SIN(RADIANS(J245))))+(-M245*(C$149+C$151*COS(RADIANS(J245))))</f>
        <v>19424.242424242431</v>
      </c>
      <c r="O245" s="10"/>
      <c r="P245" s="3">
        <v>-2000</v>
      </c>
      <c r="Q245" s="3">
        <v>-20</v>
      </c>
      <c r="R245" s="10">
        <f t="shared" si="54"/>
        <v>-5.2121212121212608</v>
      </c>
      <c r="S245" s="10">
        <f t="shared" si="55"/>
        <v>-4.8977918416720536</v>
      </c>
      <c r="T245" s="10">
        <f t="shared" si="56"/>
        <v>1.7826504440004718</v>
      </c>
      <c r="U245" s="10">
        <f>(-S245*(C$150-C$151*SIN(RADIANS(Q245))))+(-T245*(C$149+K$151*COS(RADIANS(Q245))))</f>
        <v>122.49839773386054</v>
      </c>
      <c r="W245" s="10">
        <f t="shared" si="57"/>
        <v>189.34463240075226</v>
      </c>
      <c r="X245" s="10">
        <f t="shared" si="58"/>
        <v>1.7826504440004718</v>
      </c>
      <c r="Y245" s="10">
        <f t="shared" si="59"/>
        <v>19546.740821976291</v>
      </c>
      <c r="AA245" s="3">
        <v>-2000</v>
      </c>
      <c r="AB245" s="3">
        <v>-20</v>
      </c>
      <c r="AC245" s="24">
        <f t="shared" si="48"/>
        <v>189.34463240075226</v>
      </c>
      <c r="AD245" s="24">
        <f t="shared" si="49"/>
        <v>1.7826504440004718</v>
      </c>
      <c r="AE245" s="24">
        <f t="shared" si="50"/>
        <v>19546.740821976291</v>
      </c>
      <c r="AH245" s="10"/>
      <c r="AI245" s="10"/>
      <c r="AJ245" s="10"/>
      <c r="AK245" s="10"/>
      <c r="AL245" s="10"/>
      <c r="AM245" s="10"/>
      <c r="AN245" s="10"/>
      <c r="AO245" s="10"/>
      <c r="AP245" s="10"/>
      <c r="AQ245" s="10"/>
      <c r="AR245" s="10"/>
      <c r="AS245" s="10"/>
      <c r="AT245" s="10"/>
    </row>
    <row r="246" spans="9:46" x14ac:dyDescent="0.25">
      <c r="I246" s="3">
        <v>4000</v>
      </c>
      <c r="J246" s="3">
        <v>0</v>
      </c>
      <c r="K246" s="10">
        <f t="shared" si="51"/>
        <v>194.24242424242431</v>
      </c>
      <c r="L246" s="10">
        <f t="shared" si="52"/>
        <v>194.24242424242431</v>
      </c>
      <c r="M246" s="10">
        <f t="shared" si="53"/>
        <v>0</v>
      </c>
      <c r="N246" s="10">
        <f>(L246*(C$150+C$151*SIN(RADIANS(J246))))+(-M246*(C$149+C$151*COS(RADIANS(J246))))</f>
        <v>19424.242424242431</v>
      </c>
      <c r="O246" s="10"/>
      <c r="P246" s="3">
        <v>-2000</v>
      </c>
      <c r="Q246" s="3">
        <v>-40</v>
      </c>
      <c r="R246" s="10">
        <f t="shared" si="54"/>
        <v>-5.2121212121212608</v>
      </c>
      <c r="S246" s="10">
        <f t="shared" si="55"/>
        <v>-3.9927164914080437</v>
      </c>
      <c r="T246" s="10">
        <f t="shared" si="56"/>
        <v>3.3502869353359328</v>
      </c>
      <c r="U246" s="10">
        <f>(-S246*(C$150-C$151*SIN(RADIANS(Q246))))+(-T246*(C$149+K$151*COS(RADIANS(Q246))))</f>
        <v>-349.16756249315529</v>
      </c>
      <c r="W246" s="10">
        <f t="shared" si="57"/>
        <v>190.24970775101627</v>
      </c>
      <c r="X246" s="10">
        <f t="shared" si="58"/>
        <v>3.3502869353359328</v>
      </c>
      <c r="Y246" s="10">
        <f t="shared" si="59"/>
        <v>19075.074861749275</v>
      </c>
      <c r="AA246" s="3">
        <v>-2000</v>
      </c>
      <c r="AB246" s="3">
        <v>-40</v>
      </c>
      <c r="AC246" s="22">
        <f t="shared" si="48"/>
        <v>190.24970775101627</v>
      </c>
      <c r="AD246" s="22">
        <f t="shared" si="49"/>
        <v>3.3502869353359328</v>
      </c>
      <c r="AE246" s="22">
        <f t="shared" si="50"/>
        <v>19075.074861749275</v>
      </c>
      <c r="AH246" s="10" t="s">
        <v>92</v>
      </c>
      <c r="AI246" s="10">
        <v>-40</v>
      </c>
      <c r="AJ246" s="10">
        <v>-20</v>
      </c>
      <c r="AK246" s="10">
        <v>0</v>
      </c>
      <c r="AL246" s="10">
        <v>20</v>
      </c>
      <c r="AM246" s="10">
        <v>40</v>
      </c>
      <c r="AN246" s="10"/>
      <c r="AO246" s="10"/>
      <c r="AP246" s="10">
        <v>-40</v>
      </c>
      <c r="AQ246" s="10">
        <v>-20</v>
      </c>
      <c r="AR246" s="10">
        <v>0</v>
      </c>
      <c r="AS246" s="10">
        <v>20</v>
      </c>
      <c r="AT246" s="10">
        <v>40</v>
      </c>
    </row>
    <row r="247" spans="9:46" x14ac:dyDescent="0.25">
      <c r="I247" s="3">
        <v>4000</v>
      </c>
      <c r="J247" s="3">
        <v>0</v>
      </c>
      <c r="K247" s="10">
        <f t="shared" si="51"/>
        <v>194.24242424242431</v>
      </c>
      <c r="L247" s="10">
        <f t="shared" si="52"/>
        <v>194.24242424242431</v>
      </c>
      <c r="M247" s="10">
        <f t="shared" si="53"/>
        <v>0</v>
      </c>
      <c r="N247" s="10">
        <f>(L247*(C$150+C$151*SIN(RADIANS(J247))))+(-M247*(C$149+C$151*COS(RADIANS(J247))))</f>
        <v>19424.242424242431</v>
      </c>
      <c r="O247" s="10"/>
      <c r="P247" s="3">
        <v>-4000</v>
      </c>
      <c r="Q247" s="3">
        <v>40</v>
      </c>
      <c r="R247" s="10">
        <f t="shared" si="54"/>
        <v>-97.121212121212153</v>
      </c>
      <c r="S247" s="10">
        <f t="shared" si="55"/>
        <v>-74.399164854434105</v>
      </c>
      <c r="T247" s="10">
        <f t="shared" si="56"/>
        <v>-62.4283117892533</v>
      </c>
      <c r="U247" s="10">
        <f>(-S247*(C$150-C$151*SIN(RADIANS(Q247))))+(-T247*(C$149+K$151*COS(RADIANS(Q247))))</f>
        <v>21386.123888273753</v>
      </c>
      <c r="W247" s="10">
        <f t="shared" si="57"/>
        <v>119.8432593879902</v>
      </c>
      <c r="X247" s="10">
        <f t="shared" si="58"/>
        <v>-62.4283117892533</v>
      </c>
      <c r="Y247" s="10">
        <f t="shared" si="59"/>
        <v>40810.366312516184</v>
      </c>
      <c r="AA247" s="3">
        <v>-4000</v>
      </c>
      <c r="AB247" s="3">
        <v>40</v>
      </c>
      <c r="AC247" s="15">
        <f t="shared" si="48"/>
        <v>119.8432593879902</v>
      </c>
      <c r="AD247" s="15">
        <f t="shared" si="49"/>
        <v>-62.4283117892533</v>
      </c>
      <c r="AE247" s="15">
        <f t="shared" si="50"/>
        <v>40810.366312516184</v>
      </c>
      <c r="AH247" s="10">
        <v>4000</v>
      </c>
      <c r="AI247" s="21">
        <f>AE235</f>
        <v>32436.824259016295</v>
      </c>
      <c r="AJ247" s="23">
        <f>AE234</f>
        <v>14859.040508695696</v>
      </c>
      <c r="AK247" s="26">
        <f>AE233</f>
        <v>0</v>
      </c>
      <c r="AL247" s="27">
        <f>AE232</f>
        <v>-12516.190201045225</v>
      </c>
      <c r="AM247" s="29">
        <f>AE231</f>
        <v>-23348.005352305074</v>
      </c>
      <c r="AN247" s="10"/>
      <c r="AO247" s="10">
        <v>4000</v>
      </c>
      <c r="AP247" s="21">
        <f>AE235</f>
        <v>32436.824259016295</v>
      </c>
      <c r="AQ247" s="23">
        <f>AE234</f>
        <v>14859.040508695696</v>
      </c>
      <c r="AR247" s="26">
        <f>AE233</f>
        <v>0</v>
      </c>
      <c r="AS247" s="27">
        <f>AE232</f>
        <v>-12516.190201045225</v>
      </c>
      <c r="AT247" s="29">
        <f>AE231</f>
        <v>-23348.005352305074</v>
      </c>
    </row>
    <row r="248" spans="9:46" x14ac:dyDescent="0.25">
      <c r="I248" s="3">
        <v>4000</v>
      </c>
      <c r="J248" s="3">
        <v>0</v>
      </c>
      <c r="K248" s="10">
        <f t="shared" si="51"/>
        <v>194.24242424242431</v>
      </c>
      <c r="L248" s="10">
        <f t="shared" si="52"/>
        <v>194.24242424242431</v>
      </c>
      <c r="M248" s="10">
        <f t="shared" si="53"/>
        <v>0</v>
      </c>
      <c r="N248" s="10">
        <f>(L248*(C$150+C$151*SIN(RADIANS(J248))))+(-M248*(C$149+C$151*COS(RADIANS(J248))))</f>
        <v>19424.242424242431</v>
      </c>
      <c r="O248" s="10"/>
      <c r="P248" s="3">
        <v>-4000</v>
      </c>
      <c r="Q248" s="3">
        <v>20</v>
      </c>
      <c r="R248" s="10">
        <f t="shared" si="54"/>
        <v>-97.121212121212153</v>
      </c>
      <c r="S248" s="10">
        <f t="shared" si="55"/>
        <v>-91.264086352085982</v>
      </c>
      <c r="T248" s="10">
        <f t="shared" si="56"/>
        <v>-33.217410889659654</v>
      </c>
      <c r="U248" s="10">
        <f>(-S248*(C$150-C$151*SIN(RADIANS(Q248))))+(-T248*(C$149+K$151*COS(RADIANS(Q248))))</f>
        <v>15970.216312643828</v>
      </c>
      <c r="W248" s="10">
        <f t="shared" si="57"/>
        <v>102.97833789033832</v>
      </c>
      <c r="X248" s="10">
        <f t="shared" si="58"/>
        <v>-33.217410889659654</v>
      </c>
      <c r="Y248" s="10">
        <f t="shared" si="59"/>
        <v>35394.458736886256</v>
      </c>
      <c r="AA248" s="3">
        <v>-4000</v>
      </c>
      <c r="AB248" s="3">
        <v>20</v>
      </c>
      <c r="AC248" s="28">
        <f t="shared" si="48"/>
        <v>102.97833789033832</v>
      </c>
      <c r="AD248" s="28">
        <f t="shared" si="49"/>
        <v>-33.217410889659654</v>
      </c>
      <c r="AE248" s="28">
        <f t="shared" si="50"/>
        <v>35394.458736886256</v>
      </c>
      <c r="AH248" s="10">
        <v>2000</v>
      </c>
      <c r="AI248" s="21">
        <f>AE240</f>
        <v>20122.577549228743</v>
      </c>
      <c r="AJ248" s="23">
        <f>AE239</f>
        <v>19179.245628774712</v>
      </c>
      <c r="AK248" s="26">
        <f>AE238</f>
        <v>18381.81818181818</v>
      </c>
      <c r="AL248" s="27">
        <f>AE237</f>
        <v>17710.12248304133</v>
      </c>
      <c r="AM248" s="29">
        <f>AE236</f>
        <v>17128.820702692901</v>
      </c>
      <c r="AO248" s="10">
        <v>2000</v>
      </c>
      <c r="AP248" s="21">
        <f>AE240</f>
        <v>20122.577549228743</v>
      </c>
      <c r="AQ248" s="23">
        <f>AE239</f>
        <v>19179.245628774712</v>
      </c>
      <c r="AR248" s="26">
        <f>AE238</f>
        <v>18381.81818181818</v>
      </c>
      <c r="AS248" s="27">
        <f>AE237</f>
        <v>17710.12248304133</v>
      </c>
      <c r="AT248" s="29">
        <f>AE236</f>
        <v>17128.820702692901</v>
      </c>
    </row>
    <row r="249" spans="9:46" x14ac:dyDescent="0.25">
      <c r="I249" s="3">
        <v>4000</v>
      </c>
      <c r="J249" s="3">
        <v>0</v>
      </c>
      <c r="K249" s="10">
        <f t="shared" si="51"/>
        <v>194.24242424242431</v>
      </c>
      <c r="L249" s="10">
        <f t="shared" si="52"/>
        <v>194.24242424242431</v>
      </c>
      <c r="M249" s="10">
        <f t="shared" si="53"/>
        <v>0</v>
      </c>
      <c r="N249" s="10">
        <f>(L249*(C$150+C$151*SIN(RADIANS(J249))))+(-M249*(C$149+C$151*COS(RADIANS(J249))))</f>
        <v>19424.242424242431</v>
      </c>
      <c r="O249" s="10"/>
      <c r="P249" s="3">
        <v>-4000</v>
      </c>
      <c r="Q249" s="3">
        <v>0</v>
      </c>
      <c r="R249" s="10">
        <f t="shared" si="54"/>
        <v>-97.121212121212153</v>
      </c>
      <c r="S249" s="10">
        <f t="shared" si="55"/>
        <v>-97.121212121212153</v>
      </c>
      <c r="T249" s="10">
        <f t="shared" si="56"/>
        <v>0</v>
      </c>
      <c r="U249" s="10">
        <f>(-S249*(C$150-C$151*SIN(RADIANS(Q249))))+(-T249*(C$149+K$151*COS(RADIANS(Q249))))</f>
        <v>9712.1212121212156</v>
      </c>
      <c r="W249" s="10">
        <f t="shared" si="57"/>
        <v>97.121212121212153</v>
      </c>
      <c r="X249" s="10">
        <f t="shared" si="58"/>
        <v>0</v>
      </c>
      <c r="Y249" s="10">
        <f t="shared" si="59"/>
        <v>29136.363636363647</v>
      </c>
      <c r="AA249" s="3">
        <v>-4000</v>
      </c>
      <c r="AB249" s="3">
        <v>0</v>
      </c>
      <c r="AC249" s="25">
        <f t="shared" si="48"/>
        <v>97.121212121212153</v>
      </c>
      <c r="AD249" s="25">
        <f t="shared" si="49"/>
        <v>0</v>
      </c>
      <c r="AE249" s="25">
        <f t="shared" si="50"/>
        <v>29136.363636363647</v>
      </c>
      <c r="AH249" s="10">
        <v>0</v>
      </c>
      <c r="AI249" s="20"/>
      <c r="AJ249" s="20"/>
      <c r="AK249" s="20"/>
      <c r="AL249" s="20"/>
      <c r="AM249" s="20"/>
      <c r="AO249" s="10">
        <v>0</v>
      </c>
      <c r="AP249" s="20"/>
      <c r="AQ249" s="20"/>
      <c r="AR249" s="20"/>
      <c r="AS249" s="20"/>
      <c r="AT249" s="20"/>
    </row>
    <row r="250" spans="9:46" x14ac:dyDescent="0.25">
      <c r="I250" s="3">
        <v>4000</v>
      </c>
      <c r="J250" s="3">
        <v>0</v>
      </c>
      <c r="K250" s="10">
        <f t="shared" si="51"/>
        <v>194.24242424242431</v>
      </c>
      <c r="L250" s="10">
        <f t="shared" si="52"/>
        <v>194.24242424242431</v>
      </c>
      <c r="M250" s="10">
        <f t="shared" si="53"/>
        <v>0</v>
      </c>
      <c r="N250" s="10">
        <f>(L250*(C$150+C$151*SIN(RADIANS(J250))))+(-M250*(C$149+C$151*COS(RADIANS(J250))))</f>
        <v>19424.242424242431</v>
      </c>
      <c r="O250" s="10"/>
      <c r="P250" s="3">
        <v>-4000</v>
      </c>
      <c r="Q250" s="3">
        <v>-20</v>
      </c>
      <c r="R250" s="10">
        <f t="shared" si="54"/>
        <v>-97.121212121212153</v>
      </c>
      <c r="S250" s="10">
        <f t="shared" si="55"/>
        <v>-91.264086352085982</v>
      </c>
      <c r="T250" s="10">
        <f t="shared" si="56"/>
        <v>33.217410889659654</v>
      </c>
      <c r="U250" s="10">
        <f>(-S250*(C$150-C$151*SIN(RADIANS(Q250))))+(-T250*(C$149+K$151*COS(RADIANS(Q250))))</f>
        <v>2282.6009577733676</v>
      </c>
      <c r="W250" s="10">
        <f t="shared" si="57"/>
        <v>102.97833789033832</v>
      </c>
      <c r="X250" s="10">
        <f t="shared" si="58"/>
        <v>33.217410889659654</v>
      </c>
      <c r="Y250" s="10">
        <f t="shared" si="59"/>
        <v>21706.843382015799</v>
      </c>
      <c r="AA250" s="3">
        <v>-4000</v>
      </c>
      <c r="AB250" s="3">
        <v>-20</v>
      </c>
      <c r="AC250" s="24">
        <f t="shared" si="48"/>
        <v>102.97833789033832</v>
      </c>
      <c r="AD250" s="24">
        <f t="shared" si="49"/>
        <v>33.217410889659654</v>
      </c>
      <c r="AE250" s="24">
        <f t="shared" si="50"/>
        <v>21706.843382015799</v>
      </c>
      <c r="AH250" s="10">
        <v>-2000</v>
      </c>
      <c r="AI250" s="21">
        <f>AE246</f>
        <v>19075.074861749275</v>
      </c>
      <c r="AJ250" s="23">
        <f>AE245</f>
        <v>19546.740821976291</v>
      </c>
      <c r="AK250" s="26">
        <f>AE244</f>
        <v>19945.454545454559</v>
      </c>
      <c r="AL250" s="27">
        <f>AE243</f>
        <v>20281.30239484298</v>
      </c>
      <c r="AM250" s="29">
        <f>AE242</f>
        <v>20571.953285017196</v>
      </c>
      <c r="AO250" s="10">
        <v>-2000</v>
      </c>
      <c r="AP250" s="21">
        <f>AE246</f>
        <v>19075.074861749275</v>
      </c>
      <c r="AQ250" s="23">
        <f>AE245</f>
        <v>19546.740821976291</v>
      </c>
      <c r="AR250" s="26">
        <f>AE244</f>
        <v>19945.454545454559</v>
      </c>
      <c r="AS250" s="27">
        <f>AE243</f>
        <v>20281.30239484298</v>
      </c>
      <c r="AT250" s="29">
        <f>AE242</f>
        <v>20571.953285017196</v>
      </c>
    </row>
    <row r="251" spans="9:46" x14ac:dyDescent="0.25">
      <c r="I251" s="3">
        <v>4000</v>
      </c>
      <c r="J251" s="3">
        <v>0</v>
      </c>
      <c r="K251" s="10">
        <f t="shared" si="51"/>
        <v>194.24242424242431</v>
      </c>
      <c r="L251" s="10">
        <f t="shared" si="52"/>
        <v>194.24242424242431</v>
      </c>
      <c r="M251" s="10">
        <f t="shared" si="53"/>
        <v>0</v>
      </c>
      <c r="N251" s="10">
        <f>(L251*(C$150+C$151*SIN(RADIANS(J251))))+(-M251*(C$149+C$151*COS(RADIANS(J251))))</f>
        <v>19424.242424242431</v>
      </c>
      <c r="O251" s="10"/>
      <c r="P251" s="3">
        <v>-4000</v>
      </c>
      <c r="Q251" s="3">
        <v>-40</v>
      </c>
      <c r="R251" s="10">
        <f t="shared" si="54"/>
        <v>-97.121212121212153</v>
      </c>
      <c r="S251" s="10">
        <f t="shared" si="55"/>
        <v>-74.399164854434105</v>
      </c>
      <c r="T251" s="10">
        <f t="shared" si="56"/>
        <v>62.4283117892533</v>
      </c>
      <c r="U251" s="10">
        <f>(-S251*(C$150-C$151*SIN(RADIANS(Q251))))+(-T251*(C$149+K$151*COS(RADIANS(Q251))))</f>
        <v>-6506.2909173869321</v>
      </c>
      <c r="W251" s="10">
        <f t="shared" si="57"/>
        <v>119.8432593879902</v>
      </c>
      <c r="X251" s="10">
        <f t="shared" si="58"/>
        <v>62.4283117892533</v>
      </c>
      <c r="Y251" s="10">
        <f t="shared" si="59"/>
        <v>12917.951506855499</v>
      </c>
      <c r="AA251" s="3">
        <v>-4000</v>
      </c>
      <c r="AB251" s="3">
        <v>-40</v>
      </c>
      <c r="AC251" s="22">
        <f t="shared" si="48"/>
        <v>119.8432593879902</v>
      </c>
      <c r="AD251" s="22">
        <f t="shared" si="49"/>
        <v>62.4283117892533</v>
      </c>
      <c r="AE251" s="22">
        <f t="shared" si="50"/>
        <v>12917.951506855499</v>
      </c>
      <c r="AH251" s="10">
        <v>-4000</v>
      </c>
      <c r="AI251" s="21">
        <f>AE251</f>
        <v>12917.951506855499</v>
      </c>
      <c r="AJ251" s="23">
        <f>AE250</f>
        <v>21706.843382015799</v>
      </c>
      <c r="AK251" s="26">
        <f>AE249</f>
        <v>29136.363636363647</v>
      </c>
      <c r="AL251" s="27">
        <f>AE248</f>
        <v>35394.458736886256</v>
      </c>
      <c r="AM251" s="29">
        <f>AE247</f>
        <v>40810.366312516184</v>
      </c>
      <c r="AO251" s="10">
        <v>-4000</v>
      </c>
      <c r="AP251" s="21">
        <f>AE251</f>
        <v>12917.951506855499</v>
      </c>
      <c r="AQ251" s="23">
        <f>AE250</f>
        <v>21706.843382015799</v>
      </c>
      <c r="AR251" s="26">
        <f>AE249</f>
        <v>29136.363636363647</v>
      </c>
      <c r="AS251" s="27">
        <f>AE248</f>
        <v>35394.458736886256</v>
      </c>
      <c r="AT251" s="29">
        <f>AE247</f>
        <v>40810.366312516184</v>
      </c>
    </row>
    <row r="253" spans="9:46" x14ac:dyDescent="0.25">
      <c r="I253" s="3">
        <v>4000</v>
      </c>
      <c r="J253" s="3">
        <v>-20</v>
      </c>
      <c r="K253" s="10">
        <f>IF(I253&gt;0,(C$153*I253^2+C$154*I253+C$155),IF(I253&lt;0,-(C$157*(-I253)^2+C$158*(-I253)+C$159),0))</f>
        <v>194.24242424242431</v>
      </c>
      <c r="L253" s="10">
        <f>K253*COS(RADIANS(J253))</f>
        <v>182.52817270417196</v>
      </c>
      <c r="M253" s="10">
        <f>K253*SIN(RADIANS(J253))</f>
        <v>-66.434821779319307</v>
      </c>
      <c r="N253" s="10">
        <f>(L253*(C$150+C$151*SIN(RADIANS(J253))))+(-M253*(C$149+C$151*COS(RADIANS(J253))))</f>
        <v>38183.263804212991</v>
      </c>
      <c r="O253" s="10"/>
      <c r="P253" s="3">
        <v>4000</v>
      </c>
      <c r="Q253" s="3">
        <v>40</v>
      </c>
      <c r="R253" s="10">
        <f>IF(P253&gt;0,(C$153*P253^2+C$154*P253+C$155),IF(P253&lt;0,-(C$157*(-P253)^2+C$158*(-P253)+C$159),0))</f>
        <v>194.24242424242431</v>
      </c>
      <c r="S253" s="10">
        <f>R253*COS(RADIANS(Q253))</f>
        <v>148.79832970886821</v>
      </c>
      <c r="T253" s="10">
        <f>R253*SIN(RADIANS(Q253))</f>
        <v>124.8566235785066</v>
      </c>
      <c r="U253" s="10">
        <f>(-S253*(C$150-C$151*SIN(RADIANS(Q253))))+(-T253*(C$149+K$151*COS(RADIANS(Q253))))</f>
        <v>-42772.247776547505</v>
      </c>
      <c r="W253" s="10">
        <f>L253+S253</f>
        <v>331.3265024130402</v>
      </c>
      <c r="X253" s="10">
        <f>M253+T253</f>
        <v>58.421801799187293</v>
      </c>
      <c r="Y253" s="10">
        <f>N253+U253</f>
        <v>-4588.983972334514</v>
      </c>
      <c r="AA253" s="3">
        <v>4000</v>
      </c>
      <c r="AB253" s="3">
        <v>40</v>
      </c>
      <c r="AC253" s="15">
        <f t="shared" ref="AC253:AC273" si="60">W253</f>
        <v>331.3265024130402</v>
      </c>
      <c r="AD253" s="15">
        <f t="shared" ref="AD253:AD273" si="61">X253</f>
        <v>58.421801799187293</v>
      </c>
      <c r="AE253" s="15">
        <f t="shared" ref="AE253:AE273" si="62">Y253</f>
        <v>-4588.983972334514</v>
      </c>
      <c r="AH253" s="10">
        <v>4000</v>
      </c>
      <c r="AI253" s="21">
        <f>AC257</f>
        <v>331.3265024130402</v>
      </c>
      <c r="AJ253" s="23">
        <f>AC256</f>
        <v>365.05634540834393</v>
      </c>
      <c r="AK253" s="26">
        <f>AC255</f>
        <v>376.77059694659624</v>
      </c>
      <c r="AL253" s="27">
        <f>AC254</f>
        <v>365.05634540834393</v>
      </c>
      <c r="AM253" s="29">
        <f>AC253</f>
        <v>331.3265024130402</v>
      </c>
      <c r="AN253" s="10"/>
      <c r="AO253" s="10">
        <v>4000</v>
      </c>
      <c r="AP253" s="21">
        <f>AC257</f>
        <v>331.3265024130402</v>
      </c>
      <c r="AQ253" s="23">
        <f>AC256</f>
        <v>365.05634540834393</v>
      </c>
      <c r="AR253" s="26">
        <f>AC255</f>
        <v>376.77059694659624</v>
      </c>
      <c r="AS253" s="27">
        <f>AC254</f>
        <v>365.05634540834393</v>
      </c>
      <c r="AT253" s="29">
        <f>AC253</f>
        <v>331.3265024130402</v>
      </c>
    </row>
    <row r="254" spans="9:46" x14ac:dyDescent="0.25">
      <c r="I254" s="3">
        <v>4000</v>
      </c>
      <c r="J254" s="3">
        <v>-20</v>
      </c>
      <c r="K254" s="10">
        <f t="shared" ref="K254:K273" si="63">IF(I254&gt;0,(C$153*I254^2+C$154*I254+C$155),IF(I254&lt;0,-(C$157*(-I254)^2+C$158*(-I254)+C$159),0))</f>
        <v>194.24242424242431</v>
      </c>
      <c r="L254" s="10">
        <f t="shared" ref="L254:L273" si="64">K254*COS(RADIANS(J254))</f>
        <v>182.52817270417196</v>
      </c>
      <c r="M254" s="10">
        <f t="shared" ref="M254:M273" si="65">K254*SIN(RADIANS(J254))</f>
        <v>-66.434821779319307</v>
      </c>
      <c r="N254" s="10">
        <f>(L254*(C$150+C$151*SIN(RADIANS(J254))))+(-M254*(C$149+C$151*COS(RADIANS(J254))))</f>
        <v>38183.263804212991</v>
      </c>
      <c r="O254" s="10"/>
      <c r="P254" s="3">
        <v>4000</v>
      </c>
      <c r="Q254" s="3">
        <v>20</v>
      </c>
      <c r="R254" s="10">
        <f t="shared" ref="R254:R273" si="66">IF(P254&gt;0,(C$153*P254^2+C$154*P254+C$155),IF(P254&lt;0,-(C$157*(-P254)^2+C$158*(-P254)+C$159),0))</f>
        <v>194.24242424242431</v>
      </c>
      <c r="S254" s="10">
        <f t="shared" ref="S254:S273" si="67">R254*COS(RADIANS(Q254))</f>
        <v>182.52817270417196</v>
      </c>
      <c r="T254" s="10">
        <f t="shared" ref="T254:T273" si="68">R254*SIN(RADIANS(Q254))</f>
        <v>66.434821779319307</v>
      </c>
      <c r="U254" s="10">
        <f>(-S254*(C$150-C$151*SIN(RADIANS(Q254))))+(-T254*(C$149+K$151*COS(RADIANS(Q254))))</f>
        <v>-31940.432625287656</v>
      </c>
      <c r="W254" s="10">
        <f t="shared" ref="W254:W273" si="69">L254+S254</f>
        <v>365.05634540834393</v>
      </c>
      <c r="X254" s="10">
        <f t="shared" ref="X254:X273" si="70">M254+T254</f>
        <v>0</v>
      </c>
      <c r="Y254" s="10">
        <f t="shared" ref="Y254:Y273" si="71">N254+U254</f>
        <v>6242.8311789253348</v>
      </c>
      <c r="AA254" s="3">
        <v>4000</v>
      </c>
      <c r="AB254" s="3">
        <v>20</v>
      </c>
      <c r="AC254" s="28">
        <f t="shared" si="60"/>
        <v>365.05634540834393</v>
      </c>
      <c r="AD254" s="28">
        <f t="shared" si="61"/>
        <v>0</v>
      </c>
      <c r="AE254" s="28">
        <f t="shared" si="62"/>
        <v>6242.8311789253348</v>
      </c>
      <c r="AH254" s="10">
        <v>2000</v>
      </c>
      <c r="AI254" s="21">
        <f>AC262</f>
        <v>190.51360568698806</v>
      </c>
      <c r="AJ254" s="23">
        <f>AC261</f>
        <v>192.32375638751608</v>
      </c>
      <c r="AK254" s="26">
        <f>AC260</f>
        <v>192.95241512841449</v>
      </c>
      <c r="AL254" s="27">
        <f>AC259</f>
        <v>192.32375638751608</v>
      </c>
      <c r="AM254" s="29">
        <f>AC258</f>
        <v>190.51360568698806</v>
      </c>
      <c r="AN254" s="10"/>
      <c r="AO254" s="10">
        <v>2000</v>
      </c>
      <c r="AP254" s="21">
        <f>AC262</f>
        <v>190.51360568698806</v>
      </c>
      <c r="AQ254" s="23">
        <f>AC261</f>
        <v>192.32375638751608</v>
      </c>
      <c r="AR254" s="26">
        <f>AC260</f>
        <v>192.95241512841449</v>
      </c>
      <c r="AS254" s="27">
        <f>AC259</f>
        <v>192.32375638751608</v>
      </c>
      <c r="AT254" s="29">
        <f>AC258</f>
        <v>190.51360568698806</v>
      </c>
    </row>
    <row r="255" spans="9:46" x14ac:dyDescent="0.25">
      <c r="I255" s="3">
        <v>4000</v>
      </c>
      <c r="J255" s="3">
        <v>-20</v>
      </c>
      <c r="K255" s="10">
        <f t="shared" si="63"/>
        <v>194.24242424242431</v>
      </c>
      <c r="L255" s="10">
        <f t="shared" si="64"/>
        <v>182.52817270417196</v>
      </c>
      <c r="M255" s="10">
        <f t="shared" si="65"/>
        <v>-66.434821779319307</v>
      </c>
      <c r="N255" s="10">
        <f>(L255*(C$150+C$151*SIN(RADIANS(J255))))+(-M255*(C$149+C$151*COS(RADIANS(J255))))</f>
        <v>38183.263804212991</v>
      </c>
      <c r="O255" s="10"/>
      <c r="P255" s="3">
        <v>4000</v>
      </c>
      <c r="Q255" s="3">
        <v>0</v>
      </c>
      <c r="R255" s="10">
        <f t="shared" si="66"/>
        <v>194.24242424242431</v>
      </c>
      <c r="S255" s="10">
        <f t="shared" si="67"/>
        <v>194.24242424242431</v>
      </c>
      <c r="T255" s="10">
        <f t="shared" si="68"/>
        <v>0</v>
      </c>
      <c r="U255" s="10">
        <f>(-S255*(C$150-C$151*SIN(RADIANS(Q255))))+(-T255*(C$149+K$151*COS(RADIANS(Q255))))</f>
        <v>-19424.242424242431</v>
      </c>
      <c r="W255" s="10">
        <f t="shared" si="69"/>
        <v>376.77059694659624</v>
      </c>
      <c r="X255" s="10">
        <f t="shared" si="70"/>
        <v>-66.434821779319307</v>
      </c>
      <c r="Y255" s="10">
        <f t="shared" si="71"/>
        <v>18759.02137997056</v>
      </c>
      <c r="AA255" s="3">
        <v>4000</v>
      </c>
      <c r="AB255" s="3">
        <v>0</v>
      </c>
      <c r="AC255" s="25">
        <f t="shared" si="60"/>
        <v>376.77059694659624</v>
      </c>
      <c r="AD255" s="25">
        <f t="shared" si="61"/>
        <v>-66.434821779319307</v>
      </c>
      <c r="AE255" s="25">
        <f t="shared" si="62"/>
        <v>18759.02137997056</v>
      </c>
      <c r="AH255" s="10">
        <v>0</v>
      </c>
      <c r="AI255" s="20"/>
      <c r="AJ255" s="20"/>
      <c r="AK255" s="20"/>
      <c r="AL255" s="20"/>
      <c r="AM255" s="20"/>
      <c r="AN255" s="10"/>
      <c r="AO255" s="10">
        <v>0</v>
      </c>
      <c r="AP255" s="20"/>
      <c r="AQ255" s="20"/>
      <c r="AR255" s="20"/>
      <c r="AS255" s="20"/>
      <c r="AT255" s="20"/>
    </row>
    <row r="256" spans="9:46" x14ac:dyDescent="0.25">
      <c r="I256" s="3">
        <v>4000</v>
      </c>
      <c r="J256" s="3">
        <v>-20</v>
      </c>
      <c r="K256" s="10">
        <f t="shared" si="63"/>
        <v>194.24242424242431</v>
      </c>
      <c r="L256" s="10">
        <f t="shared" si="64"/>
        <v>182.52817270417196</v>
      </c>
      <c r="M256" s="10">
        <f t="shared" si="65"/>
        <v>-66.434821779319307</v>
      </c>
      <c r="N256" s="10">
        <f>(L256*(C$150+C$151*SIN(RADIANS(J256))))+(-M256*(C$149+C$151*COS(RADIANS(J256))))</f>
        <v>38183.263804212991</v>
      </c>
      <c r="O256" s="10"/>
      <c r="P256" s="3">
        <v>4000</v>
      </c>
      <c r="Q256" s="3">
        <v>-20</v>
      </c>
      <c r="R256" s="10">
        <f t="shared" si="66"/>
        <v>194.24242424242431</v>
      </c>
      <c r="S256" s="10">
        <f t="shared" si="67"/>
        <v>182.52817270417196</v>
      </c>
      <c r="T256" s="10">
        <f t="shared" si="68"/>
        <v>-66.434821779319307</v>
      </c>
      <c r="U256" s="10">
        <f>(-S256*(C$150-C$151*SIN(RADIANS(Q256))))+(-T256*(C$149+K$151*COS(RADIANS(Q256))))</f>
        <v>-4565.2019155467351</v>
      </c>
      <c r="W256" s="10">
        <f t="shared" si="69"/>
        <v>365.05634540834393</v>
      </c>
      <c r="X256" s="10">
        <f t="shared" si="70"/>
        <v>-132.86964355863861</v>
      </c>
      <c r="Y256" s="10">
        <f t="shared" si="71"/>
        <v>33618.061888666256</v>
      </c>
      <c r="AA256" s="3">
        <v>4000</v>
      </c>
      <c r="AB256" s="3">
        <v>-20</v>
      </c>
      <c r="AC256" s="24">
        <f t="shared" si="60"/>
        <v>365.05634540834393</v>
      </c>
      <c r="AD256" s="24">
        <f t="shared" si="61"/>
        <v>-132.86964355863861</v>
      </c>
      <c r="AE256" s="24">
        <f t="shared" si="62"/>
        <v>33618.061888666256</v>
      </c>
      <c r="AH256" s="10">
        <v>-2000</v>
      </c>
      <c r="AI256" s="21">
        <f>AC268</f>
        <v>178.53545621276393</v>
      </c>
      <c r="AJ256" s="23">
        <f>AC267</f>
        <v>177.63038086249992</v>
      </c>
      <c r="AK256" s="26">
        <f>AC266</f>
        <v>177.31605149205069</v>
      </c>
      <c r="AL256" s="27">
        <f>AC265</f>
        <v>177.63038086249992</v>
      </c>
      <c r="AM256" s="29">
        <f>AC264</f>
        <v>178.53545621276393</v>
      </c>
      <c r="AN256" s="10"/>
      <c r="AO256" s="10">
        <v>-2000</v>
      </c>
      <c r="AP256" s="21">
        <f>AC268</f>
        <v>178.53545621276393</v>
      </c>
      <c r="AQ256" s="23">
        <f>AC267</f>
        <v>177.63038086249992</v>
      </c>
      <c r="AR256" s="26">
        <f>AC266</f>
        <v>177.31605149205069</v>
      </c>
      <c r="AS256" s="27">
        <f>AC265</f>
        <v>177.63038086249992</v>
      </c>
      <c r="AT256" s="29">
        <f>AC264</f>
        <v>178.53545621276393</v>
      </c>
    </row>
    <row r="257" spans="9:46" x14ac:dyDescent="0.25">
      <c r="I257" s="3">
        <v>4000</v>
      </c>
      <c r="J257" s="3">
        <v>-20</v>
      </c>
      <c r="K257" s="10">
        <f t="shared" si="63"/>
        <v>194.24242424242431</v>
      </c>
      <c r="L257" s="10">
        <f t="shared" si="64"/>
        <v>182.52817270417196</v>
      </c>
      <c r="M257" s="10">
        <f t="shared" si="65"/>
        <v>-66.434821779319307</v>
      </c>
      <c r="N257" s="10">
        <f>(L257*(C$150+C$151*SIN(RADIANS(J257))))+(-M257*(C$149+C$151*COS(RADIANS(J257))))</f>
        <v>38183.263804212991</v>
      </c>
      <c r="O257" s="10"/>
      <c r="P257" s="3">
        <v>4000</v>
      </c>
      <c r="Q257" s="3">
        <v>-40</v>
      </c>
      <c r="R257" s="10">
        <f t="shared" si="66"/>
        <v>194.24242424242431</v>
      </c>
      <c r="S257" s="10">
        <f t="shared" si="67"/>
        <v>148.79832970886821</v>
      </c>
      <c r="T257" s="10">
        <f t="shared" si="68"/>
        <v>-124.8566235785066</v>
      </c>
      <c r="U257" s="10">
        <f>(-S257*(C$150-C$151*SIN(RADIANS(Q257))))+(-T257*(C$149+K$151*COS(RADIANS(Q257))))</f>
        <v>13012.581834773864</v>
      </c>
      <c r="W257" s="10">
        <f t="shared" si="69"/>
        <v>331.3265024130402</v>
      </c>
      <c r="X257" s="10">
        <f t="shared" si="70"/>
        <v>-191.29144535782592</v>
      </c>
      <c r="Y257" s="10">
        <f t="shared" si="71"/>
        <v>51195.845638986852</v>
      </c>
      <c r="AA257" s="3">
        <v>4000</v>
      </c>
      <c r="AB257" s="3">
        <v>-40</v>
      </c>
      <c r="AC257" s="22">
        <f t="shared" si="60"/>
        <v>331.3265024130402</v>
      </c>
      <c r="AD257" s="22">
        <f t="shared" si="61"/>
        <v>-191.29144535782592</v>
      </c>
      <c r="AE257" s="22">
        <f t="shared" si="62"/>
        <v>51195.845638986852</v>
      </c>
      <c r="AH257" s="10">
        <v>-4000</v>
      </c>
      <c r="AI257" s="21">
        <f>AC273</f>
        <v>108.12900784973786</v>
      </c>
      <c r="AJ257" s="23">
        <f>AC272</f>
        <v>91.264086352085982</v>
      </c>
      <c r="AK257" s="26">
        <f>AC271</f>
        <v>85.406960582959812</v>
      </c>
      <c r="AL257" s="27">
        <f>AC270</f>
        <v>91.264086352085982</v>
      </c>
      <c r="AM257" s="29">
        <f>AC269</f>
        <v>108.12900784973786</v>
      </c>
      <c r="AN257" s="10"/>
      <c r="AO257" s="10">
        <v>-4000</v>
      </c>
      <c r="AP257" s="21">
        <f>AC273</f>
        <v>108.12900784973786</v>
      </c>
      <c r="AQ257" s="23">
        <f>AC272</f>
        <v>91.264086352085982</v>
      </c>
      <c r="AR257" s="26">
        <f>AC271</f>
        <v>85.406960582959812</v>
      </c>
      <c r="AS257" s="27">
        <f>AC270</f>
        <v>91.264086352085982</v>
      </c>
      <c r="AT257" s="29">
        <f>AC269</f>
        <v>108.12900784973786</v>
      </c>
    </row>
    <row r="258" spans="9:46" x14ac:dyDescent="0.25">
      <c r="I258" s="3">
        <v>4000</v>
      </c>
      <c r="J258" s="3">
        <v>-20</v>
      </c>
      <c r="K258" s="10">
        <f t="shared" si="63"/>
        <v>194.24242424242431</v>
      </c>
      <c r="L258" s="10">
        <f t="shared" si="64"/>
        <v>182.52817270417196</v>
      </c>
      <c r="M258" s="10">
        <f t="shared" si="65"/>
        <v>-66.434821779319307</v>
      </c>
      <c r="N258" s="10">
        <f>(L258*(C$150+C$151*SIN(RADIANS(J258))))+(-M258*(C$149+C$151*COS(RADIANS(J258))))</f>
        <v>38183.263804212991</v>
      </c>
      <c r="O258" s="10"/>
      <c r="P258" s="3">
        <v>2000</v>
      </c>
      <c r="Q258" s="3">
        <v>40</v>
      </c>
      <c r="R258" s="10">
        <f t="shared" si="66"/>
        <v>10.424242424242522</v>
      </c>
      <c r="S258" s="10">
        <f t="shared" si="67"/>
        <v>7.9854329828160875</v>
      </c>
      <c r="T258" s="10">
        <f t="shared" si="68"/>
        <v>6.7005738706718656</v>
      </c>
      <c r="U258" s="10">
        <f>(-S258*(C$150-C$151*SIN(RADIANS(Q258))))+(-T258*(C$149+K$151*COS(RADIANS(Q258))))</f>
        <v>-2295.4217215495282</v>
      </c>
      <c r="W258" s="10">
        <f t="shared" si="69"/>
        <v>190.51360568698806</v>
      </c>
      <c r="X258" s="10">
        <f t="shared" si="70"/>
        <v>-59.73424790864744</v>
      </c>
      <c r="Y258" s="10">
        <f t="shared" si="71"/>
        <v>35887.842082663461</v>
      </c>
      <c r="AA258" s="3">
        <v>2000</v>
      </c>
      <c r="AB258" s="3">
        <v>40</v>
      </c>
      <c r="AC258" s="15">
        <f t="shared" si="60"/>
        <v>190.51360568698806</v>
      </c>
      <c r="AD258" s="15">
        <f t="shared" si="61"/>
        <v>-59.73424790864744</v>
      </c>
      <c r="AE258" s="15">
        <f t="shared" si="62"/>
        <v>35887.842082663461</v>
      </c>
      <c r="AH258" s="10"/>
      <c r="AI258" s="10"/>
      <c r="AJ258" s="10"/>
      <c r="AK258" s="10"/>
      <c r="AL258" s="10"/>
      <c r="AM258" s="10"/>
      <c r="AN258" s="10"/>
      <c r="AO258" s="10"/>
      <c r="AP258" s="10"/>
      <c r="AQ258" s="10"/>
      <c r="AR258" s="10"/>
      <c r="AS258" s="10"/>
      <c r="AT258" s="10"/>
    </row>
    <row r="259" spans="9:46" x14ac:dyDescent="0.25">
      <c r="I259" s="3">
        <v>4000</v>
      </c>
      <c r="J259" s="3">
        <v>-20</v>
      </c>
      <c r="K259" s="10">
        <f t="shared" si="63"/>
        <v>194.24242424242431</v>
      </c>
      <c r="L259" s="10">
        <f t="shared" si="64"/>
        <v>182.52817270417196</v>
      </c>
      <c r="M259" s="10">
        <f t="shared" si="65"/>
        <v>-66.434821779319307</v>
      </c>
      <c r="N259" s="10">
        <f>(L259*(C$150+C$151*SIN(RADIANS(J259))))+(-M259*(C$149+C$151*COS(RADIANS(J259))))</f>
        <v>38183.263804212991</v>
      </c>
      <c r="O259" s="10"/>
      <c r="P259" s="3">
        <v>2000</v>
      </c>
      <c r="Q259" s="3">
        <v>20</v>
      </c>
      <c r="R259" s="10">
        <f t="shared" si="66"/>
        <v>10.424242424242522</v>
      </c>
      <c r="S259" s="10">
        <f t="shared" si="67"/>
        <v>9.7955836833441072</v>
      </c>
      <c r="T259" s="10">
        <f t="shared" si="68"/>
        <v>3.5653008880009436</v>
      </c>
      <c r="U259" s="10">
        <f>(-S259*(C$150-C$151*SIN(RADIANS(Q259))))+(-T259*(C$149+K$151*COS(RADIANS(Q259))))</f>
        <v>-1714.1199412011006</v>
      </c>
      <c r="W259" s="10">
        <f t="shared" si="69"/>
        <v>192.32375638751608</v>
      </c>
      <c r="X259" s="10">
        <f t="shared" si="70"/>
        <v>-62.869520891318366</v>
      </c>
      <c r="Y259" s="10">
        <f t="shared" si="71"/>
        <v>36469.143863011894</v>
      </c>
      <c r="AA259" s="3">
        <v>2000</v>
      </c>
      <c r="AB259" s="3">
        <v>20</v>
      </c>
      <c r="AC259" s="28">
        <f t="shared" si="60"/>
        <v>192.32375638751608</v>
      </c>
      <c r="AD259" s="28">
        <f t="shared" si="61"/>
        <v>-62.869520891318366</v>
      </c>
      <c r="AE259" s="28">
        <f t="shared" si="62"/>
        <v>36469.143863011894</v>
      </c>
      <c r="AH259" s="10"/>
      <c r="AI259" s="10"/>
      <c r="AJ259" s="10"/>
      <c r="AK259" s="10"/>
      <c r="AL259" s="10"/>
      <c r="AM259" s="10"/>
      <c r="AN259" s="10"/>
      <c r="AO259" s="10"/>
      <c r="AP259" s="10"/>
      <c r="AQ259" s="10"/>
      <c r="AR259" s="10"/>
      <c r="AS259" s="10"/>
      <c r="AT259" s="10"/>
    </row>
    <row r="260" spans="9:46" x14ac:dyDescent="0.25">
      <c r="I260" s="3">
        <v>4000</v>
      </c>
      <c r="J260" s="3">
        <v>-20</v>
      </c>
      <c r="K260" s="10">
        <f t="shared" si="63"/>
        <v>194.24242424242431</v>
      </c>
      <c r="L260" s="10">
        <f t="shared" si="64"/>
        <v>182.52817270417196</v>
      </c>
      <c r="M260" s="10">
        <f t="shared" si="65"/>
        <v>-66.434821779319307</v>
      </c>
      <c r="N260" s="10">
        <f>(L260*(C$150+C$151*SIN(RADIANS(J260))))+(-M260*(C$149+C$151*COS(RADIANS(J260))))</f>
        <v>38183.263804212991</v>
      </c>
      <c r="O260" s="10"/>
      <c r="P260" s="3">
        <v>2000</v>
      </c>
      <c r="Q260" s="3">
        <v>0</v>
      </c>
      <c r="R260" s="10">
        <f t="shared" si="66"/>
        <v>10.424242424242522</v>
      </c>
      <c r="S260" s="10">
        <f t="shared" si="67"/>
        <v>10.424242424242522</v>
      </c>
      <c r="T260" s="10">
        <f t="shared" si="68"/>
        <v>0</v>
      </c>
      <c r="U260" s="10">
        <f>(-S260*(C$150-C$151*SIN(RADIANS(Q260))))+(-T260*(C$149+K$151*COS(RADIANS(Q260))))</f>
        <v>-1042.424242424252</v>
      </c>
      <c r="W260" s="10">
        <f t="shared" si="69"/>
        <v>192.95241512841449</v>
      </c>
      <c r="X260" s="10">
        <f t="shared" si="70"/>
        <v>-66.434821779319307</v>
      </c>
      <c r="Y260" s="10">
        <f t="shared" si="71"/>
        <v>37140.839561788736</v>
      </c>
      <c r="AA260" s="3">
        <v>2000</v>
      </c>
      <c r="AB260" s="3">
        <v>0</v>
      </c>
      <c r="AC260" s="25">
        <f t="shared" si="60"/>
        <v>192.95241512841449</v>
      </c>
      <c r="AD260" s="25">
        <f t="shared" si="61"/>
        <v>-66.434821779319307</v>
      </c>
      <c r="AE260" s="25">
        <f t="shared" si="62"/>
        <v>37140.839561788736</v>
      </c>
      <c r="AH260" s="10"/>
      <c r="AI260" s="10">
        <v>-40</v>
      </c>
      <c r="AJ260" s="10">
        <v>-20</v>
      </c>
      <c r="AK260" s="10">
        <v>0</v>
      </c>
      <c r="AL260" s="10">
        <v>20</v>
      </c>
      <c r="AM260" s="10">
        <v>40</v>
      </c>
      <c r="AN260" s="10"/>
      <c r="AO260" s="10"/>
      <c r="AP260" s="10">
        <v>-40</v>
      </c>
      <c r="AQ260" s="10">
        <v>-20</v>
      </c>
      <c r="AR260" s="10">
        <v>0</v>
      </c>
      <c r="AS260" s="10">
        <v>20</v>
      </c>
      <c r="AT260" s="10">
        <v>40</v>
      </c>
    </row>
    <row r="261" spans="9:46" x14ac:dyDescent="0.25">
      <c r="I261" s="3">
        <v>4000</v>
      </c>
      <c r="J261" s="3">
        <v>-20</v>
      </c>
      <c r="K261" s="10">
        <f t="shared" si="63"/>
        <v>194.24242424242431</v>
      </c>
      <c r="L261" s="10">
        <f t="shared" si="64"/>
        <v>182.52817270417196</v>
      </c>
      <c r="M261" s="10">
        <f t="shared" si="65"/>
        <v>-66.434821779319307</v>
      </c>
      <c r="N261" s="10">
        <f>(L261*(C$150+C$151*SIN(RADIANS(J261))))+(-M261*(C$149+C$151*COS(RADIANS(J261))))</f>
        <v>38183.263804212991</v>
      </c>
      <c r="O261" s="10"/>
      <c r="P261" s="3">
        <v>2000</v>
      </c>
      <c r="Q261" s="3">
        <v>-20</v>
      </c>
      <c r="R261" s="10">
        <f t="shared" si="66"/>
        <v>10.424242424242522</v>
      </c>
      <c r="S261" s="10">
        <f t="shared" si="67"/>
        <v>9.7955836833441072</v>
      </c>
      <c r="T261" s="10">
        <f t="shared" si="68"/>
        <v>-3.5653008880009436</v>
      </c>
      <c r="U261" s="10">
        <f>(-S261*(C$150-C$151*SIN(RADIANS(Q261))))+(-T261*(C$149+K$151*COS(RADIANS(Q261))))</f>
        <v>-244.99679546772109</v>
      </c>
      <c r="W261" s="10">
        <f t="shared" si="69"/>
        <v>192.32375638751608</v>
      </c>
      <c r="X261" s="10">
        <f t="shared" si="70"/>
        <v>-70.000122667320255</v>
      </c>
      <c r="Y261" s="10">
        <f t="shared" si="71"/>
        <v>37938.267008745272</v>
      </c>
      <c r="AA261" s="3">
        <v>2000</v>
      </c>
      <c r="AB261" s="3">
        <v>-20</v>
      </c>
      <c r="AC261" s="24">
        <f t="shared" si="60"/>
        <v>192.32375638751608</v>
      </c>
      <c r="AD261" s="24">
        <f t="shared" si="61"/>
        <v>-70.000122667320255</v>
      </c>
      <c r="AE261" s="24">
        <f t="shared" si="62"/>
        <v>37938.267008745272</v>
      </c>
      <c r="AH261" s="10">
        <v>4000</v>
      </c>
      <c r="AI261" s="21">
        <f>AD257</f>
        <v>-191.29144535782592</v>
      </c>
      <c r="AJ261" s="23">
        <f>AD256</f>
        <v>-132.86964355863861</v>
      </c>
      <c r="AK261" s="26">
        <f>AD255</f>
        <v>-66.434821779319307</v>
      </c>
      <c r="AL261" s="27">
        <f>AD254</f>
        <v>0</v>
      </c>
      <c r="AM261" s="29">
        <f>AD253</f>
        <v>58.421801799187293</v>
      </c>
      <c r="AN261" s="10"/>
      <c r="AO261" s="10">
        <v>4000</v>
      </c>
      <c r="AP261" s="21">
        <f>AD257</f>
        <v>-191.29144535782592</v>
      </c>
      <c r="AQ261" s="23">
        <f>AD256</f>
        <v>-132.86964355863861</v>
      </c>
      <c r="AR261" s="26">
        <f>AD255</f>
        <v>-66.434821779319307</v>
      </c>
      <c r="AS261" s="27">
        <f>AD254</f>
        <v>0</v>
      </c>
      <c r="AT261" s="29">
        <f>AD253</f>
        <v>58.421801799187293</v>
      </c>
    </row>
    <row r="262" spans="9:46" x14ac:dyDescent="0.25">
      <c r="I262" s="3">
        <v>4000</v>
      </c>
      <c r="J262" s="3">
        <v>-20</v>
      </c>
      <c r="K262" s="10">
        <f t="shared" si="63"/>
        <v>194.24242424242431</v>
      </c>
      <c r="L262" s="10">
        <f t="shared" si="64"/>
        <v>182.52817270417196</v>
      </c>
      <c r="M262" s="10">
        <f t="shared" si="65"/>
        <v>-66.434821779319307</v>
      </c>
      <c r="N262" s="10">
        <f>(L262*(C$150+C$151*SIN(RADIANS(J262))))+(-M262*(C$149+C$151*COS(RADIANS(J262))))</f>
        <v>38183.263804212991</v>
      </c>
      <c r="O262" s="10"/>
      <c r="P262" s="3">
        <v>2000</v>
      </c>
      <c r="Q262" s="3">
        <v>-40</v>
      </c>
      <c r="R262" s="10">
        <f t="shared" si="66"/>
        <v>10.424242424242522</v>
      </c>
      <c r="S262" s="10">
        <f t="shared" si="67"/>
        <v>7.9854329828160875</v>
      </c>
      <c r="T262" s="10">
        <f t="shared" si="68"/>
        <v>-6.7005738706718656</v>
      </c>
      <c r="U262" s="10">
        <f>(-S262*(C$150-C$151*SIN(RADIANS(Q262))))+(-T262*(C$149+K$151*COS(RADIANS(Q262))))</f>
        <v>698.33512498631057</v>
      </c>
      <c r="W262" s="10">
        <f t="shared" si="69"/>
        <v>190.51360568698806</v>
      </c>
      <c r="X262" s="10">
        <f t="shared" si="70"/>
        <v>-73.135395649991167</v>
      </c>
      <c r="Y262" s="10">
        <f t="shared" si="71"/>
        <v>38881.598929199303</v>
      </c>
      <c r="AA262" s="3">
        <v>2000</v>
      </c>
      <c r="AB262" s="3">
        <v>-40</v>
      </c>
      <c r="AC262" s="22">
        <f t="shared" si="60"/>
        <v>190.51360568698806</v>
      </c>
      <c r="AD262" s="22">
        <f t="shared" si="61"/>
        <v>-73.135395649991167</v>
      </c>
      <c r="AE262" s="22">
        <f t="shared" si="62"/>
        <v>38881.598929199303</v>
      </c>
      <c r="AH262" s="10">
        <v>2000</v>
      </c>
      <c r="AI262" s="21">
        <f>AD262</f>
        <v>-73.135395649991167</v>
      </c>
      <c r="AJ262" s="23">
        <f>AD261</f>
        <v>-70.000122667320255</v>
      </c>
      <c r="AK262" s="26">
        <f>AD260</f>
        <v>-66.434821779319307</v>
      </c>
      <c r="AL262" s="27">
        <f>AD259</f>
        <v>-62.869520891318366</v>
      </c>
      <c r="AM262" s="29">
        <f>AD258</f>
        <v>-59.73424790864744</v>
      </c>
      <c r="AN262" s="10"/>
      <c r="AO262" s="10">
        <v>2000</v>
      </c>
      <c r="AP262" s="21">
        <f>AD262</f>
        <v>-73.135395649991167</v>
      </c>
      <c r="AQ262" s="23">
        <f>AD261</f>
        <v>-70.000122667320255</v>
      </c>
      <c r="AR262" s="26">
        <f>AD260</f>
        <v>-66.434821779319307</v>
      </c>
      <c r="AS262" s="27">
        <f>AD259</f>
        <v>-62.869520891318366</v>
      </c>
      <c r="AT262" s="29">
        <f>AD258</f>
        <v>-59.73424790864744</v>
      </c>
    </row>
    <row r="263" spans="9:46" x14ac:dyDescent="0.25">
      <c r="I263" s="3">
        <v>4000</v>
      </c>
      <c r="J263" s="3">
        <v>-20</v>
      </c>
      <c r="K263" s="10">
        <f t="shared" si="63"/>
        <v>194.24242424242431</v>
      </c>
      <c r="L263" s="10">
        <f t="shared" si="64"/>
        <v>182.52817270417196</v>
      </c>
      <c r="M263" s="10">
        <f t="shared" si="65"/>
        <v>-66.434821779319307</v>
      </c>
      <c r="N263" s="10">
        <f>(L263*(C$150+C$151*SIN(RADIANS(J263))))+(-M263*(C$149+C$151*COS(RADIANS(J263))))</f>
        <v>38183.263804212991</v>
      </c>
      <c r="O263" s="10"/>
      <c r="P263" s="3">
        <v>0</v>
      </c>
      <c r="Q263" s="3">
        <v>0</v>
      </c>
      <c r="R263" s="10">
        <f t="shared" si="66"/>
        <v>0</v>
      </c>
      <c r="S263" s="10">
        <f t="shared" si="67"/>
        <v>0</v>
      </c>
      <c r="T263" s="10">
        <f t="shared" si="68"/>
        <v>0</v>
      </c>
      <c r="U263" s="10">
        <f>(-S263*(C$150-C$151*SIN(RADIANS(Q263))))+(-T263*(C$149+K$151*COS(RADIANS(Q263))))</f>
        <v>0</v>
      </c>
      <c r="W263" s="10">
        <f t="shared" si="69"/>
        <v>182.52817270417196</v>
      </c>
      <c r="X263" s="10">
        <f t="shared" si="70"/>
        <v>-66.434821779319307</v>
      </c>
      <c r="Y263" s="10">
        <f t="shared" si="71"/>
        <v>38183.263804212991</v>
      </c>
      <c r="AA263" s="3">
        <v>0</v>
      </c>
      <c r="AB263" s="3">
        <v>0</v>
      </c>
      <c r="AC263" s="10">
        <f t="shared" si="60"/>
        <v>182.52817270417196</v>
      </c>
      <c r="AD263" s="10">
        <f t="shared" si="61"/>
        <v>-66.434821779319307</v>
      </c>
      <c r="AE263" s="10">
        <f t="shared" si="62"/>
        <v>38183.263804212991</v>
      </c>
      <c r="AH263" s="10">
        <v>0</v>
      </c>
      <c r="AI263" s="20"/>
      <c r="AJ263" s="20"/>
      <c r="AK263" s="20"/>
      <c r="AL263" s="20"/>
      <c r="AM263" s="20"/>
      <c r="AN263" s="10"/>
      <c r="AO263" s="10">
        <v>0</v>
      </c>
      <c r="AP263" s="20"/>
      <c r="AQ263" s="20"/>
      <c r="AR263" s="20"/>
      <c r="AS263" s="20"/>
      <c r="AT263" s="20"/>
    </row>
    <row r="264" spans="9:46" x14ac:dyDescent="0.25">
      <c r="I264" s="3">
        <v>4000</v>
      </c>
      <c r="J264" s="3">
        <v>-20</v>
      </c>
      <c r="K264" s="10">
        <f t="shared" si="63"/>
        <v>194.24242424242431</v>
      </c>
      <c r="L264" s="10">
        <f t="shared" si="64"/>
        <v>182.52817270417196</v>
      </c>
      <c r="M264" s="10">
        <f t="shared" si="65"/>
        <v>-66.434821779319307</v>
      </c>
      <c r="N264" s="10">
        <f>(L264*(C$150+C$151*SIN(RADIANS(J264))))+(-M264*(C$149+C$151*COS(RADIANS(J264))))</f>
        <v>38183.263804212991</v>
      </c>
      <c r="O264" s="10"/>
      <c r="P264" s="3">
        <v>-2000</v>
      </c>
      <c r="Q264" s="3">
        <v>40</v>
      </c>
      <c r="R264" s="10">
        <f t="shared" si="66"/>
        <v>-5.2121212121212608</v>
      </c>
      <c r="S264" s="10">
        <f t="shared" si="67"/>
        <v>-3.9927164914080437</v>
      </c>
      <c r="T264" s="10">
        <f t="shared" si="68"/>
        <v>-3.3502869353359328</v>
      </c>
      <c r="U264" s="10">
        <f>(-S264*(C$150-C$151*SIN(RADIANS(Q264))))+(-T264*(C$149+K$151*COS(RADIANS(Q264))))</f>
        <v>1147.7108607747641</v>
      </c>
      <c r="W264" s="10">
        <f t="shared" si="69"/>
        <v>178.53545621276393</v>
      </c>
      <c r="X264" s="10">
        <f t="shared" si="70"/>
        <v>-69.785108714655237</v>
      </c>
      <c r="Y264" s="10">
        <f t="shared" si="71"/>
        <v>39330.974664987756</v>
      </c>
      <c r="AA264" s="3">
        <v>-2000</v>
      </c>
      <c r="AB264" s="3">
        <v>40</v>
      </c>
      <c r="AC264" s="15">
        <f t="shared" si="60"/>
        <v>178.53545621276393</v>
      </c>
      <c r="AD264" s="15">
        <f t="shared" si="61"/>
        <v>-69.785108714655237</v>
      </c>
      <c r="AE264" s="15">
        <f t="shared" si="62"/>
        <v>39330.974664987756</v>
      </c>
      <c r="AH264" s="10">
        <v>-2000</v>
      </c>
      <c r="AI264" s="21">
        <f>AD268</f>
        <v>-63.084534843983377</v>
      </c>
      <c r="AJ264" s="23">
        <f>AD267</f>
        <v>-64.65217133531884</v>
      </c>
      <c r="AK264" s="26">
        <f>AD266</f>
        <v>-66.434821779319307</v>
      </c>
      <c r="AL264" s="27">
        <f>AD265</f>
        <v>-68.217472223319774</v>
      </c>
      <c r="AM264" s="29">
        <f>AD264</f>
        <v>-69.785108714655237</v>
      </c>
      <c r="AN264" s="10"/>
      <c r="AO264" s="10">
        <v>-2000</v>
      </c>
      <c r="AP264" s="21">
        <f>AD268</f>
        <v>-63.084534843983377</v>
      </c>
      <c r="AQ264" s="23">
        <f>AD267</f>
        <v>-64.65217133531884</v>
      </c>
      <c r="AR264" s="26">
        <f>AD266</f>
        <v>-66.434821779319307</v>
      </c>
      <c r="AS264" s="27">
        <f>AD265</f>
        <v>-68.217472223319774</v>
      </c>
      <c r="AT264" s="29">
        <f>AD264</f>
        <v>-69.785108714655237</v>
      </c>
    </row>
    <row r="265" spans="9:46" x14ac:dyDescent="0.25">
      <c r="I265" s="3">
        <v>4000</v>
      </c>
      <c r="J265" s="3">
        <v>-20</v>
      </c>
      <c r="K265" s="10">
        <f t="shared" si="63"/>
        <v>194.24242424242431</v>
      </c>
      <c r="L265" s="10">
        <f t="shared" si="64"/>
        <v>182.52817270417196</v>
      </c>
      <c r="M265" s="10">
        <f t="shared" si="65"/>
        <v>-66.434821779319307</v>
      </c>
      <c r="N265" s="10">
        <f>(L265*(C$150+C$151*SIN(RADIANS(J265))))+(-M265*(C$149+C$151*COS(RADIANS(J265))))</f>
        <v>38183.263804212991</v>
      </c>
      <c r="O265" s="10"/>
      <c r="P265" s="3">
        <v>-2000</v>
      </c>
      <c r="Q265" s="3">
        <v>20</v>
      </c>
      <c r="R265" s="10">
        <f t="shared" si="66"/>
        <v>-5.2121212121212608</v>
      </c>
      <c r="S265" s="10">
        <f t="shared" si="67"/>
        <v>-4.8977918416720536</v>
      </c>
      <c r="T265" s="10">
        <f t="shared" si="68"/>
        <v>-1.7826504440004718</v>
      </c>
      <c r="U265" s="10">
        <f>(-S265*(C$150-C$151*SIN(RADIANS(Q265))))+(-T265*(C$149+K$151*COS(RADIANS(Q265))))</f>
        <v>857.05997060055029</v>
      </c>
      <c r="W265" s="10">
        <f t="shared" si="69"/>
        <v>177.63038086249992</v>
      </c>
      <c r="X265" s="10">
        <f t="shared" si="70"/>
        <v>-68.217472223319774</v>
      </c>
      <c r="Y265" s="10">
        <f t="shared" si="71"/>
        <v>39040.323774813543</v>
      </c>
      <c r="AA265" s="3">
        <v>-2000</v>
      </c>
      <c r="AB265" s="3">
        <v>20</v>
      </c>
      <c r="AC265" s="28">
        <f t="shared" si="60"/>
        <v>177.63038086249992</v>
      </c>
      <c r="AD265" s="28">
        <f t="shared" si="61"/>
        <v>-68.217472223319774</v>
      </c>
      <c r="AE265" s="28">
        <f t="shared" si="62"/>
        <v>39040.323774813543</v>
      </c>
      <c r="AH265" s="10">
        <v>-4000</v>
      </c>
      <c r="AI265" s="21">
        <f>AD273</f>
        <v>-4.0065099900660073</v>
      </c>
      <c r="AJ265" s="23">
        <f>AD272</f>
        <v>-33.217410889659654</v>
      </c>
      <c r="AK265" s="26">
        <f>AD271</f>
        <v>-66.434821779319307</v>
      </c>
      <c r="AL265" s="27">
        <f>AD270</f>
        <v>-99.652232668978968</v>
      </c>
      <c r="AM265" s="29">
        <f>AD269</f>
        <v>-128.86313356857261</v>
      </c>
      <c r="AN265" s="10"/>
      <c r="AO265" s="10">
        <v>-4000</v>
      </c>
      <c r="AP265" s="21">
        <f>AD273</f>
        <v>-4.0065099900660073</v>
      </c>
      <c r="AQ265" s="23">
        <f>AD272</f>
        <v>-33.217410889659654</v>
      </c>
      <c r="AR265" s="26">
        <f>AD271</f>
        <v>-66.434821779319307</v>
      </c>
      <c r="AS265" s="27">
        <f>AD270</f>
        <v>-99.652232668978968</v>
      </c>
      <c r="AT265" s="29">
        <f>AD269</f>
        <v>-128.86313356857261</v>
      </c>
    </row>
    <row r="266" spans="9:46" x14ac:dyDescent="0.25">
      <c r="I266" s="3">
        <v>4000</v>
      </c>
      <c r="J266" s="3">
        <v>-20</v>
      </c>
      <c r="K266" s="10">
        <f t="shared" si="63"/>
        <v>194.24242424242431</v>
      </c>
      <c r="L266" s="10">
        <f t="shared" si="64"/>
        <v>182.52817270417196</v>
      </c>
      <c r="M266" s="10">
        <f t="shared" si="65"/>
        <v>-66.434821779319307</v>
      </c>
      <c r="N266" s="10">
        <f>(L266*(C$150+C$151*SIN(RADIANS(J266))))+(-M266*(C$149+C$151*COS(RADIANS(J266))))</f>
        <v>38183.263804212991</v>
      </c>
      <c r="O266" s="10"/>
      <c r="P266" s="3">
        <v>-2000</v>
      </c>
      <c r="Q266" s="3">
        <v>0</v>
      </c>
      <c r="R266" s="10">
        <f t="shared" si="66"/>
        <v>-5.2121212121212608</v>
      </c>
      <c r="S266" s="10">
        <f t="shared" si="67"/>
        <v>-5.2121212121212608</v>
      </c>
      <c r="T266" s="10">
        <f t="shared" si="68"/>
        <v>0</v>
      </c>
      <c r="U266" s="10">
        <f>(-S266*(C$150-C$151*SIN(RADIANS(Q266))))+(-T266*(C$149+K$151*COS(RADIANS(Q266))))</f>
        <v>521.21212121212602</v>
      </c>
      <c r="W266" s="10">
        <f t="shared" si="69"/>
        <v>177.31605149205069</v>
      </c>
      <c r="X266" s="10">
        <f t="shared" si="70"/>
        <v>-66.434821779319307</v>
      </c>
      <c r="Y266" s="10">
        <f t="shared" si="71"/>
        <v>38704.475925425118</v>
      </c>
      <c r="AA266" s="3">
        <v>-2000</v>
      </c>
      <c r="AB266" s="3">
        <v>0</v>
      </c>
      <c r="AC266" s="25">
        <f t="shared" si="60"/>
        <v>177.31605149205069</v>
      </c>
      <c r="AD266" s="25">
        <f t="shared" si="61"/>
        <v>-66.434821779319307</v>
      </c>
      <c r="AE266" s="25">
        <f t="shared" si="62"/>
        <v>38704.475925425118</v>
      </c>
      <c r="AH266" s="10"/>
      <c r="AI266" s="10"/>
      <c r="AJ266" s="10"/>
      <c r="AK266" s="10"/>
      <c r="AL266" s="10"/>
      <c r="AM266" s="10"/>
      <c r="AN266" s="10"/>
      <c r="AO266" s="10"/>
      <c r="AP266" s="10"/>
      <c r="AQ266" s="10"/>
      <c r="AR266" s="10"/>
      <c r="AS266" s="10"/>
      <c r="AT266" s="10"/>
    </row>
    <row r="267" spans="9:46" x14ac:dyDescent="0.25">
      <c r="I267" s="3">
        <v>4000</v>
      </c>
      <c r="J267" s="3">
        <v>-20</v>
      </c>
      <c r="K267" s="10">
        <f t="shared" si="63"/>
        <v>194.24242424242431</v>
      </c>
      <c r="L267" s="10">
        <f t="shared" si="64"/>
        <v>182.52817270417196</v>
      </c>
      <c r="M267" s="10">
        <f t="shared" si="65"/>
        <v>-66.434821779319307</v>
      </c>
      <c r="N267" s="10">
        <f>(L267*(C$150+C$151*SIN(RADIANS(J267))))+(-M267*(C$149+C$151*COS(RADIANS(J267))))</f>
        <v>38183.263804212991</v>
      </c>
      <c r="O267" s="10"/>
      <c r="P267" s="3">
        <v>-2000</v>
      </c>
      <c r="Q267" s="3">
        <v>-20</v>
      </c>
      <c r="R267" s="10">
        <f t="shared" si="66"/>
        <v>-5.2121212121212608</v>
      </c>
      <c r="S267" s="10">
        <f t="shared" si="67"/>
        <v>-4.8977918416720536</v>
      </c>
      <c r="T267" s="10">
        <f t="shared" si="68"/>
        <v>1.7826504440004718</v>
      </c>
      <c r="U267" s="10">
        <f>(-S267*(C$150-C$151*SIN(RADIANS(Q267))))+(-T267*(C$149+K$151*COS(RADIANS(Q267))))</f>
        <v>122.49839773386054</v>
      </c>
      <c r="W267" s="10">
        <f t="shared" si="69"/>
        <v>177.63038086249992</v>
      </c>
      <c r="X267" s="10">
        <f t="shared" si="70"/>
        <v>-64.65217133531884</v>
      </c>
      <c r="Y267" s="10">
        <f t="shared" si="71"/>
        <v>38305.762201946854</v>
      </c>
      <c r="AA267" s="3">
        <v>-2000</v>
      </c>
      <c r="AB267" s="3">
        <v>-20</v>
      </c>
      <c r="AC267" s="24">
        <f t="shared" si="60"/>
        <v>177.63038086249992</v>
      </c>
      <c r="AD267" s="24">
        <f t="shared" si="61"/>
        <v>-64.65217133531884</v>
      </c>
      <c r="AE267" s="24">
        <f t="shared" si="62"/>
        <v>38305.762201946854</v>
      </c>
      <c r="AH267" s="10"/>
      <c r="AI267" s="10"/>
      <c r="AJ267" s="10"/>
      <c r="AK267" s="10"/>
      <c r="AL267" s="10"/>
      <c r="AM267" s="10"/>
      <c r="AN267" s="10"/>
      <c r="AO267" s="10"/>
      <c r="AP267" s="10"/>
      <c r="AQ267" s="10"/>
      <c r="AR267" s="10"/>
      <c r="AS267" s="10"/>
      <c r="AT267" s="10"/>
    </row>
    <row r="268" spans="9:46" x14ac:dyDescent="0.25">
      <c r="I268" s="3">
        <v>4000</v>
      </c>
      <c r="J268" s="3">
        <v>-20</v>
      </c>
      <c r="K268" s="10">
        <f t="shared" si="63"/>
        <v>194.24242424242431</v>
      </c>
      <c r="L268" s="10">
        <f t="shared" si="64"/>
        <v>182.52817270417196</v>
      </c>
      <c r="M268" s="10">
        <f t="shared" si="65"/>
        <v>-66.434821779319307</v>
      </c>
      <c r="N268" s="10">
        <f>(L268*(C$150+C$151*SIN(RADIANS(J268))))+(-M268*(C$149+C$151*COS(RADIANS(J268))))</f>
        <v>38183.263804212991</v>
      </c>
      <c r="O268" s="10"/>
      <c r="P268" s="3">
        <v>-2000</v>
      </c>
      <c r="Q268" s="3">
        <v>-40</v>
      </c>
      <c r="R268" s="10">
        <f t="shared" si="66"/>
        <v>-5.2121212121212608</v>
      </c>
      <c r="S268" s="10">
        <f t="shared" si="67"/>
        <v>-3.9927164914080437</v>
      </c>
      <c r="T268" s="10">
        <f t="shared" si="68"/>
        <v>3.3502869353359328</v>
      </c>
      <c r="U268" s="10">
        <f>(-S268*(C$150-C$151*SIN(RADIANS(Q268))))+(-T268*(C$149+K$151*COS(RADIANS(Q268))))</f>
        <v>-349.16756249315529</v>
      </c>
      <c r="W268" s="10">
        <f t="shared" si="69"/>
        <v>178.53545621276393</v>
      </c>
      <c r="X268" s="10">
        <f t="shared" si="70"/>
        <v>-63.084534843983377</v>
      </c>
      <c r="Y268" s="10">
        <f t="shared" si="71"/>
        <v>37834.096241719839</v>
      </c>
      <c r="AA268" s="3">
        <v>-2000</v>
      </c>
      <c r="AB268" s="3">
        <v>-40</v>
      </c>
      <c r="AC268" s="22">
        <f t="shared" si="60"/>
        <v>178.53545621276393</v>
      </c>
      <c r="AD268" s="22">
        <f t="shared" si="61"/>
        <v>-63.084534843983377</v>
      </c>
      <c r="AE268" s="22">
        <f t="shared" si="62"/>
        <v>37834.096241719839</v>
      </c>
      <c r="AH268" s="10" t="s">
        <v>92</v>
      </c>
      <c r="AI268" s="10">
        <v>-40</v>
      </c>
      <c r="AJ268" s="10">
        <v>-20</v>
      </c>
      <c r="AK268" s="10">
        <v>0</v>
      </c>
      <c r="AL268" s="10">
        <v>20</v>
      </c>
      <c r="AM268" s="10">
        <v>40</v>
      </c>
      <c r="AN268" s="10"/>
      <c r="AO268" s="10"/>
      <c r="AP268" s="10">
        <v>-40</v>
      </c>
      <c r="AQ268" s="10">
        <v>-20</v>
      </c>
      <c r="AR268" s="10">
        <v>0</v>
      </c>
      <c r="AS268" s="10">
        <v>20</v>
      </c>
      <c r="AT268" s="10">
        <v>40</v>
      </c>
    </row>
    <row r="269" spans="9:46" x14ac:dyDescent="0.25">
      <c r="I269" s="3">
        <v>4000</v>
      </c>
      <c r="J269" s="3">
        <v>-20</v>
      </c>
      <c r="K269" s="10">
        <f t="shared" si="63"/>
        <v>194.24242424242431</v>
      </c>
      <c r="L269" s="10">
        <f t="shared" si="64"/>
        <v>182.52817270417196</v>
      </c>
      <c r="M269" s="10">
        <f t="shared" si="65"/>
        <v>-66.434821779319307</v>
      </c>
      <c r="N269" s="10">
        <f>(L269*(C$150+C$151*SIN(RADIANS(J269))))+(-M269*(C$149+C$151*COS(RADIANS(J269))))</f>
        <v>38183.263804212991</v>
      </c>
      <c r="O269" s="10"/>
      <c r="P269" s="3">
        <v>-4000</v>
      </c>
      <c r="Q269" s="3">
        <v>40</v>
      </c>
      <c r="R269" s="10">
        <f t="shared" si="66"/>
        <v>-97.121212121212153</v>
      </c>
      <c r="S269" s="10">
        <f t="shared" si="67"/>
        <v>-74.399164854434105</v>
      </c>
      <c r="T269" s="10">
        <f t="shared" si="68"/>
        <v>-62.4283117892533</v>
      </c>
      <c r="U269" s="10">
        <f>(-S269*(C$150-C$151*SIN(RADIANS(Q269))))+(-T269*(C$149+K$151*COS(RADIANS(Q269))))</f>
        <v>21386.123888273753</v>
      </c>
      <c r="W269" s="10">
        <f t="shared" si="69"/>
        <v>108.12900784973786</v>
      </c>
      <c r="X269" s="10">
        <f t="shared" si="70"/>
        <v>-128.86313356857261</v>
      </c>
      <c r="Y269" s="10">
        <f t="shared" si="71"/>
        <v>59569.387692486744</v>
      </c>
      <c r="AA269" s="3">
        <v>-4000</v>
      </c>
      <c r="AB269" s="3">
        <v>40</v>
      </c>
      <c r="AC269" s="15">
        <f t="shared" si="60"/>
        <v>108.12900784973786</v>
      </c>
      <c r="AD269" s="15">
        <f t="shared" si="61"/>
        <v>-128.86313356857261</v>
      </c>
      <c r="AE269" s="15">
        <f t="shared" si="62"/>
        <v>59569.387692486744</v>
      </c>
      <c r="AH269" s="10">
        <v>4000</v>
      </c>
      <c r="AI269" s="21">
        <f>AE257</f>
        <v>51195.845638986852</v>
      </c>
      <c r="AJ269" s="23">
        <f>AE256</f>
        <v>33618.061888666256</v>
      </c>
      <c r="AK269" s="26">
        <f>AE255</f>
        <v>18759.02137997056</v>
      </c>
      <c r="AL269" s="27">
        <f>AE254</f>
        <v>6242.8311789253348</v>
      </c>
      <c r="AM269" s="29">
        <f>AE253</f>
        <v>-4588.983972334514</v>
      </c>
      <c r="AN269" s="10"/>
      <c r="AO269" s="10">
        <v>4000</v>
      </c>
      <c r="AP269" s="21">
        <f>AE257</f>
        <v>51195.845638986852</v>
      </c>
      <c r="AQ269" s="23">
        <f>AE256</f>
        <v>33618.061888666256</v>
      </c>
      <c r="AR269" s="26">
        <f>AE255</f>
        <v>18759.02137997056</v>
      </c>
      <c r="AS269" s="27">
        <f>AE254</f>
        <v>6242.8311789253348</v>
      </c>
      <c r="AT269" s="29">
        <f>AE253</f>
        <v>-4588.983972334514</v>
      </c>
    </row>
    <row r="270" spans="9:46" x14ac:dyDescent="0.25">
      <c r="I270" s="3">
        <v>4000</v>
      </c>
      <c r="J270" s="3">
        <v>-20</v>
      </c>
      <c r="K270" s="10">
        <f t="shared" si="63"/>
        <v>194.24242424242431</v>
      </c>
      <c r="L270" s="10">
        <f t="shared" si="64"/>
        <v>182.52817270417196</v>
      </c>
      <c r="M270" s="10">
        <f t="shared" si="65"/>
        <v>-66.434821779319307</v>
      </c>
      <c r="N270" s="10">
        <f>(L270*(C$150+C$151*SIN(RADIANS(J270))))+(-M270*(C$149+C$151*COS(RADIANS(J270))))</f>
        <v>38183.263804212991</v>
      </c>
      <c r="O270" s="10"/>
      <c r="P270" s="3">
        <v>-4000</v>
      </c>
      <c r="Q270" s="3">
        <v>20</v>
      </c>
      <c r="R270" s="10">
        <f t="shared" si="66"/>
        <v>-97.121212121212153</v>
      </c>
      <c r="S270" s="10">
        <f t="shared" si="67"/>
        <v>-91.264086352085982</v>
      </c>
      <c r="T270" s="10">
        <f t="shared" si="68"/>
        <v>-33.217410889659654</v>
      </c>
      <c r="U270" s="10">
        <f>(-S270*(C$150-C$151*SIN(RADIANS(Q270))))+(-T270*(C$149+K$151*COS(RADIANS(Q270))))</f>
        <v>15970.216312643828</v>
      </c>
      <c r="W270" s="10">
        <f t="shared" si="69"/>
        <v>91.264086352085982</v>
      </c>
      <c r="X270" s="10">
        <f t="shared" si="70"/>
        <v>-99.652232668978968</v>
      </c>
      <c r="Y270" s="10">
        <f t="shared" si="71"/>
        <v>54153.480116856823</v>
      </c>
      <c r="AA270" s="3">
        <v>-4000</v>
      </c>
      <c r="AB270" s="3">
        <v>20</v>
      </c>
      <c r="AC270" s="28">
        <f t="shared" si="60"/>
        <v>91.264086352085982</v>
      </c>
      <c r="AD270" s="28">
        <f t="shared" si="61"/>
        <v>-99.652232668978968</v>
      </c>
      <c r="AE270" s="28">
        <f t="shared" si="62"/>
        <v>54153.480116856823</v>
      </c>
      <c r="AH270" s="10">
        <v>2000</v>
      </c>
      <c r="AI270" s="21">
        <f>AE262</f>
        <v>38881.598929199303</v>
      </c>
      <c r="AJ270" s="23">
        <f>AE261</f>
        <v>37938.267008745272</v>
      </c>
      <c r="AK270" s="26">
        <f>AE260</f>
        <v>37140.839561788736</v>
      </c>
      <c r="AL270" s="27">
        <f>AE259</f>
        <v>36469.143863011894</v>
      </c>
      <c r="AM270" s="29">
        <f>AE258</f>
        <v>35887.842082663461</v>
      </c>
      <c r="AO270" s="10">
        <v>2000</v>
      </c>
      <c r="AP270" s="21">
        <f>AE262</f>
        <v>38881.598929199303</v>
      </c>
      <c r="AQ270" s="23">
        <f>AE261</f>
        <v>37938.267008745272</v>
      </c>
      <c r="AR270" s="26">
        <f>AE260</f>
        <v>37140.839561788736</v>
      </c>
      <c r="AS270" s="27">
        <f>AE259</f>
        <v>36469.143863011894</v>
      </c>
      <c r="AT270" s="29">
        <f>AE258</f>
        <v>35887.842082663461</v>
      </c>
    </row>
    <row r="271" spans="9:46" x14ac:dyDescent="0.25">
      <c r="I271" s="3">
        <v>4000</v>
      </c>
      <c r="J271" s="3">
        <v>-20</v>
      </c>
      <c r="K271" s="10">
        <f t="shared" si="63"/>
        <v>194.24242424242431</v>
      </c>
      <c r="L271" s="10">
        <f t="shared" si="64"/>
        <v>182.52817270417196</v>
      </c>
      <c r="M271" s="10">
        <f t="shared" si="65"/>
        <v>-66.434821779319307</v>
      </c>
      <c r="N271" s="10">
        <f>(L271*(C$150+C$151*SIN(RADIANS(J271))))+(-M271*(C$149+C$151*COS(RADIANS(J271))))</f>
        <v>38183.263804212991</v>
      </c>
      <c r="O271" s="10"/>
      <c r="P271" s="3">
        <v>-4000</v>
      </c>
      <c r="Q271" s="3">
        <v>0</v>
      </c>
      <c r="R271" s="10">
        <f t="shared" si="66"/>
        <v>-97.121212121212153</v>
      </c>
      <c r="S271" s="10">
        <f t="shared" si="67"/>
        <v>-97.121212121212153</v>
      </c>
      <c r="T271" s="10">
        <f t="shared" si="68"/>
        <v>0</v>
      </c>
      <c r="U271" s="10">
        <f>(-S271*(C$150-C$151*SIN(RADIANS(Q271))))+(-T271*(C$149+K$151*COS(RADIANS(Q271))))</f>
        <v>9712.1212121212156</v>
      </c>
      <c r="W271" s="10">
        <f t="shared" si="69"/>
        <v>85.406960582959812</v>
      </c>
      <c r="X271" s="10">
        <f t="shared" si="70"/>
        <v>-66.434821779319307</v>
      </c>
      <c r="Y271" s="10">
        <f t="shared" si="71"/>
        <v>47895.385016334207</v>
      </c>
      <c r="AA271" s="3">
        <v>-4000</v>
      </c>
      <c r="AB271" s="3">
        <v>0</v>
      </c>
      <c r="AC271" s="25">
        <f t="shared" si="60"/>
        <v>85.406960582959812</v>
      </c>
      <c r="AD271" s="25">
        <f t="shared" si="61"/>
        <v>-66.434821779319307</v>
      </c>
      <c r="AE271" s="25">
        <f t="shared" si="62"/>
        <v>47895.385016334207</v>
      </c>
      <c r="AH271" s="10">
        <v>0</v>
      </c>
      <c r="AI271" s="20"/>
      <c r="AJ271" s="20"/>
      <c r="AK271" s="20"/>
      <c r="AL271" s="20"/>
      <c r="AM271" s="20"/>
      <c r="AO271" s="10">
        <v>0</v>
      </c>
      <c r="AP271" s="20"/>
      <c r="AQ271" s="20"/>
      <c r="AR271" s="20"/>
      <c r="AS271" s="20"/>
      <c r="AT271" s="20"/>
    </row>
    <row r="272" spans="9:46" x14ac:dyDescent="0.25">
      <c r="I272" s="3">
        <v>4000</v>
      </c>
      <c r="J272" s="3">
        <v>-20</v>
      </c>
      <c r="K272" s="10">
        <f t="shared" si="63"/>
        <v>194.24242424242431</v>
      </c>
      <c r="L272" s="10">
        <f t="shared" si="64"/>
        <v>182.52817270417196</v>
      </c>
      <c r="M272" s="10">
        <f t="shared" si="65"/>
        <v>-66.434821779319307</v>
      </c>
      <c r="N272" s="10">
        <f>(L272*(C$150+C$151*SIN(RADIANS(J272))))+(-M272*(C$149+C$151*COS(RADIANS(J272))))</f>
        <v>38183.263804212991</v>
      </c>
      <c r="O272" s="10"/>
      <c r="P272" s="3">
        <v>-4000</v>
      </c>
      <c r="Q272" s="3">
        <v>-20</v>
      </c>
      <c r="R272" s="10">
        <f t="shared" si="66"/>
        <v>-97.121212121212153</v>
      </c>
      <c r="S272" s="10">
        <f t="shared" si="67"/>
        <v>-91.264086352085982</v>
      </c>
      <c r="T272" s="10">
        <f t="shared" si="68"/>
        <v>33.217410889659654</v>
      </c>
      <c r="U272" s="10">
        <f>(-S272*(C$150-C$151*SIN(RADIANS(Q272))))+(-T272*(C$149+K$151*COS(RADIANS(Q272))))</f>
        <v>2282.6009577733676</v>
      </c>
      <c r="W272" s="10">
        <f t="shared" si="69"/>
        <v>91.264086352085982</v>
      </c>
      <c r="X272" s="10">
        <f t="shared" si="70"/>
        <v>-33.217410889659654</v>
      </c>
      <c r="Y272" s="10">
        <f t="shared" si="71"/>
        <v>40465.864761986362</v>
      </c>
      <c r="AA272" s="3">
        <v>-4000</v>
      </c>
      <c r="AB272" s="3">
        <v>-20</v>
      </c>
      <c r="AC272" s="24">
        <f t="shared" si="60"/>
        <v>91.264086352085982</v>
      </c>
      <c r="AD272" s="24">
        <f t="shared" si="61"/>
        <v>-33.217410889659654</v>
      </c>
      <c r="AE272" s="24">
        <f t="shared" si="62"/>
        <v>40465.864761986362</v>
      </c>
      <c r="AH272" s="10">
        <v>-2000</v>
      </c>
      <c r="AI272" s="21">
        <f>AE268</f>
        <v>37834.096241719839</v>
      </c>
      <c r="AJ272" s="23">
        <f>AE267</f>
        <v>38305.762201946854</v>
      </c>
      <c r="AK272" s="26">
        <f>AE266</f>
        <v>38704.475925425118</v>
      </c>
      <c r="AL272" s="27">
        <f>AE265</f>
        <v>39040.323774813543</v>
      </c>
      <c r="AM272" s="29">
        <f>AE264</f>
        <v>39330.974664987756</v>
      </c>
      <c r="AO272" s="10">
        <v>-2000</v>
      </c>
      <c r="AP272" s="21">
        <f>AE268</f>
        <v>37834.096241719839</v>
      </c>
      <c r="AQ272" s="23">
        <f>AE267</f>
        <v>38305.762201946854</v>
      </c>
      <c r="AR272" s="26">
        <f>AE266</f>
        <v>38704.475925425118</v>
      </c>
      <c r="AS272" s="27">
        <f>AE265</f>
        <v>39040.323774813543</v>
      </c>
      <c r="AT272" s="29">
        <f>AE264</f>
        <v>39330.974664987756</v>
      </c>
    </row>
    <row r="273" spans="9:46" x14ac:dyDescent="0.25">
      <c r="I273" s="3">
        <v>4000</v>
      </c>
      <c r="J273" s="3">
        <v>-20</v>
      </c>
      <c r="K273" s="10">
        <f t="shared" si="63"/>
        <v>194.24242424242431</v>
      </c>
      <c r="L273" s="10">
        <f t="shared" si="64"/>
        <v>182.52817270417196</v>
      </c>
      <c r="M273" s="10">
        <f t="shared" si="65"/>
        <v>-66.434821779319307</v>
      </c>
      <c r="N273" s="10">
        <f>(L273*(C$150+C$151*SIN(RADIANS(J273))))+(-M273*(C$149+C$151*COS(RADIANS(J273))))</f>
        <v>38183.263804212991</v>
      </c>
      <c r="O273" s="10"/>
      <c r="P273" s="3">
        <v>-4000</v>
      </c>
      <c r="Q273" s="3">
        <v>-40</v>
      </c>
      <c r="R273" s="10">
        <f t="shared" si="66"/>
        <v>-97.121212121212153</v>
      </c>
      <c r="S273" s="10">
        <f t="shared" si="67"/>
        <v>-74.399164854434105</v>
      </c>
      <c r="T273" s="10">
        <f t="shared" si="68"/>
        <v>62.4283117892533</v>
      </c>
      <c r="U273" s="10">
        <f>(-S273*(C$150-C$151*SIN(RADIANS(Q273))))+(-T273*(C$149+K$151*COS(RADIANS(Q273))))</f>
        <v>-6506.2909173869321</v>
      </c>
      <c r="W273" s="10">
        <f t="shared" si="69"/>
        <v>108.12900784973786</v>
      </c>
      <c r="X273" s="10">
        <f t="shared" si="70"/>
        <v>-4.0065099900660073</v>
      </c>
      <c r="Y273" s="10">
        <f t="shared" si="71"/>
        <v>31676.972886826057</v>
      </c>
      <c r="AA273" s="3">
        <v>-4000</v>
      </c>
      <c r="AB273" s="3">
        <v>-40</v>
      </c>
      <c r="AC273" s="22">
        <f t="shared" si="60"/>
        <v>108.12900784973786</v>
      </c>
      <c r="AD273" s="22">
        <f t="shared" si="61"/>
        <v>-4.0065099900660073</v>
      </c>
      <c r="AE273" s="22">
        <f t="shared" si="62"/>
        <v>31676.972886826057</v>
      </c>
      <c r="AH273" s="10">
        <v>-4000</v>
      </c>
      <c r="AI273" s="21">
        <f>AE273</f>
        <v>31676.972886826057</v>
      </c>
      <c r="AJ273" s="23">
        <f>AE272</f>
        <v>40465.864761986362</v>
      </c>
      <c r="AK273" s="26">
        <f>AE271</f>
        <v>47895.385016334207</v>
      </c>
      <c r="AL273" s="27">
        <f>AE270</f>
        <v>54153.480116856823</v>
      </c>
      <c r="AM273" s="29">
        <f>AE269</f>
        <v>59569.387692486744</v>
      </c>
      <c r="AO273" s="10">
        <v>-4000</v>
      </c>
      <c r="AP273" s="21">
        <f>AE273</f>
        <v>31676.972886826057</v>
      </c>
      <c r="AQ273" s="23">
        <f>AE272</f>
        <v>40465.864761986362</v>
      </c>
      <c r="AR273" s="26">
        <f>AE271</f>
        <v>47895.385016334207</v>
      </c>
      <c r="AS273" s="27">
        <f>AE270</f>
        <v>54153.480116856823</v>
      </c>
      <c r="AT273" s="29">
        <f>AE269</f>
        <v>59569.387692486744</v>
      </c>
    </row>
    <row r="275" spans="9:46" x14ac:dyDescent="0.25">
      <c r="I275" s="3">
        <v>4000</v>
      </c>
      <c r="J275" s="3">
        <v>-40</v>
      </c>
      <c r="K275" s="10">
        <f>IF(I275&gt;0,(C$153*I275^2+C$154*I275+C$155),IF(I275&lt;0,-(C$157*(-I275)^2+C$158*(-I275)+C$159),0))</f>
        <v>194.24242424242431</v>
      </c>
      <c r="L275" s="10">
        <f>K275*COS(RADIANS(J275))</f>
        <v>148.79832970886821</v>
      </c>
      <c r="M275" s="10">
        <f>K275*SIN(RADIANS(J275))</f>
        <v>-124.8566235785066</v>
      </c>
      <c r="N275" s="10">
        <f>(L275*(C$150+C$151*SIN(RADIANS(J275))))+(-M275*(C$149+C$151*COS(RADIANS(J275))))</f>
        <v>52336.820044438799</v>
      </c>
      <c r="O275" s="10"/>
      <c r="P275" s="3">
        <v>4000</v>
      </c>
      <c r="Q275" s="3">
        <v>40</v>
      </c>
      <c r="R275" s="10">
        <f>IF(P275&gt;0,(C$153*P275^2+C$154*P275+C$155),IF(P275&lt;0,-(C$157*(-P275)^2+C$158*(-P275)+C$159),0))</f>
        <v>194.24242424242431</v>
      </c>
      <c r="S275" s="10">
        <f>R275*COS(RADIANS(Q275))</f>
        <v>148.79832970886821</v>
      </c>
      <c r="T275" s="10">
        <f>R275*SIN(RADIANS(Q275))</f>
        <v>124.8566235785066</v>
      </c>
      <c r="U275" s="10">
        <f>(-S275*(C$150-C$151*SIN(RADIANS(Q275))))+(-T275*(C$149+K$151*COS(RADIANS(Q275))))</f>
        <v>-42772.247776547505</v>
      </c>
      <c r="W275" s="10">
        <f>L275+S275</f>
        <v>297.59665941773642</v>
      </c>
      <c r="X275" s="10">
        <f>M275+T275</f>
        <v>0</v>
      </c>
      <c r="Y275" s="10">
        <f>N275+U275</f>
        <v>9564.5722678912934</v>
      </c>
      <c r="AA275" s="3">
        <v>4000</v>
      </c>
      <c r="AB275" s="3">
        <v>40</v>
      </c>
      <c r="AC275" s="15">
        <f t="shared" ref="AC275:AC295" si="72">W275</f>
        <v>297.59665941773642</v>
      </c>
      <c r="AD275" s="15">
        <f t="shared" ref="AD275:AD295" si="73">X275</f>
        <v>0</v>
      </c>
      <c r="AE275" s="15">
        <f t="shared" ref="AE275:AE295" si="74">Y275</f>
        <v>9564.5722678912934</v>
      </c>
      <c r="AH275" s="10">
        <v>4000</v>
      </c>
      <c r="AI275" s="21">
        <f>AC279</f>
        <v>297.59665941773642</v>
      </c>
      <c r="AJ275" s="23">
        <f>AC278</f>
        <v>331.3265024130402</v>
      </c>
      <c r="AK275" s="26">
        <f>AC277</f>
        <v>343.04075395129252</v>
      </c>
      <c r="AL275" s="27">
        <f>AC276</f>
        <v>331.3265024130402</v>
      </c>
      <c r="AM275" s="29">
        <f>AC275</f>
        <v>297.59665941773642</v>
      </c>
      <c r="AN275" s="10"/>
      <c r="AO275" s="10">
        <v>4000</v>
      </c>
      <c r="AP275" s="21">
        <f>AC279</f>
        <v>297.59665941773642</v>
      </c>
      <c r="AQ275" s="23">
        <f>AC278</f>
        <v>331.3265024130402</v>
      </c>
      <c r="AR275" s="26">
        <f>AC277</f>
        <v>343.04075395129252</v>
      </c>
      <c r="AS275" s="27">
        <f>AC276</f>
        <v>331.3265024130402</v>
      </c>
      <c r="AT275" s="29">
        <f>AC275</f>
        <v>297.59665941773642</v>
      </c>
    </row>
    <row r="276" spans="9:46" x14ac:dyDescent="0.25">
      <c r="I276" s="3">
        <v>4000</v>
      </c>
      <c r="J276" s="3">
        <v>-40</v>
      </c>
      <c r="K276" s="10">
        <f t="shared" ref="K276:K295" si="75">IF(I276&gt;0,(C$153*I276^2+C$154*I276+C$155),IF(I276&lt;0,-(C$157*(-I276)^2+C$158*(-I276)+C$159),0))</f>
        <v>194.24242424242431</v>
      </c>
      <c r="L276" s="10">
        <f t="shared" ref="L276:L295" si="76">K276*COS(RADIANS(J276))</f>
        <v>148.79832970886821</v>
      </c>
      <c r="M276" s="10">
        <f t="shared" ref="M276:M295" si="77">K276*SIN(RADIANS(J276))</f>
        <v>-124.8566235785066</v>
      </c>
      <c r="N276" s="10">
        <f>(L276*(C$150+C$151*SIN(RADIANS(J276))))+(-M276*(C$149+C$151*COS(RADIANS(J276))))</f>
        <v>52336.820044438799</v>
      </c>
      <c r="O276" s="10"/>
      <c r="P276" s="3">
        <v>4000</v>
      </c>
      <c r="Q276" s="3">
        <v>20</v>
      </c>
      <c r="R276" s="10">
        <f t="shared" ref="R276:R295" si="78">IF(P276&gt;0,(C$153*P276^2+C$154*P276+C$155),IF(P276&lt;0,-(C$157*(-P276)^2+C$158*(-P276)+C$159),0))</f>
        <v>194.24242424242431</v>
      </c>
      <c r="S276" s="10">
        <f t="shared" ref="S276:S295" si="79">R276*COS(RADIANS(Q276))</f>
        <v>182.52817270417196</v>
      </c>
      <c r="T276" s="10">
        <f t="shared" ref="T276:T295" si="80">R276*SIN(RADIANS(Q276))</f>
        <v>66.434821779319307</v>
      </c>
      <c r="U276" s="10">
        <f>(-S276*(C$150-C$151*SIN(RADIANS(Q276))))+(-T276*(C$149+K$151*COS(RADIANS(Q276))))</f>
        <v>-31940.432625287656</v>
      </c>
      <c r="W276" s="10">
        <f t="shared" ref="W276:W295" si="81">L276+S276</f>
        <v>331.3265024130402</v>
      </c>
      <c r="X276" s="10">
        <f t="shared" ref="X276:X295" si="82">M276+T276</f>
        <v>-58.421801799187293</v>
      </c>
      <c r="Y276" s="10">
        <f t="shared" ref="Y276:Y295" si="83">N276+U276</f>
        <v>20396.387419151142</v>
      </c>
      <c r="AA276" s="3">
        <v>4000</v>
      </c>
      <c r="AB276" s="3">
        <v>20</v>
      </c>
      <c r="AC276" s="28">
        <f t="shared" si="72"/>
        <v>331.3265024130402</v>
      </c>
      <c r="AD276" s="28">
        <f t="shared" si="73"/>
        <v>-58.421801799187293</v>
      </c>
      <c r="AE276" s="28">
        <f t="shared" si="74"/>
        <v>20396.387419151142</v>
      </c>
      <c r="AH276" s="10">
        <v>2000</v>
      </c>
      <c r="AI276" s="21">
        <f>AC284</f>
        <v>156.7837626916843</v>
      </c>
      <c r="AJ276" s="23">
        <f>AC283</f>
        <v>158.59391339221233</v>
      </c>
      <c r="AK276" s="26">
        <f>AC282</f>
        <v>159.22257213311073</v>
      </c>
      <c r="AL276" s="27">
        <f>AC281</f>
        <v>158.59391339221233</v>
      </c>
      <c r="AM276" s="29">
        <f>AC280</f>
        <v>156.7837626916843</v>
      </c>
      <c r="AN276" s="10"/>
      <c r="AO276" s="10">
        <v>2000</v>
      </c>
      <c r="AP276" s="21">
        <f>AC284</f>
        <v>156.7837626916843</v>
      </c>
      <c r="AQ276" s="23">
        <f>AC283</f>
        <v>158.59391339221233</v>
      </c>
      <c r="AR276" s="26">
        <f>AC282</f>
        <v>159.22257213311073</v>
      </c>
      <c r="AS276" s="27">
        <f>AC281</f>
        <v>158.59391339221233</v>
      </c>
      <c r="AT276" s="29">
        <f>AC280</f>
        <v>156.7837626916843</v>
      </c>
    </row>
    <row r="277" spans="9:46" x14ac:dyDescent="0.25">
      <c r="I277" s="3">
        <v>4000</v>
      </c>
      <c r="J277" s="3">
        <v>-40</v>
      </c>
      <c r="K277" s="10">
        <f t="shared" si="75"/>
        <v>194.24242424242431</v>
      </c>
      <c r="L277" s="10">
        <f t="shared" si="76"/>
        <v>148.79832970886821</v>
      </c>
      <c r="M277" s="10">
        <f t="shared" si="77"/>
        <v>-124.8566235785066</v>
      </c>
      <c r="N277" s="10">
        <f>(L277*(C$150+C$151*SIN(RADIANS(J277))))+(-M277*(C$149+C$151*COS(RADIANS(J277))))</f>
        <v>52336.820044438799</v>
      </c>
      <c r="O277" s="10"/>
      <c r="P277" s="3">
        <v>4000</v>
      </c>
      <c r="Q277" s="3">
        <v>0</v>
      </c>
      <c r="R277" s="10">
        <f t="shared" si="78"/>
        <v>194.24242424242431</v>
      </c>
      <c r="S277" s="10">
        <f t="shared" si="79"/>
        <v>194.24242424242431</v>
      </c>
      <c r="T277" s="10">
        <f t="shared" si="80"/>
        <v>0</v>
      </c>
      <c r="U277" s="10">
        <f>(-S277*(C$150-C$151*SIN(RADIANS(Q277))))+(-T277*(C$149+K$151*COS(RADIANS(Q277))))</f>
        <v>-19424.242424242431</v>
      </c>
      <c r="W277" s="10">
        <f t="shared" si="81"/>
        <v>343.04075395129252</v>
      </c>
      <c r="X277" s="10">
        <f t="shared" si="82"/>
        <v>-124.8566235785066</v>
      </c>
      <c r="Y277" s="10">
        <f t="shared" si="83"/>
        <v>32912.577620196367</v>
      </c>
      <c r="AA277" s="3">
        <v>4000</v>
      </c>
      <c r="AB277" s="3">
        <v>0</v>
      </c>
      <c r="AC277" s="25">
        <f t="shared" si="72"/>
        <v>343.04075395129252</v>
      </c>
      <c r="AD277" s="25">
        <f t="shared" si="73"/>
        <v>-124.8566235785066</v>
      </c>
      <c r="AE277" s="25">
        <f t="shared" si="74"/>
        <v>32912.577620196367</v>
      </c>
      <c r="AH277" s="10">
        <v>0</v>
      </c>
      <c r="AI277" s="20"/>
      <c r="AJ277" s="20"/>
      <c r="AK277" s="20"/>
      <c r="AL277" s="20"/>
      <c r="AM277" s="20"/>
      <c r="AN277" s="10"/>
      <c r="AO277" s="10">
        <v>0</v>
      </c>
      <c r="AP277" s="20"/>
      <c r="AQ277" s="20"/>
      <c r="AR277" s="20"/>
      <c r="AS277" s="20"/>
      <c r="AT277" s="20"/>
    </row>
    <row r="278" spans="9:46" x14ac:dyDescent="0.25">
      <c r="I278" s="3">
        <v>4000</v>
      </c>
      <c r="J278" s="3">
        <v>-40</v>
      </c>
      <c r="K278" s="10">
        <f t="shared" si="75"/>
        <v>194.24242424242431</v>
      </c>
      <c r="L278" s="10">
        <f t="shared" si="76"/>
        <v>148.79832970886821</v>
      </c>
      <c r="M278" s="10">
        <f t="shared" si="77"/>
        <v>-124.8566235785066</v>
      </c>
      <c r="N278" s="10">
        <f>(L278*(C$150+C$151*SIN(RADIANS(J278))))+(-M278*(C$149+C$151*COS(RADIANS(J278))))</f>
        <v>52336.820044438799</v>
      </c>
      <c r="O278" s="10"/>
      <c r="P278" s="3">
        <v>4000</v>
      </c>
      <c r="Q278" s="3">
        <v>-20</v>
      </c>
      <c r="R278" s="10">
        <f t="shared" si="78"/>
        <v>194.24242424242431</v>
      </c>
      <c r="S278" s="10">
        <f t="shared" si="79"/>
        <v>182.52817270417196</v>
      </c>
      <c r="T278" s="10">
        <f t="shared" si="80"/>
        <v>-66.434821779319307</v>
      </c>
      <c r="U278" s="10">
        <f>(-S278*(C$150-C$151*SIN(RADIANS(Q278))))+(-T278*(C$149+K$151*COS(RADIANS(Q278))))</f>
        <v>-4565.2019155467351</v>
      </c>
      <c r="W278" s="10">
        <f t="shared" si="81"/>
        <v>331.3265024130402</v>
      </c>
      <c r="X278" s="10">
        <f t="shared" si="82"/>
        <v>-191.29144535782592</v>
      </c>
      <c r="Y278" s="10">
        <f t="shared" si="83"/>
        <v>47771.618128892063</v>
      </c>
      <c r="AA278" s="3">
        <v>4000</v>
      </c>
      <c r="AB278" s="3">
        <v>-20</v>
      </c>
      <c r="AC278" s="24">
        <f t="shared" si="72"/>
        <v>331.3265024130402</v>
      </c>
      <c r="AD278" s="24">
        <f t="shared" si="73"/>
        <v>-191.29144535782592</v>
      </c>
      <c r="AE278" s="24">
        <f t="shared" si="74"/>
        <v>47771.618128892063</v>
      </c>
      <c r="AH278" s="10">
        <v>-2000</v>
      </c>
      <c r="AI278" s="21">
        <f>AC290</f>
        <v>144.80561321746018</v>
      </c>
      <c r="AJ278" s="23">
        <f>AC289</f>
        <v>143.90053786719616</v>
      </c>
      <c r="AK278" s="26">
        <f>AC288</f>
        <v>143.58620849674696</v>
      </c>
      <c r="AL278" s="27">
        <f>AC287</f>
        <v>143.90053786719616</v>
      </c>
      <c r="AM278" s="29">
        <f>AC286</f>
        <v>144.80561321746018</v>
      </c>
      <c r="AN278" s="10"/>
      <c r="AO278" s="10">
        <v>-2000</v>
      </c>
      <c r="AP278" s="21">
        <f>AC290</f>
        <v>144.80561321746018</v>
      </c>
      <c r="AQ278" s="23">
        <f>AC289</f>
        <v>143.90053786719616</v>
      </c>
      <c r="AR278" s="26">
        <f>AC288</f>
        <v>143.58620849674696</v>
      </c>
      <c r="AS278" s="27">
        <f>AC287</f>
        <v>143.90053786719616</v>
      </c>
      <c r="AT278" s="29">
        <f>AC286</f>
        <v>144.80561321746018</v>
      </c>
    </row>
    <row r="279" spans="9:46" x14ac:dyDescent="0.25">
      <c r="I279" s="3">
        <v>4000</v>
      </c>
      <c r="J279" s="3">
        <v>-40</v>
      </c>
      <c r="K279" s="10">
        <f t="shared" si="75"/>
        <v>194.24242424242431</v>
      </c>
      <c r="L279" s="10">
        <f t="shared" si="76"/>
        <v>148.79832970886821</v>
      </c>
      <c r="M279" s="10">
        <f t="shared" si="77"/>
        <v>-124.8566235785066</v>
      </c>
      <c r="N279" s="10">
        <f>(L279*(C$150+C$151*SIN(RADIANS(J279))))+(-M279*(C$149+C$151*COS(RADIANS(J279))))</f>
        <v>52336.820044438799</v>
      </c>
      <c r="O279" s="10"/>
      <c r="P279" s="3">
        <v>4000</v>
      </c>
      <c r="Q279" s="3">
        <v>-40</v>
      </c>
      <c r="R279" s="10">
        <f t="shared" si="78"/>
        <v>194.24242424242431</v>
      </c>
      <c r="S279" s="10">
        <f t="shared" si="79"/>
        <v>148.79832970886821</v>
      </c>
      <c r="T279" s="10">
        <f t="shared" si="80"/>
        <v>-124.8566235785066</v>
      </c>
      <c r="U279" s="10">
        <f>(-S279*(C$150-C$151*SIN(RADIANS(Q279))))+(-T279*(C$149+K$151*COS(RADIANS(Q279))))</f>
        <v>13012.581834773864</v>
      </c>
      <c r="W279" s="10">
        <f t="shared" si="81"/>
        <v>297.59665941773642</v>
      </c>
      <c r="X279" s="10">
        <f t="shared" si="82"/>
        <v>-249.7132471570132</v>
      </c>
      <c r="Y279" s="10">
        <f t="shared" si="83"/>
        <v>65349.401879212659</v>
      </c>
      <c r="AA279" s="3">
        <v>4000</v>
      </c>
      <c r="AB279" s="3">
        <v>-40</v>
      </c>
      <c r="AC279" s="22">
        <f t="shared" si="72"/>
        <v>297.59665941773642</v>
      </c>
      <c r="AD279" s="22">
        <f t="shared" si="73"/>
        <v>-249.7132471570132</v>
      </c>
      <c r="AE279" s="22">
        <f t="shared" si="74"/>
        <v>65349.401879212659</v>
      </c>
      <c r="AH279" s="10">
        <v>-4000</v>
      </c>
      <c r="AI279" s="21">
        <f>AC295</f>
        <v>74.399164854434105</v>
      </c>
      <c r="AJ279" s="23">
        <f>AC294</f>
        <v>57.534243356782227</v>
      </c>
      <c r="AK279" s="26">
        <f>AC293</f>
        <v>51.677117587656056</v>
      </c>
      <c r="AL279" s="27">
        <f>AC292</f>
        <v>57.534243356782227</v>
      </c>
      <c r="AM279" s="29">
        <f>AC291</f>
        <v>74.399164854434105</v>
      </c>
      <c r="AN279" s="10"/>
      <c r="AO279" s="10">
        <v>-4000</v>
      </c>
      <c r="AP279" s="21">
        <f>AC295</f>
        <v>74.399164854434105</v>
      </c>
      <c r="AQ279" s="23">
        <f>AC294</f>
        <v>57.534243356782227</v>
      </c>
      <c r="AR279" s="26">
        <f>AC293</f>
        <v>51.677117587656056</v>
      </c>
      <c r="AS279" s="27">
        <f>AC292</f>
        <v>57.534243356782227</v>
      </c>
      <c r="AT279" s="29">
        <f>AC291</f>
        <v>74.399164854434105</v>
      </c>
    </row>
    <row r="280" spans="9:46" x14ac:dyDescent="0.25">
      <c r="I280" s="3">
        <v>4000</v>
      </c>
      <c r="J280" s="3">
        <v>-40</v>
      </c>
      <c r="K280" s="10">
        <f t="shared" si="75"/>
        <v>194.24242424242431</v>
      </c>
      <c r="L280" s="10">
        <f t="shared" si="76"/>
        <v>148.79832970886821</v>
      </c>
      <c r="M280" s="10">
        <f t="shared" si="77"/>
        <v>-124.8566235785066</v>
      </c>
      <c r="N280" s="10">
        <f>(L280*(C$150+C$151*SIN(RADIANS(J280))))+(-M280*(C$149+C$151*COS(RADIANS(J280))))</f>
        <v>52336.820044438799</v>
      </c>
      <c r="O280" s="10"/>
      <c r="P280" s="3">
        <v>2000</v>
      </c>
      <c r="Q280" s="3">
        <v>40</v>
      </c>
      <c r="R280" s="10">
        <f t="shared" si="78"/>
        <v>10.424242424242522</v>
      </c>
      <c r="S280" s="10">
        <f t="shared" si="79"/>
        <v>7.9854329828160875</v>
      </c>
      <c r="T280" s="10">
        <f t="shared" si="80"/>
        <v>6.7005738706718656</v>
      </c>
      <c r="U280" s="10">
        <f>(-S280*(C$150-C$151*SIN(RADIANS(Q280))))+(-T280*(C$149+K$151*COS(RADIANS(Q280))))</f>
        <v>-2295.4217215495282</v>
      </c>
      <c r="W280" s="10">
        <f t="shared" si="81"/>
        <v>156.7837626916843</v>
      </c>
      <c r="X280" s="10">
        <f t="shared" si="82"/>
        <v>-118.15604970783474</v>
      </c>
      <c r="Y280" s="10">
        <f t="shared" si="83"/>
        <v>50041.398322889268</v>
      </c>
      <c r="AA280" s="3">
        <v>2000</v>
      </c>
      <c r="AB280" s="3">
        <v>40</v>
      </c>
      <c r="AC280" s="15">
        <f t="shared" si="72"/>
        <v>156.7837626916843</v>
      </c>
      <c r="AD280" s="15">
        <f t="shared" si="73"/>
        <v>-118.15604970783474</v>
      </c>
      <c r="AE280" s="15">
        <f t="shared" si="74"/>
        <v>50041.398322889268</v>
      </c>
      <c r="AH280" s="10"/>
      <c r="AI280" s="10"/>
      <c r="AJ280" s="10"/>
      <c r="AK280" s="10"/>
      <c r="AL280" s="10"/>
      <c r="AM280" s="10"/>
      <c r="AN280" s="10"/>
      <c r="AO280" s="10"/>
      <c r="AP280" s="10"/>
      <c r="AQ280" s="10"/>
      <c r="AR280" s="10"/>
      <c r="AS280" s="10"/>
      <c r="AT280" s="10"/>
    </row>
    <row r="281" spans="9:46" x14ac:dyDescent="0.25">
      <c r="I281" s="3">
        <v>4000</v>
      </c>
      <c r="J281" s="3">
        <v>-40</v>
      </c>
      <c r="K281" s="10">
        <f t="shared" si="75"/>
        <v>194.24242424242431</v>
      </c>
      <c r="L281" s="10">
        <f t="shared" si="76"/>
        <v>148.79832970886821</v>
      </c>
      <c r="M281" s="10">
        <f t="shared" si="77"/>
        <v>-124.8566235785066</v>
      </c>
      <c r="N281" s="10">
        <f>(L281*(C$150+C$151*SIN(RADIANS(J281))))+(-M281*(C$149+C$151*COS(RADIANS(J281))))</f>
        <v>52336.820044438799</v>
      </c>
      <c r="O281" s="10"/>
      <c r="P281" s="3">
        <v>2000</v>
      </c>
      <c r="Q281" s="3">
        <v>20</v>
      </c>
      <c r="R281" s="10">
        <f t="shared" si="78"/>
        <v>10.424242424242522</v>
      </c>
      <c r="S281" s="10">
        <f t="shared" si="79"/>
        <v>9.7955836833441072</v>
      </c>
      <c r="T281" s="10">
        <f t="shared" si="80"/>
        <v>3.5653008880009436</v>
      </c>
      <c r="U281" s="10">
        <f>(-S281*(C$150-C$151*SIN(RADIANS(Q281))))+(-T281*(C$149+K$151*COS(RADIANS(Q281))))</f>
        <v>-1714.1199412011006</v>
      </c>
      <c r="W281" s="10">
        <f t="shared" si="81"/>
        <v>158.59391339221233</v>
      </c>
      <c r="X281" s="10">
        <f t="shared" si="82"/>
        <v>-121.29132269050565</v>
      </c>
      <c r="Y281" s="10">
        <f t="shared" si="83"/>
        <v>50622.700103237701</v>
      </c>
      <c r="AA281" s="3">
        <v>2000</v>
      </c>
      <c r="AB281" s="3">
        <v>20</v>
      </c>
      <c r="AC281" s="28">
        <f t="shared" si="72"/>
        <v>158.59391339221233</v>
      </c>
      <c r="AD281" s="28">
        <f t="shared" si="73"/>
        <v>-121.29132269050565</v>
      </c>
      <c r="AE281" s="28">
        <f t="shared" si="74"/>
        <v>50622.700103237701</v>
      </c>
      <c r="AH281" s="10"/>
      <c r="AI281" s="10"/>
      <c r="AJ281" s="10"/>
      <c r="AK281" s="10"/>
      <c r="AL281" s="10"/>
      <c r="AM281" s="10"/>
      <c r="AN281" s="10"/>
      <c r="AO281" s="10"/>
      <c r="AP281" s="10"/>
      <c r="AQ281" s="10"/>
      <c r="AR281" s="10"/>
      <c r="AS281" s="10"/>
      <c r="AT281" s="10"/>
    </row>
    <row r="282" spans="9:46" x14ac:dyDescent="0.25">
      <c r="I282" s="3">
        <v>4000</v>
      </c>
      <c r="J282" s="3">
        <v>-40</v>
      </c>
      <c r="K282" s="10">
        <f t="shared" si="75"/>
        <v>194.24242424242431</v>
      </c>
      <c r="L282" s="10">
        <f t="shared" si="76"/>
        <v>148.79832970886821</v>
      </c>
      <c r="M282" s="10">
        <f t="shared" si="77"/>
        <v>-124.8566235785066</v>
      </c>
      <c r="N282" s="10">
        <f>(L282*(C$150+C$151*SIN(RADIANS(J282))))+(-M282*(C$149+C$151*COS(RADIANS(J282))))</f>
        <v>52336.820044438799</v>
      </c>
      <c r="O282" s="10"/>
      <c r="P282" s="3">
        <v>2000</v>
      </c>
      <c r="Q282" s="3">
        <v>0</v>
      </c>
      <c r="R282" s="10">
        <f t="shared" si="78"/>
        <v>10.424242424242522</v>
      </c>
      <c r="S282" s="10">
        <f t="shared" si="79"/>
        <v>10.424242424242522</v>
      </c>
      <c r="T282" s="10">
        <f t="shared" si="80"/>
        <v>0</v>
      </c>
      <c r="U282" s="10">
        <f>(-S282*(C$150-C$151*SIN(RADIANS(Q282))))+(-T282*(C$149+K$151*COS(RADIANS(Q282))))</f>
        <v>-1042.424242424252</v>
      </c>
      <c r="W282" s="10">
        <f t="shared" si="81"/>
        <v>159.22257213311073</v>
      </c>
      <c r="X282" s="10">
        <f t="shared" si="82"/>
        <v>-124.8566235785066</v>
      </c>
      <c r="Y282" s="10">
        <f t="shared" si="83"/>
        <v>51294.395802014544</v>
      </c>
      <c r="AA282" s="3">
        <v>2000</v>
      </c>
      <c r="AB282" s="3">
        <v>0</v>
      </c>
      <c r="AC282" s="25">
        <f t="shared" si="72"/>
        <v>159.22257213311073</v>
      </c>
      <c r="AD282" s="25">
        <f t="shared" si="73"/>
        <v>-124.8566235785066</v>
      </c>
      <c r="AE282" s="25">
        <f t="shared" si="74"/>
        <v>51294.395802014544</v>
      </c>
      <c r="AH282" s="10"/>
      <c r="AI282" s="10">
        <v>-40</v>
      </c>
      <c r="AJ282" s="10">
        <v>-20</v>
      </c>
      <c r="AK282" s="10">
        <v>0</v>
      </c>
      <c r="AL282" s="10">
        <v>20</v>
      </c>
      <c r="AM282" s="10">
        <v>40</v>
      </c>
      <c r="AN282" s="10"/>
      <c r="AO282" s="10"/>
      <c r="AP282" s="10">
        <v>-40</v>
      </c>
      <c r="AQ282" s="10">
        <v>-20</v>
      </c>
      <c r="AR282" s="10">
        <v>0</v>
      </c>
      <c r="AS282" s="10">
        <v>20</v>
      </c>
      <c r="AT282" s="10">
        <v>40</v>
      </c>
    </row>
    <row r="283" spans="9:46" x14ac:dyDescent="0.25">
      <c r="I283" s="3">
        <v>4000</v>
      </c>
      <c r="J283" s="3">
        <v>-40</v>
      </c>
      <c r="K283" s="10">
        <f t="shared" si="75"/>
        <v>194.24242424242431</v>
      </c>
      <c r="L283" s="10">
        <f t="shared" si="76"/>
        <v>148.79832970886821</v>
      </c>
      <c r="M283" s="10">
        <f t="shared" si="77"/>
        <v>-124.8566235785066</v>
      </c>
      <c r="N283" s="10">
        <f>(L283*(C$150+C$151*SIN(RADIANS(J283))))+(-M283*(C$149+C$151*COS(RADIANS(J283))))</f>
        <v>52336.820044438799</v>
      </c>
      <c r="O283" s="10"/>
      <c r="P283" s="3">
        <v>2000</v>
      </c>
      <c r="Q283" s="3">
        <v>-20</v>
      </c>
      <c r="R283" s="10">
        <f t="shared" si="78"/>
        <v>10.424242424242522</v>
      </c>
      <c r="S283" s="10">
        <f t="shared" si="79"/>
        <v>9.7955836833441072</v>
      </c>
      <c r="T283" s="10">
        <f t="shared" si="80"/>
        <v>-3.5653008880009436</v>
      </c>
      <c r="U283" s="10">
        <f>(-S283*(C$150-C$151*SIN(RADIANS(Q283))))+(-T283*(C$149+K$151*COS(RADIANS(Q283))))</f>
        <v>-244.99679546772109</v>
      </c>
      <c r="W283" s="10">
        <f t="shared" si="81"/>
        <v>158.59391339221233</v>
      </c>
      <c r="X283" s="10">
        <f t="shared" si="82"/>
        <v>-128.42192446650753</v>
      </c>
      <c r="Y283" s="10">
        <f t="shared" si="83"/>
        <v>52091.823248971079</v>
      </c>
      <c r="AA283" s="3">
        <v>2000</v>
      </c>
      <c r="AB283" s="3">
        <v>-20</v>
      </c>
      <c r="AC283" s="24">
        <f t="shared" si="72"/>
        <v>158.59391339221233</v>
      </c>
      <c r="AD283" s="24">
        <f t="shared" si="73"/>
        <v>-128.42192446650753</v>
      </c>
      <c r="AE283" s="24">
        <f t="shared" si="74"/>
        <v>52091.823248971079</v>
      </c>
      <c r="AH283" s="10">
        <v>4000</v>
      </c>
      <c r="AI283" s="21">
        <f>AD279</f>
        <v>-249.7132471570132</v>
      </c>
      <c r="AJ283" s="23">
        <f>AD278</f>
        <v>-191.29144535782592</v>
      </c>
      <c r="AK283" s="26">
        <f>AD277</f>
        <v>-124.8566235785066</v>
      </c>
      <c r="AL283" s="27">
        <f>AD276</f>
        <v>-58.421801799187293</v>
      </c>
      <c r="AM283" s="29">
        <f>AD275</f>
        <v>0</v>
      </c>
      <c r="AN283" s="10"/>
      <c r="AO283" s="10">
        <v>4000</v>
      </c>
      <c r="AP283" s="21">
        <f>AD279</f>
        <v>-249.7132471570132</v>
      </c>
      <c r="AQ283" s="23">
        <f>AD278</f>
        <v>-191.29144535782592</v>
      </c>
      <c r="AR283" s="26">
        <f>AD277</f>
        <v>-124.8566235785066</v>
      </c>
      <c r="AS283" s="27">
        <f>AD276</f>
        <v>-58.421801799187293</v>
      </c>
      <c r="AT283" s="29">
        <f>AD275</f>
        <v>0</v>
      </c>
    </row>
    <row r="284" spans="9:46" x14ac:dyDescent="0.25">
      <c r="I284" s="3">
        <v>4000</v>
      </c>
      <c r="J284" s="3">
        <v>-40</v>
      </c>
      <c r="K284" s="10">
        <f t="shared" si="75"/>
        <v>194.24242424242431</v>
      </c>
      <c r="L284" s="10">
        <f t="shared" si="76"/>
        <v>148.79832970886821</v>
      </c>
      <c r="M284" s="10">
        <f t="shared" si="77"/>
        <v>-124.8566235785066</v>
      </c>
      <c r="N284" s="10">
        <f>(L284*(C$150+C$151*SIN(RADIANS(J284))))+(-M284*(C$149+C$151*COS(RADIANS(J284))))</f>
        <v>52336.820044438799</v>
      </c>
      <c r="O284" s="10"/>
      <c r="P284" s="3">
        <v>2000</v>
      </c>
      <c r="Q284" s="3">
        <v>-40</v>
      </c>
      <c r="R284" s="10">
        <f t="shared" si="78"/>
        <v>10.424242424242522</v>
      </c>
      <c r="S284" s="10">
        <f t="shared" si="79"/>
        <v>7.9854329828160875</v>
      </c>
      <c r="T284" s="10">
        <f t="shared" si="80"/>
        <v>-6.7005738706718656</v>
      </c>
      <c r="U284" s="10">
        <f>(-S284*(C$150-C$151*SIN(RADIANS(Q284))))+(-T284*(C$149+K$151*COS(RADIANS(Q284))))</f>
        <v>698.33512498631057</v>
      </c>
      <c r="W284" s="10">
        <f t="shared" si="81"/>
        <v>156.7837626916843</v>
      </c>
      <c r="X284" s="10">
        <f t="shared" si="82"/>
        <v>-131.55719744917846</v>
      </c>
      <c r="Y284" s="10">
        <f t="shared" si="83"/>
        <v>53035.15516942511</v>
      </c>
      <c r="AA284" s="3">
        <v>2000</v>
      </c>
      <c r="AB284" s="3">
        <v>-40</v>
      </c>
      <c r="AC284" s="22">
        <f t="shared" si="72"/>
        <v>156.7837626916843</v>
      </c>
      <c r="AD284" s="22">
        <f t="shared" si="73"/>
        <v>-131.55719744917846</v>
      </c>
      <c r="AE284" s="22">
        <f t="shared" si="74"/>
        <v>53035.15516942511</v>
      </c>
      <c r="AH284" s="10">
        <v>2000</v>
      </c>
      <c r="AI284" s="21">
        <f>AD284</f>
        <v>-131.55719744917846</v>
      </c>
      <c r="AJ284" s="23">
        <f>AD283</f>
        <v>-128.42192446650753</v>
      </c>
      <c r="AK284" s="26">
        <f>AD282</f>
        <v>-124.8566235785066</v>
      </c>
      <c r="AL284" s="27">
        <f>AD281</f>
        <v>-121.29132269050565</v>
      </c>
      <c r="AM284" s="29">
        <f>AD280</f>
        <v>-118.15604970783474</v>
      </c>
      <c r="AN284" s="10"/>
      <c r="AO284" s="10">
        <v>2000</v>
      </c>
      <c r="AP284" s="21">
        <f>AD284</f>
        <v>-131.55719744917846</v>
      </c>
      <c r="AQ284" s="23">
        <f>AD283</f>
        <v>-128.42192446650753</v>
      </c>
      <c r="AR284" s="26">
        <f>AD282</f>
        <v>-124.8566235785066</v>
      </c>
      <c r="AS284" s="27">
        <f>AD281</f>
        <v>-121.29132269050565</v>
      </c>
      <c r="AT284" s="29">
        <f>AD280</f>
        <v>-118.15604970783474</v>
      </c>
    </row>
    <row r="285" spans="9:46" x14ac:dyDescent="0.25">
      <c r="I285" s="3">
        <v>4000</v>
      </c>
      <c r="J285" s="3">
        <v>-40</v>
      </c>
      <c r="K285" s="10">
        <f t="shared" si="75"/>
        <v>194.24242424242431</v>
      </c>
      <c r="L285" s="10">
        <f t="shared" si="76"/>
        <v>148.79832970886821</v>
      </c>
      <c r="M285" s="10">
        <f t="shared" si="77"/>
        <v>-124.8566235785066</v>
      </c>
      <c r="N285" s="10">
        <f>(L285*(C$150+C$151*SIN(RADIANS(J285))))+(-M285*(C$149+C$151*COS(RADIANS(J285))))</f>
        <v>52336.820044438799</v>
      </c>
      <c r="O285" s="10"/>
      <c r="P285" s="3">
        <v>0</v>
      </c>
      <c r="Q285" s="3">
        <v>0</v>
      </c>
      <c r="R285" s="10">
        <f t="shared" si="78"/>
        <v>0</v>
      </c>
      <c r="S285" s="10">
        <f t="shared" si="79"/>
        <v>0</v>
      </c>
      <c r="T285" s="10">
        <f t="shared" si="80"/>
        <v>0</v>
      </c>
      <c r="U285" s="10">
        <f>(-S285*(C$150-C$151*SIN(RADIANS(Q285))))+(-T285*(C$149+K$151*COS(RADIANS(Q285))))</f>
        <v>0</v>
      </c>
      <c r="W285" s="10">
        <f t="shared" si="81"/>
        <v>148.79832970886821</v>
      </c>
      <c r="X285" s="10">
        <f t="shared" si="82"/>
        <v>-124.8566235785066</v>
      </c>
      <c r="Y285" s="10">
        <f t="shared" si="83"/>
        <v>52336.820044438799</v>
      </c>
      <c r="AA285" s="3">
        <v>0</v>
      </c>
      <c r="AB285" s="3">
        <v>0</v>
      </c>
      <c r="AC285" s="10">
        <f t="shared" si="72"/>
        <v>148.79832970886821</v>
      </c>
      <c r="AD285" s="10">
        <f t="shared" si="73"/>
        <v>-124.8566235785066</v>
      </c>
      <c r="AE285" s="10">
        <f t="shared" si="74"/>
        <v>52336.820044438799</v>
      </c>
      <c r="AH285" s="10">
        <v>0</v>
      </c>
      <c r="AI285" s="20"/>
      <c r="AJ285" s="20"/>
      <c r="AK285" s="20"/>
      <c r="AL285" s="20"/>
      <c r="AM285" s="20"/>
      <c r="AN285" s="10"/>
      <c r="AO285" s="10">
        <v>0</v>
      </c>
      <c r="AP285" s="20"/>
      <c r="AQ285" s="20"/>
      <c r="AR285" s="20"/>
      <c r="AS285" s="20"/>
      <c r="AT285" s="20"/>
    </row>
    <row r="286" spans="9:46" x14ac:dyDescent="0.25">
      <c r="I286" s="3">
        <v>4000</v>
      </c>
      <c r="J286" s="3">
        <v>-40</v>
      </c>
      <c r="K286" s="10">
        <f t="shared" si="75"/>
        <v>194.24242424242431</v>
      </c>
      <c r="L286" s="10">
        <f t="shared" si="76"/>
        <v>148.79832970886821</v>
      </c>
      <c r="M286" s="10">
        <f t="shared" si="77"/>
        <v>-124.8566235785066</v>
      </c>
      <c r="N286" s="10">
        <f>(L286*(C$150+C$151*SIN(RADIANS(J286))))+(-M286*(C$149+C$151*COS(RADIANS(J286))))</f>
        <v>52336.820044438799</v>
      </c>
      <c r="O286" s="10"/>
      <c r="P286" s="3">
        <v>-2000</v>
      </c>
      <c r="Q286" s="3">
        <v>40</v>
      </c>
      <c r="R286" s="10">
        <f t="shared" si="78"/>
        <v>-5.2121212121212608</v>
      </c>
      <c r="S286" s="10">
        <f t="shared" si="79"/>
        <v>-3.9927164914080437</v>
      </c>
      <c r="T286" s="10">
        <f t="shared" si="80"/>
        <v>-3.3502869353359328</v>
      </c>
      <c r="U286" s="10">
        <f>(-S286*(C$150-C$151*SIN(RADIANS(Q286))))+(-T286*(C$149+K$151*COS(RADIANS(Q286))))</f>
        <v>1147.7108607747641</v>
      </c>
      <c r="W286" s="10">
        <f t="shared" si="81"/>
        <v>144.80561321746018</v>
      </c>
      <c r="X286" s="10">
        <f t="shared" si="82"/>
        <v>-128.20691051384253</v>
      </c>
      <c r="Y286" s="10">
        <f t="shared" si="83"/>
        <v>53484.530905213564</v>
      </c>
      <c r="AA286" s="3">
        <v>-2000</v>
      </c>
      <c r="AB286" s="3">
        <v>40</v>
      </c>
      <c r="AC286" s="15">
        <f t="shared" si="72"/>
        <v>144.80561321746018</v>
      </c>
      <c r="AD286" s="15">
        <f t="shared" si="73"/>
        <v>-128.20691051384253</v>
      </c>
      <c r="AE286" s="15">
        <f t="shared" si="74"/>
        <v>53484.530905213564</v>
      </c>
      <c r="AH286" s="10">
        <v>-2000</v>
      </c>
      <c r="AI286" s="21">
        <f>AD290</f>
        <v>-121.50633664317067</v>
      </c>
      <c r="AJ286" s="23">
        <f>AD289</f>
        <v>-123.07397313450613</v>
      </c>
      <c r="AK286" s="26">
        <f>AD288</f>
        <v>-124.8566235785066</v>
      </c>
      <c r="AL286" s="27">
        <f>AD287</f>
        <v>-126.63927402250707</v>
      </c>
      <c r="AM286" s="29">
        <f>AD286</f>
        <v>-128.20691051384253</v>
      </c>
      <c r="AN286" s="10"/>
      <c r="AO286" s="10">
        <v>-2000</v>
      </c>
      <c r="AP286" s="21">
        <f>AD290</f>
        <v>-121.50633664317067</v>
      </c>
      <c r="AQ286" s="23">
        <f>AD289</f>
        <v>-123.07397313450613</v>
      </c>
      <c r="AR286" s="26">
        <f>AD288</f>
        <v>-124.8566235785066</v>
      </c>
      <c r="AS286" s="27">
        <f>AD287</f>
        <v>-126.63927402250707</v>
      </c>
      <c r="AT286" s="29">
        <f>AD286</f>
        <v>-128.20691051384253</v>
      </c>
    </row>
    <row r="287" spans="9:46" x14ac:dyDescent="0.25">
      <c r="I287" s="3">
        <v>4000</v>
      </c>
      <c r="J287" s="3">
        <v>-40</v>
      </c>
      <c r="K287" s="10">
        <f t="shared" si="75"/>
        <v>194.24242424242431</v>
      </c>
      <c r="L287" s="10">
        <f t="shared" si="76"/>
        <v>148.79832970886821</v>
      </c>
      <c r="M287" s="10">
        <f t="shared" si="77"/>
        <v>-124.8566235785066</v>
      </c>
      <c r="N287" s="10">
        <f>(L287*(C$150+C$151*SIN(RADIANS(J287))))+(-M287*(C$149+C$151*COS(RADIANS(J287))))</f>
        <v>52336.820044438799</v>
      </c>
      <c r="O287" s="10"/>
      <c r="P287" s="3">
        <v>-2000</v>
      </c>
      <c r="Q287" s="3">
        <v>20</v>
      </c>
      <c r="R287" s="10">
        <f t="shared" si="78"/>
        <v>-5.2121212121212608</v>
      </c>
      <c r="S287" s="10">
        <f t="shared" si="79"/>
        <v>-4.8977918416720536</v>
      </c>
      <c r="T287" s="10">
        <f t="shared" si="80"/>
        <v>-1.7826504440004718</v>
      </c>
      <c r="U287" s="10">
        <f>(-S287*(C$150-C$151*SIN(RADIANS(Q287))))+(-T287*(C$149+K$151*COS(RADIANS(Q287))))</f>
        <v>857.05997060055029</v>
      </c>
      <c r="W287" s="10">
        <f t="shared" si="81"/>
        <v>143.90053786719616</v>
      </c>
      <c r="X287" s="10">
        <f t="shared" si="82"/>
        <v>-126.63927402250707</v>
      </c>
      <c r="Y287" s="10">
        <f t="shared" si="83"/>
        <v>53193.880015039351</v>
      </c>
      <c r="AA287" s="3">
        <v>-2000</v>
      </c>
      <c r="AB287" s="3">
        <v>20</v>
      </c>
      <c r="AC287" s="28">
        <f t="shared" si="72"/>
        <v>143.90053786719616</v>
      </c>
      <c r="AD287" s="28">
        <f t="shared" si="73"/>
        <v>-126.63927402250707</v>
      </c>
      <c r="AE287" s="28">
        <f t="shared" si="74"/>
        <v>53193.880015039351</v>
      </c>
      <c r="AH287" s="10">
        <v>-4000</v>
      </c>
      <c r="AI287" s="21">
        <f>AD295</f>
        <v>-62.4283117892533</v>
      </c>
      <c r="AJ287" s="23">
        <f>AD294</f>
        <v>-91.639212688846953</v>
      </c>
      <c r="AK287" s="26">
        <f>AD293</f>
        <v>-124.8566235785066</v>
      </c>
      <c r="AL287" s="27">
        <f>AD292</f>
        <v>-158.07403446816625</v>
      </c>
      <c r="AM287" s="29">
        <f>AD291</f>
        <v>-187.28493536775989</v>
      </c>
      <c r="AN287" s="10"/>
      <c r="AO287" s="10">
        <v>-4000</v>
      </c>
      <c r="AP287" s="21">
        <f>AD295</f>
        <v>-62.4283117892533</v>
      </c>
      <c r="AQ287" s="23">
        <f>AD294</f>
        <v>-91.639212688846953</v>
      </c>
      <c r="AR287" s="26">
        <f>AD293</f>
        <v>-124.8566235785066</v>
      </c>
      <c r="AS287" s="27">
        <f>AD292</f>
        <v>-158.07403446816625</v>
      </c>
      <c r="AT287" s="29">
        <f>AD291</f>
        <v>-187.28493536775989</v>
      </c>
    </row>
    <row r="288" spans="9:46" x14ac:dyDescent="0.25">
      <c r="I288" s="3">
        <v>4000</v>
      </c>
      <c r="J288" s="3">
        <v>-40</v>
      </c>
      <c r="K288" s="10">
        <f t="shared" si="75"/>
        <v>194.24242424242431</v>
      </c>
      <c r="L288" s="10">
        <f t="shared" si="76"/>
        <v>148.79832970886821</v>
      </c>
      <c r="M288" s="10">
        <f t="shared" si="77"/>
        <v>-124.8566235785066</v>
      </c>
      <c r="N288" s="10">
        <f>(L288*(C$150+C$151*SIN(RADIANS(J288))))+(-M288*(C$149+C$151*COS(RADIANS(J288))))</f>
        <v>52336.820044438799</v>
      </c>
      <c r="O288" s="10"/>
      <c r="P288" s="3">
        <v>-2000</v>
      </c>
      <c r="Q288" s="3">
        <v>0</v>
      </c>
      <c r="R288" s="10">
        <f t="shared" si="78"/>
        <v>-5.2121212121212608</v>
      </c>
      <c r="S288" s="10">
        <f t="shared" si="79"/>
        <v>-5.2121212121212608</v>
      </c>
      <c r="T288" s="10">
        <f t="shared" si="80"/>
        <v>0</v>
      </c>
      <c r="U288" s="10">
        <f>(-S288*(C$150-C$151*SIN(RADIANS(Q288))))+(-T288*(C$149+K$151*COS(RADIANS(Q288))))</f>
        <v>521.21212121212602</v>
      </c>
      <c r="W288" s="10">
        <f t="shared" si="81"/>
        <v>143.58620849674696</v>
      </c>
      <c r="X288" s="10">
        <f t="shared" si="82"/>
        <v>-124.8566235785066</v>
      </c>
      <c r="Y288" s="10">
        <f t="shared" si="83"/>
        <v>52858.032165650926</v>
      </c>
      <c r="AA288" s="3">
        <v>-2000</v>
      </c>
      <c r="AB288" s="3">
        <v>0</v>
      </c>
      <c r="AC288" s="25">
        <f t="shared" si="72"/>
        <v>143.58620849674696</v>
      </c>
      <c r="AD288" s="25">
        <f t="shared" si="73"/>
        <v>-124.8566235785066</v>
      </c>
      <c r="AE288" s="25">
        <f t="shared" si="74"/>
        <v>52858.032165650926</v>
      </c>
      <c r="AH288" s="10"/>
      <c r="AI288" s="10"/>
      <c r="AJ288" s="10"/>
      <c r="AK288" s="10"/>
      <c r="AL288" s="10"/>
      <c r="AM288" s="10"/>
      <c r="AN288" s="10"/>
      <c r="AO288" s="10"/>
      <c r="AP288" s="10"/>
      <c r="AQ288" s="10"/>
      <c r="AR288" s="10"/>
      <c r="AS288" s="10"/>
      <c r="AT288" s="10"/>
    </row>
    <row r="289" spans="9:46" x14ac:dyDescent="0.25">
      <c r="I289" s="3">
        <v>4000</v>
      </c>
      <c r="J289" s="3">
        <v>-40</v>
      </c>
      <c r="K289" s="10">
        <f t="shared" si="75"/>
        <v>194.24242424242431</v>
      </c>
      <c r="L289" s="10">
        <f t="shared" si="76"/>
        <v>148.79832970886821</v>
      </c>
      <c r="M289" s="10">
        <f t="shared" si="77"/>
        <v>-124.8566235785066</v>
      </c>
      <c r="N289" s="10">
        <f>(L289*(C$150+C$151*SIN(RADIANS(J289))))+(-M289*(C$149+C$151*COS(RADIANS(J289))))</f>
        <v>52336.820044438799</v>
      </c>
      <c r="O289" s="10"/>
      <c r="P289" s="3">
        <v>-2000</v>
      </c>
      <c r="Q289" s="3">
        <v>-20</v>
      </c>
      <c r="R289" s="10">
        <f t="shared" si="78"/>
        <v>-5.2121212121212608</v>
      </c>
      <c r="S289" s="10">
        <f t="shared" si="79"/>
        <v>-4.8977918416720536</v>
      </c>
      <c r="T289" s="10">
        <f t="shared" si="80"/>
        <v>1.7826504440004718</v>
      </c>
      <c r="U289" s="10">
        <f>(-S289*(C$150-C$151*SIN(RADIANS(Q289))))+(-T289*(C$149+K$151*COS(RADIANS(Q289))))</f>
        <v>122.49839773386054</v>
      </c>
      <c r="W289" s="10">
        <f t="shared" si="81"/>
        <v>143.90053786719616</v>
      </c>
      <c r="X289" s="10">
        <f t="shared" si="82"/>
        <v>-123.07397313450613</v>
      </c>
      <c r="Y289" s="10">
        <f t="shared" si="83"/>
        <v>52459.318442172662</v>
      </c>
      <c r="AA289" s="3">
        <v>-2000</v>
      </c>
      <c r="AB289" s="3">
        <v>-20</v>
      </c>
      <c r="AC289" s="24">
        <f t="shared" si="72"/>
        <v>143.90053786719616</v>
      </c>
      <c r="AD289" s="24">
        <f t="shared" si="73"/>
        <v>-123.07397313450613</v>
      </c>
      <c r="AE289" s="24">
        <f t="shared" si="74"/>
        <v>52459.318442172662</v>
      </c>
      <c r="AH289" s="10"/>
      <c r="AI289" s="10"/>
      <c r="AJ289" s="10"/>
      <c r="AK289" s="10"/>
      <c r="AL289" s="10"/>
      <c r="AM289" s="10"/>
      <c r="AN289" s="10"/>
      <c r="AO289" s="10"/>
      <c r="AP289" s="10"/>
      <c r="AQ289" s="10"/>
      <c r="AR289" s="10"/>
      <c r="AS289" s="10"/>
      <c r="AT289" s="10"/>
    </row>
    <row r="290" spans="9:46" x14ac:dyDescent="0.25">
      <c r="I290" s="3">
        <v>4000</v>
      </c>
      <c r="J290" s="3">
        <v>-40</v>
      </c>
      <c r="K290" s="10">
        <f t="shared" si="75"/>
        <v>194.24242424242431</v>
      </c>
      <c r="L290" s="10">
        <f t="shared" si="76"/>
        <v>148.79832970886821</v>
      </c>
      <c r="M290" s="10">
        <f t="shared" si="77"/>
        <v>-124.8566235785066</v>
      </c>
      <c r="N290" s="10">
        <f>(L290*(C$150+C$151*SIN(RADIANS(J290))))+(-M290*(C$149+C$151*COS(RADIANS(J290))))</f>
        <v>52336.820044438799</v>
      </c>
      <c r="O290" s="10"/>
      <c r="P290" s="3">
        <v>-2000</v>
      </c>
      <c r="Q290" s="3">
        <v>-40</v>
      </c>
      <c r="R290" s="10">
        <f t="shared" si="78"/>
        <v>-5.2121212121212608</v>
      </c>
      <c r="S290" s="10">
        <f t="shared" si="79"/>
        <v>-3.9927164914080437</v>
      </c>
      <c r="T290" s="10">
        <f t="shared" si="80"/>
        <v>3.3502869353359328</v>
      </c>
      <c r="U290" s="10">
        <f>(-S290*(C$150-C$151*SIN(RADIANS(Q290))))+(-T290*(C$149+K$151*COS(RADIANS(Q290))))</f>
        <v>-349.16756249315529</v>
      </c>
      <c r="W290" s="10">
        <f t="shared" si="81"/>
        <v>144.80561321746018</v>
      </c>
      <c r="X290" s="10">
        <f t="shared" si="82"/>
        <v>-121.50633664317067</v>
      </c>
      <c r="Y290" s="10">
        <f t="shared" si="83"/>
        <v>51987.652481945646</v>
      </c>
      <c r="AA290" s="3">
        <v>-2000</v>
      </c>
      <c r="AB290" s="3">
        <v>-40</v>
      </c>
      <c r="AC290" s="22">
        <f t="shared" si="72"/>
        <v>144.80561321746018</v>
      </c>
      <c r="AD290" s="22">
        <f t="shared" si="73"/>
        <v>-121.50633664317067</v>
      </c>
      <c r="AE290" s="22">
        <f t="shared" si="74"/>
        <v>51987.652481945646</v>
      </c>
      <c r="AH290" s="10" t="s">
        <v>92</v>
      </c>
      <c r="AI290" s="10">
        <v>-40</v>
      </c>
      <c r="AJ290" s="10">
        <v>-20</v>
      </c>
      <c r="AK290" s="10">
        <v>0</v>
      </c>
      <c r="AL290" s="10">
        <v>20</v>
      </c>
      <c r="AM290" s="10">
        <v>40</v>
      </c>
      <c r="AN290" s="10"/>
      <c r="AO290" s="10"/>
      <c r="AP290" s="10">
        <v>-40</v>
      </c>
      <c r="AQ290" s="10">
        <v>-20</v>
      </c>
      <c r="AR290" s="10">
        <v>0</v>
      </c>
      <c r="AS290" s="10">
        <v>20</v>
      </c>
      <c r="AT290" s="10">
        <v>40</v>
      </c>
    </row>
    <row r="291" spans="9:46" x14ac:dyDescent="0.25">
      <c r="I291" s="3">
        <v>4000</v>
      </c>
      <c r="J291" s="3">
        <v>-40</v>
      </c>
      <c r="K291" s="10">
        <f t="shared" si="75"/>
        <v>194.24242424242431</v>
      </c>
      <c r="L291" s="10">
        <f t="shared" si="76"/>
        <v>148.79832970886821</v>
      </c>
      <c r="M291" s="10">
        <f t="shared" si="77"/>
        <v>-124.8566235785066</v>
      </c>
      <c r="N291" s="10">
        <f>(L291*(C$150+C$151*SIN(RADIANS(J291))))+(-M291*(C$149+C$151*COS(RADIANS(J291))))</f>
        <v>52336.820044438799</v>
      </c>
      <c r="O291" s="10"/>
      <c r="P291" s="3">
        <v>-4000</v>
      </c>
      <c r="Q291" s="3">
        <v>40</v>
      </c>
      <c r="R291" s="10">
        <f t="shared" si="78"/>
        <v>-97.121212121212153</v>
      </c>
      <c r="S291" s="10">
        <f t="shared" si="79"/>
        <v>-74.399164854434105</v>
      </c>
      <c r="T291" s="10">
        <f t="shared" si="80"/>
        <v>-62.4283117892533</v>
      </c>
      <c r="U291" s="10">
        <f>(-S291*(C$150-C$151*SIN(RADIANS(Q291))))+(-T291*(C$149+K$151*COS(RADIANS(Q291))))</f>
        <v>21386.123888273753</v>
      </c>
      <c r="W291" s="10">
        <f t="shared" si="81"/>
        <v>74.399164854434105</v>
      </c>
      <c r="X291" s="10">
        <f t="shared" si="82"/>
        <v>-187.28493536775989</v>
      </c>
      <c r="Y291" s="10">
        <f t="shared" si="83"/>
        <v>73722.943932712544</v>
      </c>
      <c r="AA291" s="3">
        <v>-4000</v>
      </c>
      <c r="AB291" s="3">
        <v>40</v>
      </c>
      <c r="AC291" s="15">
        <f t="shared" si="72"/>
        <v>74.399164854434105</v>
      </c>
      <c r="AD291" s="15">
        <f t="shared" si="73"/>
        <v>-187.28493536775989</v>
      </c>
      <c r="AE291" s="15">
        <f t="shared" si="74"/>
        <v>73722.943932712544</v>
      </c>
      <c r="AH291" s="10">
        <v>4000</v>
      </c>
      <c r="AI291" s="21">
        <f>AE279</f>
        <v>65349.401879212659</v>
      </c>
      <c r="AJ291" s="23">
        <f>AE278</f>
        <v>47771.618128892063</v>
      </c>
      <c r="AK291" s="26">
        <f>AE277</f>
        <v>32912.577620196367</v>
      </c>
      <c r="AL291" s="27">
        <f>AE276</f>
        <v>20396.387419151142</v>
      </c>
      <c r="AM291" s="29">
        <f>AE275</f>
        <v>9564.5722678912934</v>
      </c>
      <c r="AN291" s="10"/>
      <c r="AO291" s="10">
        <v>4000</v>
      </c>
      <c r="AP291" s="21">
        <f>AE279</f>
        <v>65349.401879212659</v>
      </c>
      <c r="AQ291" s="23">
        <f>AE278</f>
        <v>47771.618128892063</v>
      </c>
      <c r="AR291" s="26">
        <f>AE277</f>
        <v>32912.577620196367</v>
      </c>
      <c r="AS291" s="27">
        <f>AE276</f>
        <v>20396.387419151142</v>
      </c>
      <c r="AT291" s="29">
        <f>AE275</f>
        <v>9564.5722678912934</v>
      </c>
    </row>
    <row r="292" spans="9:46" x14ac:dyDescent="0.25">
      <c r="I292" s="3">
        <v>4000</v>
      </c>
      <c r="J292" s="3">
        <v>-40</v>
      </c>
      <c r="K292" s="10">
        <f t="shared" si="75"/>
        <v>194.24242424242431</v>
      </c>
      <c r="L292" s="10">
        <f t="shared" si="76"/>
        <v>148.79832970886821</v>
      </c>
      <c r="M292" s="10">
        <f t="shared" si="77"/>
        <v>-124.8566235785066</v>
      </c>
      <c r="N292" s="10">
        <f>(L292*(C$150+C$151*SIN(RADIANS(J292))))+(-M292*(C$149+C$151*COS(RADIANS(J292))))</f>
        <v>52336.820044438799</v>
      </c>
      <c r="O292" s="10"/>
      <c r="P292" s="3">
        <v>-4000</v>
      </c>
      <c r="Q292" s="3">
        <v>20</v>
      </c>
      <c r="R292" s="10">
        <f t="shared" si="78"/>
        <v>-97.121212121212153</v>
      </c>
      <c r="S292" s="10">
        <f t="shared" si="79"/>
        <v>-91.264086352085982</v>
      </c>
      <c r="T292" s="10">
        <f t="shared" si="80"/>
        <v>-33.217410889659654</v>
      </c>
      <c r="U292" s="10">
        <f>(-S292*(C$150-C$151*SIN(RADIANS(Q292))))+(-T292*(C$149+K$151*COS(RADIANS(Q292))))</f>
        <v>15970.216312643828</v>
      </c>
      <c r="W292" s="10">
        <f t="shared" si="81"/>
        <v>57.534243356782227</v>
      </c>
      <c r="X292" s="10">
        <f t="shared" si="82"/>
        <v>-158.07403446816625</v>
      </c>
      <c r="Y292" s="10">
        <f t="shared" si="83"/>
        <v>68307.03635708263</v>
      </c>
      <c r="AA292" s="3">
        <v>-4000</v>
      </c>
      <c r="AB292" s="3">
        <v>20</v>
      </c>
      <c r="AC292" s="28">
        <f t="shared" si="72"/>
        <v>57.534243356782227</v>
      </c>
      <c r="AD292" s="28">
        <f t="shared" si="73"/>
        <v>-158.07403446816625</v>
      </c>
      <c r="AE292" s="28">
        <f t="shared" si="74"/>
        <v>68307.03635708263</v>
      </c>
      <c r="AH292" s="10">
        <v>2000</v>
      </c>
      <c r="AI292" s="21">
        <f>AE284</f>
        <v>53035.15516942511</v>
      </c>
      <c r="AJ292" s="23">
        <f>AE283</f>
        <v>52091.823248971079</v>
      </c>
      <c r="AK292" s="26">
        <f>AE282</f>
        <v>51294.395802014544</v>
      </c>
      <c r="AL292" s="27">
        <f>AE281</f>
        <v>50622.700103237701</v>
      </c>
      <c r="AM292" s="29">
        <f>AE280</f>
        <v>50041.398322889268</v>
      </c>
      <c r="AO292" s="10">
        <v>2000</v>
      </c>
      <c r="AP292" s="21">
        <f>AE284</f>
        <v>53035.15516942511</v>
      </c>
      <c r="AQ292" s="23">
        <f>AE283</f>
        <v>52091.823248971079</v>
      </c>
      <c r="AR292" s="26">
        <f>AE282</f>
        <v>51294.395802014544</v>
      </c>
      <c r="AS292" s="27">
        <f>AE281</f>
        <v>50622.700103237701</v>
      </c>
      <c r="AT292" s="29">
        <f>AE280</f>
        <v>50041.398322889268</v>
      </c>
    </row>
    <row r="293" spans="9:46" x14ac:dyDescent="0.25">
      <c r="I293" s="3">
        <v>4000</v>
      </c>
      <c r="J293" s="3">
        <v>-40</v>
      </c>
      <c r="K293" s="10">
        <f t="shared" si="75"/>
        <v>194.24242424242431</v>
      </c>
      <c r="L293" s="10">
        <f t="shared" si="76"/>
        <v>148.79832970886821</v>
      </c>
      <c r="M293" s="10">
        <f t="shared" si="77"/>
        <v>-124.8566235785066</v>
      </c>
      <c r="N293" s="10">
        <f>(L293*(C$150+C$151*SIN(RADIANS(J293))))+(-M293*(C$149+C$151*COS(RADIANS(J293))))</f>
        <v>52336.820044438799</v>
      </c>
      <c r="O293" s="10"/>
      <c r="P293" s="3">
        <v>-4000</v>
      </c>
      <c r="Q293" s="3">
        <v>0</v>
      </c>
      <c r="R293" s="10">
        <f t="shared" si="78"/>
        <v>-97.121212121212153</v>
      </c>
      <c r="S293" s="10">
        <f t="shared" si="79"/>
        <v>-97.121212121212153</v>
      </c>
      <c r="T293" s="10">
        <f t="shared" si="80"/>
        <v>0</v>
      </c>
      <c r="U293" s="10">
        <f>(-S293*(C$150-C$151*SIN(RADIANS(Q293))))+(-T293*(C$149+K$151*COS(RADIANS(Q293))))</f>
        <v>9712.1212121212156</v>
      </c>
      <c r="W293" s="10">
        <f t="shared" si="81"/>
        <v>51.677117587656056</v>
      </c>
      <c r="X293" s="10">
        <f t="shared" si="82"/>
        <v>-124.8566235785066</v>
      </c>
      <c r="Y293" s="10">
        <f t="shared" si="83"/>
        <v>62048.941256560014</v>
      </c>
      <c r="AA293" s="3">
        <v>-4000</v>
      </c>
      <c r="AB293" s="3">
        <v>0</v>
      </c>
      <c r="AC293" s="25">
        <f t="shared" si="72"/>
        <v>51.677117587656056</v>
      </c>
      <c r="AD293" s="25">
        <f t="shared" si="73"/>
        <v>-124.8566235785066</v>
      </c>
      <c r="AE293" s="25">
        <f t="shared" si="74"/>
        <v>62048.941256560014</v>
      </c>
      <c r="AH293" s="10">
        <v>0</v>
      </c>
      <c r="AI293" s="20"/>
      <c r="AJ293" s="20"/>
      <c r="AK293" s="20"/>
      <c r="AL293" s="20"/>
      <c r="AM293" s="20"/>
      <c r="AO293" s="10">
        <v>0</v>
      </c>
      <c r="AP293" s="20"/>
      <c r="AQ293" s="20"/>
      <c r="AR293" s="20"/>
      <c r="AS293" s="20"/>
      <c r="AT293" s="20"/>
    </row>
    <row r="294" spans="9:46" x14ac:dyDescent="0.25">
      <c r="I294" s="3">
        <v>4000</v>
      </c>
      <c r="J294" s="3">
        <v>-40</v>
      </c>
      <c r="K294" s="10">
        <f t="shared" si="75"/>
        <v>194.24242424242431</v>
      </c>
      <c r="L294" s="10">
        <f t="shared" si="76"/>
        <v>148.79832970886821</v>
      </c>
      <c r="M294" s="10">
        <f t="shared" si="77"/>
        <v>-124.8566235785066</v>
      </c>
      <c r="N294" s="10">
        <f>(L294*(C$150+C$151*SIN(RADIANS(J294))))+(-M294*(C$149+C$151*COS(RADIANS(J294))))</f>
        <v>52336.820044438799</v>
      </c>
      <c r="O294" s="10"/>
      <c r="P294" s="3">
        <v>-4000</v>
      </c>
      <c r="Q294" s="3">
        <v>-20</v>
      </c>
      <c r="R294" s="10">
        <f t="shared" si="78"/>
        <v>-97.121212121212153</v>
      </c>
      <c r="S294" s="10">
        <f t="shared" si="79"/>
        <v>-91.264086352085982</v>
      </c>
      <c r="T294" s="10">
        <f t="shared" si="80"/>
        <v>33.217410889659654</v>
      </c>
      <c r="U294" s="10">
        <f>(-S294*(C$150-C$151*SIN(RADIANS(Q294))))+(-T294*(C$149+K$151*COS(RADIANS(Q294))))</f>
        <v>2282.6009577733676</v>
      </c>
      <c r="W294" s="10">
        <f t="shared" si="81"/>
        <v>57.534243356782227</v>
      </c>
      <c r="X294" s="10">
        <f t="shared" si="82"/>
        <v>-91.639212688846953</v>
      </c>
      <c r="Y294" s="10">
        <f t="shared" si="83"/>
        <v>54619.42100221217</v>
      </c>
      <c r="AA294" s="3">
        <v>-4000</v>
      </c>
      <c r="AB294" s="3">
        <v>-20</v>
      </c>
      <c r="AC294" s="24">
        <f t="shared" si="72"/>
        <v>57.534243356782227</v>
      </c>
      <c r="AD294" s="24">
        <f t="shared" si="73"/>
        <v>-91.639212688846953</v>
      </c>
      <c r="AE294" s="24">
        <f t="shared" si="74"/>
        <v>54619.42100221217</v>
      </c>
      <c r="AH294" s="10">
        <v>-2000</v>
      </c>
      <c r="AI294" s="21">
        <f>AE290</f>
        <v>51987.652481945646</v>
      </c>
      <c r="AJ294" s="23">
        <f>AE289</f>
        <v>52459.318442172662</v>
      </c>
      <c r="AK294" s="26">
        <f>AE288</f>
        <v>52858.032165650926</v>
      </c>
      <c r="AL294" s="27">
        <f>AE287</f>
        <v>53193.880015039351</v>
      </c>
      <c r="AM294" s="29">
        <f>AE286</f>
        <v>53484.530905213564</v>
      </c>
      <c r="AO294" s="10">
        <v>-2000</v>
      </c>
      <c r="AP294" s="21">
        <f>AE290</f>
        <v>51987.652481945646</v>
      </c>
      <c r="AQ294" s="23">
        <f>AE289</f>
        <v>52459.318442172662</v>
      </c>
      <c r="AR294" s="26">
        <f>AE288</f>
        <v>52858.032165650926</v>
      </c>
      <c r="AS294" s="27">
        <f>AE287</f>
        <v>53193.880015039351</v>
      </c>
      <c r="AT294" s="29">
        <f>AE286</f>
        <v>53484.530905213564</v>
      </c>
    </row>
    <row r="295" spans="9:46" x14ac:dyDescent="0.25">
      <c r="I295" s="3">
        <v>4000</v>
      </c>
      <c r="J295" s="3">
        <v>-40</v>
      </c>
      <c r="K295" s="10">
        <f t="shared" si="75"/>
        <v>194.24242424242431</v>
      </c>
      <c r="L295" s="10">
        <f t="shared" si="76"/>
        <v>148.79832970886821</v>
      </c>
      <c r="M295" s="10">
        <f t="shared" si="77"/>
        <v>-124.8566235785066</v>
      </c>
      <c r="N295" s="10">
        <f>(L295*(C$150+C$151*SIN(RADIANS(J295))))+(-M295*(C$149+C$151*COS(RADIANS(J295))))</f>
        <v>52336.820044438799</v>
      </c>
      <c r="O295" s="10"/>
      <c r="P295" s="3">
        <v>-4000</v>
      </c>
      <c r="Q295" s="3">
        <v>-40</v>
      </c>
      <c r="R295" s="10">
        <f t="shared" si="78"/>
        <v>-97.121212121212153</v>
      </c>
      <c r="S295" s="10">
        <f t="shared" si="79"/>
        <v>-74.399164854434105</v>
      </c>
      <c r="T295" s="10">
        <f t="shared" si="80"/>
        <v>62.4283117892533</v>
      </c>
      <c r="U295" s="10">
        <f>(-S295*(C$150-C$151*SIN(RADIANS(Q295))))+(-T295*(C$149+K$151*COS(RADIANS(Q295))))</f>
        <v>-6506.2909173869321</v>
      </c>
      <c r="W295" s="10">
        <f t="shared" si="81"/>
        <v>74.399164854434105</v>
      </c>
      <c r="X295" s="10">
        <f t="shared" si="82"/>
        <v>-62.4283117892533</v>
      </c>
      <c r="Y295" s="10">
        <f t="shared" si="83"/>
        <v>45830.529127051865</v>
      </c>
      <c r="AA295" s="3">
        <v>-4000</v>
      </c>
      <c r="AB295" s="3">
        <v>-40</v>
      </c>
      <c r="AC295" s="22">
        <f t="shared" si="72"/>
        <v>74.399164854434105</v>
      </c>
      <c r="AD295" s="22">
        <f t="shared" si="73"/>
        <v>-62.4283117892533</v>
      </c>
      <c r="AE295" s="22">
        <f t="shared" si="74"/>
        <v>45830.529127051865</v>
      </c>
      <c r="AH295" s="10">
        <v>-4000</v>
      </c>
      <c r="AI295" s="21">
        <f>AE295</f>
        <v>45830.529127051865</v>
      </c>
      <c r="AJ295" s="23">
        <f>AE294</f>
        <v>54619.42100221217</v>
      </c>
      <c r="AK295" s="26">
        <f>AE293</f>
        <v>62048.941256560014</v>
      </c>
      <c r="AL295" s="27">
        <f>AE292</f>
        <v>68307.03635708263</v>
      </c>
      <c r="AM295" s="29">
        <f>AE291</f>
        <v>73722.943932712544</v>
      </c>
      <c r="AO295" s="10">
        <v>-4000</v>
      </c>
      <c r="AP295" s="21">
        <f>AE295</f>
        <v>45830.529127051865</v>
      </c>
      <c r="AQ295" s="23">
        <f>AE294</f>
        <v>54619.42100221217</v>
      </c>
      <c r="AR295" s="26">
        <f>AE293</f>
        <v>62048.941256560014</v>
      </c>
      <c r="AS295" s="27">
        <f>AE292</f>
        <v>68307.03635708263</v>
      </c>
      <c r="AT295" s="29">
        <f>AE291</f>
        <v>73722.943932712544</v>
      </c>
    </row>
    <row r="297" spans="9:46" x14ac:dyDescent="0.25">
      <c r="I297" s="3">
        <v>2000</v>
      </c>
      <c r="J297" s="3">
        <v>40</v>
      </c>
      <c r="K297" s="10">
        <f>IF(I297&gt;0,(C$153*I297^2+C$154*I297+C$155),IF(I297&lt;0,-(C$157*(-I297)^2+C$158*(-I297)+C$159),0))</f>
        <v>10.424242424242522</v>
      </c>
      <c r="L297" s="10">
        <f>K297*COS(RADIANS(J297))</f>
        <v>7.9854329828160875</v>
      </c>
      <c r="M297" s="10">
        <f>K297*SIN(RADIANS(J297))</f>
        <v>6.7005738706718656</v>
      </c>
      <c r="N297" s="10">
        <f>(L297*(C$150+C$151*SIN(RADIANS(J297))))+(-M297*(C$149+C$151*COS(RADIANS(J297))))</f>
        <v>-1211.6288629199507</v>
      </c>
      <c r="O297" s="10"/>
      <c r="P297" s="3">
        <v>4000</v>
      </c>
      <c r="Q297" s="3">
        <v>40</v>
      </c>
      <c r="R297" s="10">
        <f>IF(P297&gt;0,(C$153*P297^2+C$154*P297+C$155),IF(P297&lt;0,-(C$157*(-P297)^2+C$158*(-P297)+C$159),0))</f>
        <v>194.24242424242431</v>
      </c>
      <c r="S297" s="10">
        <f>R297*COS(RADIANS(Q297))</f>
        <v>148.79832970886821</v>
      </c>
      <c r="T297" s="10">
        <f>R297*SIN(RADIANS(Q297))</f>
        <v>124.8566235785066</v>
      </c>
      <c r="U297" s="10">
        <f>(-S297*(C$150-C$151*SIN(RADIANS(Q297))))+(-T297*(C$149+K$151*COS(RADIANS(Q297))))</f>
        <v>-42772.247776547505</v>
      </c>
      <c r="W297" s="10">
        <f>L297+S297</f>
        <v>156.7837626916843</v>
      </c>
      <c r="X297" s="10">
        <f>M297+T297</f>
        <v>131.55719744917846</v>
      </c>
      <c r="Y297" s="10">
        <f>N297+U297</f>
        <v>-43983.876639467453</v>
      </c>
      <c r="AA297" s="3">
        <v>4000</v>
      </c>
      <c r="AB297" s="3">
        <v>40</v>
      </c>
      <c r="AC297" s="15">
        <f t="shared" ref="AC297:AC317" si="84">W297</f>
        <v>156.7837626916843</v>
      </c>
      <c r="AD297" s="15">
        <f t="shared" ref="AD297:AD317" si="85">X297</f>
        <v>131.55719744917846</v>
      </c>
      <c r="AE297" s="15">
        <f t="shared" ref="AE297:AE317" si="86">Y297</f>
        <v>-43983.876639467453</v>
      </c>
      <c r="AH297" s="10">
        <v>4000</v>
      </c>
      <c r="AI297" s="21">
        <f>AC301</f>
        <v>156.7837626916843</v>
      </c>
      <c r="AJ297" s="23">
        <f>AC300</f>
        <v>190.51360568698806</v>
      </c>
      <c r="AK297" s="26">
        <f>AC299</f>
        <v>202.2278572252404</v>
      </c>
      <c r="AL297" s="27">
        <f>AC298</f>
        <v>190.51360568698806</v>
      </c>
      <c r="AM297" s="29">
        <f>AC297</f>
        <v>156.7837626916843</v>
      </c>
      <c r="AN297" s="10"/>
      <c r="AO297" s="10">
        <v>4000</v>
      </c>
      <c r="AP297" s="21">
        <f>AC301</f>
        <v>156.7837626916843</v>
      </c>
      <c r="AQ297" s="23">
        <f>AC300</f>
        <v>190.51360568698806</v>
      </c>
      <c r="AR297" s="26">
        <f>AC299</f>
        <v>202.2278572252404</v>
      </c>
      <c r="AS297" s="27">
        <f>AC298</f>
        <v>190.51360568698806</v>
      </c>
      <c r="AT297" s="29">
        <f>AC297</f>
        <v>156.7837626916843</v>
      </c>
    </row>
    <row r="298" spans="9:46" x14ac:dyDescent="0.25">
      <c r="I298" s="3">
        <v>2000</v>
      </c>
      <c r="J298" s="3">
        <v>40</v>
      </c>
      <c r="K298" s="10">
        <f t="shared" ref="K298:K317" si="87">IF(I298&gt;0,(C$153*I298^2+C$154*I298+C$155),IF(I298&lt;0,-(C$157*(-I298)^2+C$158*(-I298)+C$159),0))</f>
        <v>10.424242424242522</v>
      </c>
      <c r="L298" s="10">
        <f t="shared" ref="L298:L317" si="88">K298*COS(RADIANS(J298))</f>
        <v>7.9854329828160875</v>
      </c>
      <c r="M298" s="10">
        <f t="shared" ref="M298:M317" si="89">K298*SIN(RADIANS(J298))</f>
        <v>6.7005738706718656</v>
      </c>
      <c r="N298" s="10">
        <f>(L298*(C$150+C$151*SIN(RADIANS(J298))))+(-M298*(C$149+C$151*COS(RADIANS(J298))))</f>
        <v>-1211.6288629199507</v>
      </c>
      <c r="O298" s="10"/>
      <c r="P298" s="3">
        <v>4000</v>
      </c>
      <c r="Q298" s="3">
        <v>20</v>
      </c>
      <c r="R298" s="10">
        <f t="shared" ref="R298:R317" si="90">IF(P298&gt;0,(C$153*P298^2+C$154*P298+C$155),IF(P298&lt;0,-(C$157*(-P298)^2+C$158*(-P298)+C$159),0))</f>
        <v>194.24242424242431</v>
      </c>
      <c r="S298" s="10">
        <f t="shared" ref="S298:S317" si="91">R298*COS(RADIANS(Q298))</f>
        <v>182.52817270417196</v>
      </c>
      <c r="T298" s="10">
        <f t="shared" ref="T298:T317" si="92">R298*SIN(RADIANS(Q298))</f>
        <v>66.434821779319307</v>
      </c>
      <c r="U298" s="10">
        <f>(-S298*(C$150-C$151*SIN(RADIANS(Q298))))+(-T298*(C$149+K$151*COS(RADIANS(Q298))))</f>
        <v>-31940.432625287656</v>
      </c>
      <c r="W298" s="10">
        <f t="shared" ref="W298:W317" si="93">L298+S298</f>
        <v>190.51360568698806</v>
      </c>
      <c r="X298" s="10">
        <f t="shared" ref="X298:X317" si="94">M298+T298</f>
        <v>73.135395649991167</v>
      </c>
      <c r="Y298" s="10">
        <f t="shared" ref="Y298:Y317" si="95">N298+U298</f>
        <v>-33152.061488207604</v>
      </c>
      <c r="AA298" s="3">
        <v>4000</v>
      </c>
      <c r="AB298" s="3">
        <v>20</v>
      </c>
      <c r="AC298" s="28">
        <f t="shared" si="84"/>
        <v>190.51360568698806</v>
      </c>
      <c r="AD298" s="28">
        <f t="shared" si="85"/>
        <v>73.135395649991167</v>
      </c>
      <c r="AE298" s="28">
        <f t="shared" si="86"/>
        <v>-33152.061488207604</v>
      </c>
      <c r="AH298" s="10">
        <v>2000</v>
      </c>
      <c r="AI298" s="21">
        <f>AC306</f>
        <v>15.970865965632175</v>
      </c>
      <c r="AJ298" s="23">
        <f>AC305</f>
        <v>17.781016666160195</v>
      </c>
      <c r="AK298" s="26">
        <f>AC304</f>
        <v>18.409675407058607</v>
      </c>
      <c r="AL298" s="27">
        <f>AC303</f>
        <v>17.781016666160195</v>
      </c>
      <c r="AM298" s="29">
        <f>AC302</f>
        <v>15.970865965632175</v>
      </c>
      <c r="AN298" s="10"/>
      <c r="AO298" s="10">
        <v>2000</v>
      </c>
      <c r="AP298" s="21">
        <f>AC306</f>
        <v>15.970865965632175</v>
      </c>
      <c r="AQ298" s="23">
        <f>AC305</f>
        <v>17.781016666160195</v>
      </c>
      <c r="AR298" s="26">
        <f>AC304</f>
        <v>18.409675407058607</v>
      </c>
      <c r="AS298" s="27">
        <f>AC303</f>
        <v>17.781016666160195</v>
      </c>
      <c r="AT298" s="29">
        <f>AC302</f>
        <v>15.970865965632175</v>
      </c>
    </row>
    <row r="299" spans="9:46" x14ac:dyDescent="0.25">
      <c r="I299" s="3">
        <v>2000</v>
      </c>
      <c r="J299" s="3">
        <v>40</v>
      </c>
      <c r="K299" s="10">
        <f t="shared" si="87"/>
        <v>10.424242424242522</v>
      </c>
      <c r="L299" s="10">
        <f t="shared" si="88"/>
        <v>7.9854329828160875</v>
      </c>
      <c r="M299" s="10">
        <f t="shared" si="89"/>
        <v>6.7005738706718656</v>
      </c>
      <c r="N299" s="10">
        <f>(L299*(C$150+C$151*SIN(RADIANS(J299))))+(-M299*(C$149+C$151*COS(RADIANS(J299))))</f>
        <v>-1211.6288629199507</v>
      </c>
      <c r="O299" s="10"/>
      <c r="P299" s="3">
        <v>4000</v>
      </c>
      <c r="Q299" s="3">
        <v>0</v>
      </c>
      <c r="R299" s="10">
        <f t="shared" si="90"/>
        <v>194.24242424242431</v>
      </c>
      <c r="S299" s="10">
        <f t="shared" si="91"/>
        <v>194.24242424242431</v>
      </c>
      <c r="T299" s="10">
        <f t="shared" si="92"/>
        <v>0</v>
      </c>
      <c r="U299" s="10">
        <f>(-S299*(C$150-C$151*SIN(RADIANS(Q299))))+(-T299*(C$149+K$151*COS(RADIANS(Q299))))</f>
        <v>-19424.242424242431</v>
      </c>
      <c r="W299" s="10">
        <f t="shared" si="93"/>
        <v>202.2278572252404</v>
      </c>
      <c r="X299" s="10">
        <f t="shared" si="94"/>
        <v>6.7005738706718656</v>
      </c>
      <c r="Y299" s="10">
        <f t="shared" si="95"/>
        <v>-20635.871287162383</v>
      </c>
      <c r="AA299" s="3">
        <v>4000</v>
      </c>
      <c r="AB299" s="3">
        <v>0</v>
      </c>
      <c r="AC299" s="25">
        <f t="shared" si="84"/>
        <v>202.2278572252404</v>
      </c>
      <c r="AD299" s="25">
        <f t="shared" si="85"/>
        <v>6.7005738706718656</v>
      </c>
      <c r="AE299" s="25">
        <f t="shared" si="86"/>
        <v>-20635.871287162383</v>
      </c>
      <c r="AH299" s="10">
        <v>0</v>
      </c>
      <c r="AI299" s="20"/>
      <c r="AJ299" s="20"/>
      <c r="AK299" s="20"/>
      <c r="AL299" s="20"/>
      <c r="AM299" s="20"/>
      <c r="AN299" s="10"/>
      <c r="AO299" s="10">
        <v>0</v>
      </c>
      <c r="AP299" s="20"/>
      <c r="AQ299" s="20"/>
      <c r="AR299" s="20"/>
      <c r="AS299" s="20"/>
      <c r="AT299" s="20"/>
    </row>
    <row r="300" spans="9:46" x14ac:dyDescent="0.25">
      <c r="I300" s="3">
        <v>2000</v>
      </c>
      <c r="J300" s="3">
        <v>40</v>
      </c>
      <c r="K300" s="10">
        <f t="shared" si="87"/>
        <v>10.424242424242522</v>
      </c>
      <c r="L300" s="10">
        <f t="shared" si="88"/>
        <v>7.9854329828160875</v>
      </c>
      <c r="M300" s="10">
        <f t="shared" si="89"/>
        <v>6.7005738706718656</v>
      </c>
      <c r="N300" s="10">
        <f>(L300*(C$150+C$151*SIN(RADIANS(J300))))+(-M300*(C$149+C$151*COS(RADIANS(J300))))</f>
        <v>-1211.6288629199507</v>
      </c>
      <c r="O300" s="10"/>
      <c r="P300" s="3">
        <v>4000</v>
      </c>
      <c r="Q300" s="3">
        <v>-20</v>
      </c>
      <c r="R300" s="10">
        <f t="shared" si="90"/>
        <v>194.24242424242431</v>
      </c>
      <c r="S300" s="10">
        <f t="shared" si="91"/>
        <v>182.52817270417196</v>
      </c>
      <c r="T300" s="10">
        <f t="shared" si="92"/>
        <v>-66.434821779319307</v>
      </c>
      <c r="U300" s="10">
        <f>(-S300*(C$150-C$151*SIN(RADIANS(Q300))))+(-T300*(C$149+K$151*COS(RADIANS(Q300))))</f>
        <v>-4565.2019155467351</v>
      </c>
      <c r="W300" s="10">
        <f t="shared" si="93"/>
        <v>190.51360568698806</v>
      </c>
      <c r="X300" s="10">
        <f t="shared" si="94"/>
        <v>-59.73424790864744</v>
      </c>
      <c r="Y300" s="10">
        <f t="shared" si="95"/>
        <v>-5776.8307784666858</v>
      </c>
      <c r="AA300" s="3">
        <v>4000</v>
      </c>
      <c r="AB300" s="3">
        <v>-20</v>
      </c>
      <c r="AC300" s="24">
        <f t="shared" si="84"/>
        <v>190.51360568698806</v>
      </c>
      <c r="AD300" s="24">
        <f t="shared" si="85"/>
        <v>-59.73424790864744</v>
      </c>
      <c r="AE300" s="24">
        <f t="shared" si="86"/>
        <v>-5776.8307784666858</v>
      </c>
      <c r="AH300" s="10">
        <v>-2000</v>
      </c>
      <c r="AI300" s="21">
        <f>AC312</f>
        <v>3.9927164914080437</v>
      </c>
      <c r="AJ300" s="23">
        <f>AC311</f>
        <v>3.0876411411440339</v>
      </c>
      <c r="AK300" s="26">
        <f>AC310</f>
        <v>2.7733117706948267</v>
      </c>
      <c r="AL300" s="27">
        <f>AC309</f>
        <v>3.0876411411440339</v>
      </c>
      <c r="AM300" s="29">
        <f>AC308</f>
        <v>3.9927164914080437</v>
      </c>
      <c r="AN300" s="10"/>
      <c r="AO300" s="10">
        <v>-2000</v>
      </c>
      <c r="AP300" s="21">
        <f>AC312</f>
        <v>3.9927164914080437</v>
      </c>
      <c r="AQ300" s="23">
        <f>AC311</f>
        <v>3.0876411411440339</v>
      </c>
      <c r="AR300" s="26">
        <f>AC310</f>
        <v>2.7733117706948267</v>
      </c>
      <c r="AS300" s="27">
        <f>AC309</f>
        <v>3.0876411411440339</v>
      </c>
      <c r="AT300" s="29">
        <f>AC308</f>
        <v>3.9927164914080437</v>
      </c>
    </row>
    <row r="301" spans="9:46" x14ac:dyDescent="0.25">
      <c r="I301" s="3">
        <v>2000</v>
      </c>
      <c r="J301" s="3">
        <v>40</v>
      </c>
      <c r="K301" s="10">
        <f t="shared" si="87"/>
        <v>10.424242424242522</v>
      </c>
      <c r="L301" s="10">
        <f t="shared" si="88"/>
        <v>7.9854329828160875</v>
      </c>
      <c r="M301" s="10">
        <f t="shared" si="89"/>
        <v>6.7005738706718656</v>
      </c>
      <c r="N301" s="10">
        <f>(L301*(C$150+C$151*SIN(RADIANS(J301))))+(-M301*(C$149+C$151*COS(RADIANS(J301))))</f>
        <v>-1211.6288629199507</v>
      </c>
      <c r="O301" s="10"/>
      <c r="P301" s="3">
        <v>4000</v>
      </c>
      <c r="Q301" s="3">
        <v>-40</v>
      </c>
      <c r="R301" s="10">
        <f t="shared" si="90"/>
        <v>194.24242424242431</v>
      </c>
      <c r="S301" s="10">
        <f t="shared" si="91"/>
        <v>148.79832970886821</v>
      </c>
      <c r="T301" s="10">
        <f t="shared" si="92"/>
        <v>-124.8566235785066</v>
      </c>
      <c r="U301" s="10">
        <f>(-S301*(C$150-C$151*SIN(RADIANS(Q301))))+(-T301*(C$149+K$151*COS(RADIANS(Q301))))</f>
        <v>13012.581834773864</v>
      </c>
      <c r="W301" s="10">
        <f t="shared" si="93"/>
        <v>156.7837626916843</v>
      </c>
      <c r="X301" s="10">
        <f t="shared" si="94"/>
        <v>-118.15604970783474</v>
      </c>
      <c r="Y301" s="10">
        <f t="shared" si="95"/>
        <v>11800.952971853912</v>
      </c>
      <c r="AA301" s="3">
        <v>4000</v>
      </c>
      <c r="AB301" s="3">
        <v>-40</v>
      </c>
      <c r="AC301" s="22">
        <f t="shared" si="84"/>
        <v>156.7837626916843</v>
      </c>
      <c r="AD301" s="22">
        <f t="shared" si="85"/>
        <v>-118.15604970783474</v>
      </c>
      <c r="AE301" s="22">
        <f t="shared" si="86"/>
        <v>11800.952971853912</v>
      </c>
      <c r="AH301" s="10">
        <v>-4000</v>
      </c>
      <c r="AI301" s="21">
        <f>AC317</f>
        <v>-66.413731871618012</v>
      </c>
      <c r="AJ301" s="23">
        <f>AC316</f>
        <v>-83.27865336926989</v>
      </c>
      <c r="AK301" s="26">
        <f>AC315</f>
        <v>-89.13577913839606</v>
      </c>
      <c r="AL301" s="27">
        <f>AC314</f>
        <v>-83.27865336926989</v>
      </c>
      <c r="AM301" s="29">
        <f>AC313</f>
        <v>-66.413731871618012</v>
      </c>
      <c r="AN301" s="10"/>
      <c r="AO301" s="10">
        <v>-4000</v>
      </c>
      <c r="AP301" s="21">
        <f>AC317</f>
        <v>-66.413731871618012</v>
      </c>
      <c r="AQ301" s="23">
        <f>AC316</f>
        <v>-83.27865336926989</v>
      </c>
      <c r="AR301" s="26">
        <f>AC315</f>
        <v>-89.13577913839606</v>
      </c>
      <c r="AS301" s="27">
        <f>AC314</f>
        <v>-83.27865336926989</v>
      </c>
      <c r="AT301" s="29">
        <f>AC313</f>
        <v>-66.413731871618012</v>
      </c>
    </row>
    <row r="302" spans="9:46" x14ac:dyDescent="0.25">
      <c r="I302" s="3">
        <v>2000</v>
      </c>
      <c r="J302" s="3">
        <v>40</v>
      </c>
      <c r="K302" s="10">
        <f t="shared" si="87"/>
        <v>10.424242424242522</v>
      </c>
      <c r="L302" s="10">
        <f t="shared" si="88"/>
        <v>7.9854329828160875</v>
      </c>
      <c r="M302" s="10">
        <f t="shared" si="89"/>
        <v>6.7005738706718656</v>
      </c>
      <c r="N302" s="10">
        <f>(L302*(C$150+C$151*SIN(RADIANS(J302))))+(-M302*(C$149+C$151*COS(RADIANS(J302))))</f>
        <v>-1211.6288629199507</v>
      </c>
      <c r="O302" s="10"/>
      <c r="P302" s="3">
        <v>2000</v>
      </c>
      <c r="Q302" s="3">
        <v>40</v>
      </c>
      <c r="R302" s="10">
        <f t="shared" si="90"/>
        <v>10.424242424242522</v>
      </c>
      <c r="S302" s="10">
        <f t="shared" si="91"/>
        <v>7.9854329828160875</v>
      </c>
      <c r="T302" s="10">
        <f t="shared" si="92"/>
        <v>6.7005738706718656</v>
      </c>
      <c r="U302" s="10">
        <f>(-S302*(C$150-C$151*SIN(RADIANS(Q302))))+(-T302*(C$149+K$151*COS(RADIANS(Q302))))</f>
        <v>-2295.4217215495282</v>
      </c>
      <c r="W302" s="10">
        <f t="shared" si="93"/>
        <v>15.970865965632175</v>
      </c>
      <c r="X302" s="10">
        <f t="shared" si="94"/>
        <v>13.401147741343731</v>
      </c>
      <c r="Y302" s="10">
        <f t="shared" si="95"/>
        <v>-3507.050584469479</v>
      </c>
      <c r="AA302" s="3">
        <v>2000</v>
      </c>
      <c r="AB302" s="3">
        <v>40</v>
      </c>
      <c r="AC302" s="15">
        <f t="shared" si="84"/>
        <v>15.970865965632175</v>
      </c>
      <c r="AD302" s="15">
        <f t="shared" si="85"/>
        <v>13.401147741343731</v>
      </c>
      <c r="AE302" s="15">
        <f t="shared" si="86"/>
        <v>-3507.050584469479</v>
      </c>
      <c r="AH302" s="10"/>
      <c r="AI302" s="10"/>
      <c r="AJ302" s="10"/>
      <c r="AK302" s="10"/>
      <c r="AL302" s="10"/>
      <c r="AM302" s="10"/>
      <c r="AN302" s="10"/>
      <c r="AO302" s="10"/>
      <c r="AP302" s="10"/>
      <c r="AQ302" s="10"/>
      <c r="AR302" s="10"/>
      <c r="AS302" s="10"/>
      <c r="AT302" s="10"/>
    </row>
    <row r="303" spans="9:46" x14ac:dyDescent="0.25">
      <c r="I303" s="3">
        <v>2000</v>
      </c>
      <c r="J303" s="3">
        <v>40</v>
      </c>
      <c r="K303" s="10">
        <f t="shared" si="87"/>
        <v>10.424242424242522</v>
      </c>
      <c r="L303" s="10">
        <f t="shared" si="88"/>
        <v>7.9854329828160875</v>
      </c>
      <c r="M303" s="10">
        <f t="shared" si="89"/>
        <v>6.7005738706718656</v>
      </c>
      <c r="N303" s="10">
        <f>(L303*(C$150+C$151*SIN(RADIANS(J303))))+(-M303*(C$149+C$151*COS(RADIANS(J303))))</f>
        <v>-1211.6288629199507</v>
      </c>
      <c r="O303" s="10"/>
      <c r="P303" s="3">
        <v>2000</v>
      </c>
      <c r="Q303" s="3">
        <v>20</v>
      </c>
      <c r="R303" s="10">
        <f t="shared" si="90"/>
        <v>10.424242424242522</v>
      </c>
      <c r="S303" s="10">
        <f t="shared" si="91"/>
        <v>9.7955836833441072</v>
      </c>
      <c r="T303" s="10">
        <f t="shared" si="92"/>
        <v>3.5653008880009436</v>
      </c>
      <c r="U303" s="10">
        <f>(-S303*(C$150-C$151*SIN(RADIANS(Q303))))+(-T303*(C$149+K$151*COS(RADIANS(Q303))))</f>
        <v>-1714.1199412011006</v>
      </c>
      <c r="W303" s="10">
        <f t="shared" si="93"/>
        <v>17.781016666160195</v>
      </c>
      <c r="X303" s="10">
        <f t="shared" si="94"/>
        <v>10.265874758672808</v>
      </c>
      <c r="Y303" s="10">
        <f t="shared" si="95"/>
        <v>-2925.7488041210513</v>
      </c>
      <c r="AA303" s="3">
        <v>2000</v>
      </c>
      <c r="AB303" s="3">
        <v>20</v>
      </c>
      <c r="AC303" s="28">
        <f t="shared" si="84"/>
        <v>17.781016666160195</v>
      </c>
      <c r="AD303" s="28">
        <f t="shared" si="85"/>
        <v>10.265874758672808</v>
      </c>
      <c r="AE303" s="28">
        <f t="shared" si="86"/>
        <v>-2925.7488041210513</v>
      </c>
      <c r="AH303" s="10"/>
      <c r="AI303" s="10"/>
      <c r="AJ303" s="10"/>
      <c r="AK303" s="10"/>
      <c r="AL303" s="10"/>
      <c r="AM303" s="10"/>
      <c r="AN303" s="10"/>
      <c r="AO303" s="10"/>
      <c r="AP303" s="10"/>
      <c r="AQ303" s="10"/>
      <c r="AR303" s="10"/>
      <c r="AS303" s="10"/>
      <c r="AT303" s="10"/>
    </row>
    <row r="304" spans="9:46" x14ac:dyDescent="0.25">
      <c r="I304" s="3">
        <v>2000</v>
      </c>
      <c r="J304" s="3">
        <v>40</v>
      </c>
      <c r="K304" s="10">
        <f t="shared" si="87"/>
        <v>10.424242424242522</v>
      </c>
      <c r="L304" s="10">
        <f t="shared" si="88"/>
        <v>7.9854329828160875</v>
      </c>
      <c r="M304" s="10">
        <f t="shared" si="89"/>
        <v>6.7005738706718656</v>
      </c>
      <c r="N304" s="10">
        <f>(L304*(C$150+C$151*SIN(RADIANS(J304))))+(-M304*(C$149+C$151*COS(RADIANS(J304))))</f>
        <v>-1211.6288629199507</v>
      </c>
      <c r="O304" s="10"/>
      <c r="P304" s="3">
        <v>2000</v>
      </c>
      <c r="Q304" s="3">
        <v>0</v>
      </c>
      <c r="R304" s="10">
        <f t="shared" si="90"/>
        <v>10.424242424242522</v>
      </c>
      <c r="S304" s="10">
        <f t="shared" si="91"/>
        <v>10.424242424242522</v>
      </c>
      <c r="T304" s="10">
        <f t="shared" si="92"/>
        <v>0</v>
      </c>
      <c r="U304" s="10">
        <f>(-S304*(C$150-C$151*SIN(RADIANS(Q304))))+(-T304*(C$149+K$151*COS(RADIANS(Q304))))</f>
        <v>-1042.424242424252</v>
      </c>
      <c r="W304" s="10">
        <f t="shared" si="93"/>
        <v>18.409675407058607</v>
      </c>
      <c r="X304" s="10">
        <f t="shared" si="94"/>
        <v>6.7005738706718656</v>
      </c>
      <c r="Y304" s="10">
        <f t="shared" si="95"/>
        <v>-2254.0531053442028</v>
      </c>
      <c r="AA304" s="3">
        <v>2000</v>
      </c>
      <c r="AB304" s="3">
        <v>0</v>
      </c>
      <c r="AC304" s="25">
        <f t="shared" si="84"/>
        <v>18.409675407058607</v>
      </c>
      <c r="AD304" s="25">
        <f t="shared" si="85"/>
        <v>6.7005738706718656</v>
      </c>
      <c r="AE304" s="25">
        <f t="shared" si="86"/>
        <v>-2254.0531053442028</v>
      </c>
      <c r="AH304" s="10"/>
      <c r="AI304" s="10">
        <v>-40</v>
      </c>
      <c r="AJ304" s="10">
        <v>-20</v>
      </c>
      <c r="AK304" s="10">
        <v>0</v>
      </c>
      <c r="AL304" s="10">
        <v>20</v>
      </c>
      <c r="AM304" s="10">
        <v>40</v>
      </c>
      <c r="AN304" s="10"/>
      <c r="AO304" s="10"/>
      <c r="AP304" s="10">
        <v>-40</v>
      </c>
      <c r="AQ304" s="10">
        <v>-20</v>
      </c>
      <c r="AR304" s="10">
        <v>0</v>
      </c>
      <c r="AS304" s="10">
        <v>20</v>
      </c>
      <c r="AT304" s="10">
        <v>40</v>
      </c>
    </row>
    <row r="305" spans="9:46" x14ac:dyDescent="0.25">
      <c r="I305" s="3">
        <v>2000</v>
      </c>
      <c r="J305" s="3">
        <v>40</v>
      </c>
      <c r="K305" s="10">
        <f t="shared" si="87"/>
        <v>10.424242424242522</v>
      </c>
      <c r="L305" s="10">
        <f t="shared" si="88"/>
        <v>7.9854329828160875</v>
      </c>
      <c r="M305" s="10">
        <f t="shared" si="89"/>
        <v>6.7005738706718656</v>
      </c>
      <c r="N305" s="10">
        <f>(L305*(C$150+C$151*SIN(RADIANS(J305))))+(-M305*(C$149+C$151*COS(RADIANS(J305))))</f>
        <v>-1211.6288629199507</v>
      </c>
      <c r="O305" s="10"/>
      <c r="P305" s="3">
        <v>2000</v>
      </c>
      <c r="Q305" s="3">
        <v>-20</v>
      </c>
      <c r="R305" s="10">
        <f t="shared" si="90"/>
        <v>10.424242424242522</v>
      </c>
      <c r="S305" s="10">
        <f t="shared" si="91"/>
        <v>9.7955836833441072</v>
      </c>
      <c r="T305" s="10">
        <f t="shared" si="92"/>
        <v>-3.5653008880009436</v>
      </c>
      <c r="U305" s="10">
        <f>(-S305*(C$150-C$151*SIN(RADIANS(Q305))))+(-T305*(C$149+K$151*COS(RADIANS(Q305))))</f>
        <v>-244.99679546772109</v>
      </c>
      <c r="W305" s="10">
        <f t="shared" si="93"/>
        <v>17.781016666160195</v>
      </c>
      <c r="X305" s="10">
        <f t="shared" si="94"/>
        <v>3.135272982670922</v>
      </c>
      <c r="Y305" s="10">
        <f t="shared" si="95"/>
        <v>-1456.6256583876718</v>
      </c>
      <c r="AA305" s="3">
        <v>2000</v>
      </c>
      <c r="AB305" s="3">
        <v>-20</v>
      </c>
      <c r="AC305" s="24">
        <f t="shared" si="84"/>
        <v>17.781016666160195</v>
      </c>
      <c r="AD305" s="24">
        <f t="shared" si="85"/>
        <v>3.135272982670922</v>
      </c>
      <c r="AE305" s="24">
        <f t="shared" si="86"/>
        <v>-1456.6256583876718</v>
      </c>
      <c r="AH305" s="10">
        <v>4000</v>
      </c>
      <c r="AI305" s="21">
        <f>AD301</f>
        <v>-118.15604970783474</v>
      </c>
      <c r="AJ305" s="23">
        <f>AD300</f>
        <v>-59.73424790864744</v>
      </c>
      <c r="AK305" s="26">
        <f>AD299</f>
        <v>6.7005738706718656</v>
      </c>
      <c r="AL305" s="27">
        <f>AD298</f>
        <v>73.135395649991167</v>
      </c>
      <c r="AM305" s="29">
        <f>AD297</f>
        <v>131.55719744917846</v>
      </c>
      <c r="AN305" s="10"/>
      <c r="AO305" s="10">
        <v>4000</v>
      </c>
      <c r="AP305" s="21">
        <f>AD301</f>
        <v>-118.15604970783474</v>
      </c>
      <c r="AQ305" s="23">
        <f>AD300</f>
        <v>-59.73424790864744</v>
      </c>
      <c r="AR305" s="26">
        <f>AD299</f>
        <v>6.7005738706718656</v>
      </c>
      <c r="AS305" s="27">
        <f>AD298</f>
        <v>73.135395649991167</v>
      </c>
      <c r="AT305" s="29">
        <f>AD297</f>
        <v>131.55719744917846</v>
      </c>
    </row>
    <row r="306" spans="9:46" x14ac:dyDescent="0.25">
      <c r="I306" s="3">
        <v>2000</v>
      </c>
      <c r="J306" s="3">
        <v>40</v>
      </c>
      <c r="K306" s="10">
        <f t="shared" si="87"/>
        <v>10.424242424242522</v>
      </c>
      <c r="L306" s="10">
        <f t="shared" si="88"/>
        <v>7.9854329828160875</v>
      </c>
      <c r="M306" s="10">
        <f t="shared" si="89"/>
        <v>6.7005738706718656</v>
      </c>
      <c r="N306" s="10">
        <f>(L306*(C$150+C$151*SIN(RADIANS(J306))))+(-M306*(C$149+C$151*COS(RADIANS(J306))))</f>
        <v>-1211.6288629199507</v>
      </c>
      <c r="O306" s="10"/>
      <c r="P306" s="3">
        <v>2000</v>
      </c>
      <c r="Q306" s="3">
        <v>-40</v>
      </c>
      <c r="R306" s="10">
        <f t="shared" si="90"/>
        <v>10.424242424242522</v>
      </c>
      <c r="S306" s="10">
        <f t="shared" si="91"/>
        <v>7.9854329828160875</v>
      </c>
      <c r="T306" s="10">
        <f t="shared" si="92"/>
        <v>-6.7005738706718656</v>
      </c>
      <c r="U306" s="10">
        <f>(-S306*(C$150-C$151*SIN(RADIANS(Q306))))+(-T306*(C$149+K$151*COS(RADIANS(Q306))))</f>
        <v>698.33512498631057</v>
      </c>
      <c r="W306" s="10">
        <f t="shared" si="93"/>
        <v>15.970865965632175</v>
      </c>
      <c r="X306" s="10">
        <f t="shared" si="94"/>
        <v>0</v>
      </c>
      <c r="Y306" s="10">
        <f t="shared" si="95"/>
        <v>-513.29373793364016</v>
      </c>
      <c r="AA306" s="3">
        <v>2000</v>
      </c>
      <c r="AB306" s="3">
        <v>-40</v>
      </c>
      <c r="AC306" s="22">
        <f t="shared" si="84"/>
        <v>15.970865965632175</v>
      </c>
      <c r="AD306" s="22">
        <f t="shared" si="85"/>
        <v>0</v>
      </c>
      <c r="AE306" s="22">
        <f t="shared" si="86"/>
        <v>-513.29373793364016</v>
      </c>
      <c r="AH306" s="10">
        <v>2000</v>
      </c>
      <c r="AI306" s="21">
        <f>AD306</f>
        <v>0</v>
      </c>
      <c r="AJ306" s="23">
        <f>AD305</f>
        <v>3.135272982670922</v>
      </c>
      <c r="AK306" s="26">
        <f>AD304</f>
        <v>6.7005738706718656</v>
      </c>
      <c r="AL306" s="27">
        <f>AD303</f>
        <v>10.265874758672808</v>
      </c>
      <c r="AM306" s="29">
        <f>AD302</f>
        <v>13.401147741343731</v>
      </c>
      <c r="AN306" s="10"/>
      <c r="AO306" s="10">
        <v>2000</v>
      </c>
      <c r="AP306" s="21">
        <f>AD306</f>
        <v>0</v>
      </c>
      <c r="AQ306" s="23">
        <f>AD305</f>
        <v>3.135272982670922</v>
      </c>
      <c r="AR306" s="26">
        <f>AD304</f>
        <v>6.7005738706718656</v>
      </c>
      <c r="AS306" s="27">
        <f>AD303</f>
        <v>10.265874758672808</v>
      </c>
      <c r="AT306" s="29">
        <f>AD302</f>
        <v>13.401147741343731</v>
      </c>
    </row>
    <row r="307" spans="9:46" x14ac:dyDescent="0.25">
      <c r="I307" s="3">
        <v>2000</v>
      </c>
      <c r="J307" s="3">
        <v>40</v>
      </c>
      <c r="K307" s="10">
        <f t="shared" si="87"/>
        <v>10.424242424242522</v>
      </c>
      <c r="L307" s="10">
        <f t="shared" si="88"/>
        <v>7.9854329828160875</v>
      </c>
      <c r="M307" s="10">
        <f t="shared" si="89"/>
        <v>6.7005738706718656</v>
      </c>
      <c r="N307" s="10">
        <f>(L307*(C$150+C$151*SIN(RADIANS(J307))))+(-M307*(C$149+C$151*COS(RADIANS(J307))))</f>
        <v>-1211.6288629199507</v>
      </c>
      <c r="O307" s="10"/>
      <c r="P307" s="3">
        <v>0</v>
      </c>
      <c r="Q307" s="3">
        <v>0</v>
      </c>
      <c r="R307" s="10">
        <f t="shared" si="90"/>
        <v>0</v>
      </c>
      <c r="S307" s="10">
        <f t="shared" si="91"/>
        <v>0</v>
      </c>
      <c r="T307" s="10">
        <f t="shared" si="92"/>
        <v>0</v>
      </c>
      <c r="U307" s="10">
        <f>(-S307*(C$150-C$151*SIN(RADIANS(Q307))))+(-T307*(C$149+K$151*COS(RADIANS(Q307))))</f>
        <v>0</v>
      </c>
      <c r="W307" s="10">
        <f t="shared" si="93"/>
        <v>7.9854329828160875</v>
      </c>
      <c r="X307" s="10">
        <f t="shared" si="94"/>
        <v>6.7005738706718656</v>
      </c>
      <c r="Y307" s="10">
        <f t="shared" si="95"/>
        <v>-1211.6288629199507</v>
      </c>
      <c r="AA307" s="3">
        <v>0</v>
      </c>
      <c r="AB307" s="3">
        <v>0</v>
      </c>
      <c r="AC307" s="10">
        <f t="shared" si="84"/>
        <v>7.9854329828160875</v>
      </c>
      <c r="AD307" s="10">
        <f t="shared" si="85"/>
        <v>6.7005738706718656</v>
      </c>
      <c r="AE307" s="10">
        <f t="shared" si="86"/>
        <v>-1211.6288629199507</v>
      </c>
      <c r="AH307" s="10">
        <v>0</v>
      </c>
      <c r="AI307" s="20"/>
      <c r="AJ307" s="20"/>
      <c r="AK307" s="20"/>
      <c r="AL307" s="20"/>
      <c r="AM307" s="20"/>
      <c r="AN307" s="10"/>
      <c r="AO307" s="10">
        <v>0</v>
      </c>
      <c r="AP307" s="20"/>
      <c r="AQ307" s="20"/>
      <c r="AR307" s="20"/>
      <c r="AS307" s="20"/>
      <c r="AT307" s="20"/>
    </row>
    <row r="308" spans="9:46" x14ac:dyDescent="0.25">
      <c r="I308" s="3">
        <v>2000</v>
      </c>
      <c r="J308" s="3">
        <v>40</v>
      </c>
      <c r="K308" s="10">
        <f t="shared" si="87"/>
        <v>10.424242424242522</v>
      </c>
      <c r="L308" s="10">
        <f t="shared" si="88"/>
        <v>7.9854329828160875</v>
      </c>
      <c r="M308" s="10">
        <f t="shared" si="89"/>
        <v>6.7005738706718656</v>
      </c>
      <c r="N308" s="10">
        <f>(L308*(C$150+C$151*SIN(RADIANS(J308))))+(-M308*(C$149+C$151*COS(RADIANS(J308))))</f>
        <v>-1211.6288629199507</v>
      </c>
      <c r="O308" s="10"/>
      <c r="P308" s="3">
        <v>-2000</v>
      </c>
      <c r="Q308" s="3">
        <v>40</v>
      </c>
      <c r="R308" s="10">
        <f t="shared" si="90"/>
        <v>-5.2121212121212608</v>
      </c>
      <c r="S308" s="10">
        <f t="shared" si="91"/>
        <v>-3.9927164914080437</v>
      </c>
      <c r="T308" s="10">
        <f t="shared" si="92"/>
        <v>-3.3502869353359328</v>
      </c>
      <c r="U308" s="10">
        <f>(-S308*(C$150-C$151*SIN(RADIANS(Q308))))+(-T308*(C$149+K$151*COS(RADIANS(Q308))))</f>
        <v>1147.7108607747641</v>
      </c>
      <c r="W308" s="10">
        <f t="shared" si="93"/>
        <v>3.9927164914080437</v>
      </c>
      <c r="X308" s="10">
        <f t="shared" si="94"/>
        <v>3.3502869353359328</v>
      </c>
      <c r="Y308" s="10">
        <f t="shared" si="95"/>
        <v>-63.91800214518662</v>
      </c>
      <c r="AA308" s="3">
        <v>-2000</v>
      </c>
      <c r="AB308" s="3">
        <v>40</v>
      </c>
      <c r="AC308" s="15">
        <f t="shared" si="84"/>
        <v>3.9927164914080437</v>
      </c>
      <c r="AD308" s="15">
        <f t="shared" si="85"/>
        <v>3.3502869353359328</v>
      </c>
      <c r="AE308" s="15">
        <f t="shared" si="86"/>
        <v>-63.91800214518662</v>
      </c>
      <c r="AH308" s="10">
        <v>-2000</v>
      </c>
      <c r="AI308" s="21">
        <f>AD312</f>
        <v>10.050860806007798</v>
      </c>
      <c r="AJ308" s="23">
        <f>AD311</f>
        <v>8.4832243146723378</v>
      </c>
      <c r="AK308" s="26">
        <f>AD310</f>
        <v>6.7005738706718656</v>
      </c>
      <c r="AL308" s="27">
        <f>AD309</f>
        <v>4.9179234266713934</v>
      </c>
      <c r="AM308" s="29">
        <f>AD308</f>
        <v>3.3502869353359328</v>
      </c>
      <c r="AN308" s="10"/>
      <c r="AO308" s="10">
        <v>-2000</v>
      </c>
      <c r="AP308" s="21">
        <f>AD312</f>
        <v>10.050860806007798</v>
      </c>
      <c r="AQ308" s="23">
        <f>AD311</f>
        <v>8.4832243146723378</v>
      </c>
      <c r="AR308" s="26">
        <f>AD310</f>
        <v>6.7005738706718656</v>
      </c>
      <c r="AS308" s="27">
        <f>AD309</f>
        <v>4.9179234266713934</v>
      </c>
      <c r="AT308" s="29">
        <f>AD308</f>
        <v>3.3502869353359328</v>
      </c>
    </row>
    <row r="309" spans="9:46" x14ac:dyDescent="0.25">
      <c r="I309" s="3">
        <v>2000</v>
      </c>
      <c r="J309" s="3">
        <v>40</v>
      </c>
      <c r="K309" s="10">
        <f t="shared" si="87"/>
        <v>10.424242424242522</v>
      </c>
      <c r="L309" s="10">
        <f t="shared" si="88"/>
        <v>7.9854329828160875</v>
      </c>
      <c r="M309" s="10">
        <f t="shared" si="89"/>
        <v>6.7005738706718656</v>
      </c>
      <c r="N309" s="10">
        <f>(L309*(C$150+C$151*SIN(RADIANS(J309))))+(-M309*(C$149+C$151*COS(RADIANS(J309))))</f>
        <v>-1211.6288629199507</v>
      </c>
      <c r="O309" s="10"/>
      <c r="P309" s="3">
        <v>-2000</v>
      </c>
      <c r="Q309" s="3">
        <v>20</v>
      </c>
      <c r="R309" s="10">
        <f t="shared" si="90"/>
        <v>-5.2121212121212608</v>
      </c>
      <c r="S309" s="10">
        <f t="shared" si="91"/>
        <v>-4.8977918416720536</v>
      </c>
      <c r="T309" s="10">
        <f t="shared" si="92"/>
        <v>-1.7826504440004718</v>
      </c>
      <c r="U309" s="10">
        <f>(-S309*(C$150-C$151*SIN(RADIANS(Q309))))+(-T309*(C$149+K$151*COS(RADIANS(Q309))))</f>
        <v>857.05997060055029</v>
      </c>
      <c r="W309" s="10">
        <f t="shared" si="93"/>
        <v>3.0876411411440339</v>
      </c>
      <c r="X309" s="10">
        <f t="shared" si="94"/>
        <v>4.9179234266713934</v>
      </c>
      <c r="Y309" s="10">
        <f t="shared" si="95"/>
        <v>-354.56889231940045</v>
      </c>
      <c r="AA309" s="3">
        <v>-2000</v>
      </c>
      <c r="AB309" s="3">
        <v>20</v>
      </c>
      <c r="AC309" s="28">
        <f t="shared" si="84"/>
        <v>3.0876411411440339</v>
      </c>
      <c r="AD309" s="28">
        <f t="shared" si="85"/>
        <v>4.9179234266713934</v>
      </c>
      <c r="AE309" s="28">
        <f t="shared" si="86"/>
        <v>-354.56889231940045</v>
      </c>
      <c r="AH309" s="10">
        <v>-4000</v>
      </c>
      <c r="AI309" s="21">
        <f>AD317</f>
        <v>69.12888565992516</v>
      </c>
      <c r="AJ309" s="23">
        <f>AD316</f>
        <v>39.917984760331521</v>
      </c>
      <c r="AK309" s="26">
        <f>AD315</f>
        <v>6.7005738706718656</v>
      </c>
      <c r="AL309" s="27">
        <f>AD314</f>
        <v>-26.516837018987786</v>
      </c>
      <c r="AM309" s="29">
        <f>AD313</f>
        <v>-55.727737918581433</v>
      </c>
      <c r="AN309" s="10"/>
      <c r="AO309" s="10">
        <v>-4000</v>
      </c>
      <c r="AP309" s="21">
        <f>AD317</f>
        <v>69.12888565992516</v>
      </c>
      <c r="AQ309" s="23">
        <f>AD316</f>
        <v>39.917984760331521</v>
      </c>
      <c r="AR309" s="26">
        <f>AD315</f>
        <v>6.7005738706718656</v>
      </c>
      <c r="AS309" s="27">
        <f>AD314</f>
        <v>-26.516837018987786</v>
      </c>
      <c r="AT309" s="29">
        <f>AD313</f>
        <v>-55.727737918581433</v>
      </c>
    </row>
    <row r="310" spans="9:46" x14ac:dyDescent="0.25">
      <c r="I310" s="3">
        <v>2000</v>
      </c>
      <c r="J310" s="3">
        <v>40</v>
      </c>
      <c r="K310" s="10">
        <f t="shared" si="87"/>
        <v>10.424242424242522</v>
      </c>
      <c r="L310" s="10">
        <f t="shared" si="88"/>
        <v>7.9854329828160875</v>
      </c>
      <c r="M310" s="10">
        <f t="shared" si="89"/>
        <v>6.7005738706718656</v>
      </c>
      <c r="N310" s="10">
        <f>(L310*(C$150+C$151*SIN(RADIANS(J310))))+(-M310*(C$149+C$151*COS(RADIANS(J310))))</f>
        <v>-1211.6288629199507</v>
      </c>
      <c r="O310" s="10"/>
      <c r="P310" s="3">
        <v>-2000</v>
      </c>
      <c r="Q310" s="3">
        <v>0</v>
      </c>
      <c r="R310" s="10">
        <f t="shared" si="90"/>
        <v>-5.2121212121212608</v>
      </c>
      <c r="S310" s="10">
        <f t="shared" si="91"/>
        <v>-5.2121212121212608</v>
      </c>
      <c r="T310" s="10">
        <f t="shared" si="92"/>
        <v>0</v>
      </c>
      <c r="U310" s="10">
        <f>(-S310*(C$150-C$151*SIN(RADIANS(Q310))))+(-T310*(C$149+K$151*COS(RADIANS(Q310))))</f>
        <v>521.21212121212602</v>
      </c>
      <c r="W310" s="10">
        <f t="shared" si="93"/>
        <v>2.7733117706948267</v>
      </c>
      <c r="X310" s="10">
        <f t="shared" si="94"/>
        <v>6.7005738706718656</v>
      </c>
      <c r="Y310" s="10">
        <f t="shared" si="95"/>
        <v>-690.41674170782471</v>
      </c>
      <c r="AA310" s="3">
        <v>-2000</v>
      </c>
      <c r="AB310" s="3">
        <v>0</v>
      </c>
      <c r="AC310" s="25">
        <f t="shared" si="84"/>
        <v>2.7733117706948267</v>
      </c>
      <c r="AD310" s="25">
        <f t="shared" si="85"/>
        <v>6.7005738706718656</v>
      </c>
      <c r="AE310" s="25">
        <f t="shared" si="86"/>
        <v>-690.41674170782471</v>
      </c>
      <c r="AH310" s="10"/>
      <c r="AI310" s="10"/>
      <c r="AJ310" s="10"/>
      <c r="AK310" s="10"/>
      <c r="AL310" s="10"/>
      <c r="AM310" s="10"/>
      <c r="AN310" s="10"/>
      <c r="AO310" s="10"/>
      <c r="AP310" s="10"/>
      <c r="AQ310" s="10"/>
      <c r="AR310" s="10"/>
      <c r="AS310" s="10"/>
      <c r="AT310" s="10"/>
    </row>
    <row r="311" spans="9:46" x14ac:dyDescent="0.25">
      <c r="I311" s="3">
        <v>2000</v>
      </c>
      <c r="J311" s="3">
        <v>40</v>
      </c>
      <c r="K311" s="10">
        <f t="shared" si="87"/>
        <v>10.424242424242522</v>
      </c>
      <c r="L311" s="10">
        <f t="shared" si="88"/>
        <v>7.9854329828160875</v>
      </c>
      <c r="M311" s="10">
        <f t="shared" si="89"/>
        <v>6.7005738706718656</v>
      </c>
      <c r="N311" s="10">
        <f>(L311*(C$150+C$151*SIN(RADIANS(J311))))+(-M311*(C$149+C$151*COS(RADIANS(J311))))</f>
        <v>-1211.6288629199507</v>
      </c>
      <c r="O311" s="10"/>
      <c r="P311" s="3">
        <v>-2000</v>
      </c>
      <c r="Q311" s="3">
        <v>-20</v>
      </c>
      <c r="R311" s="10">
        <f t="shared" si="90"/>
        <v>-5.2121212121212608</v>
      </c>
      <c r="S311" s="10">
        <f t="shared" si="91"/>
        <v>-4.8977918416720536</v>
      </c>
      <c r="T311" s="10">
        <f t="shared" si="92"/>
        <v>1.7826504440004718</v>
      </c>
      <c r="U311" s="10">
        <f>(-S311*(C$150-C$151*SIN(RADIANS(Q311))))+(-T311*(C$149+K$151*COS(RADIANS(Q311))))</f>
        <v>122.49839773386054</v>
      </c>
      <c r="W311" s="10">
        <f t="shared" si="93"/>
        <v>3.0876411411440339</v>
      </c>
      <c r="X311" s="10">
        <f t="shared" si="94"/>
        <v>8.4832243146723378</v>
      </c>
      <c r="Y311" s="10">
        <f t="shared" si="95"/>
        <v>-1089.1304651860901</v>
      </c>
      <c r="AA311" s="3">
        <v>-2000</v>
      </c>
      <c r="AB311" s="3">
        <v>-20</v>
      </c>
      <c r="AC311" s="24">
        <f t="shared" si="84"/>
        <v>3.0876411411440339</v>
      </c>
      <c r="AD311" s="24">
        <f t="shared" si="85"/>
        <v>8.4832243146723378</v>
      </c>
      <c r="AE311" s="24">
        <f t="shared" si="86"/>
        <v>-1089.1304651860901</v>
      </c>
      <c r="AH311" s="10"/>
      <c r="AI311" s="10"/>
      <c r="AJ311" s="10"/>
      <c r="AK311" s="10"/>
      <c r="AL311" s="10"/>
      <c r="AM311" s="10"/>
      <c r="AN311" s="10"/>
      <c r="AO311" s="10"/>
      <c r="AP311" s="10"/>
      <c r="AQ311" s="10"/>
      <c r="AR311" s="10"/>
      <c r="AS311" s="10"/>
      <c r="AT311" s="10"/>
    </row>
    <row r="312" spans="9:46" x14ac:dyDescent="0.25">
      <c r="I312" s="3">
        <v>2000</v>
      </c>
      <c r="J312" s="3">
        <v>40</v>
      </c>
      <c r="K312" s="10">
        <f t="shared" si="87"/>
        <v>10.424242424242522</v>
      </c>
      <c r="L312" s="10">
        <f t="shared" si="88"/>
        <v>7.9854329828160875</v>
      </c>
      <c r="M312" s="10">
        <f t="shared" si="89"/>
        <v>6.7005738706718656</v>
      </c>
      <c r="N312" s="10">
        <f>(L312*(C$150+C$151*SIN(RADIANS(J312))))+(-M312*(C$149+C$151*COS(RADIANS(J312))))</f>
        <v>-1211.6288629199507</v>
      </c>
      <c r="O312" s="10"/>
      <c r="P312" s="3">
        <v>-2000</v>
      </c>
      <c r="Q312" s="3">
        <v>-40</v>
      </c>
      <c r="R312" s="10">
        <f t="shared" si="90"/>
        <v>-5.2121212121212608</v>
      </c>
      <c r="S312" s="10">
        <f t="shared" si="91"/>
        <v>-3.9927164914080437</v>
      </c>
      <c r="T312" s="10">
        <f t="shared" si="92"/>
        <v>3.3502869353359328</v>
      </c>
      <c r="U312" s="10">
        <f>(-S312*(C$150-C$151*SIN(RADIANS(Q312))))+(-T312*(C$149+K$151*COS(RADIANS(Q312))))</f>
        <v>-349.16756249315529</v>
      </c>
      <c r="W312" s="10">
        <f t="shared" si="93"/>
        <v>3.9927164914080437</v>
      </c>
      <c r="X312" s="10">
        <f t="shared" si="94"/>
        <v>10.050860806007798</v>
      </c>
      <c r="Y312" s="10">
        <f t="shared" si="95"/>
        <v>-1560.7964254131061</v>
      </c>
      <c r="AA312" s="3">
        <v>-2000</v>
      </c>
      <c r="AB312" s="3">
        <v>-40</v>
      </c>
      <c r="AC312" s="22">
        <f t="shared" si="84"/>
        <v>3.9927164914080437</v>
      </c>
      <c r="AD312" s="22">
        <f t="shared" si="85"/>
        <v>10.050860806007798</v>
      </c>
      <c r="AE312" s="22">
        <f t="shared" si="86"/>
        <v>-1560.7964254131061</v>
      </c>
      <c r="AH312" s="10" t="s">
        <v>92</v>
      </c>
      <c r="AI312" s="10">
        <v>-40</v>
      </c>
      <c r="AJ312" s="10">
        <v>-20</v>
      </c>
      <c r="AK312" s="10">
        <v>0</v>
      </c>
      <c r="AL312" s="10">
        <v>20</v>
      </c>
      <c r="AM312" s="10">
        <v>40</v>
      </c>
      <c r="AN312" s="10"/>
      <c r="AO312" s="10"/>
      <c r="AP312" s="10">
        <v>-40</v>
      </c>
      <c r="AQ312" s="10">
        <v>-20</v>
      </c>
      <c r="AR312" s="10">
        <v>0</v>
      </c>
      <c r="AS312" s="10">
        <v>20</v>
      </c>
      <c r="AT312" s="10">
        <v>40</v>
      </c>
    </row>
    <row r="313" spans="9:46" x14ac:dyDescent="0.25">
      <c r="I313" s="3">
        <v>2000</v>
      </c>
      <c r="J313" s="3">
        <v>40</v>
      </c>
      <c r="K313" s="10">
        <f t="shared" si="87"/>
        <v>10.424242424242522</v>
      </c>
      <c r="L313" s="10">
        <f t="shared" si="88"/>
        <v>7.9854329828160875</v>
      </c>
      <c r="M313" s="10">
        <f t="shared" si="89"/>
        <v>6.7005738706718656</v>
      </c>
      <c r="N313" s="10">
        <f>(L313*(C$150+C$151*SIN(RADIANS(J313))))+(-M313*(C$149+C$151*COS(RADIANS(J313))))</f>
        <v>-1211.6288629199507</v>
      </c>
      <c r="O313" s="10"/>
      <c r="P313" s="3">
        <v>-4000</v>
      </c>
      <c r="Q313" s="3">
        <v>40</v>
      </c>
      <c r="R313" s="10">
        <f t="shared" si="90"/>
        <v>-97.121212121212153</v>
      </c>
      <c r="S313" s="10">
        <f t="shared" si="91"/>
        <v>-74.399164854434105</v>
      </c>
      <c r="T313" s="10">
        <f t="shared" si="92"/>
        <v>-62.4283117892533</v>
      </c>
      <c r="U313" s="10">
        <f>(-S313*(C$150-C$151*SIN(RADIANS(Q313))))+(-T313*(C$149+K$151*COS(RADIANS(Q313))))</f>
        <v>21386.123888273753</v>
      </c>
      <c r="W313" s="10">
        <f t="shared" si="93"/>
        <v>-66.413731871618012</v>
      </c>
      <c r="X313" s="10">
        <f t="shared" si="94"/>
        <v>-55.727737918581433</v>
      </c>
      <c r="Y313" s="10">
        <f t="shared" si="95"/>
        <v>20174.495025353801</v>
      </c>
      <c r="AA313" s="3">
        <v>-4000</v>
      </c>
      <c r="AB313" s="3">
        <v>40</v>
      </c>
      <c r="AC313" s="15">
        <f t="shared" si="84"/>
        <v>-66.413731871618012</v>
      </c>
      <c r="AD313" s="15">
        <f t="shared" si="85"/>
        <v>-55.727737918581433</v>
      </c>
      <c r="AE313" s="15">
        <f t="shared" si="86"/>
        <v>20174.495025353801</v>
      </c>
      <c r="AH313" s="10">
        <v>4000</v>
      </c>
      <c r="AI313" s="21">
        <f>AE301</f>
        <v>11800.952971853912</v>
      </c>
      <c r="AJ313" s="23">
        <f>AE300</f>
        <v>-5776.8307784666858</v>
      </c>
      <c r="AK313" s="26">
        <f>AE299</f>
        <v>-20635.871287162383</v>
      </c>
      <c r="AL313" s="27">
        <f>AE298</f>
        <v>-33152.061488207604</v>
      </c>
      <c r="AM313" s="29">
        <f>AE297</f>
        <v>-43983.876639467453</v>
      </c>
      <c r="AN313" s="10"/>
      <c r="AO313" s="10">
        <v>4000</v>
      </c>
      <c r="AP313" s="21">
        <f>AE301</f>
        <v>11800.952971853912</v>
      </c>
      <c r="AQ313" s="23">
        <f>AE300</f>
        <v>-5776.8307784666858</v>
      </c>
      <c r="AR313" s="26">
        <f>AE299</f>
        <v>-20635.871287162383</v>
      </c>
      <c r="AS313" s="27">
        <f>AE298</f>
        <v>-33152.061488207604</v>
      </c>
      <c r="AT313" s="29">
        <f>AE297</f>
        <v>-43983.876639467453</v>
      </c>
    </row>
    <row r="314" spans="9:46" x14ac:dyDescent="0.25">
      <c r="I314" s="3">
        <v>2000</v>
      </c>
      <c r="J314" s="3">
        <v>40</v>
      </c>
      <c r="K314" s="10">
        <f t="shared" si="87"/>
        <v>10.424242424242522</v>
      </c>
      <c r="L314" s="10">
        <f t="shared" si="88"/>
        <v>7.9854329828160875</v>
      </c>
      <c r="M314" s="10">
        <f t="shared" si="89"/>
        <v>6.7005738706718656</v>
      </c>
      <c r="N314" s="10">
        <f>(L314*(C$150+C$151*SIN(RADIANS(J314))))+(-M314*(C$149+C$151*COS(RADIANS(J314))))</f>
        <v>-1211.6288629199507</v>
      </c>
      <c r="O314" s="10"/>
      <c r="P314" s="3">
        <v>-4000</v>
      </c>
      <c r="Q314" s="3">
        <v>20</v>
      </c>
      <c r="R314" s="10">
        <f t="shared" si="90"/>
        <v>-97.121212121212153</v>
      </c>
      <c r="S314" s="10">
        <f t="shared" si="91"/>
        <v>-91.264086352085982</v>
      </c>
      <c r="T314" s="10">
        <f t="shared" si="92"/>
        <v>-33.217410889659654</v>
      </c>
      <c r="U314" s="10">
        <f>(-S314*(C$150-C$151*SIN(RADIANS(Q314))))+(-T314*(C$149+K$151*COS(RADIANS(Q314))))</f>
        <v>15970.216312643828</v>
      </c>
      <c r="W314" s="10">
        <f t="shared" si="93"/>
        <v>-83.27865336926989</v>
      </c>
      <c r="X314" s="10">
        <f t="shared" si="94"/>
        <v>-26.516837018987786</v>
      </c>
      <c r="Y314" s="10">
        <f t="shared" si="95"/>
        <v>14758.587449723876</v>
      </c>
      <c r="AA314" s="3">
        <v>-4000</v>
      </c>
      <c r="AB314" s="3">
        <v>20</v>
      </c>
      <c r="AC314" s="28">
        <f t="shared" si="84"/>
        <v>-83.27865336926989</v>
      </c>
      <c r="AD314" s="28">
        <f t="shared" si="85"/>
        <v>-26.516837018987786</v>
      </c>
      <c r="AE314" s="28">
        <f t="shared" si="86"/>
        <v>14758.587449723876</v>
      </c>
      <c r="AH314" s="10">
        <v>2000</v>
      </c>
      <c r="AI314" s="21">
        <f>AE306</f>
        <v>-513.29373793364016</v>
      </c>
      <c r="AJ314" s="23">
        <f>AE305</f>
        <v>-1456.6256583876718</v>
      </c>
      <c r="AK314" s="26">
        <f>AE304</f>
        <v>-2254.0531053442028</v>
      </c>
      <c r="AL314" s="27">
        <f>AE303</f>
        <v>-2925.7488041210513</v>
      </c>
      <c r="AM314" s="29">
        <f>AE302</f>
        <v>-3507.050584469479</v>
      </c>
      <c r="AO314" s="10">
        <v>2000</v>
      </c>
      <c r="AP314" s="21">
        <f>AE306</f>
        <v>-513.29373793364016</v>
      </c>
      <c r="AQ314" s="23">
        <f>AE305</f>
        <v>-1456.6256583876718</v>
      </c>
      <c r="AR314" s="26">
        <f>AE304</f>
        <v>-2254.0531053442028</v>
      </c>
      <c r="AS314" s="27">
        <f>AE303</f>
        <v>-2925.7488041210513</v>
      </c>
      <c r="AT314" s="29">
        <f>AE302</f>
        <v>-3507.050584469479</v>
      </c>
    </row>
    <row r="315" spans="9:46" x14ac:dyDescent="0.25">
      <c r="I315" s="3">
        <v>2000</v>
      </c>
      <c r="J315" s="3">
        <v>40</v>
      </c>
      <c r="K315" s="10">
        <f t="shared" si="87"/>
        <v>10.424242424242522</v>
      </c>
      <c r="L315" s="10">
        <f t="shared" si="88"/>
        <v>7.9854329828160875</v>
      </c>
      <c r="M315" s="10">
        <f t="shared" si="89"/>
        <v>6.7005738706718656</v>
      </c>
      <c r="N315" s="10">
        <f>(L315*(C$150+C$151*SIN(RADIANS(J315))))+(-M315*(C$149+C$151*COS(RADIANS(J315))))</f>
        <v>-1211.6288629199507</v>
      </c>
      <c r="O315" s="10"/>
      <c r="P315" s="3">
        <v>-4000</v>
      </c>
      <c r="Q315" s="3">
        <v>0</v>
      </c>
      <c r="R315" s="10">
        <f t="shared" si="90"/>
        <v>-97.121212121212153</v>
      </c>
      <c r="S315" s="10">
        <f t="shared" si="91"/>
        <v>-97.121212121212153</v>
      </c>
      <c r="T315" s="10">
        <f t="shared" si="92"/>
        <v>0</v>
      </c>
      <c r="U315" s="10">
        <f>(-S315*(C$150-C$151*SIN(RADIANS(Q315))))+(-T315*(C$149+K$151*COS(RADIANS(Q315))))</f>
        <v>9712.1212121212156</v>
      </c>
      <c r="W315" s="10">
        <f t="shared" si="93"/>
        <v>-89.13577913839606</v>
      </c>
      <c r="X315" s="10">
        <f t="shared" si="94"/>
        <v>6.7005738706718656</v>
      </c>
      <c r="Y315" s="10">
        <f t="shared" si="95"/>
        <v>8500.492349201264</v>
      </c>
      <c r="AA315" s="3">
        <v>-4000</v>
      </c>
      <c r="AB315" s="3">
        <v>0</v>
      </c>
      <c r="AC315" s="25">
        <f t="shared" si="84"/>
        <v>-89.13577913839606</v>
      </c>
      <c r="AD315" s="25">
        <f t="shared" si="85"/>
        <v>6.7005738706718656</v>
      </c>
      <c r="AE315" s="25">
        <f t="shared" si="86"/>
        <v>8500.492349201264</v>
      </c>
      <c r="AH315" s="10">
        <v>0</v>
      </c>
      <c r="AI315" s="20"/>
      <c r="AJ315" s="20"/>
      <c r="AK315" s="20"/>
      <c r="AL315" s="20"/>
      <c r="AM315" s="20"/>
      <c r="AO315" s="10">
        <v>0</v>
      </c>
      <c r="AP315" s="20"/>
      <c r="AQ315" s="20"/>
      <c r="AR315" s="20"/>
      <c r="AS315" s="20"/>
      <c r="AT315" s="20"/>
    </row>
    <row r="316" spans="9:46" x14ac:dyDescent="0.25">
      <c r="I316" s="3">
        <v>2000</v>
      </c>
      <c r="J316" s="3">
        <v>40</v>
      </c>
      <c r="K316" s="10">
        <f t="shared" si="87"/>
        <v>10.424242424242522</v>
      </c>
      <c r="L316" s="10">
        <f t="shared" si="88"/>
        <v>7.9854329828160875</v>
      </c>
      <c r="M316" s="10">
        <f t="shared" si="89"/>
        <v>6.7005738706718656</v>
      </c>
      <c r="N316" s="10">
        <f>(L316*(C$150+C$151*SIN(RADIANS(J316))))+(-M316*(C$149+C$151*COS(RADIANS(J316))))</f>
        <v>-1211.6288629199507</v>
      </c>
      <c r="O316" s="10"/>
      <c r="P316" s="3">
        <v>-4000</v>
      </c>
      <c r="Q316" s="3">
        <v>-20</v>
      </c>
      <c r="R316" s="10">
        <f t="shared" si="90"/>
        <v>-97.121212121212153</v>
      </c>
      <c r="S316" s="10">
        <f t="shared" si="91"/>
        <v>-91.264086352085982</v>
      </c>
      <c r="T316" s="10">
        <f t="shared" si="92"/>
        <v>33.217410889659654</v>
      </c>
      <c r="U316" s="10">
        <f>(-S316*(C$150-C$151*SIN(RADIANS(Q316))))+(-T316*(C$149+K$151*COS(RADIANS(Q316))))</f>
        <v>2282.6009577733676</v>
      </c>
      <c r="W316" s="10">
        <f t="shared" si="93"/>
        <v>-83.27865336926989</v>
      </c>
      <c r="X316" s="10">
        <f t="shared" si="94"/>
        <v>39.917984760331521</v>
      </c>
      <c r="Y316" s="10">
        <f t="shared" si="95"/>
        <v>1070.9720948534168</v>
      </c>
      <c r="AA316" s="3">
        <v>-4000</v>
      </c>
      <c r="AB316" s="3">
        <v>-20</v>
      </c>
      <c r="AC316" s="24">
        <f t="shared" si="84"/>
        <v>-83.27865336926989</v>
      </c>
      <c r="AD316" s="24">
        <f t="shared" si="85"/>
        <v>39.917984760331521</v>
      </c>
      <c r="AE316" s="24">
        <f t="shared" si="86"/>
        <v>1070.9720948534168</v>
      </c>
      <c r="AH316" s="10">
        <v>-2000</v>
      </c>
      <c r="AI316" s="21">
        <f>AE312</f>
        <v>-1560.7964254131061</v>
      </c>
      <c r="AJ316" s="23">
        <f>AE311</f>
        <v>-1089.1304651860901</v>
      </c>
      <c r="AK316" s="26">
        <f>AE310</f>
        <v>-690.41674170782471</v>
      </c>
      <c r="AL316" s="27">
        <f>AE309</f>
        <v>-354.56889231940045</v>
      </c>
      <c r="AM316" s="29">
        <f>AE308</f>
        <v>-63.91800214518662</v>
      </c>
      <c r="AO316" s="10">
        <v>-2000</v>
      </c>
      <c r="AP316" s="21">
        <f>AE312</f>
        <v>-1560.7964254131061</v>
      </c>
      <c r="AQ316" s="23">
        <f>AE311</f>
        <v>-1089.1304651860901</v>
      </c>
      <c r="AR316" s="26">
        <f>AE310</f>
        <v>-690.41674170782471</v>
      </c>
      <c r="AS316" s="27">
        <f>AE309</f>
        <v>-354.56889231940045</v>
      </c>
      <c r="AT316" s="29">
        <f>AE308</f>
        <v>-63.91800214518662</v>
      </c>
    </row>
    <row r="317" spans="9:46" x14ac:dyDescent="0.25">
      <c r="I317" s="3">
        <v>2000</v>
      </c>
      <c r="J317" s="3">
        <v>40</v>
      </c>
      <c r="K317" s="10">
        <f t="shared" si="87"/>
        <v>10.424242424242522</v>
      </c>
      <c r="L317" s="10">
        <f t="shared" si="88"/>
        <v>7.9854329828160875</v>
      </c>
      <c r="M317" s="10">
        <f t="shared" si="89"/>
        <v>6.7005738706718656</v>
      </c>
      <c r="N317" s="10">
        <f>(L317*(C$150+C$151*SIN(RADIANS(J317))))+(-M317*(C$149+C$151*COS(RADIANS(J317))))</f>
        <v>-1211.6288629199507</v>
      </c>
      <c r="O317" s="10"/>
      <c r="P317" s="3">
        <v>-4000</v>
      </c>
      <c r="Q317" s="3">
        <v>-40</v>
      </c>
      <c r="R317" s="10">
        <f t="shared" si="90"/>
        <v>-97.121212121212153</v>
      </c>
      <c r="S317" s="10">
        <f t="shared" si="91"/>
        <v>-74.399164854434105</v>
      </c>
      <c r="T317" s="10">
        <f t="shared" si="92"/>
        <v>62.4283117892533</v>
      </c>
      <c r="U317" s="10">
        <f>(-S317*(C$150-C$151*SIN(RADIANS(Q317))))+(-T317*(C$149+K$151*COS(RADIANS(Q317))))</f>
        <v>-6506.2909173869321</v>
      </c>
      <c r="W317" s="10">
        <f t="shared" si="93"/>
        <v>-66.413731871618012</v>
      </c>
      <c r="X317" s="10">
        <f t="shared" si="94"/>
        <v>69.12888565992516</v>
      </c>
      <c r="Y317" s="10">
        <f t="shared" si="95"/>
        <v>-7717.9197803068828</v>
      </c>
      <c r="AA317" s="3">
        <v>-4000</v>
      </c>
      <c r="AB317" s="3">
        <v>-40</v>
      </c>
      <c r="AC317" s="22">
        <f t="shared" si="84"/>
        <v>-66.413731871618012</v>
      </c>
      <c r="AD317" s="22">
        <f t="shared" si="85"/>
        <v>69.12888565992516</v>
      </c>
      <c r="AE317" s="22">
        <f t="shared" si="86"/>
        <v>-7717.9197803068828</v>
      </c>
      <c r="AH317" s="10">
        <v>-4000</v>
      </c>
      <c r="AI317" s="21">
        <f>AE317</f>
        <v>-7717.9197803068828</v>
      </c>
      <c r="AJ317" s="23">
        <f>AE316</f>
        <v>1070.9720948534168</v>
      </c>
      <c r="AK317" s="26">
        <f>AE315</f>
        <v>8500.492349201264</v>
      </c>
      <c r="AL317" s="27">
        <f>AE314</f>
        <v>14758.587449723876</v>
      </c>
      <c r="AM317" s="29">
        <f>AE313</f>
        <v>20174.495025353801</v>
      </c>
      <c r="AO317" s="10">
        <v>-4000</v>
      </c>
      <c r="AP317" s="21">
        <f>AE317</f>
        <v>-7717.9197803068828</v>
      </c>
      <c r="AQ317" s="23">
        <f>AE316</f>
        <v>1070.9720948534168</v>
      </c>
      <c r="AR317" s="26">
        <f>AE315</f>
        <v>8500.492349201264</v>
      </c>
      <c r="AS317" s="27">
        <f>AE314</f>
        <v>14758.587449723876</v>
      </c>
      <c r="AT317" s="29">
        <f>AE313</f>
        <v>20174.495025353801</v>
      </c>
    </row>
    <row r="319" spans="9:46" x14ac:dyDescent="0.25">
      <c r="I319" s="3">
        <v>2000</v>
      </c>
      <c r="J319" s="3">
        <v>20</v>
      </c>
      <c r="K319" s="10">
        <f>IF(I319&gt;0,(C$153*I319^2+C$154*I319+C$155),IF(I319&lt;0,-(C$157*(-I319)^2+C$158*(-I319)+C$159),0))</f>
        <v>10.424242424242522</v>
      </c>
      <c r="L319" s="10">
        <f>K319*COS(RADIANS(J319))</f>
        <v>9.7955836833441072</v>
      </c>
      <c r="M319" s="10">
        <f>K319*SIN(RADIANS(J319))</f>
        <v>3.5653008880009436</v>
      </c>
      <c r="N319" s="10">
        <f>(L319*(C$150+C$151*SIN(RADIANS(J319))))+(-M319*(C$149+C$151*COS(RADIANS(J319))))</f>
        <v>-90.031898065872383</v>
      </c>
      <c r="O319" s="10"/>
      <c r="P319" s="3">
        <v>4000</v>
      </c>
      <c r="Q319" s="3">
        <v>40</v>
      </c>
      <c r="R319" s="10">
        <f>IF(P319&gt;0,(C$153*P319^2+C$154*P319+C$155),IF(P319&lt;0,-(C$157*(-P319)^2+C$158*(-P319)+C$159),0))</f>
        <v>194.24242424242431</v>
      </c>
      <c r="S319" s="10">
        <f>R319*COS(RADIANS(Q319))</f>
        <v>148.79832970886821</v>
      </c>
      <c r="T319" s="10">
        <f>R319*SIN(RADIANS(Q319))</f>
        <v>124.8566235785066</v>
      </c>
      <c r="U319" s="10">
        <f>(-S319*(C$150-C$151*SIN(RADIANS(Q319))))+(-T319*(C$149+K$151*COS(RADIANS(Q319))))</f>
        <v>-42772.247776547505</v>
      </c>
      <c r="W319" s="10">
        <f>L319+S319</f>
        <v>158.59391339221233</v>
      </c>
      <c r="X319" s="10">
        <f>M319+T319</f>
        <v>128.42192446650753</v>
      </c>
      <c r="Y319" s="10">
        <f>N319+U319</f>
        <v>-42862.279674613375</v>
      </c>
      <c r="AA319" s="3">
        <v>4000</v>
      </c>
      <c r="AB319" s="3">
        <v>40</v>
      </c>
      <c r="AC319" s="15">
        <f t="shared" ref="AC319:AC339" si="96">W319</f>
        <v>158.59391339221233</v>
      </c>
      <c r="AD319" s="15">
        <f t="shared" ref="AD319:AD339" si="97">X319</f>
        <v>128.42192446650753</v>
      </c>
      <c r="AE319" s="15">
        <f t="shared" ref="AE319:AE339" si="98">Y319</f>
        <v>-42862.279674613375</v>
      </c>
      <c r="AH319" s="10">
        <v>4000</v>
      </c>
      <c r="AI319" s="21">
        <f>AC323</f>
        <v>158.59391339221233</v>
      </c>
      <c r="AJ319" s="23">
        <f>AC322</f>
        <v>192.32375638751608</v>
      </c>
      <c r="AK319" s="26">
        <f>AC321</f>
        <v>204.03800792576843</v>
      </c>
      <c r="AL319" s="27">
        <f>AC320</f>
        <v>192.32375638751608</v>
      </c>
      <c r="AM319" s="29">
        <f>AC319</f>
        <v>158.59391339221233</v>
      </c>
      <c r="AN319" s="10"/>
      <c r="AO319" s="10">
        <v>4000</v>
      </c>
      <c r="AP319" s="21">
        <f>AC323</f>
        <v>158.59391339221233</v>
      </c>
      <c r="AQ319" s="23">
        <f>AC322</f>
        <v>192.32375638751608</v>
      </c>
      <c r="AR319" s="26">
        <f>AC321</f>
        <v>204.03800792576843</v>
      </c>
      <c r="AS319" s="27">
        <f>AC320</f>
        <v>192.32375638751608</v>
      </c>
      <c r="AT319" s="29">
        <f>AC319</f>
        <v>158.59391339221233</v>
      </c>
    </row>
    <row r="320" spans="9:46" x14ac:dyDescent="0.25">
      <c r="I320" s="3">
        <v>2000</v>
      </c>
      <c r="J320" s="3">
        <v>20</v>
      </c>
      <c r="K320" s="10">
        <f t="shared" ref="K320:K339" si="99">IF(I320&gt;0,(C$153*I320^2+C$154*I320+C$155),IF(I320&lt;0,-(C$157*(-I320)^2+C$158*(-I320)+C$159),0))</f>
        <v>10.424242424242522</v>
      </c>
      <c r="L320" s="10">
        <f t="shared" ref="L320:L339" si="100">K320*COS(RADIANS(J320))</f>
        <v>9.7955836833441072</v>
      </c>
      <c r="M320" s="10">
        <f t="shared" ref="M320:M339" si="101">K320*SIN(RADIANS(J320))</f>
        <v>3.5653008880009436</v>
      </c>
      <c r="N320" s="10">
        <f>(L320*(C$150+C$151*SIN(RADIANS(J320))))+(-M320*(C$149+C$151*COS(RADIANS(J320))))</f>
        <v>-90.031898065872383</v>
      </c>
      <c r="O320" s="10"/>
      <c r="P320" s="3">
        <v>4000</v>
      </c>
      <c r="Q320" s="3">
        <v>20</v>
      </c>
      <c r="R320" s="10">
        <f t="shared" ref="R320:R339" si="102">IF(P320&gt;0,(C$153*P320^2+C$154*P320+C$155),IF(P320&lt;0,-(C$157*(-P320)^2+C$158*(-P320)+C$159),0))</f>
        <v>194.24242424242431</v>
      </c>
      <c r="S320" s="10">
        <f t="shared" ref="S320:S339" si="103">R320*COS(RADIANS(Q320))</f>
        <v>182.52817270417196</v>
      </c>
      <c r="T320" s="10">
        <f t="shared" ref="T320:T339" si="104">R320*SIN(RADIANS(Q320))</f>
        <v>66.434821779319307</v>
      </c>
      <c r="U320" s="10">
        <f>(-S320*(C$150-C$151*SIN(RADIANS(Q320))))+(-T320*(C$149+K$151*COS(RADIANS(Q320))))</f>
        <v>-31940.432625287656</v>
      </c>
      <c r="W320" s="10">
        <f t="shared" ref="W320:W339" si="105">L320+S320</f>
        <v>192.32375638751608</v>
      </c>
      <c r="X320" s="10">
        <f t="shared" ref="X320:X339" si="106">M320+T320</f>
        <v>70.000122667320255</v>
      </c>
      <c r="Y320" s="10">
        <f t="shared" ref="Y320:Y339" si="107">N320+U320</f>
        <v>-32030.46452335353</v>
      </c>
      <c r="AA320" s="3">
        <v>4000</v>
      </c>
      <c r="AB320" s="3">
        <v>20</v>
      </c>
      <c r="AC320" s="28">
        <f t="shared" si="96"/>
        <v>192.32375638751608</v>
      </c>
      <c r="AD320" s="28">
        <f t="shared" si="97"/>
        <v>70.000122667320255</v>
      </c>
      <c r="AE320" s="28">
        <f t="shared" si="98"/>
        <v>-32030.46452335353</v>
      </c>
      <c r="AH320" s="10">
        <v>2000</v>
      </c>
      <c r="AI320" s="21">
        <f>AC328</f>
        <v>17.781016666160195</v>
      </c>
      <c r="AJ320" s="23">
        <f>AC327</f>
        <v>19.591167366688214</v>
      </c>
      <c r="AK320" s="26">
        <f>AC326</f>
        <v>20.219826107586627</v>
      </c>
      <c r="AL320" s="27">
        <f>AC325</f>
        <v>19.591167366688214</v>
      </c>
      <c r="AM320" s="29">
        <f>AC324</f>
        <v>17.781016666160195</v>
      </c>
      <c r="AN320" s="10"/>
      <c r="AO320" s="10">
        <v>2000</v>
      </c>
      <c r="AP320" s="21">
        <f>AC328</f>
        <v>17.781016666160195</v>
      </c>
      <c r="AQ320" s="23">
        <f>AC327</f>
        <v>19.591167366688214</v>
      </c>
      <c r="AR320" s="26">
        <f>AC326</f>
        <v>20.219826107586627</v>
      </c>
      <c r="AS320" s="27">
        <f>AC325</f>
        <v>19.591167366688214</v>
      </c>
      <c r="AT320" s="29">
        <f>AC324</f>
        <v>17.781016666160195</v>
      </c>
    </row>
    <row r="321" spans="9:46" x14ac:dyDescent="0.25">
      <c r="I321" s="3">
        <v>2000</v>
      </c>
      <c r="J321" s="3">
        <v>20</v>
      </c>
      <c r="K321" s="10">
        <f t="shared" si="99"/>
        <v>10.424242424242522</v>
      </c>
      <c r="L321" s="10">
        <f t="shared" si="100"/>
        <v>9.7955836833441072</v>
      </c>
      <c r="M321" s="10">
        <f t="shared" si="101"/>
        <v>3.5653008880009436</v>
      </c>
      <c r="N321" s="10">
        <f>(L321*(C$150+C$151*SIN(RADIANS(J321))))+(-M321*(C$149+C$151*COS(RADIANS(J321))))</f>
        <v>-90.031898065872383</v>
      </c>
      <c r="O321" s="10"/>
      <c r="P321" s="3">
        <v>4000</v>
      </c>
      <c r="Q321" s="3">
        <v>0</v>
      </c>
      <c r="R321" s="10">
        <f t="shared" si="102"/>
        <v>194.24242424242431</v>
      </c>
      <c r="S321" s="10">
        <f t="shared" si="103"/>
        <v>194.24242424242431</v>
      </c>
      <c r="T321" s="10">
        <f t="shared" si="104"/>
        <v>0</v>
      </c>
      <c r="U321" s="10">
        <f>(-S321*(C$150-C$151*SIN(RADIANS(Q321))))+(-T321*(C$149+K$151*COS(RADIANS(Q321))))</f>
        <v>-19424.242424242431</v>
      </c>
      <c r="W321" s="10">
        <f t="shared" si="105"/>
        <v>204.03800792576843</v>
      </c>
      <c r="X321" s="10">
        <f t="shared" si="106"/>
        <v>3.5653008880009436</v>
      </c>
      <c r="Y321" s="10">
        <f t="shared" si="107"/>
        <v>-19514.274322308305</v>
      </c>
      <c r="AA321" s="3">
        <v>4000</v>
      </c>
      <c r="AB321" s="3">
        <v>0</v>
      </c>
      <c r="AC321" s="25">
        <f t="shared" si="96"/>
        <v>204.03800792576843</v>
      </c>
      <c r="AD321" s="25">
        <f t="shared" si="97"/>
        <v>3.5653008880009436</v>
      </c>
      <c r="AE321" s="25">
        <f t="shared" si="98"/>
        <v>-19514.274322308305</v>
      </c>
      <c r="AH321" s="10">
        <v>0</v>
      </c>
      <c r="AI321" s="20"/>
      <c r="AJ321" s="20"/>
      <c r="AK321" s="20"/>
      <c r="AL321" s="20"/>
      <c r="AM321" s="20"/>
      <c r="AN321" s="10"/>
      <c r="AO321" s="10">
        <v>0</v>
      </c>
      <c r="AP321" s="20"/>
      <c r="AQ321" s="20"/>
      <c r="AR321" s="20"/>
      <c r="AS321" s="20"/>
      <c r="AT321" s="20"/>
    </row>
    <row r="322" spans="9:46" x14ac:dyDescent="0.25">
      <c r="I322" s="3">
        <v>2000</v>
      </c>
      <c r="J322" s="3">
        <v>20</v>
      </c>
      <c r="K322" s="10">
        <f t="shared" si="99"/>
        <v>10.424242424242522</v>
      </c>
      <c r="L322" s="10">
        <f t="shared" si="100"/>
        <v>9.7955836833441072</v>
      </c>
      <c r="M322" s="10">
        <f t="shared" si="101"/>
        <v>3.5653008880009436</v>
      </c>
      <c r="N322" s="10">
        <f>(L322*(C$150+C$151*SIN(RADIANS(J322))))+(-M322*(C$149+C$151*COS(RADIANS(J322))))</f>
        <v>-90.031898065872383</v>
      </c>
      <c r="O322" s="10"/>
      <c r="P322" s="3">
        <v>4000</v>
      </c>
      <c r="Q322" s="3">
        <v>-20</v>
      </c>
      <c r="R322" s="10">
        <f t="shared" si="102"/>
        <v>194.24242424242431</v>
      </c>
      <c r="S322" s="10">
        <f t="shared" si="103"/>
        <v>182.52817270417196</v>
      </c>
      <c r="T322" s="10">
        <f t="shared" si="104"/>
        <v>-66.434821779319307</v>
      </c>
      <c r="U322" s="10">
        <f>(-S322*(C$150-C$151*SIN(RADIANS(Q322))))+(-T322*(C$149+K$151*COS(RADIANS(Q322))))</f>
        <v>-4565.2019155467351</v>
      </c>
      <c r="W322" s="10">
        <f t="shared" si="105"/>
        <v>192.32375638751608</v>
      </c>
      <c r="X322" s="10">
        <f t="shared" si="106"/>
        <v>-62.869520891318366</v>
      </c>
      <c r="Y322" s="10">
        <f t="shared" si="107"/>
        <v>-4655.2338136126073</v>
      </c>
      <c r="AA322" s="3">
        <v>4000</v>
      </c>
      <c r="AB322" s="3">
        <v>-20</v>
      </c>
      <c r="AC322" s="24">
        <f t="shared" si="96"/>
        <v>192.32375638751608</v>
      </c>
      <c r="AD322" s="24">
        <f t="shared" si="97"/>
        <v>-62.869520891318366</v>
      </c>
      <c r="AE322" s="24">
        <f t="shared" si="98"/>
        <v>-4655.2338136126073</v>
      </c>
      <c r="AH322" s="10">
        <v>-2000</v>
      </c>
      <c r="AI322" s="21">
        <f>AC334</f>
        <v>5.8028671919360635</v>
      </c>
      <c r="AJ322" s="23">
        <f>AC333</f>
        <v>4.8977918416720536</v>
      </c>
      <c r="AK322" s="26">
        <f>AC332</f>
        <v>4.5834624712228464</v>
      </c>
      <c r="AL322" s="27">
        <f>AC331</f>
        <v>4.8977918416720536</v>
      </c>
      <c r="AM322" s="29">
        <f>AC330</f>
        <v>5.8028671919360635</v>
      </c>
      <c r="AN322" s="10"/>
      <c r="AO322" s="10">
        <v>-2000</v>
      </c>
      <c r="AP322" s="21">
        <f>AC334</f>
        <v>5.8028671919360635</v>
      </c>
      <c r="AQ322" s="23">
        <f>AC333</f>
        <v>4.8977918416720536</v>
      </c>
      <c r="AR322" s="26">
        <f>AC332</f>
        <v>4.5834624712228464</v>
      </c>
      <c r="AS322" s="27">
        <f>AC331</f>
        <v>4.8977918416720536</v>
      </c>
      <c r="AT322" s="29">
        <f>AC330</f>
        <v>5.8028671919360635</v>
      </c>
    </row>
    <row r="323" spans="9:46" x14ac:dyDescent="0.25">
      <c r="I323" s="3">
        <v>2000</v>
      </c>
      <c r="J323" s="3">
        <v>20</v>
      </c>
      <c r="K323" s="10">
        <f t="shared" si="99"/>
        <v>10.424242424242522</v>
      </c>
      <c r="L323" s="10">
        <f t="shared" si="100"/>
        <v>9.7955836833441072</v>
      </c>
      <c r="M323" s="10">
        <f t="shared" si="101"/>
        <v>3.5653008880009436</v>
      </c>
      <c r="N323" s="10">
        <f>(L323*(C$150+C$151*SIN(RADIANS(J323))))+(-M323*(C$149+C$151*COS(RADIANS(J323))))</f>
        <v>-90.031898065872383</v>
      </c>
      <c r="O323" s="10"/>
      <c r="P323" s="3">
        <v>4000</v>
      </c>
      <c r="Q323" s="3">
        <v>-40</v>
      </c>
      <c r="R323" s="10">
        <f t="shared" si="102"/>
        <v>194.24242424242431</v>
      </c>
      <c r="S323" s="10">
        <f t="shared" si="103"/>
        <v>148.79832970886821</v>
      </c>
      <c r="T323" s="10">
        <f t="shared" si="104"/>
        <v>-124.8566235785066</v>
      </c>
      <c r="U323" s="10">
        <f>(-S323*(C$150-C$151*SIN(RADIANS(Q323))))+(-T323*(C$149+K$151*COS(RADIANS(Q323))))</f>
        <v>13012.581834773864</v>
      </c>
      <c r="W323" s="10">
        <f t="shared" si="105"/>
        <v>158.59391339221233</v>
      </c>
      <c r="X323" s="10">
        <f t="shared" si="106"/>
        <v>-121.29132269050565</v>
      </c>
      <c r="Y323" s="10">
        <f t="shared" si="107"/>
        <v>12922.549936707992</v>
      </c>
      <c r="AA323" s="3">
        <v>4000</v>
      </c>
      <c r="AB323" s="3">
        <v>-40</v>
      </c>
      <c r="AC323" s="22">
        <f t="shared" si="96"/>
        <v>158.59391339221233</v>
      </c>
      <c r="AD323" s="22">
        <f t="shared" si="97"/>
        <v>-121.29132269050565</v>
      </c>
      <c r="AE323" s="22">
        <f t="shared" si="98"/>
        <v>12922.549936707992</v>
      </c>
      <c r="AH323" s="10">
        <v>-4000</v>
      </c>
      <c r="AI323" s="21">
        <f>AC339</f>
        <v>-64.603581171089999</v>
      </c>
      <c r="AJ323" s="23">
        <f>AC338</f>
        <v>-81.468502668741877</v>
      </c>
      <c r="AK323" s="26">
        <f>AC337</f>
        <v>-87.325628437868048</v>
      </c>
      <c r="AL323" s="27">
        <f>AC336</f>
        <v>-81.468502668741877</v>
      </c>
      <c r="AM323" s="29">
        <f>AC335</f>
        <v>-64.603581171089999</v>
      </c>
      <c r="AN323" s="10"/>
      <c r="AO323" s="10">
        <v>-4000</v>
      </c>
      <c r="AP323" s="21">
        <f>AC339</f>
        <v>-64.603581171089999</v>
      </c>
      <c r="AQ323" s="23">
        <f>AC338</f>
        <v>-81.468502668741877</v>
      </c>
      <c r="AR323" s="26">
        <f>AC337</f>
        <v>-87.325628437868048</v>
      </c>
      <c r="AS323" s="27">
        <f>AC336</f>
        <v>-81.468502668741877</v>
      </c>
      <c r="AT323" s="29">
        <f>AC335</f>
        <v>-64.603581171089999</v>
      </c>
    </row>
    <row r="324" spans="9:46" x14ac:dyDescent="0.25">
      <c r="I324" s="3">
        <v>2000</v>
      </c>
      <c r="J324" s="3">
        <v>20</v>
      </c>
      <c r="K324" s="10">
        <f t="shared" si="99"/>
        <v>10.424242424242522</v>
      </c>
      <c r="L324" s="10">
        <f t="shared" si="100"/>
        <v>9.7955836833441072</v>
      </c>
      <c r="M324" s="10">
        <f t="shared" si="101"/>
        <v>3.5653008880009436</v>
      </c>
      <c r="N324" s="10">
        <f>(L324*(C$150+C$151*SIN(RADIANS(J324))))+(-M324*(C$149+C$151*COS(RADIANS(J324))))</f>
        <v>-90.031898065872383</v>
      </c>
      <c r="O324" s="10"/>
      <c r="P324" s="3">
        <v>2000</v>
      </c>
      <c r="Q324" s="3">
        <v>40</v>
      </c>
      <c r="R324" s="10">
        <f t="shared" si="102"/>
        <v>10.424242424242522</v>
      </c>
      <c r="S324" s="10">
        <f t="shared" si="103"/>
        <v>7.9854329828160875</v>
      </c>
      <c r="T324" s="10">
        <f t="shared" si="104"/>
        <v>6.7005738706718656</v>
      </c>
      <c r="U324" s="10">
        <f>(-S324*(C$150-C$151*SIN(RADIANS(Q324))))+(-T324*(C$149+K$151*COS(RADIANS(Q324))))</f>
        <v>-2295.4217215495282</v>
      </c>
      <c r="W324" s="10">
        <f t="shared" si="105"/>
        <v>17.781016666160195</v>
      </c>
      <c r="X324" s="10">
        <f t="shared" si="106"/>
        <v>10.265874758672808</v>
      </c>
      <c r="Y324" s="10">
        <f t="shared" si="107"/>
        <v>-2385.4536196154004</v>
      </c>
      <c r="AA324" s="3">
        <v>2000</v>
      </c>
      <c r="AB324" s="3">
        <v>40</v>
      </c>
      <c r="AC324" s="15">
        <f t="shared" si="96"/>
        <v>17.781016666160195</v>
      </c>
      <c r="AD324" s="15">
        <f t="shared" si="97"/>
        <v>10.265874758672808</v>
      </c>
      <c r="AE324" s="15">
        <f t="shared" si="98"/>
        <v>-2385.4536196154004</v>
      </c>
      <c r="AH324" s="10"/>
      <c r="AI324" s="10"/>
      <c r="AJ324" s="10"/>
      <c r="AK324" s="10"/>
      <c r="AL324" s="10"/>
      <c r="AM324" s="10"/>
      <c r="AN324" s="10"/>
      <c r="AO324" s="10"/>
      <c r="AP324" s="10"/>
      <c r="AQ324" s="10"/>
      <c r="AR324" s="10"/>
      <c r="AS324" s="10"/>
      <c r="AT324" s="10"/>
    </row>
    <row r="325" spans="9:46" x14ac:dyDescent="0.25">
      <c r="I325" s="3">
        <v>2000</v>
      </c>
      <c r="J325" s="3">
        <v>20</v>
      </c>
      <c r="K325" s="10">
        <f t="shared" si="99"/>
        <v>10.424242424242522</v>
      </c>
      <c r="L325" s="10">
        <f t="shared" si="100"/>
        <v>9.7955836833441072</v>
      </c>
      <c r="M325" s="10">
        <f t="shared" si="101"/>
        <v>3.5653008880009436</v>
      </c>
      <c r="N325" s="10">
        <f>(L325*(C$150+C$151*SIN(RADIANS(J325))))+(-M325*(C$149+C$151*COS(RADIANS(J325))))</f>
        <v>-90.031898065872383</v>
      </c>
      <c r="O325" s="10"/>
      <c r="P325" s="3">
        <v>2000</v>
      </c>
      <c r="Q325" s="3">
        <v>20</v>
      </c>
      <c r="R325" s="10">
        <f t="shared" si="102"/>
        <v>10.424242424242522</v>
      </c>
      <c r="S325" s="10">
        <f t="shared" si="103"/>
        <v>9.7955836833441072</v>
      </c>
      <c r="T325" s="10">
        <f t="shared" si="104"/>
        <v>3.5653008880009436</v>
      </c>
      <c r="U325" s="10">
        <f>(-S325*(C$150-C$151*SIN(RADIANS(Q325))))+(-T325*(C$149+K$151*COS(RADIANS(Q325))))</f>
        <v>-1714.1199412011006</v>
      </c>
      <c r="W325" s="10">
        <f t="shared" si="105"/>
        <v>19.591167366688214</v>
      </c>
      <c r="X325" s="10">
        <f t="shared" si="106"/>
        <v>7.1306017760018872</v>
      </c>
      <c r="Y325" s="10">
        <f t="shared" si="107"/>
        <v>-1804.151839266973</v>
      </c>
      <c r="AA325" s="3">
        <v>2000</v>
      </c>
      <c r="AB325" s="3">
        <v>20</v>
      </c>
      <c r="AC325" s="28">
        <f t="shared" si="96"/>
        <v>19.591167366688214</v>
      </c>
      <c r="AD325" s="28">
        <f t="shared" si="97"/>
        <v>7.1306017760018872</v>
      </c>
      <c r="AE325" s="28">
        <f t="shared" si="98"/>
        <v>-1804.151839266973</v>
      </c>
      <c r="AH325" s="10"/>
      <c r="AI325" s="10"/>
      <c r="AJ325" s="10"/>
      <c r="AK325" s="10"/>
      <c r="AL325" s="10"/>
      <c r="AM325" s="10"/>
      <c r="AN325" s="10"/>
      <c r="AO325" s="10"/>
      <c r="AP325" s="10"/>
      <c r="AQ325" s="10"/>
      <c r="AR325" s="10"/>
      <c r="AS325" s="10"/>
      <c r="AT325" s="10"/>
    </row>
    <row r="326" spans="9:46" x14ac:dyDescent="0.25">
      <c r="I326" s="3">
        <v>2000</v>
      </c>
      <c r="J326" s="3">
        <v>20</v>
      </c>
      <c r="K326" s="10">
        <f t="shared" si="99"/>
        <v>10.424242424242522</v>
      </c>
      <c r="L326" s="10">
        <f t="shared" si="100"/>
        <v>9.7955836833441072</v>
      </c>
      <c r="M326" s="10">
        <f t="shared" si="101"/>
        <v>3.5653008880009436</v>
      </c>
      <c r="N326" s="10">
        <f>(L326*(C$150+C$151*SIN(RADIANS(J326))))+(-M326*(C$149+C$151*COS(RADIANS(J326))))</f>
        <v>-90.031898065872383</v>
      </c>
      <c r="O326" s="10"/>
      <c r="P326" s="3">
        <v>2000</v>
      </c>
      <c r="Q326" s="3">
        <v>0</v>
      </c>
      <c r="R326" s="10">
        <f t="shared" si="102"/>
        <v>10.424242424242522</v>
      </c>
      <c r="S326" s="10">
        <f t="shared" si="103"/>
        <v>10.424242424242522</v>
      </c>
      <c r="T326" s="10">
        <f t="shared" si="104"/>
        <v>0</v>
      </c>
      <c r="U326" s="10">
        <f>(-S326*(C$150-C$151*SIN(RADIANS(Q326))))+(-T326*(C$149+K$151*COS(RADIANS(Q326))))</f>
        <v>-1042.424242424252</v>
      </c>
      <c r="W326" s="10">
        <f t="shared" si="105"/>
        <v>20.219826107586627</v>
      </c>
      <c r="X326" s="10">
        <f t="shared" si="106"/>
        <v>3.5653008880009436</v>
      </c>
      <c r="Y326" s="10">
        <f t="shared" si="107"/>
        <v>-1132.4561404901244</v>
      </c>
      <c r="AA326" s="3">
        <v>2000</v>
      </c>
      <c r="AB326" s="3">
        <v>0</v>
      </c>
      <c r="AC326" s="25">
        <f t="shared" si="96"/>
        <v>20.219826107586627</v>
      </c>
      <c r="AD326" s="25">
        <f t="shared" si="97"/>
        <v>3.5653008880009436</v>
      </c>
      <c r="AE326" s="25">
        <f t="shared" si="98"/>
        <v>-1132.4561404901244</v>
      </c>
      <c r="AH326" s="10"/>
      <c r="AI326" s="10">
        <v>-40</v>
      </c>
      <c r="AJ326" s="10">
        <v>-20</v>
      </c>
      <c r="AK326" s="10">
        <v>0</v>
      </c>
      <c r="AL326" s="10">
        <v>20</v>
      </c>
      <c r="AM326" s="10">
        <v>40</v>
      </c>
      <c r="AN326" s="10"/>
      <c r="AO326" s="10"/>
      <c r="AP326" s="10">
        <v>-40</v>
      </c>
      <c r="AQ326" s="10">
        <v>-20</v>
      </c>
      <c r="AR326" s="10">
        <v>0</v>
      </c>
      <c r="AS326" s="10">
        <v>20</v>
      </c>
      <c r="AT326" s="10">
        <v>40</v>
      </c>
    </row>
    <row r="327" spans="9:46" x14ac:dyDescent="0.25">
      <c r="I327" s="3">
        <v>2000</v>
      </c>
      <c r="J327" s="3">
        <v>20</v>
      </c>
      <c r="K327" s="10">
        <f t="shared" si="99"/>
        <v>10.424242424242522</v>
      </c>
      <c r="L327" s="10">
        <f t="shared" si="100"/>
        <v>9.7955836833441072</v>
      </c>
      <c r="M327" s="10">
        <f t="shared" si="101"/>
        <v>3.5653008880009436</v>
      </c>
      <c r="N327" s="10">
        <f>(L327*(C$150+C$151*SIN(RADIANS(J327))))+(-M327*(C$149+C$151*COS(RADIANS(J327))))</f>
        <v>-90.031898065872383</v>
      </c>
      <c r="O327" s="10"/>
      <c r="P327" s="3">
        <v>2000</v>
      </c>
      <c r="Q327" s="3">
        <v>-20</v>
      </c>
      <c r="R327" s="10">
        <f t="shared" si="102"/>
        <v>10.424242424242522</v>
      </c>
      <c r="S327" s="10">
        <f t="shared" si="103"/>
        <v>9.7955836833441072</v>
      </c>
      <c r="T327" s="10">
        <f t="shared" si="104"/>
        <v>-3.5653008880009436</v>
      </c>
      <c r="U327" s="10">
        <f>(-S327*(C$150-C$151*SIN(RADIANS(Q327))))+(-T327*(C$149+K$151*COS(RADIANS(Q327))))</f>
        <v>-244.99679546772109</v>
      </c>
      <c r="W327" s="10">
        <f t="shared" si="105"/>
        <v>19.591167366688214</v>
      </c>
      <c r="X327" s="10">
        <f t="shared" si="106"/>
        <v>0</v>
      </c>
      <c r="Y327" s="10">
        <f t="shared" si="107"/>
        <v>-335.02869353359347</v>
      </c>
      <c r="AA327" s="3">
        <v>2000</v>
      </c>
      <c r="AB327" s="3">
        <v>-20</v>
      </c>
      <c r="AC327" s="24">
        <f t="shared" si="96"/>
        <v>19.591167366688214</v>
      </c>
      <c r="AD327" s="24">
        <f t="shared" si="97"/>
        <v>0</v>
      </c>
      <c r="AE327" s="24">
        <f t="shared" si="98"/>
        <v>-335.02869353359347</v>
      </c>
      <c r="AH327" s="10">
        <v>4000</v>
      </c>
      <c r="AI327" s="21">
        <f>AD323</f>
        <v>-121.29132269050565</v>
      </c>
      <c r="AJ327" s="23">
        <f>AD322</f>
        <v>-62.869520891318366</v>
      </c>
      <c r="AK327" s="26">
        <f>AD321</f>
        <v>3.5653008880009436</v>
      </c>
      <c r="AL327" s="27">
        <f>AD320</f>
        <v>70.000122667320255</v>
      </c>
      <c r="AM327" s="29">
        <f>AD319</f>
        <v>128.42192446650753</v>
      </c>
      <c r="AN327" s="10"/>
      <c r="AO327" s="10">
        <v>4000</v>
      </c>
      <c r="AP327" s="21">
        <f>AD323</f>
        <v>-121.29132269050565</v>
      </c>
      <c r="AQ327" s="23">
        <f>AD322</f>
        <v>-62.869520891318366</v>
      </c>
      <c r="AR327" s="26">
        <f>AD321</f>
        <v>3.5653008880009436</v>
      </c>
      <c r="AS327" s="27">
        <f>AD320</f>
        <v>70.000122667320255</v>
      </c>
      <c r="AT327" s="29">
        <f>AD319</f>
        <v>128.42192446650753</v>
      </c>
    </row>
    <row r="328" spans="9:46" x14ac:dyDescent="0.25">
      <c r="I328" s="3">
        <v>2000</v>
      </c>
      <c r="J328" s="3">
        <v>20</v>
      </c>
      <c r="K328" s="10">
        <f t="shared" si="99"/>
        <v>10.424242424242522</v>
      </c>
      <c r="L328" s="10">
        <f t="shared" si="100"/>
        <v>9.7955836833441072</v>
      </c>
      <c r="M328" s="10">
        <f t="shared" si="101"/>
        <v>3.5653008880009436</v>
      </c>
      <c r="N328" s="10">
        <f>(L328*(C$150+C$151*SIN(RADIANS(J328))))+(-M328*(C$149+C$151*COS(RADIANS(J328))))</f>
        <v>-90.031898065872383</v>
      </c>
      <c r="O328" s="10"/>
      <c r="P328" s="3">
        <v>2000</v>
      </c>
      <c r="Q328" s="3">
        <v>-40</v>
      </c>
      <c r="R328" s="10">
        <f t="shared" si="102"/>
        <v>10.424242424242522</v>
      </c>
      <c r="S328" s="10">
        <f t="shared" si="103"/>
        <v>7.9854329828160875</v>
      </c>
      <c r="T328" s="10">
        <f t="shared" si="104"/>
        <v>-6.7005738706718656</v>
      </c>
      <c r="U328" s="10">
        <f>(-S328*(C$150-C$151*SIN(RADIANS(Q328))))+(-T328*(C$149+K$151*COS(RADIANS(Q328))))</f>
        <v>698.33512498631057</v>
      </c>
      <c r="W328" s="10">
        <f t="shared" si="105"/>
        <v>17.781016666160195</v>
      </c>
      <c r="X328" s="10">
        <f t="shared" si="106"/>
        <v>-3.135272982670922</v>
      </c>
      <c r="Y328" s="10">
        <f t="shared" si="107"/>
        <v>608.30322692043819</v>
      </c>
      <c r="AA328" s="3">
        <v>2000</v>
      </c>
      <c r="AB328" s="3">
        <v>-40</v>
      </c>
      <c r="AC328" s="22">
        <f t="shared" si="96"/>
        <v>17.781016666160195</v>
      </c>
      <c r="AD328" s="22">
        <f t="shared" si="97"/>
        <v>-3.135272982670922</v>
      </c>
      <c r="AE328" s="22">
        <f t="shared" si="98"/>
        <v>608.30322692043819</v>
      </c>
      <c r="AH328" s="10">
        <v>2000</v>
      </c>
      <c r="AI328" s="21">
        <f>AD328</f>
        <v>-3.135272982670922</v>
      </c>
      <c r="AJ328" s="23">
        <f>AD327</f>
        <v>0</v>
      </c>
      <c r="AK328" s="26">
        <f>AD326</f>
        <v>3.5653008880009436</v>
      </c>
      <c r="AL328" s="27">
        <f>AD325</f>
        <v>7.1306017760018872</v>
      </c>
      <c r="AM328" s="29">
        <f>AD324</f>
        <v>10.265874758672808</v>
      </c>
      <c r="AN328" s="10"/>
      <c r="AO328" s="10">
        <v>2000</v>
      </c>
      <c r="AP328" s="21">
        <f>AD328</f>
        <v>-3.135272982670922</v>
      </c>
      <c r="AQ328" s="23">
        <f>AD327</f>
        <v>0</v>
      </c>
      <c r="AR328" s="26">
        <f>AD326</f>
        <v>3.5653008880009436</v>
      </c>
      <c r="AS328" s="27">
        <f>AD325</f>
        <v>7.1306017760018872</v>
      </c>
      <c r="AT328" s="29">
        <f>AD324</f>
        <v>10.265874758672808</v>
      </c>
    </row>
    <row r="329" spans="9:46" x14ac:dyDescent="0.25">
      <c r="I329" s="3">
        <v>2000</v>
      </c>
      <c r="J329" s="3">
        <v>20</v>
      </c>
      <c r="K329" s="10">
        <f t="shared" si="99"/>
        <v>10.424242424242522</v>
      </c>
      <c r="L329" s="10">
        <f t="shared" si="100"/>
        <v>9.7955836833441072</v>
      </c>
      <c r="M329" s="10">
        <f t="shared" si="101"/>
        <v>3.5653008880009436</v>
      </c>
      <c r="N329" s="10">
        <f>(L329*(C$150+C$151*SIN(RADIANS(J329))))+(-M329*(C$149+C$151*COS(RADIANS(J329))))</f>
        <v>-90.031898065872383</v>
      </c>
      <c r="O329" s="10"/>
      <c r="P329" s="3">
        <v>0</v>
      </c>
      <c r="Q329" s="3">
        <v>0</v>
      </c>
      <c r="R329" s="10">
        <f t="shared" si="102"/>
        <v>0</v>
      </c>
      <c r="S329" s="10">
        <f t="shared" si="103"/>
        <v>0</v>
      </c>
      <c r="T329" s="10">
        <f t="shared" si="104"/>
        <v>0</v>
      </c>
      <c r="U329" s="10">
        <f>(-S329*(C$150-C$151*SIN(RADIANS(Q329))))+(-T329*(C$149+K$151*COS(RADIANS(Q329))))</f>
        <v>0</v>
      </c>
      <c r="W329" s="10">
        <f t="shared" si="105"/>
        <v>9.7955836833441072</v>
      </c>
      <c r="X329" s="10">
        <f t="shared" si="106"/>
        <v>3.5653008880009436</v>
      </c>
      <c r="Y329" s="10">
        <f t="shared" si="107"/>
        <v>-90.031898065872383</v>
      </c>
      <c r="AA329" s="3">
        <v>0</v>
      </c>
      <c r="AB329" s="3">
        <v>0</v>
      </c>
      <c r="AC329" s="10">
        <f t="shared" si="96"/>
        <v>9.7955836833441072</v>
      </c>
      <c r="AD329" s="10">
        <f t="shared" si="97"/>
        <v>3.5653008880009436</v>
      </c>
      <c r="AE329" s="10">
        <f t="shared" si="98"/>
        <v>-90.031898065872383</v>
      </c>
      <c r="AH329" s="10">
        <v>0</v>
      </c>
      <c r="AI329" s="20"/>
      <c r="AJ329" s="20"/>
      <c r="AK329" s="20"/>
      <c r="AL329" s="20"/>
      <c r="AM329" s="20"/>
      <c r="AN329" s="10"/>
      <c r="AO329" s="10">
        <v>0</v>
      </c>
      <c r="AP329" s="20"/>
      <c r="AQ329" s="20"/>
      <c r="AR329" s="20"/>
      <c r="AS329" s="20"/>
      <c r="AT329" s="20"/>
    </row>
    <row r="330" spans="9:46" x14ac:dyDescent="0.25">
      <c r="I330" s="3">
        <v>2000</v>
      </c>
      <c r="J330" s="3">
        <v>20</v>
      </c>
      <c r="K330" s="10">
        <f t="shared" si="99"/>
        <v>10.424242424242522</v>
      </c>
      <c r="L330" s="10">
        <f t="shared" si="100"/>
        <v>9.7955836833441072</v>
      </c>
      <c r="M330" s="10">
        <f t="shared" si="101"/>
        <v>3.5653008880009436</v>
      </c>
      <c r="N330" s="10">
        <f>(L330*(C$150+C$151*SIN(RADIANS(J330))))+(-M330*(C$149+C$151*COS(RADIANS(J330))))</f>
        <v>-90.031898065872383</v>
      </c>
      <c r="O330" s="10"/>
      <c r="P330" s="3">
        <v>-2000</v>
      </c>
      <c r="Q330" s="3">
        <v>40</v>
      </c>
      <c r="R330" s="10">
        <f t="shared" si="102"/>
        <v>-5.2121212121212608</v>
      </c>
      <c r="S330" s="10">
        <f t="shared" si="103"/>
        <v>-3.9927164914080437</v>
      </c>
      <c r="T330" s="10">
        <f t="shared" si="104"/>
        <v>-3.3502869353359328</v>
      </c>
      <c r="U330" s="10">
        <f>(-S330*(C$150-C$151*SIN(RADIANS(Q330))))+(-T330*(C$149+K$151*COS(RADIANS(Q330))))</f>
        <v>1147.7108607747641</v>
      </c>
      <c r="W330" s="10">
        <f t="shared" si="105"/>
        <v>5.8028671919360635</v>
      </c>
      <c r="X330" s="10">
        <f t="shared" si="106"/>
        <v>0.21501395266501078</v>
      </c>
      <c r="Y330" s="10">
        <f t="shared" si="107"/>
        <v>1057.6789627088917</v>
      </c>
      <c r="AA330" s="3">
        <v>-2000</v>
      </c>
      <c r="AB330" s="3">
        <v>40</v>
      </c>
      <c r="AC330" s="15">
        <f t="shared" si="96"/>
        <v>5.8028671919360635</v>
      </c>
      <c r="AD330" s="15">
        <f t="shared" si="97"/>
        <v>0.21501395266501078</v>
      </c>
      <c r="AE330" s="15">
        <f t="shared" si="98"/>
        <v>1057.6789627088917</v>
      </c>
      <c r="AH330" s="10">
        <v>-2000</v>
      </c>
      <c r="AI330" s="21">
        <f>AD334</f>
        <v>6.9155878233368764</v>
      </c>
      <c r="AJ330" s="23">
        <f>AD333</f>
        <v>5.3479513320014149</v>
      </c>
      <c r="AK330" s="26">
        <f>AD332</f>
        <v>3.5653008880009436</v>
      </c>
      <c r="AL330" s="27">
        <f>AD331</f>
        <v>1.7826504440004718</v>
      </c>
      <c r="AM330" s="29">
        <f>AD330</f>
        <v>0.21501395266501078</v>
      </c>
      <c r="AN330" s="10"/>
      <c r="AO330" s="10">
        <v>-2000</v>
      </c>
      <c r="AP330" s="21">
        <f>AD334</f>
        <v>6.9155878233368764</v>
      </c>
      <c r="AQ330" s="23">
        <f>AD333</f>
        <v>5.3479513320014149</v>
      </c>
      <c r="AR330" s="26">
        <f>AD332</f>
        <v>3.5653008880009436</v>
      </c>
      <c r="AS330" s="27">
        <f>AD331</f>
        <v>1.7826504440004718</v>
      </c>
      <c r="AT330" s="29">
        <f>AD330</f>
        <v>0.21501395266501078</v>
      </c>
    </row>
    <row r="331" spans="9:46" x14ac:dyDescent="0.25">
      <c r="I331" s="3">
        <v>2000</v>
      </c>
      <c r="J331" s="3">
        <v>20</v>
      </c>
      <c r="K331" s="10">
        <f t="shared" si="99"/>
        <v>10.424242424242522</v>
      </c>
      <c r="L331" s="10">
        <f t="shared" si="100"/>
        <v>9.7955836833441072</v>
      </c>
      <c r="M331" s="10">
        <f t="shared" si="101"/>
        <v>3.5653008880009436</v>
      </c>
      <c r="N331" s="10">
        <f>(L331*(C$150+C$151*SIN(RADIANS(J331))))+(-M331*(C$149+C$151*COS(RADIANS(J331))))</f>
        <v>-90.031898065872383</v>
      </c>
      <c r="O331" s="10"/>
      <c r="P331" s="3">
        <v>-2000</v>
      </c>
      <c r="Q331" s="3">
        <v>20</v>
      </c>
      <c r="R331" s="10">
        <f t="shared" si="102"/>
        <v>-5.2121212121212608</v>
      </c>
      <c r="S331" s="10">
        <f t="shared" si="103"/>
        <v>-4.8977918416720536</v>
      </c>
      <c r="T331" s="10">
        <f t="shared" si="104"/>
        <v>-1.7826504440004718</v>
      </c>
      <c r="U331" s="10">
        <f>(-S331*(C$150-C$151*SIN(RADIANS(Q331))))+(-T331*(C$149+K$151*COS(RADIANS(Q331))))</f>
        <v>857.05997060055029</v>
      </c>
      <c r="W331" s="10">
        <f t="shared" si="105"/>
        <v>4.8977918416720536</v>
      </c>
      <c r="X331" s="10">
        <f t="shared" si="106"/>
        <v>1.7826504440004718</v>
      </c>
      <c r="Y331" s="10">
        <f t="shared" si="107"/>
        <v>767.0280725346779</v>
      </c>
      <c r="AA331" s="3">
        <v>-2000</v>
      </c>
      <c r="AB331" s="3">
        <v>20</v>
      </c>
      <c r="AC331" s="28">
        <f t="shared" si="96"/>
        <v>4.8977918416720536</v>
      </c>
      <c r="AD331" s="28">
        <f t="shared" si="97"/>
        <v>1.7826504440004718</v>
      </c>
      <c r="AE331" s="28">
        <f t="shared" si="98"/>
        <v>767.0280725346779</v>
      </c>
      <c r="AH331" s="10">
        <v>-4000</v>
      </c>
      <c r="AI331" s="21">
        <f>AD339</f>
        <v>65.993612677254248</v>
      </c>
      <c r="AJ331" s="23">
        <f>AD338</f>
        <v>36.782711777660595</v>
      </c>
      <c r="AK331" s="26">
        <f>AD337</f>
        <v>3.5653008880009436</v>
      </c>
      <c r="AL331" s="27">
        <f>AD336</f>
        <v>-29.652110001658709</v>
      </c>
      <c r="AM331" s="29">
        <f>AD335</f>
        <v>-58.863010901252359</v>
      </c>
      <c r="AN331" s="10"/>
      <c r="AO331" s="10">
        <v>-4000</v>
      </c>
      <c r="AP331" s="21">
        <f>AD339</f>
        <v>65.993612677254248</v>
      </c>
      <c r="AQ331" s="23">
        <f>AD338</f>
        <v>36.782711777660595</v>
      </c>
      <c r="AR331" s="26">
        <f>AD337</f>
        <v>3.5653008880009436</v>
      </c>
      <c r="AS331" s="27">
        <f>AD336</f>
        <v>-29.652110001658709</v>
      </c>
      <c r="AT331" s="29">
        <f>AD335</f>
        <v>-58.863010901252359</v>
      </c>
    </row>
    <row r="332" spans="9:46" x14ac:dyDescent="0.25">
      <c r="I332" s="3">
        <v>2000</v>
      </c>
      <c r="J332" s="3">
        <v>20</v>
      </c>
      <c r="K332" s="10">
        <f t="shared" si="99"/>
        <v>10.424242424242522</v>
      </c>
      <c r="L332" s="10">
        <f t="shared" si="100"/>
        <v>9.7955836833441072</v>
      </c>
      <c r="M332" s="10">
        <f t="shared" si="101"/>
        <v>3.5653008880009436</v>
      </c>
      <c r="N332" s="10">
        <f>(L332*(C$150+C$151*SIN(RADIANS(J332))))+(-M332*(C$149+C$151*COS(RADIANS(J332))))</f>
        <v>-90.031898065872383</v>
      </c>
      <c r="O332" s="10"/>
      <c r="P332" s="3">
        <v>-2000</v>
      </c>
      <c r="Q332" s="3">
        <v>0</v>
      </c>
      <c r="R332" s="10">
        <f t="shared" si="102"/>
        <v>-5.2121212121212608</v>
      </c>
      <c r="S332" s="10">
        <f t="shared" si="103"/>
        <v>-5.2121212121212608</v>
      </c>
      <c r="T332" s="10">
        <f t="shared" si="104"/>
        <v>0</v>
      </c>
      <c r="U332" s="10">
        <f>(-S332*(C$150-C$151*SIN(RADIANS(Q332))))+(-T332*(C$149+K$151*COS(RADIANS(Q332))))</f>
        <v>521.21212121212602</v>
      </c>
      <c r="W332" s="10">
        <f t="shared" si="105"/>
        <v>4.5834624712228464</v>
      </c>
      <c r="X332" s="10">
        <f t="shared" si="106"/>
        <v>3.5653008880009436</v>
      </c>
      <c r="Y332" s="10">
        <f t="shared" si="107"/>
        <v>431.18022314625364</v>
      </c>
      <c r="AA332" s="3">
        <v>-2000</v>
      </c>
      <c r="AB332" s="3">
        <v>0</v>
      </c>
      <c r="AC332" s="25">
        <f t="shared" si="96"/>
        <v>4.5834624712228464</v>
      </c>
      <c r="AD332" s="25">
        <f t="shared" si="97"/>
        <v>3.5653008880009436</v>
      </c>
      <c r="AE332" s="25">
        <f t="shared" si="98"/>
        <v>431.18022314625364</v>
      </c>
      <c r="AH332" s="10"/>
      <c r="AI332" s="10"/>
      <c r="AJ332" s="10"/>
      <c r="AK332" s="10"/>
      <c r="AL332" s="10"/>
      <c r="AM332" s="10"/>
      <c r="AN332" s="10"/>
      <c r="AO332" s="10"/>
      <c r="AP332" s="10"/>
      <c r="AQ332" s="10"/>
      <c r="AR332" s="10"/>
      <c r="AS332" s="10"/>
      <c r="AT332" s="10"/>
    </row>
    <row r="333" spans="9:46" x14ac:dyDescent="0.25">
      <c r="I333" s="3">
        <v>2000</v>
      </c>
      <c r="J333" s="3">
        <v>20</v>
      </c>
      <c r="K333" s="10">
        <f t="shared" si="99"/>
        <v>10.424242424242522</v>
      </c>
      <c r="L333" s="10">
        <f t="shared" si="100"/>
        <v>9.7955836833441072</v>
      </c>
      <c r="M333" s="10">
        <f t="shared" si="101"/>
        <v>3.5653008880009436</v>
      </c>
      <c r="N333" s="10">
        <f>(L333*(C$150+C$151*SIN(RADIANS(J333))))+(-M333*(C$149+C$151*COS(RADIANS(J333))))</f>
        <v>-90.031898065872383</v>
      </c>
      <c r="O333" s="10"/>
      <c r="P333" s="3">
        <v>-2000</v>
      </c>
      <c r="Q333" s="3">
        <v>-20</v>
      </c>
      <c r="R333" s="10">
        <f t="shared" si="102"/>
        <v>-5.2121212121212608</v>
      </c>
      <c r="S333" s="10">
        <f t="shared" si="103"/>
        <v>-4.8977918416720536</v>
      </c>
      <c r="T333" s="10">
        <f t="shared" si="104"/>
        <v>1.7826504440004718</v>
      </c>
      <c r="U333" s="10">
        <f>(-S333*(C$150-C$151*SIN(RADIANS(Q333))))+(-T333*(C$149+K$151*COS(RADIANS(Q333))))</f>
        <v>122.49839773386054</v>
      </c>
      <c r="W333" s="10">
        <f t="shared" si="105"/>
        <v>4.8977918416720536</v>
      </c>
      <c r="X333" s="10">
        <f t="shared" si="106"/>
        <v>5.3479513320014149</v>
      </c>
      <c r="Y333" s="10">
        <f t="shared" si="107"/>
        <v>32.46649966798816</v>
      </c>
      <c r="AA333" s="3">
        <v>-2000</v>
      </c>
      <c r="AB333" s="3">
        <v>-20</v>
      </c>
      <c r="AC333" s="24">
        <f t="shared" si="96"/>
        <v>4.8977918416720536</v>
      </c>
      <c r="AD333" s="24">
        <f t="shared" si="97"/>
        <v>5.3479513320014149</v>
      </c>
      <c r="AE333" s="24">
        <f t="shared" si="98"/>
        <v>32.46649966798816</v>
      </c>
      <c r="AH333" s="10"/>
      <c r="AI333" s="10"/>
      <c r="AJ333" s="10"/>
      <c r="AK333" s="10"/>
      <c r="AL333" s="10"/>
      <c r="AM333" s="10"/>
      <c r="AN333" s="10"/>
      <c r="AO333" s="10"/>
      <c r="AP333" s="10"/>
      <c r="AQ333" s="10"/>
      <c r="AR333" s="10"/>
      <c r="AS333" s="10"/>
      <c r="AT333" s="10"/>
    </row>
    <row r="334" spans="9:46" x14ac:dyDescent="0.25">
      <c r="I334" s="3">
        <v>2000</v>
      </c>
      <c r="J334" s="3">
        <v>20</v>
      </c>
      <c r="K334" s="10">
        <f t="shared" si="99"/>
        <v>10.424242424242522</v>
      </c>
      <c r="L334" s="10">
        <f t="shared" si="100"/>
        <v>9.7955836833441072</v>
      </c>
      <c r="M334" s="10">
        <f t="shared" si="101"/>
        <v>3.5653008880009436</v>
      </c>
      <c r="N334" s="10">
        <f>(L334*(C$150+C$151*SIN(RADIANS(J334))))+(-M334*(C$149+C$151*COS(RADIANS(J334))))</f>
        <v>-90.031898065872383</v>
      </c>
      <c r="O334" s="10"/>
      <c r="P334" s="3">
        <v>-2000</v>
      </c>
      <c r="Q334" s="3">
        <v>-40</v>
      </c>
      <c r="R334" s="10">
        <f t="shared" si="102"/>
        <v>-5.2121212121212608</v>
      </c>
      <c r="S334" s="10">
        <f t="shared" si="103"/>
        <v>-3.9927164914080437</v>
      </c>
      <c r="T334" s="10">
        <f t="shared" si="104"/>
        <v>3.3502869353359328</v>
      </c>
      <c r="U334" s="10">
        <f>(-S334*(C$150-C$151*SIN(RADIANS(Q334))))+(-T334*(C$149+K$151*COS(RADIANS(Q334))))</f>
        <v>-349.16756249315529</v>
      </c>
      <c r="W334" s="10">
        <f t="shared" si="105"/>
        <v>5.8028671919360635</v>
      </c>
      <c r="X334" s="10">
        <f t="shared" si="106"/>
        <v>6.9155878233368764</v>
      </c>
      <c r="Y334" s="10">
        <f t="shared" si="107"/>
        <v>-439.19946055902767</v>
      </c>
      <c r="AA334" s="3">
        <v>-2000</v>
      </c>
      <c r="AB334" s="3">
        <v>-40</v>
      </c>
      <c r="AC334" s="22">
        <f t="shared" si="96"/>
        <v>5.8028671919360635</v>
      </c>
      <c r="AD334" s="22">
        <f t="shared" si="97"/>
        <v>6.9155878233368764</v>
      </c>
      <c r="AE334" s="22">
        <f t="shared" si="98"/>
        <v>-439.19946055902767</v>
      </c>
      <c r="AH334" s="10" t="s">
        <v>92</v>
      </c>
      <c r="AI334" s="10">
        <v>-40</v>
      </c>
      <c r="AJ334" s="10">
        <v>-20</v>
      </c>
      <c r="AK334" s="10">
        <v>0</v>
      </c>
      <c r="AL334" s="10">
        <v>20</v>
      </c>
      <c r="AM334" s="10">
        <v>40</v>
      </c>
      <c r="AN334" s="10"/>
      <c r="AO334" s="10"/>
      <c r="AP334" s="10">
        <v>-40</v>
      </c>
      <c r="AQ334" s="10">
        <v>-20</v>
      </c>
      <c r="AR334" s="10">
        <v>0</v>
      </c>
      <c r="AS334" s="10">
        <v>20</v>
      </c>
      <c r="AT334" s="10">
        <v>40</v>
      </c>
    </row>
    <row r="335" spans="9:46" x14ac:dyDescent="0.25">
      <c r="I335" s="3">
        <v>2000</v>
      </c>
      <c r="J335" s="3">
        <v>20</v>
      </c>
      <c r="K335" s="10">
        <f t="shared" si="99"/>
        <v>10.424242424242522</v>
      </c>
      <c r="L335" s="10">
        <f t="shared" si="100"/>
        <v>9.7955836833441072</v>
      </c>
      <c r="M335" s="10">
        <f t="shared" si="101"/>
        <v>3.5653008880009436</v>
      </c>
      <c r="N335" s="10">
        <f>(L335*(C$150+C$151*SIN(RADIANS(J335))))+(-M335*(C$149+C$151*COS(RADIANS(J335))))</f>
        <v>-90.031898065872383</v>
      </c>
      <c r="O335" s="10"/>
      <c r="P335" s="3">
        <v>-4000</v>
      </c>
      <c r="Q335" s="3">
        <v>40</v>
      </c>
      <c r="R335" s="10">
        <f t="shared" si="102"/>
        <v>-97.121212121212153</v>
      </c>
      <c r="S335" s="10">
        <f t="shared" si="103"/>
        <v>-74.399164854434105</v>
      </c>
      <c r="T335" s="10">
        <f t="shared" si="104"/>
        <v>-62.4283117892533</v>
      </c>
      <c r="U335" s="10">
        <f>(-S335*(C$150-C$151*SIN(RADIANS(Q335))))+(-T335*(C$149+K$151*COS(RADIANS(Q335))))</f>
        <v>21386.123888273753</v>
      </c>
      <c r="W335" s="10">
        <f t="shared" si="105"/>
        <v>-64.603581171089999</v>
      </c>
      <c r="X335" s="10">
        <f t="shared" si="106"/>
        <v>-58.863010901252359</v>
      </c>
      <c r="Y335" s="10">
        <f t="shared" si="107"/>
        <v>21296.091990207879</v>
      </c>
      <c r="AA335" s="3">
        <v>-4000</v>
      </c>
      <c r="AB335" s="3">
        <v>40</v>
      </c>
      <c r="AC335" s="15">
        <f t="shared" si="96"/>
        <v>-64.603581171089999</v>
      </c>
      <c r="AD335" s="15">
        <f t="shared" si="97"/>
        <v>-58.863010901252359</v>
      </c>
      <c r="AE335" s="15">
        <f t="shared" si="98"/>
        <v>21296.091990207879</v>
      </c>
      <c r="AH335" s="10">
        <v>4000</v>
      </c>
      <c r="AI335" s="21">
        <f>AE323</f>
        <v>12922.549936707992</v>
      </c>
      <c r="AJ335" s="23">
        <f>AE322</f>
        <v>-4655.2338136126073</v>
      </c>
      <c r="AK335" s="26">
        <f>AE321</f>
        <v>-19514.274322308305</v>
      </c>
      <c r="AL335" s="27">
        <f>AE320</f>
        <v>-32030.46452335353</v>
      </c>
      <c r="AM335" s="29">
        <f>AE319</f>
        <v>-42862.279674613375</v>
      </c>
      <c r="AN335" s="10"/>
      <c r="AO335" s="10">
        <v>4000</v>
      </c>
      <c r="AP335" s="21">
        <f>AE323</f>
        <v>12922.549936707992</v>
      </c>
      <c r="AQ335" s="23">
        <f>AE322</f>
        <v>-4655.2338136126073</v>
      </c>
      <c r="AR335" s="26">
        <f>AE321</f>
        <v>-19514.274322308305</v>
      </c>
      <c r="AS335" s="27">
        <f>AE320</f>
        <v>-32030.46452335353</v>
      </c>
      <c r="AT335" s="29">
        <f>AE319</f>
        <v>-42862.279674613375</v>
      </c>
    </row>
    <row r="336" spans="9:46" x14ac:dyDescent="0.25">
      <c r="I336" s="3">
        <v>2000</v>
      </c>
      <c r="J336" s="3">
        <v>20</v>
      </c>
      <c r="K336" s="10">
        <f t="shared" si="99"/>
        <v>10.424242424242522</v>
      </c>
      <c r="L336" s="10">
        <f t="shared" si="100"/>
        <v>9.7955836833441072</v>
      </c>
      <c r="M336" s="10">
        <f t="shared" si="101"/>
        <v>3.5653008880009436</v>
      </c>
      <c r="N336" s="10">
        <f>(L336*(C$150+C$151*SIN(RADIANS(J336))))+(-M336*(C$149+C$151*COS(RADIANS(J336))))</f>
        <v>-90.031898065872383</v>
      </c>
      <c r="O336" s="10"/>
      <c r="P336" s="3">
        <v>-4000</v>
      </c>
      <c r="Q336" s="3">
        <v>20</v>
      </c>
      <c r="R336" s="10">
        <f t="shared" si="102"/>
        <v>-97.121212121212153</v>
      </c>
      <c r="S336" s="10">
        <f t="shared" si="103"/>
        <v>-91.264086352085982</v>
      </c>
      <c r="T336" s="10">
        <f t="shared" si="104"/>
        <v>-33.217410889659654</v>
      </c>
      <c r="U336" s="10">
        <f>(-S336*(C$150-C$151*SIN(RADIANS(Q336))))+(-T336*(C$149+K$151*COS(RADIANS(Q336))))</f>
        <v>15970.216312643828</v>
      </c>
      <c r="W336" s="10">
        <f t="shared" si="105"/>
        <v>-81.468502668741877</v>
      </c>
      <c r="X336" s="10">
        <f t="shared" si="106"/>
        <v>-29.652110001658709</v>
      </c>
      <c r="Y336" s="10">
        <f t="shared" si="107"/>
        <v>15880.184414577956</v>
      </c>
      <c r="AA336" s="3">
        <v>-4000</v>
      </c>
      <c r="AB336" s="3">
        <v>20</v>
      </c>
      <c r="AC336" s="28">
        <f t="shared" si="96"/>
        <v>-81.468502668741877</v>
      </c>
      <c r="AD336" s="28">
        <f t="shared" si="97"/>
        <v>-29.652110001658709</v>
      </c>
      <c r="AE336" s="28">
        <f t="shared" si="98"/>
        <v>15880.184414577956</v>
      </c>
      <c r="AH336" s="10">
        <v>2000</v>
      </c>
      <c r="AI336" s="21">
        <f>AE328</f>
        <v>608.30322692043819</v>
      </c>
      <c r="AJ336" s="23">
        <f>AE327</f>
        <v>-335.02869353359347</v>
      </c>
      <c r="AK336" s="26">
        <f>AE326</f>
        <v>-1132.4561404901244</v>
      </c>
      <c r="AL336" s="27">
        <f>AE325</f>
        <v>-1804.151839266973</v>
      </c>
      <c r="AM336" s="29">
        <f>AE324</f>
        <v>-2385.4536196154004</v>
      </c>
      <c r="AO336" s="10">
        <v>2000</v>
      </c>
      <c r="AP336" s="21">
        <f>AE328</f>
        <v>608.30322692043819</v>
      </c>
      <c r="AQ336" s="23">
        <f>AE327</f>
        <v>-335.02869353359347</v>
      </c>
      <c r="AR336" s="26">
        <f>AE326</f>
        <v>-1132.4561404901244</v>
      </c>
      <c r="AS336" s="27">
        <f>AE325</f>
        <v>-1804.151839266973</v>
      </c>
      <c r="AT336" s="29">
        <f>AE324</f>
        <v>-2385.4536196154004</v>
      </c>
    </row>
    <row r="337" spans="9:46" x14ac:dyDescent="0.25">
      <c r="I337" s="3">
        <v>2000</v>
      </c>
      <c r="J337" s="3">
        <v>20</v>
      </c>
      <c r="K337" s="10">
        <f t="shared" si="99"/>
        <v>10.424242424242522</v>
      </c>
      <c r="L337" s="10">
        <f t="shared" si="100"/>
        <v>9.7955836833441072</v>
      </c>
      <c r="M337" s="10">
        <f t="shared" si="101"/>
        <v>3.5653008880009436</v>
      </c>
      <c r="N337" s="10">
        <f>(L337*(C$150+C$151*SIN(RADIANS(J337))))+(-M337*(C$149+C$151*COS(RADIANS(J337))))</f>
        <v>-90.031898065872383</v>
      </c>
      <c r="O337" s="10"/>
      <c r="P337" s="3">
        <v>-4000</v>
      </c>
      <c r="Q337" s="3">
        <v>0</v>
      </c>
      <c r="R337" s="10">
        <f t="shared" si="102"/>
        <v>-97.121212121212153</v>
      </c>
      <c r="S337" s="10">
        <f t="shared" si="103"/>
        <v>-97.121212121212153</v>
      </c>
      <c r="T337" s="10">
        <f t="shared" si="104"/>
        <v>0</v>
      </c>
      <c r="U337" s="10">
        <f>(-S337*(C$150-C$151*SIN(RADIANS(Q337))))+(-T337*(C$149+K$151*COS(RADIANS(Q337))))</f>
        <v>9712.1212121212156</v>
      </c>
      <c r="W337" s="10">
        <f t="shared" si="105"/>
        <v>-87.325628437868048</v>
      </c>
      <c r="X337" s="10">
        <f t="shared" si="106"/>
        <v>3.5653008880009436</v>
      </c>
      <c r="Y337" s="10">
        <f t="shared" si="107"/>
        <v>9622.0893140553435</v>
      </c>
      <c r="AA337" s="3">
        <v>-4000</v>
      </c>
      <c r="AB337" s="3">
        <v>0</v>
      </c>
      <c r="AC337" s="25">
        <f t="shared" si="96"/>
        <v>-87.325628437868048</v>
      </c>
      <c r="AD337" s="25">
        <f t="shared" si="97"/>
        <v>3.5653008880009436</v>
      </c>
      <c r="AE337" s="25">
        <f t="shared" si="98"/>
        <v>9622.0893140553435</v>
      </c>
      <c r="AH337" s="10">
        <v>0</v>
      </c>
      <c r="AI337" s="20"/>
      <c r="AJ337" s="20"/>
      <c r="AK337" s="20"/>
      <c r="AL337" s="20"/>
      <c r="AM337" s="20"/>
      <c r="AO337" s="10">
        <v>0</v>
      </c>
      <c r="AP337" s="20"/>
      <c r="AQ337" s="20"/>
      <c r="AR337" s="20"/>
      <c r="AS337" s="20"/>
      <c r="AT337" s="20"/>
    </row>
    <row r="338" spans="9:46" x14ac:dyDescent="0.25">
      <c r="I338" s="3">
        <v>2000</v>
      </c>
      <c r="J338" s="3">
        <v>20</v>
      </c>
      <c r="K338" s="10">
        <f t="shared" si="99"/>
        <v>10.424242424242522</v>
      </c>
      <c r="L338" s="10">
        <f t="shared" si="100"/>
        <v>9.7955836833441072</v>
      </c>
      <c r="M338" s="10">
        <f t="shared" si="101"/>
        <v>3.5653008880009436</v>
      </c>
      <c r="N338" s="10">
        <f>(L338*(C$150+C$151*SIN(RADIANS(J338))))+(-M338*(C$149+C$151*COS(RADIANS(J338))))</f>
        <v>-90.031898065872383</v>
      </c>
      <c r="O338" s="10"/>
      <c r="P338" s="3">
        <v>-4000</v>
      </c>
      <c r="Q338" s="3">
        <v>-20</v>
      </c>
      <c r="R338" s="10">
        <f t="shared" si="102"/>
        <v>-97.121212121212153</v>
      </c>
      <c r="S338" s="10">
        <f t="shared" si="103"/>
        <v>-91.264086352085982</v>
      </c>
      <c r="T338" s="10">
        <f t="shared" si="104"/>
        <v>33.217410889659654</v>
      </c>
      <c r="U338" s="10">
        <f>(-S338*(C$150-C$151*SIN(RADIANS(Q338))))+(-T338*(C$149+K$151*COS(RADIANS(Q338))))</f>
        <v>2282.6009577733676</v>
      </c>
      <c r="W338" s="10">
        <f t="shared" si="105"/>
        <v>-81.468502668741877</v>
      </c>
      <c r="X338" s="10">
        <f t="shared" si="106"/>
        <v>36.782711777660595</v>
      </c>
      <c r="Y338" s="10">
        <f t="shared" si="107"/>
        <v>2192.5690597074954</v>
      </c>
      <c r="AA338" s="3">
        <v>-4000</v>
      </c>
      <c r="AB338" s="3">
        <v>-20</v>
      </c>
      <c r="AC338" s="24">
        <f t="shared" si="96"/>
        <v>-81.468502668741877</v>
      </c>
      <c r="AD338" s="24">
        <f t="shared" si="97"/>
        <v>36.782711777660595</v>
      </c>
      <c r="AE338" s="24">
        <f t="shared" si="98"/>
        <v>2192.5690597074954</v>
      </c>
      <c r="AH338" s="10">
        <v>-2000</v>
      </c>
      <c r="AI338" s="21">
        <f>AE334</f>
        <v>-439.19946055902767</v>
      </c>
      <c r="AJ338" s="23">
        <f>AE333</f>
        <v>32.46649966798816</v>
      </c>
      <c r="AK338" s="26">
        <f>AE332</f>
        <v>431.18022314625364</v>
      </c>
      <c r="AL338" s="27">
        <f>AE331</f>
        <v>767.0280725346779</v>
      </c>
      <c r="AM338" s="29">
        <f>AE330</f>
        <v>1057.6789627088917</v>
      </c>
      <c r="AO338" s="10">
        <v>-2000</v>
      </c>
      <c r="AP338" s="21">
        <f>AE334</f>
        <v>-439.19946055902767</v>
      </c>
      <c r="AQ338" s="23">
        <f>AE333</f>
        <v>32.46649966798816</v>
      </c>
      <c r="AR338" s="26">
        <f>AE332</f>
        <v>431.18022314625364</v>
      </c>
      <c r="AS338" s="27">
        <f>AE331</f>
        <v>767.0280725346779</v>
      </c>
      <c r="AT338" s="29">
        <f>AE330</f>
        <v>1057.6789627088917</v>
      </c>
    </row>
    <row r="339" spans="9:46" x14ac:dyDescent="0.25">
      <c r="I339" s="3">
        <v>2000</v>
      </c>
      <c r="J339" s="3">
        <v>20</v>
      </c>
      <c r="K339" s="10">
        <f t="shared" si="99"/>
        <v>10.424242424242522</v>
      </c>
      <c r="L339" s="10">
        <f t="shared" si="100"/>
        <v>9.7955836833441072</v>
      </c>
      <c r="M339" s="10">
        <f t="shared" si="101"/>
        <v>3.5653008880009436</v>
      </c>
      <c r="N339" s="10">
        <f>(L339*(C$150+C$151*SIN(RADIANS(J339))))+(-M339*(C$149+C$151*COS(RADIANS(J339))))</f>
        <v>-90.031898065872383</v>
      </c>
      <c r="O339" s="10"/>
      <c r="P339" s="3">
        <v>-4000</v>
      </c>
      <c r="Q339" s="3">
        <v>-40</v>
      </c>
      <c r="R339" s="10">
        <f t="shared" si="102"/>
        <v>-97.121212121212153</v>
      </c>
      <c r="S339" s="10">
        <f t="shared" si="103"/>
        <v>-74.399164854434105</v>
      </c>
      <c r="T339" s="10">
        <f t="shared" si="104"/>
        <v>62.4283117892533</v>
      </c>
      <c r="U339" s="10">
        <f>(-S339*(C$150-C$151*SIN(RADIANS(Q339))))+(-T339*(C$149+K$151*COS(RADIANS(Q339))))</f>
        <v>-6506.2909173869321</v>
      </c>
      <c r="W339" s="10">
        <f t="shared" si="105"/>
        <v>-64.603581171089999</v>
      </c>
      <c r="X339" s="10">
        <f t="shared" si="106"/>
        <v>65.993612677254248</v>
      </c>
      <c r="Y339" s="10">
        <f t="shared" si="107"/>
        <v>-6596.3228154528042</v>
      </c>
      <c r="AA339" s="3">
        <v>-4000</v>
      </c>
      <c r="AB339" s="3">
        <v>-40</v>
      </c>
      <c r="AC339" s="22">
        <f t="shared" si="96"/>
        <v>-64.603581171089999</v>
      </c>
      <c r="AD339" s="22">
        <f t="shared" si="97"/>
        <v>65.993612677254248</v>
      </c>
      <c r="AE339" s="22">
        <f t="shared" si="98"/>
        <v>-6596.3228154528042</v>
      </c>
      <c r="AH339" s="10">
        <v>-4000</v>
      </c>
      <c r="AI339" s="21">
        <f>AE339</f>
        <v>-6596.3228154528042</v>
      </c>
      <c r="AJ339" s="23">
        <f>AE338</f>
        <v>2192.5690597074954</v>
      </c>
      <c r="AK339" s="26">
        <f>AE337</f>
        <v>9622.0893140553435</v>
      </c>
      <c r="AL339" s="27">
        <f>AE336</f>
        <v>15880.184414577956</v>
      </c>
      <c r="AM339" s="29">
        <f>AE335</f>
        <v>21296.091990207879</v>
      </c>
      <c r="AO339" s="10">
        <v>-4000</v>
      </c>
      <c r="AP339" s="21">
        <f>AE339</f>
        <v>-6596.3228154528042</v>
      </c>
      <c r="AQ339" s="23">
        <f>AE338</f>
        <v>2192.5690597074954</v>
      </c>
      <c r="AR339" s="26">
        <f>AE337</f>
        <v>9622.0893140553435</v>
      </c>
      <c r="AS339" s="27">
        <f>AE336</f>
        <v>15880.184414577956</v>
      </c>
      <c r="AT339" s="29">
        <f>AE335</f>
        <v>21296.091990207879</v>
      </c>
    </row>
    <row r="341" spans="9:46" x14ac:dyDescent="0.25">
      <c r="I341" s="3">
        <v>2000</v>
      </c>
      <c r="J341" s="3">
        <v>0</v>
      </c>
      <c r="K341" s="10">
        <f>IF(I341&gt;0,(C$153*I341^2+C$154*I341+C$155),IF(I341&lt;0,-(C$157*(-I341)^2+C$158*(-I341)+C$159),0))</f>
        <v>10.424242424242522</v>
      </c>
      <c r="L341" s="10">
        <f>K341*COS(RADIANS(J341))</f>
        <v>10.424242424242522</v>
      </c>
      <c r="M341" s="10">
        <f>K341*SIN(RADIANS(J341))</f>
        <v>0</v>
      </c>
      <c r="N341" s="10">
        <f>(L341*(C$150+C$151*SIN(RADIANS(J341))))+(-M341*(C$149+C$151*COS(RADIANS(J341))))</f>
        <v>1042.424242424252</v>
      </c>
      <c r="O341" s="10"/>
      <c r="P341" s="3">
        <v>4000</v>
      </c>
      <c r="Q341" s="3">
        <v>40</v>
      </c>
      <c r="R341" s="10">
        <f>IF(P341&gt;0,(C$153*P341^2+C$154*P341+C$155),IF(P341&lt;0,-(C$157*(-P341)^2+C$158*(-P341)+C$159),0))</f>
        <v>194.24242424242431</v>
      </c>
      <c r="S341" s="10">
        <f>R341*COS(RADIANS(Q341))</f>
        <v>148.79832970886821</v>
      </c>
      <c r="T341" s="10">
        <f>R341*SIN(RADIANS(Q341))</f>
        <v>124.8566235785066</v>
      </c>
      <c r="U341" s="10">
        <f>(-S341*(C$150-C$151*SIN(RADIANS(Q341))))+(-T341*(C$149+K$151*COS(RADIANS(Q341))))</f>
        <v>-42772.247776547505</v>
      </c>
      <c r="W341" s="10">
        <f>L341+S341</f>
        <v>159.22257213311073</v>
      </c>
      <c r="X341" s="10">
        <f>M341+T341</f>
        <v>124.8566235785066</v>
      </c>
      <c r="Y341" s="10">
        <f>N341+U341</f>
        <v>-41729.82353412325</v>
      </c>
      <c r="AA341" s="3">
        <v>4000</v>
      </c>
      <c r="AB341" s="3">
        <v>40</v>
      </c>
      <c r="AC341" s="15">
        <f t="shared" ref="AC341:AC361" si="108">W341</f>
        <v>159.22257213311073</v>
      </c>
      <c r="AD341" s="15">
        <f t="shared" ref="AD341:AD361" si="109">X341</f>
        <v>124.8566235785066</v>
      </c>
      <c r="AE341" s="15">
        <f t="shared" ref="AE341:AE361" si="110">Y341</f>
        <v>-41729.82353412325</v>
      </c>
      <c r="AH341" s="10">
        <v>4000</v>
      </c>
      <c r="AI341" s="21">
        <f>AC345</f>
        <v>159.22257213311073</v>
      </c>
      <c r="AJ341" s="23">
        <f>AC344</f>
        <v>192.95241512841449</v>
      </c>
      <c r="AK341" s="26">
        <f>AC343</f>
        <v>204.66666666666683</v>
      </c>
      <c r="AL341" s="27">
        <f>AC342</f>
        <v>192.95241512841449</v>
      </c>
      <c r="AM341" s="29">
        <f>AC341</f>
        <v>159.22257213311073</v>
      </c>
      <c r="AN341" s="10"/>
      <c r="AO341" s="10">
        <v>4000</v>
      </c>
      <c r="AP341" s="21">
        <f>AC345</f>
        <v>159.22257213311073</v>
      </c>
      <c r="AQ341" s="23">
        <f>AC344</f>
        <v>192.95241512841449</v>
      </c>
      <c r="AR341" s="26">
        <f>AC343</f>
        <v>204.66666666666683</v>
      </c>
      <c r="AS341" s="27">
        <f>AC342</f>
        <v>192.95241512841449</v>
      </c>
      <c r="AT341" s="29">
        <f>AC341</f>
        <v>159.22257213311073</v>
      </c>
    </row>
    <row r="342" spans="9:46" x14ac:dyDescent="0.25">
      <c r="I342" s="3">
        <v>2000</v>
      </c>
      <c r="J342" s="3">
        <v>0</v>
      </c>
      <c r="K342" s="10">
        <f t="shared" ref="K342:K361" si="111">IF(I342&gt;0,(C$153*I342^2+C$154*I342+C$155),IF(I342&lt;0,-(C$157*(-I342)^2+C$158*(-I342)+C$159),0))</f>
        <v>10.424242424242522</v>
      </c>
      <c r="L342" s="10">
        <f t="shared" ref="L342:L361" si="112">K342*COS(RADIANS(J342))</f>
        <v>10.424242424242522</v>
      </c>
      <c r="M342" s="10">
        <f t="shared" ref="M342:M361" si="113">K342*SIN(RADIANS(J342))</f>
        <v>0</v>
      </c>
      <c r="N342" s="10">
        <f>(L342*(C$150+C$151*SIN(RADIANS(J342))))+(-M342*(C$149+C$151*COS(RADIANS(J342))))</f>
        <v>1042.424242424252</v>
      </c>
      <c r="O342" s="10"/>
      <c r="P342" s="3">
        <v>4000</v>
      </c>
      <c r="Q342" s="3">
        <v>20</v>
      </c>
      <c r="R342" s="10">
        <f t="shared" ref="R342:R361" si="114">IF(P342&gt;0,(C$153*P342^2+C$154*P342+C$155),IF(P342&lt;0,-(C$157*(-P342)^2+C$158*(-P342)+C$159),0))</f>
        <v>194.24242424242431</v>
      </c>
      <c r="S342" s="10">
        <f t="shared" ref="S342:S361" si="115">R342*COS(RADIANS(Q342))</f>
        <v>182.52817270417196</v>
      </c>
      <c r="T342" s="10">
        <f t="shared" ref="T342:T361" si="116">R342*SIN(RADIANS(Q342))</f>
        <v>66.434821779319307</v>
      </c>
      <c r="U342" s="10">
        <f>(-S342*(C$150-C$151*SIN(RADIANS(Q342))))+(-T342*(C$149+K$151*COS(RADIANS(Q342))))</f>
        <v>-31940.432625287656</v>
      </c>
      <c r="W342" s="10">
        <f t="shared" ref="W342:W361" si="117">L342+S342</f>
        <v>192.95241512841449</v>
      </c>
      <c r="X342" s="10">
        <f t="shared" ref="X342:X361" si="118">M342+T342</f>
        <v>66.434821779319307</v>
      </c>
      <c r="Y342" s="10">
        <f t="shared" ref="Y342:Y361" si="119">N342+U342</f>
        <v>-30898.008382863405</v>
      </c>
      <c r="AA342" s="3">
        <v>4000</v>
      </c>
      <c r="AB342" s="3">
        <v>20</v>
      </c>
      <c r="AC342" s="28">
        <f t="shared" si="108"/>
        <v>192.95241512841449</v>
      </c>
      <c r="AD342" s="28">
        <f t="shared" si="109"/>
        <v>66.434821779319307</v>
      </c>
      <c r="AE342" s="28">
        <f t="shared" si="110"/>
        <v>-30898.008382863405</v>
      </c>
      <c r="AH342" s="10">
        <v>2000</v>
      </c>
      <c r="AI342" s="21">
        <f>AC350</f>
        <v>18.409675407058607</v>
      </c>
      <c r="AJ342" s="23">
        <f>AC349</f>
        <v>20.219826107586627</v>
      </c>
      <c r="AK342" s="26">
        <f>AC348</f>
        <v>20.848484848485043</v>
      </c>
      <c r="AL342" s="27">
        <f>AC347</f>
        <v>20.219826107586627</v>
      </c>
      <c r="AM342" s="29">
        <f>AC346</f>
        <v>18.409675407058607</v>
      </c>
      <c r="AN342" s="10"/>
      <c r="AO342" s="10">
        <v>2000</v>
      </c>
      <c r="AP342" s="21">
        <f>AC350</f>
        <v>18.409675407058607</v>
      </c>
      <c r="AQ342" s="23">
        <f>AC349</f>
        <v>20.219826107586627</v>
      </c>
      <c r="AR342" s="26">
        <f>AC348</f>
        <v>20.848484848485043</v>
      </c>
      <c r="AS342" s="27">
        <f>AC347</f>
        <v>20.219826107586627</v>
      </c>
      <c r="AT342" s="29">
        <f>AC346</f>
        <v>18.409675407058607</v>
      </c>
    </row>
    <row r="343" spans="9:46" x14ac:dyDescent="0.25">
      <c r="I343" s="3">
        <v>2000</v>
      </c>
      <c r="J343" s="3">
        <v>0</v>
      </c>
      <c r="K343" s="10">
        <f t="shared" si="111"/>
        <v>10.424242424242522</v>
      </c>
      <c r="L343" s="10">
        <f t="shared" si="112"/>
        <v>10.424242424242522</v>
      </c>
      <c r="M343" s="10">
        <f t="shared" si="113"/>
        <v>0</v>
      </c>
      <c r="N343" s="10">
        <f>(L343*(C$150+C$151*SIN(RADIANS(J343))))+(-M343*(C$149+C$151*COS(RADIANS(J343))))</f>
        <v>1042.424242424252</v>
      </c>
      <c r="O343" s="10"/>
      <c r="P343" s="3">
        <v>4000</v>
      </c>
      <c r="Q343" s="3">
        <v>0</v>
      </c>
      <c r="R343" s="10">
        <f t="shared" si="114"/>
        <v>194.24242424242431</v>
      </c>
      <c r="S343" s="10">
        <f t="shared" si="115"/>
        <v>194.24242424242431</v>
      </c>
      <c r="T343" s="10">
        <f t="shared" si="116"/>
        <v>0</v>
      </c>
      <c r="U343" s="10">
        <f>(-S343*(C$150-C$151*SIN(RADIANS(Q343))))+(-T343*(C$149+K$151*COS(RADIANS(Q343))))</f>
        <v>-19424.242424242431</v>
      </c>
      <c r="W343" s="10">
        <f t="shared" si="117"/>
        <v>204.66666666666683</v>
      </c>
      <c r="X343" s="10">
        <f t="shared" si="118"/>
        <v>0</v>
      </c>
      <c r="Y343" s="10">
        <f t="shared" si="119"/>
        <v>-18381.81818181818</v>
      </c>
      <c r="AA343" s="3">
        <v>4000</v>
      </c>
      <c r="AB343" s="3">
        <v>0</v>
      </c>
      <c r="AC343" s="25">
        <f t="shared" si="108"/>
        <v>204.66666666666683</v>
      </c>
      <c r="AD343" s="25">
        <f t="shared" si="109"/>
        <v>0</v>
      </c>
      <c r="AE343" s="25">
        <f t="shared" si="110"/>
        <v>-18381.81818181818</v>
      </c>
      <c r="AH343" s="10">
        <v>0</v>
      </c>
      <c r="AI343" s="20"/>
      <c r="AJ343" s="20"/>
      <c r="AK343" s="20"/>
      <c r="AL343" s="20"/>
      <c r="AM343" s="20"/>
      <c r="AN343" s="10"/>
      <c r="AO343" s="10">
        <v>0</v>
      </c>
      <c r="AP343" s="20"/>
      <c r="AQ343" s="20"/>
      <c r="AR343" s="20"/>
      <c r="AS343" s="20"/>
      <c r="AT343" s="20"/>
    </row>
    <row r="344" spans="9:46" x14ac:dyDescent="0.25">
      <c r="I344" s="3">
        <v>2000</v>
      </c>
      <c r="J344" s="3">
        <v>0</v>
      </c>
      <c r="K344" s="10">
        <f t="shared" si="111"/>
        <v>10.424242424242522</v>
      </c>
      <c r="L344" s="10">
        <f t="shared" si="112"/>
        <v>10.424242424242522</v>
      </c>
      <c r="M344" s="10">
        <f t="shared" si="113"/>
        <v>0</v>
      </c>
      <c r="N344" s="10">
        <f>(L344*(C$150+C$151*SIN(RADIANS(J344))))+(-M344*(C$149+C$151*COS(RADIANS(J344))))</f>
        <v>1042.424242424252</v>
      </c>
      <c r="O344" s="10"/>
      <c r="P344" s="3">
        <v>4000</v>
      </c>
      <c r="Q344" s="3">
        <v>-20</v>
      </c>
      <c r="R344" s="10">
        <f t="shared" si="114"/>
        <v>194.24242424242431</v>
      </c>
      <c r="S344" s="10">
        <f t="shared" si="115"/>
        <v>182.52817270417196</v>
      </c>
      <c r="T344" s="10">
        <f t="shared" si="116"/>
        <v>-66.434821779319307</v>
      </c>
      <c r="U344" s="10">
        <f>(-S344*(C$150-C$151*SIN(RADIANS(Q344))))+(-T344*(C$149+K$151*COS(RADIANS(Q344))))</f>
        <v>-4565.2019155467351</v>
      </c>
      <c r="W344" s="10">
        <f t="shared" si="117"/>
        <v>192.95241512841449</v>
      </c>
      <c r="X344" s="10">
        <f t="shared" si="118"/>
        <v>-66.434821779319307</v>
      </c>
      <c r="Y344" s="10">
        <f t="shared" si="119"/>
        <v>-3522.7776731224831</v>
      </c>
      <c r="AA344" s="3">
        <v>4000</v>
      </c>
      <c r="AB344" s="3">
        <v>-20</v>
      </c>
      <c r="AC344" s="24">
        <f t="shared" si="108"/>
        <v>192.95241512841449</v>
      </c>
      <c r="AD344" s="24">
        <f t="shared" si="109"/>
        <v>-66.434821779319307</v>
      </c>
      <c r="AE344" s="24">
        <f t="shared" si="110"/>
        <v>-3522.7776731224831</v>
      </c>
      <c r="AH344" s="10">
        <v>-2000</v>
      </c>
      <c r="AI344" s="21">
        <f>AC356</f>
        <v>6.4315259328344778</v>
      </c>
      <c r="AJ344" s="23">
        <f>AC355</f>
        <v>5.526450582570468</v>
      </c>
      <c r="AK344" s="26">
        <f>AC354</f>
        <v>5.2121212121212608</v>
      </c>
      <c r="AL344" s="27">
        <f>AC353</f>
        <v>5.526450582570468</v>
      </c>
      <c r="AM344" s="29">
        <f>AC352</f>
        <v>6.4315259328344778</v>
      </c>
      <c r="AN344" s="10"/>
      <c r="AO344" s="10">
        <v>-2000</v>
      </c>
      <c r="AP344" s="21">
        <f>AC356</f>
        <v>6.4315259328344778</v>
      </c>
      <c r="AQ344" s="23">
        <f>AC355</f>
        <v>5.526450582570468</v>
      </c>
      <c r="AR344" s="26">
        <f>AC354</f>
        <v>5.2121212121212608</v>
      </c>
      <c r="AS344" s="27">
        <f>AC353</f>
        <v>5.526450582570468</v>
      </c>
      <c r="AT344" s="29">
        <f>AC352</f>
        <v>6.4315259328344778</v>
      </c>
    </row>
    <row r="345" spans="9:46" x14ac:dyDescent="0.25">
      <c r="I345" s="3">
        <v>2000</v>
      </c>
      <c r="J345" s="3">
        <v>0</v>
      </c>
      <c r="K345" s="10">
        <f t="shared" si="111"/>
        <v>10.424242424242522</v>
      </c>
      <c r="L345" s="10">
        <f t="shared" si="112"/>
        <v>10.424242424242522</v>
      </c>
      <c r="M345" s="10">
        <f t="shared" si="113"/>
        <v>0</v>
      </c>
      <c r="N345" s="10">
        <f>(L345*(C$150+C$151*SIN(RADIANS(J345))))+(-M345*(C$149+C$151*COS(RADIANS(J345))))</f>
        <v>1042.424242424252</v>
      </c>
      <c r="O345" s="10"/>
      <c r="P345" s="3">
        <v>4000</v>
      </c>
      <c r="Q345" s="3">
        <v>-40</v>
      </c>
      <c r="R345" s="10">
        <f t="shared" si="114"/>
        <v>194.24242424242431</v>
      </c>
      <c r="S345" s="10">
        <f t="shared" si="115"/>
        <v>148.79832970886821</v>
      </c>
      <c r="T345" s="10">
        <f t="shared" si="116"/>
        <v>-124.8566235785066</v>
      </c>
      <c r="U345" s="10">
        <f>(-S345*(C$150-C$151*SIN(RADIANS(Q345))))+(-T345*(C$149+K$151*COS(RADIANS(Q345))))</f>
        <v>13012.581834773864</v>
      </c>
      <c r="W345" s="10">
        <f t="shared" si="117"/>
        <v>159.22257213311073</v>
      </c>
      <c r="X345" s="10">
        <f t="shared" si="118"/>
        <v>-124.8566235785066</v>
      </c>
      <c r="Y345" s="10">
        <f t="shared" si="119"/>
        <v>14055.006077198115</v>
      </c>
      <c r="AA345" s="3">
        <v>4000</v>
      </c>
      <c r="AB345" s="3">
        <v>-40</v>
      </c>
      <c r="AC345" s="22">
        <f t="shared" si="108"/>
        <v>159.22257213311073</v>
      </c>
      <c r="AD345" s="22">
        <f t="shared" si="109"/>
        <v>-124.8566235785066</v>
      </c>
      <c r="AE345" s="22">
        <f t="shared" si="110"/>
        <v>14055.006077198115</v>
      </c>
      <c r="AH345" s="10">
        <v>-4000</v>
      </c>
      <c r="AI345" s="21">
        <f>AC361</f>
        <v>-63.974922430191583</v>
      </c>
      <c r="AJ345" s="23">
        <f>AC360</f>
        <v>-80.839843927843461</v>
      </c>
      <c r="AK345" s="26">
        <f>AC359</f>
        <v>-86.696969696969632</v>
      </c>
      <c r="AL345" s="27">
        <f>AC358</f>
        <v>-80.839843927843461</v>
      </c>
      <c r="AM345" s="29">
        <f>AC357</f>
        <v>-63.974922430191583</v>
      </c>
      <c r="AN345" s="10"/>
      <c r="AO345" s="10">
        <v>-4000</v>
      </c>
      <c r="AP345" s="21">
        <f>AC361</f>
        <v>-63.974922430191583</v>
      </c>
      <c r="AQ345" s="23">
        <f>AC360</f>
        <v>-80.839843927843461</v>
      </c>
      <c r="AR345" s="26">
        <f>AC359</f>
        <v>-86.696969696969632</v>
      </c>
      <c r="AS345" s="27">
        <f>AC358</f>
        <v>-80.839843927843461</v>
      </c>
      <c r="AT345" s="29">
        <f>AC357</f>
        <v>-63.974922430191583</v>
      </c>
    </row>
    <row r="346" spans="9:46" x14ac:dyDescent="0.25">
      <c r="I346" s="3">
        <v>2000</v>
      </c>
      <c r="J346" s="3">
        <v>0</v>
      </c>
      <c r="K346" s="10">
        <f t="shared" si="111"/>
        <v>10.424242424242522</v>
      </c>
      <c r="L346" s="10">
        <f t="shared" si="112"/>
        <v>10.424242424242522</v>
      </c>
      <c r="M346" s="10">
        <f t="shared" si="113"/>
        <v>0</v>
      </c>
      <c r="N346" s="10">
        <f>(L346*(C$150+C$151*SIN(RADIANS(J346))))+(-M346*(C$149+C$151*COS(RADIANS(J346))))</f>
        <v>1042.424242424252</v>
      </c>
      <c r="O346" s="10"/>
      <c r="P346" s="3">
        <v>2000</v>
      </c>
      <c r="Q346" s="3">
        <v>40</v>
      </c>
      <c r="R346" s="10">
        <f t="shared" si="114"/>
        <v>10.424242424242522</v>
      </c>
      <c r="S346" s="10">
        <f t="shared" si="115"/>
        <v>7.9854329828160875</v>
      </c>
      <c r="T346" s="10">
        <f t="shared" si="116"/>
        <v>6.7005738706718656</v>
      </c>
      <c r="U346" s="10">
        <f>(-S346*(C$150-C$151*SIN(RADIANS(Q346))))+(-T346*(C$149+K$151*COS(RADIANS(Q346))))</f>
        <v>-2295.4217215495282</v>
      </c>
      <c r="W346" s="10">
        <f t="shared" si="117"/>
        <v>18.409675407058607</v>
      </c>
      <c r="X346" s="10">
        <f t="shared" si="118"/>
        <v>6.7005738706718656</v>
      </c>
      <c r="Y346" s="10">
        <f t="shared" si="119"/>
        <v>-1252.9974791252762</v>
      </c>
      <c r="AA346" s="3">
        <v>2000</v>
      </c>
      <c r="AB346" s="3">
        <v>40</v>
      </c>
      <c r="AC346" s="15">
        <f t="shared" si="108"/>
        <v>18.409675407058607</v>
      </c>
      <c r="AD346" s="15">
        <f t="shared" si="109"/>
        <v>6.7005738706718656</v>
      </c>
      <c r="AE346" s="15">
        <f t="shared" si="110"/>
        <v>-1252.9974791252762</v>
      </c>
      <c r="AH346" s="10"/>
      <c r="AI346" s="10"/>
      <c r="AJ346" s="10"/>
      <c r="AK346" s="10"/>
      <c r="AL346" s="10"/>
      <c r="AM346" s="10"/>
      <c r="AN346" s="10"/>
      <c r="AO346" s="10"/>
      <c r="AP346" s="10"/>
      <c r="AQ346" s="10"/>
      <c r="AR346" s="10"/>
      <c r="AS346" s="10"/>
      <c r="AT346" s="10"/>
    </row>
    <row r="347" spans="9:46" x14ac:dyDescent="0.25">
      <c r="I347" s="3">
        <v>2000</v>
      </c>
      <c r="J347" s="3">
        <v>0</v>
      </c>
      <c r="K347" s="10">
        <f t="shared" si="111"/>
        <v>10.424242424242522</v>
      </c>
      <c r="L347" s="10">
        <f t="shared" si="112"/>
        <v>10.424242424242522</v>
      </c>
      <c r="M347" s="10">
        <f t="shared" si="113"/>
        <v>0</v>
      </c>
      <c r="N347" s="10">
        <f>(L347*(C$150+C$151*SIN(RADIANS(J347))))+(-M347*(C$149+C$151*COS(RADIANS(J347))))</f>
        <v>1042.424242424252</v>
      </c>
      <c r="O347" s="10"/>
      <c r="P347" s="3">
        <v>2000</v>
      </c>
      <c r="Q347" s="3">
        <v>20</v>
      </c>
      <c r="R347" s="10">
        <f t="shared" si="114"/>
        <v>10.424242424242522</v>
      </c>
      <c r="S347" s="10">
        <f t="shared" si="115"/>
        <v>9.7955836833441072</v>
      </c>
      <c r="T347" s="10">
        <f t="shared" si="116"/>
        <v>3.5653008880009436</v>
      </c>
      <c r="U347" s="10">
        <f>(-S347*(C$150-C$151*SIN(RADIANS(Q347))))+(-T347*(C$149+K$151*COS(RADIANS(Q347))))</f>
        <v>-1714.1199412011006</v>
      </c>
      <c r="W347" s="10">
        <f t="shared" si="117"/>
        <v>20.219826107586627</v>
      </c>
      <c r="X347" s="10">
        <f t="shared" si="118"/>
        <v>3.5653008880009436</v>
      </c>
      <c r="Y347" s="10">
        <f t="shared" si="119"/>
        <v>-671.69569877684853</v>
      </c>
      <c r="AA347" s="3">
        <v>2000</v>
      </c>
      <c r="AB347" s="3">
        <v>20</v>
      </c>
      <c r="AC347" s="28">
        <f t="shared" si="108"/>
        <v>20.219826107586627</v>
      </c>
      <c r="AD347" s="28">
        <f t="shared" si="109"/>
        <v>3.5653008880009436</v>
      </c>
      <c r="AE347" s="28">
        <f t="shared" si="110"/>
        <v>-671.69569877684853</v>
      </c>
      <c r="AH347" s="10"/>
      <c r="AI347" s="10"/>
      <c r="AJ347" s="10"/>
      <c r="AK347" s="10"/>
      <c r="AL347" s="10"/>
      <c r="AM347" s="10"/>
      <c r="AN347" s="10"/>
      <c r="AO347" s="10"/>
      <c r="AP347" s="10"/>
      <c r="AQ347" s="10"/>
      <c r="AR347" s="10"/>
      <c r="AS347" s="10"/>
      <c r="AT347" s="10"/>
    </row>
    <row r="348" spans="9:46" x14ac:dyDescent="0.25">
      <c r="I348" s="3">
        <v>2000</v>
      </c>
      <c r="J348" s="3">
        <v>0</v>
      </c>
      <c r="K348" s="10">
        <f t="shared" si="111"/>
        <v>10.424242424242522</v>
      </c>
      <c r="L348" s="10">
        <f t="shared" si="112"/>
        <v>10.424242424242522</v>
      </c>
      <c r="M348" s="10">
        <f t="shared" si="113"/>
        <v>0</v>
      </c>
      <c r="N348" s="10">
        <f>(L348*(C$150+C$151*SIN(RADIANS(J348))))+(-M348*(C$149+C$151*COS(RADIANS(J348))))</f>
        <v>1042.424242424252</v>
      </c>
      <c r="O348" s="10"/>
      <c r="P348" s="3">
        <v>2000</v>
      </c>
      <c r="Q348" s="3">
        <v>0</v>
      </c>
      <c r="R348" s="10">
        <f t="shared" si="114"/>
        <v>10.424242424242522</v>
      </c>
      <c r="S348" s="10">
        <f t="shared" si="115"/>
        <v>10.424242424242522</v>
      </c>
      <c r="T348" s="10">
        <f t="shared" si="116"/>
        <v>0</v>
      </c>
      <c r="U348" s="10">
        <f>(-S348*(C$150-C$151*SIN(RADIANS(Q348))))+(-T348*(C$149+K$151*COS(RADIANS(Q348))))</f>
        <v>-1042.424242424252</v>
      </c>
      <c r="W348" s="10">
        <f t="shared" si="117"/>
        <v>20.848484848485043</v>
      </c>
      <c r="X348" s="10">
        <f t="shared" si="118"/>
        <v>0</v>
      </c>
      <c r="Y348" s="10">
        <f t="shared" si="119"/>
        <v>0</v>
      </c>
      <c r="AA348" s="3">
        <v>2000</v>
      </c>
      <c r="AB348" s="3">
        <v>0</v>
      </c>
      <c r="AC348" s="25">
        <f t="shared" si="108"/>
        <v>20.848484848485043</v>
      </c>
      <c r="AD348" s="25">
        <f t="shared" si="109"/>
        <v>0</v>
      </c>
      <c r="AE348" s="25">
        <f t="shared" si="110"/>
        <v>0</v>
      </c>
      <c r="AH348" s="10"/>
      <c r="AI348" s="10">
        <v>-40</v>
      </c>
      <c r="AJ348" s="10">
        <v>-20</v>
      </c>
      <c r="AK348" s="10">
        <v>0</v>
      </c>
      <c r="AL348" s="10">
        <v>20</v>
      </c>
      <c r="AM348" s="10">
        <v>40</v>
      </c>
      <c r="AN348" s="10"/>
      <c r="AO348" s="10"/>
      <c r="AP348" s="10">
        <v>-40</v>
      </c>
      <c r="AQ348" s="10">
        <v>-20</v>
      </c>
      <c r="AR348" s="10">
        <v>0</v>
      </c>
      <c r="AS348" s="10">
        <v>20</v>
      </c>
      <c r="AT348" s="10">
        <v>40</v>
      </c>
    </row>
    <row r="349" spans="9:46" x14ac:dyDescent="0.25">
      <c r="I349" s="3">
        <v>2000</v>
      </c>
      <c r="J349" s="3">
        <v>0</v>
      </c>
      <c r="K349" s="10">
        <f t="shared" si="111"/>
        <v>10.424242424242522</v>
      </c>
      <c r="L349" s="10">
        <f t="shared" si="112"/>
        <v>10.424242424242522</v>
      </c>
      <c r="M349" s="10">
        <f t="shared" si="113"/>
        <v>0</v>
      </c>
      <c r="N349" s="10">
        <f>(L349*(C$150+C$151*SIN(RADIANS(J349))))+(-M349*(C$149+C$151*COS(RADIANS(J349))))</f>
        <v>1042.424242424252</v>
      </c>
      <c r="O349" s="10"/>
      <c r="P349" s="3">
        <v>2000</v>
      </c>
      <c r="Q349" s="3">
        <v>-20</v>
      </c>
      <c r="R349" s="10">
        <f t="shared" si="114"/>
        <v>10.424242424242522</v>
      </c>
      <c r="S349" s="10">
        <f t="shared" si="115"/>
        <v>9.7955836833441072</v>
      </c>
      <c r="T349" s="10">
        <f t="shared" si="116"/>
        <v>-3.5653008880009436</v>
      </c>
      <c r="U349" s="10">
        <f>(-S349*(C$150-C$151*SIN(RADIANS(Q349))))+(-T349*(C$149+K$151*COS(RADIANS(Q349))))</f>
        <v>-244.99679546772109</v>
      </c>
      <c r="W349" s="10">
        <f t="shared" si="117"/>
        <v>20.219826107586627</v>
      </c>
      <c r="X349" s="10">
        <f t="shared" si="118"/>
        <v>-3.5653008880009436</v>
      </c>
      <c r="Y349" s="10">
        <f t="shared" si="119"/>
        <v>797.42744695653096</v>
      </c>
      <c r="AA349" s="3">
        <v>2000</v>
      </c>
      <c r="AB349" s="3">
        <v>-20</v>
      </c>
      <c r="AC349" s="24">
        <f t="shared" si="108"/>
        <v>20.219826107586627</v>
      </c>
      <c r="AD349" s="24">
        <f t="shared" si="109"/>
        <v>-3.5653008880009436</v>
      </c>
      <c r="AE349" s="24">
        <f t="shared" si="110"/>
        <v>797.42744695653096</v>
      </c>
      <c r="AH349" s="10">
        <v>4000</v>
      </c>
      <c r="AI349" s="21">
        <f>AD345</f>
        <v>-124.8566235785066</v>
      </c>
      <c r="AJ349" s="23">
        <f>AD344</f>
        <v>-66.434821779319307</v>
      </c>
      <c r="AK349" s="26">
        <f>AD343</f>
        <v>0</v>
      </c>
      <c r="AL349" s="27">
        <f>AD342</f>
        <v>66.434821779319307</v>
      </c>
      <c r="AM349" s="29">
        <f>AD341</f>
        <v>124.8566235785066</v>
      </c>
      <c r="AN349" s="10"/>
      <c r="AO349" s="10">
        <v>4000</v>
      </c>
      <c r="AP349" s="21">
        <f>AD345</f>
        <v>-124.8566235785066</v>
      </c>
      <c r="AQ349" s="23">
        <f>AD344</f>
        <v>-66.434821779319307</v>
      </c>
      <c r="AR349" s="26">
        <f>AD343</f>
        <v>0</v>
      </c>
      <c r="AS349" s="27">
        <f>AD342</f>
        <v>66.434821779319307</v>
      </c>
      <c r="AT349" s="29">
        <f>AD341</f>
        <v>124.8566235785066</v>
      </c>
    </row>
    <row r="350" spans="9:46" x14ac:dyDescent="0.25">
      <c r="I350" s="3">
        <v>2000</v>
      </c>
      <c r="J350" s="3">
        <v>0</v>
      </c>
      <c r="K350" s="10">
        <f t="shared" si="111"/>
        <v>10.424242424242522</v>
      </c>
      <c r="L350" s="10">
        <f t="shared" si="112"/>
        <v>10.424242424242522</v>
      </c>
      <c r="M350" s="10">
        <f t="shared" si="113"/>
        <v>0</v>
      </c>
      <c r="N350" s="10">
        <f>(L350*(C$150+C$151*SIN(RADIANS(J350))))+(-M350*(C$149+C$151*COS(RADIANS(J350))))</f>
        <v>1042.424242424252</v>
      </c>
      <c r="O350" s="10"/>
      <c r="P350" s="3">
        <v>2000</v>
      </c>
      <c r="Q350" s="3">
        <v>-40</v>
      </c>
      <c r="R350" s="10">
        <f t="shared" si="114"/>
        <v>10.424242424242522</v>
      </c>
      <c r="S350" s="10">
        <f t="shared" si="115"/>
        <v>7.9854329828160875</v>
      </c>
      <c r="T350" s="10">
        <f t="shared" si="116"/>
        <v>-6.7005738706718656</v>
      </c>
      <c r="U350" s="10">
        <f>(-S350*(C$150-C$151*SIN(RADIANS(Q350))))+(-T350*(C$149+K$151*COS(RADIANS(Q350))))</f>
        <v>698.33512498631057</v>
      </c>
      <c r="W350" s="10">
        <f t="shared" si="117"/>
        <v>18.409675407058607</v>
      </c>
      <c r="X350" s="10">
        <f t="shared" si="118"/>
        <v>-6.7005738706718656</v>
      </c>
      <c r="Y350" s="10">
        <f t="shared" si="119"/>
        <v>1740.7593674105626</v>
      </c>
      <c r="AA350" s="3">
        <v>2000</v>
      </c>
      <c r="AB350" s="3">
        <v>-40</v>
      </c>
      <c r="AC350" s="22">
        <f t="shared" si="108"/>
        <v>18.409675407058607</v>
      </c>
      <c r="AD350" s="22">
        <f t="shared" si="109"/>
        <v>-6.7005738706718656</v>
      </c>
      <c r="AE350" s="22">
        <f t="shared" si="110"/>
        <v>1740.7593674105626</v>
      </c>
      <c r="AH350" s="10">
        <v>2000</v>
      </c>
      <c r="AI350" s="21">
        <f>AD350</f>
        <v>-6.7005738706718656</v>
      </c>
      <c r="AJ350" s="23">
        <f>AD349</f>
        <v>-3.5653008880009436</v>
      </c>
      <c r="AK350" s="26">
        <f>AD348</f>
        <v>0</v>
      </c>
      <c r="AL350" s="27">
        <f>AD347</f>
        <v>3.5653008880009436</v>
      </c>
      <c r="AM350" s="29">
        <f>AD346</f>
        <v>6.7005738706718656</v>
      </c>
      <c r="AN350" s="10"/>
      <c r="AO350" s="10">
        <v>2000</v>
      </c>
      <c r="AP350" s="21">
        <f>AD350</f>
        <v>-6.7005738706718656</v>
      </c>
      <c r="AQ350" s="23">
        <f>AD349</f>
        <v>-3.5653008880009436</v>
      </c>
      <c r="AR350" s="26">
        <f>AD348</f>
        <v>0</v>
      </c>
      <c r="AS350" s="27">
        <f>AD347</f>
        <v>3.5653008880009436</v>
      </c>
      <c r="AT350" s="29">
        <f>AD346</f>
        <v>6.7005738706718656</v>
      </c>
    </row>
    <row r="351" spans="9:46" x14ac:dyDescent="0.25">
      <c r="I351" s="3">
        <v>2000</v>
      </c>
      <c r="J351" s="3">
        <v>0</v>
      </c>
      <c r="K351" s="10">
        <f t="shared" si="111"/>
        <v>10.424242424242522</v>
      </c>
      <c r="L351" s="10">
        <f t="shared" si="112"/>
        <v>10.424242424242522</v>
      </c>
      <c r="M351" s="10">
        <f t="shared" si="113"/>
        <v>0</v>
      </c>
      <c r="N351" s="10">
        <f>(L351*(C$150+C$151*SIN(RADIANS(J351))))+(-M351*(C$149+C$151*COS(RADIANS(J351))))</f>
        <v>1042.424242424252</v>
      </c>
      <c r="O351" s="10"/>
      <c r="P351" s="3">
        <v>0</v>
      </c>
      <c r="Q351" s="3">
        <v>0</v>
      </c>
      <c r="R351" s="10">
        <f t="shared" si="114"/>
        <v>0</v>
      </c>
      <c r="S351" s="10">
        <f t="shared" si="115"/>
        <v>0</v>
      </c>
      <c r="T351" s="10">
        <f t="shared" si="116"/>
        <v>0</v>
      </c>
      <c r="U351" s="10">
        <f>(-S351*(C$150-C$151*SIN(RADIANS(Q351))))+(-T351*(C$149+K$151*COS(RADIANS(Q351))))</f>
        <v>0</v>
      </c>
      <c r="W351" s="10">
        <f t="shared" si="117"/>
        <v>10.424242424242522</v>
      </c>
      <c r="X351" s="10">
        <f t="shared" si="118"/>
        <v>0</v>
      </c>
      <c r="Y351" s="10">
        <f t="shared" si="119"/>
        <v>1042.424242424252</v>
      </c>
      <c r="AA351" s="3">
        <v>0</v>
      </c>
      <c r="AB351" s="3">
        <v>0</v>
      </c>
      <c r="AC351" s="10">
        <f t="shared" si="108"/>
        <v>10.424242424242522</v>
      </c>
      <c r="AD351" s="10">
        <f t="shared" si="109"/>
        <v>0</v>
      </c>
      <c r="AE351" s="10">
        <f t="shared" si="110"/>
        <v>1042.424242424252</v>
      </c>
      <c r="AH351" s="10">
        <v>0</v>
      </c>
      <c r="AI351" s="20"/>
      <c r="AJ351" s="20"/>
      <c r="AK351" s="20"/>
      <c r="AL351" s="20"/>
      <c r="AM351" s="20"/>
      <c r="AN351" s="10"/>
      <c r="AO351" s="10">
        <v>0</v>
      </c>
      <c r="AP351" s="20"/>
      <c r="AQ351" s="20"/>
      <c r="AR351" s="20"/>
      <c r="AS351" s="20"/>
      <c r="AT351" s="20"/>
    </row>
    <row r="352" spans="9:46" x14ac:dyDescent="0.25">
      <c r="I352" s="3">
        <v>2000</v>
      </c>
      <c r="J352" s="3">
        <v>0</v>
      </c>
      <c r="K352" s="10">
        <f t="shared" si="111"/>
        <v>10.424242424242522</v>
      </c>
      <c r="L352" s="10">
        <f t="shared" si="112"/>
        <v>10.424242424242522</v>
      </c>
      <c r="M352" s="10">
        <f t="shared" si="113"/>
        <v>0</v>
      </c>
      <c r="N352" s="10">
        <f>(L352*(C$150+C$151*SIN(RADIANS(J352))))+(-M352*(C$149+C$151*COS(RADIANS(J352))))</f>
        <v>1042.424242424252</v>
      </c>
      <c r="O352" s="10"/>
      <c r="P352" s="3">
        <v>-2000</v>
      </c>
      <c r="Q352" s="3">
        <v>40</v>
      </c>
      <c r="R352" s="10">
        <f t="shared" si="114"/>
        <v>-5.2121212121212608</v>
      </c>
      <c r="S352" s="10">
        <f t="shared" si="115"/>
        <v>-3.9927164914080437</v>
      </c>
      <c r="T352" s="10">
        <f t="shared" si="116"/>
        <v>-3.3502869353359328</v>
      </c>
      <c r="U352" s="10">
        <f>(-S352*(C$150-C$151*SIN(RADIANS(Q352))))+(-T352*(C$149+K$151*COS(RADIANS(Q352))))</f>
        <v>1147.7108607747641</v>
      </c>
      <c r="W352" s="10">
        <f t="shared" si="117"/>
        <v>6.4315259328344778</v>
      </c>
      <c r="X352" s="10">
        <f t="shared" si="118"/>
        <v>-3.3502869353359328</v>
      </c>
      <c r="Y352" s="10">
        <f t="shared" si="119"/>
        <v>2190.1351031990162</v>
      </c>
      <c r="AA352" s="3">
        <v>-2000</v>
      </c>
      <c r="AB352" s="3">
        <v>40</v>
      </c>
      <c r="AC352" s="15">
        <f t="shared" si="108"/>
        <v>6.4315259328344778</v>
      </c>
      <c r="AD352" s="15">
        <f t="shared" si="109"/>
        <v>-3.3502869353359328</v>
      </c>
      <c r="AE352" s="15">
        <f t="shared" si="110"/>
        <v>2190.1351031990162</v>
      </c>
      <c r="AH352" s="10">
        <v>-2000</v>
      </c>
      <c r="AI352" s="21">
        <f>AD356</f>
        <v>3.3502869353359328</v>
      </c>
      <c r="AJ352" s="23">
        <f>AD355</f>
        <v>1.7826504440004718</v>
      </c>
      <c r="AK352" s="26">
        <f>AD354</f>
        <v>0</v>
      </c>
      <c r="AL352" s="27">
        <f>AD353</f>
        <v>-1.7826504440004718</v>
      </c>
      <c r="AM352" s="29">
        <f>AD352</f>
        <v>-3.3502869353359328</v>
      </c>
      <c r="AN352" s="10"/>
      <c r="AO352" s="10">
        <v>-2000</v>
      </c>
      <c r="AP352" s="21">
        <f>AD356</f>
        <v>3.3502869353359328</v>
      </c>
      <c r="AQ352" s="23">
        <f>AD355</f>
        <v>1.7826504440004718</v>
      </c>
      <c r="AR352" s="26">
        <f>AD354</f>
        <v>0</v>
      </c>
      <c r="AS352" s="27">
        <f>AD353</f>
        <v>-1.7826504440004718</v>
      </c>
      <c r="AT352" s="29">
        <f>AD352</f>
        <v>-3.3502869353359328</v>
      </c>
    </row>
    <row r="353" spans="9:46" x14ac:dyDescent="0.25">
      <c r="I353" s="3">
        <v>2000</v>
      </c>
      <c r="J353" s="3">
        <v>0</v>
      </c>
      <c r="K353" s="10">
        <f t="shared" si="111"/>
        <v>10.424242424242522</v>
      </c>
      <c r="L353" s="10">
        <f t="shared" si="112"/>
        <v>10.424242424242522</v>
      </c>
      <c r="M353" s="10">
        <f t="shared" si="113"/>
        <v>0</v>
      </c>
      <c r="N353" s="10">
        <f>(L353*(C$150+C$151*SIN(RADIANS(J353))))+(-M353*(C$149+C$151*COS(RADIANS(J353))))</f>
        <v>1042.424242424252</v>
      </c>
      <c r="O353" s="10"/>
      <c r="P353" s="3">
        <v>-2000</v>
      </c>
      <c r="Q353" s="3">
        <v>20</v>
      </c>
      <c r="R353" s="10">
        <f t="shared" si="114"/>
        <v>-5.2121212121212608</v>
      </c>
      <c r="S353" s="10">
        <f t="shared" si="115"/>
        <v>-4.8977918416720536</v>
      </c>
      <c r="T353" s="10">
        <f t="shared" si="116"/>
        <v>-1.7826504440004718</v>
      </c>
      <c r="U353" s="10">
        <f>(-S353*(C$150-C$151*SIN(RADIANS(Q353))))+(-T353*(C$149+K$151*COS(RADIANS(Q353))))</f>
        <v>857.05997060055029</v>
      </c>
      <c r="W353" s="10">
        <f t="shared" si="117"/>
        <v>5.526450582570468</v>
      </c>
      <c r="X353" s="10">
        <f t="shared" si="118"/>
        <v>-1.7826504440004718</v>
      </c>
      <c r="Y353" s="10">
        <f t="shared" si="119"/>
        <v>1899.4842130248023</v>
      </c>
      <c r="AA353" s="3">
        <v>-2000</v>
      </c>
      <c r="AB353" s="3">
        <v>20</v>
      </c>
      <c r="AC353" s="28">
        <f t="shared" si="108"/>
        <v>5.526450582570468</v>
      </c>
      <c r="AD353" s="28">
        <f t="shared" si="109"/>
        <v>-1.7826504440004718</v>
      </c>
      <c r="AE353" s="28">
        <f t="shared" si="110"/>
        <v>1899.4842130248023</v>
      </c>
      <c r="AH353" s="10">
        <v>-4000</v>
      </c>
      <c r="AI353" s="21">
        <f>AD361</f>
        <v>62.4283117892533</v>
      </c>
      <c r="AJ353" s="23">
        <f>AD360</f>
        <v>33.217410889659654</v>
      </c>
      <c r="AK353" s="26">
        <f>AD359</f>
        <v>0</v>
      </c>
      <c r="AL353" s="27">
        <f>AD358</f>
        <v>-33.217410889659654</v>
      </c>
      <c r="AM353" s="29">
        <f>AD357</f>
        <v>-62.4283117892533</v>
      </c>
      <c r="AN353" s="10"/>
      <c r="AO353" s="10">
        <v>-4000</v>
      </c>
      <c r="AP353" s="21">
        <f>AD361</f>
        <v>62.4283117892533</v>
      </c>
      <c r="AQ353" s="23">
        <f>AD360</f>
        <v>33.217410889659654</v>
      </c>
      <c r="AR353" s="26">
        <f>AD359</f>
        <v>0</v>
      </c>
      <c r="AS353" s="27">
        <f>AD358</f>
        <v>-33.217410889659654</v>
      </c>
      <c r="AT353" s="29">
        <f>AD357</f>
        <v>-62.4283117892533</v>
      </c>
    </row>
    <row r="354" spans="9:46" x14ac:dyDescent="0.25">
      <c r="I354" s="3">
        <v>2000</v>
      </c>
      <c r="J354" s="3">
        <v>0</v>
      </c>
      <c r="K354" s="10">
        <f t="shared" si="111"/>
        <v>10.424242424242522</v>
      </c>
      <c r="L354" s="10">
        <f t="shared" si="112"/>
        <v>10.424242424242522</v>
      </c>
      <c r="M354" s="10">
        <f t="shared" si="113"/>
        <v>0</v>
      </c>
      <c r="N354" s="10">
        <f>(L354*(C$150+C$151*SIN(RADIANS(J354))))+(-M354*(C$149+C$151*COS(RADIANS(J354))))</f>
        <v>1042.424242424252</v>
      </c>
      <c r="O354" s="10"/>
      <c r="P354" s="3">
        <v>-2000</v>
      </c>
      <c r="Q354" s="3">
        <v>0</v>
      </c>
      <c r="R354" s="10">
        <f t="shared" si="114"/>
        <v>-5.2121212121212608</v>
      </c>
      <c r="S354" s="10">
        <f t="shared" si="115"/>
        <v>-5.2121212121212608</v>
      </c>
      <c r="T354" s="10">
        <f t="shared" si="116"/>
        <v>0</v>
      </c>
      <c r="U354" s="10">
        <f>(-S354*(C$150-C$151*SIN(RADIANS(Q354))))+(-T354*(C$149+K$151*COS(RADIANS(Q354))))</f>
        <v>521.21212121212602</v>
      </c>
      <c r="W354" s="10">
        <f t="shared" si="117"/>
        <v>5.2121212121212608</v>
      </c>
      <c r="X354" s="10">
        <f t="shared" si="118"/>
        <v>0</v>
      </c>
      <c r="Y354" s="10">
        <f t="shared" si="119"/>
        <v>1563.6363636363781</v>
      </c>
      <c r="AA354" s="3">
        <v>-2000</v>
      </c>
      <c r="AB354" s="3">
        <v>0</v>
      </c>
      <c r="AC354" s="25">
        <f t="shared" si="108"/>
        <v>5.2121212121212608</v>
      </c>
      <c r="AD354" s="25">
        <f t="shared" si="109"/>
        <v>0</v>
      </c>
      <c r="AE354" s="25">
        <f t="shared" si="110"/>
        <v>1563.6363636363781</v>
      </c>
      <c r="AH354" s="10"/>
      <c r="AI354" s="10"/>
      <c r="AJ354" s="10"/>
      <c r="AK354" s="10"/>
      <c r="AL354" s="10"/>
      <c r="AM354" s="10"/>
      <c r="AN354" s="10"/>
      <c r="AO354" s="10"/>
      <c r="AP354" s="10"/>
      <c r="AQ354" s="10"/>
      <c r="AR354" s="10"/>
      <c r="AS354" s="10"/>
      <c r="AT354" s="10"/>
    </row>
    <row r="355" spans="9:46" x14ac:dyDescent="0.25">
      <c r="I355" s="3">
        <v>2000</v>
      </c>
      <c r="J355" s="3">
        <v>0</v>
      </c>
      <c r="K355" s="10">
        <f t="shared" si="111"/>
        <v>10.424242424242522</v>
      </c>
      <c r="L355" s="10">
        <f t="shared" si="112"/>
        <v>10.424242424242522</v>
      </c>
      <c r="M355" s="10">
        <f t="shared" si="113"/>
        <v>0</v>
      </c>
      <c r="N355" s="10">
        <f>(L355*(C$150+C$151*SIN(RADIANS(J355))))+(-M355*(C$149+C$151*COS(RADIANS(J355))))</f>
        <v>1042.424242424252</v>
      </c>
      <c r="O355" s="10"/>
      <c r="P355" s="3">
        <v>-2000</v>
      </c>
      <c r="Q355" s="3">
        <v>-20</v>
      </c>
      <c r="R355" s="10">
        <f t="shared" si="114"/>
        <v>-5.2121212121212608</v>
      </c>
      <c r="S355" s="10">
        <f t="shared" si="115"/>
        <v>-4.8977918416720536</v>
      </c>
      <c r="T355" s="10">
        <f t="shared" si="116"/>
        <v>1.7826504440004718</v>
      </c>
      <c r="U355" s="10">
        <f>(-S355*(C$150-C$151*SIN(RADIANS(Q355))))+(-T355*(C$149+K$151*COS(RADIANS(Q355))))</f>
        <v>122.49839773386054</v>
      </c>
      <c r="W355" s="10">
        <f t="shared" si="117"/>
        <v>5.526450582570468</v>
      </c>
      <c r="X355" s="10">
        <f t="shared" si="118"/>
        <v>1.7826504440004718</v>
      </c>
      <c r="Y355" s="10">
        <f t="shared" si="119"/>
        <v>1164.9226401581127</v>
      </c>
      <c r="AA355" s="3">
        <v>-2000</v>
      </c>
      <c r="AB355" s="3">
        <v>-20</v>
      </c>
      <c r="AC355" s="24">
        <f t="shared" si="108"/>
        <v>5.526450582570468</v>
      </c>
      <c r="AD355" s="24">
        <f t="shared" si="109"/>
        <v>1.7826504440004718</v>
      </c>
      <c r="AE355" s="24">
        <f t="shared" si="110"/>
        <v>1164.9226401581127</v>
      </c>
      <c r="AH355" s="10"/>
      <c r="AI355" s="10"/>
      <c r="AJ355" s="10"/>
      <c r="AK355" s="10"/>
      <c r="AL355" s="10"/>
      <c r="AM355" s="10"/>
      <c r="AN355" s="10"/>
      <c r="AO355" s="10"/>
      <c r="AP355" s="10"/>
      <c r="AQ355" s="10"/>
      <c r="AR355" s="10"/>
      <c r="AS355" s="10"/>
      <c r="AT355" s="10"/>
    </row>
    <row r="356" spans="9:46" x14ac:dyDescent="0.25">
      <c r="I356" s="3">
        <v>2000</v>
      </c>
      <c r="J356" s="3">
        <v>0</v>
      </c>
      <c r="K356" s="10">
        <f t="shared" si="111"/>
        <v>10.424242424242522</v>
      </c>
      <c r="L356" s="10">
        <f t="shared" si="112"/>
        <v>10.424242424242522</v>
      </c>
      <c r="M356" s="10">
        <f t="shared" si="113"/>
        <v>0</v>
      </c>
      <c r="N356" s="10">
        <f>(L356*(C$150+C$151*SIN(RADIANS(J356))))+(-M356*(C$149+C$151*COS(RADIANS(J356))))</f>
        <v>1042.424242424252</v>
      </c>
      <c r="O356" s="10"/>
      <c r="P356" s="3">
        <v>-2000</v>
      </c>
      <c r="Q356" s="3">
        <v>-40</v>
      </c>
      <c r="R356" s="10">
        <f t="shared" si="114"/>
        <v>-5.2121212121212608</v>
      </c>
      <c r="S356" s="10">
        <f t="shared" si="115"/>
        <v>-3.9927164914080437</v>
      </c>
      <c r="T356" s="10">
        <f t="shared" si="116"/>
        <v>3.3502869353359328</v>
      </c>
      <c r="U356" s="10">
        <f>(-S356*(C$150-C$151*SIN(RADIANS(Q356))))+(-T356*(C$149+K$151*COS(RADIANS(Q356))))</f>
        <v>-349.16756249315529</v>
      </c>
      <c r="W356" s="10">
        <f t="shared" si="117"/>
        <v>6.4315259328344778</v>
      </c>
      <c r="X356" s="10">
        <f t="shared" si="118"/>
        <v>3.3502869353359328</v>
      </c>
      <c r="Y356" s="10">
        <f t="shared" si="119"/>
        <v>693.25667993109676</v>
      </c>
      <c r="AA356" s="3">
        <v>-2000</v>
      </c>
      <c r="AB356" s="3">
        <v>-40</v>
      </c>
      <c r="AC356" s="22">
        <f t="shared" si="108"/>
        <v>6.4315259328344778</v>
      </c>
      <c r="AD356" s="22">
        <f t="shared" si="109"/>
        <v>3.3502869353359328</v>
      </c>
      <c r="AE356" s="22">
        <f t="shared" si="110"/>
        <v>693.25667993109676</v>
      </c>
      <c r="AH356" s="10" t="s">
        <v>92</v>
      </c>
      <c r="AI356" s="10">
        <v>-40</v>
      </c>
      <c r="AJ356" s="10">
        <v>-20</v>
      </c>
      <c r="AK356" s="10">
        <v>0</v>
      </c>
      <c r="AL356" s="10">
        <v>20</v>
      </c>
      <c r="AM356" s="10">
        <v>40</v>
      </c>
      <c r="AN356" s="10"/>
      <c r="AO356" s="10"/>
      <c r="AP356" s="10">
        <v>-40</v>
      </c>
      <c r="AQ356" s="10">
        <v>-20</v>
      </c>
      <c r="AR356" s="10">
        <v>0</v>
      </c>
      <c r="AS356" s="10">
        <v>20</v>
      </c>
      <c r="AT356" s="10">
        <v>40</v>
      </c>
    </row>
    <row r="357" spans="9:46" x14ac:dyDescent="0.25">
      <c r="I357" s="3">
        <v>2000</v>
      </c>
      <c r="J357" s="3">
        <v>0</v>
      </c>
      <c r="K357" s="10">
        <f t="shared" si="111"/>
        <v>10.424242424242522</v>
      </c>
      <c r="L357" s="10">
        <f t="shared" si="112"/>
        <v>10.424242424242522</v>
      </c>
      <c r="M357" s="10">
        <f t="shared" si="113"/>
        <v>0</v>
      </c>
      <c r="N357" s="10">
        <f>(L357*(C$150+C$151*SIN(RADIANS(J357))))+(-M357*(C$149+C$151*COS(RADIANS(J357))))</f>
        <v>1042.424242424252</v>
      </c>
      <c r="O357" s="10"/>
      <c r="P357" s="3">
        <v>-4000</v>
      </c>
      <c r="Q357" s="3">
        <v>40</v>
      </c>
      <c r="R357" s="10">
        <f t="shared" si="114"/>
        <v>-97.121212121212153</v>
      </c>
      <c r="S357" s="10">
        <f t="shared" si="115"/>
        <v>-74.399164854434105</v>
      </c>
      <c r="T357" s="10">
        <f t="shared" si="116"/>
        <v>-62.4283117892533</v>
      </c>
      <c r="U357" s="10">
        <f>(-S357*(C$150-C$151*SIN(RADIANS(Q357))))+(-T357*(C$149+K$151*COS(RADIANS(Q357))))</f>
        <v>21386.123888273753</v>
      </c>
      <c r="W357" s="10">
        <f t="shared" si="117"/>
        <v>-63.974922430191583</v>
      </c>
      <c r="X357" s="10">
        <f t="shared" si="118"/>
        <v>-62.4283117892533</v>
      </c>
      <c r="Y357" s="10">
        <f t="shared" si="119"/>
        <v>22428.548130698004</v>
      </c>
      <c r="AA357" s="3">
        <v>-4000</v>
      </c>
      <c r="AB357" s="3">
        <v>40</v>
      </c>
      <c r="AC357" s="15">
        <f t="shared" si="108"/>
        <v>-63.974922430191583</v>
      </c>
      <c r="AD357" s="15">
        <f t="shared" si="109"/>
        <v>-62.4283117892533</v>
      </c>
      <c r="AE357" s="15">
        <f t="shared" si="110"/>
        <v>22428.548130698004</v>
      </c>
      <c r="AH357" s="10">
        <v>4000</v>
      </c>
      <c r="AI357" s="21">
        <f>AE345</f>
        <v>14055.006077198115</v>
      </c>
      <c r="AJ357" s="23">
        <f>AE344</f>
        <v>-3522.7776731224831</v>
      </c>
      <c r="AK357" s="26">
        <f>AE343</f>
        <v>-18381.81818181818</v>
      </c>
      <c r="AL357" s="27">
        <f>AE342</f>
        <v>-30898.008382863405</v>
      </c>
      <c r="AM357" s="29">
        <f>AE341</f>
        <v>-41729.82353412325</v>
      </c>
      <c r="AN357" s="10"/>
      <c r="AO357" s="10">
        <v>4000</v>
      </c>
      <c r="AP357" s="21">
        <f>AE345</f>
        <v>14055.006077198115</v>
      </c>
      <c r="AQ357" s="23">
        <f>AE344</f>
        <v>-3522.7776731224831</v>
      </c>
      <c r="AR357" s="26">
        <f>AE343</f>
        <v>-18381.81818181818</v>
      </c>
      <c r="AS357" s="27">
        <f>AE342</f>
        <v>-30898.008382863405</v>
      </c>
      <c r="AT357" s="29">
        <f>AE341</f>
        <v>-41729.82353412325</v>
      </c>
    </row>
    <row r="358" spans="9:46" x14ac:dyDescent="0.25">
      <c r="I358" s="3">
        <v>2000</v>
      </c>
      <c r="J358" s="3">
        <v>0</v>
      </c>
      <c r="K358" s="10">
        <f t="shared" si="111"/>
        <v>10.424242424242522</v>
      </c>
      <c r="L358" s="10">
        <f t="shared" si="112"/>
        <v>10.424242424242522</v>
      </c>
      <c r="M358" s="10">
        <f t="shared" si="113"/>
        <v>0</v>
      </c>
      <c r="N358" s="10">
        <f>(L358*(C$150+C$151*SIN(RADIANS(J358))))+(-M358*(C$149+C$151*COS(RADIANS(J358))))</f>
        <v>1042.424242424252</v>
      </c>
      <c r="O358" s="10"/>
      <c r="P358" s="3">
        <v>-4000</v>
      </c>
      <c r="Q358" s="3">
        <v>20</v>
      </c>
      <c r="R358" s="10">
        <f t="shared" si="114"/>
        <v>-97.121212121212153</v>
      </c>
      <c r="S358" s="10">
        <f t="shared" si="115"/>
        <v>-91.264086352085982</v>
      </c>
      <c r="T358" s="10">
        <f t="shared" si="116"/>
        <v>-33.217410889659654</v>
      </c>
      <c r="U358" s="10">
        <f>(-S358*(C$150-C$151*SIN(RADIANS(Q358))))+(-T358*(C$149+K$151*COS(RADIANS(Q358))))</f>
        <v>15970.216312643828</v>
      </c>
      <c r="W358" s="10">
        <f t="shared" si="117"/>
        <v>-80.839843927843461</v>
      </c>
      <c r="X358" s="10">
        <f t="shared" si="118"/>
        <v>-33.217410889659654</v>
      </c>
      <c r="Y358" s="10">
        <f t="shared" si="119"/>
        <v>17012.640555068079</v>
      </c>
      <c r="AA358" s="3">
        <v>-4000</v>
      </c>
      <c r="AB358" s="3">
        <v>20</v>
      </c>
      <c r="AC358" s="28">
        <f t="shared" si="108"/>
        <v>-80.839843927843461</v>
      </c>
      <c r="AD358" s="28">
        <f t="shared" si="109"/>
        <v>-33.217410889659654</v>
      </c>
      <c r="AE358" s="28">
        <f t="shared" si="110"/>
        <v>17012.640555068079</v>
      </c>
      <c r="AH358" s="10">
        <v>2000</v>
      </c>
      <c r="AI358" s="21">
        <f>AE350</f>
        <v>1740.7593674105626</v>
      </c>
      <c r="AJ358" s="23">
        <f>AE349</f>
        <v>797.42744695653096</v>
      </c>
      <c r="AK358" s="26">
        <f>AE348</f>
        <v>0</v>
      </c>
      <c r="AL358" s="27">
        <f>AE347</f>
        <v>-671.69569877684853</v>
      </c>
      <c r="AM358" s="29">
        <f>AE346</f>
        <v>-1252.9974791252762</v>
      </c>
      <c r="AO358" s="10">
        <v>2000</v>
      </c>
      <c r="AP358" s="21">
        <f>AE350</f>
        <v>1740.7593674105626</v>
      </c>
      <c r="AQ358" s="23">
        <f>AE349</f>
        <v>797.42744695653096</v>
      </c>
      <c r="AR358" s="26">
        <f>AE348</f>
        <v>0</v>
      </c>
      <c r="AS358" s="27">
        <f>AE347</f>
        <v>-671.69569877684853</v>
      </c>
      <c r="AT358" s="29">
        <f>AE346</f>
        <v>-1252.9974791252762</v>
      </c>
    </row>
    <row r="359" spans="9:46" x14ac:dyDescent="0.25">
      <c r="I359" s="3">
        <v>2000</v>
      </c>
      <c r="J359" s="3">
        <v>0</v>
      </c>
      <c r="K359" s="10">
        <f t="shared" si="111"/>
        <v>10.424242424242522</v>
      </c>
      <c r="L359" s="10">
        <f t="shared" si="112"/>
        <v>10.424242424242522</v>
      </c>
      <c r="M359" s="10">
        <f t="shared" si="113"/>
        <v>0</v>
      </c>
      <c r="N359" s="10">
        <f>(L359*(C$150+C$151*SIN(RADIANS(J359))))+(-M359*(C$149+C$151*COS(RADIANS(J359))))</f>
        <v>1042.424242424252</v>
      </c>
      <c r="O359" s="10"/>
      <c r="P359" s="3">
        <v>-4000</v>
      </c>
      <c r="Q359" s="3">
        <v>0</v>
      </c>
      <c r="R359" s="10">
        <f t="shared" si="114"/>
        <v>-97.121212121212153</v>
      </c>
      <c r="S359" s="10">
        <f t="shared" si="115"/>
        <v>-97.121212121212153</v>
      </c>
      <c r="T359" s="10">
        <f t="shared" si="116"/>
        <v>0</v>
      </c>
      <c r="U359" s="10">
        <f>(-S359*(C$150-C$151*SIN(RADIANS(Q359))))+(-T359*(C$149+K$151*COS(RADIANS(Q359))))</f>
        <v>9712.1212121212156</v>
      </c>
      <c r="W359" s="10">
        <f t="shared" si="117"/>
        <v>-86.696969696969632</v>
      </c>
      <c r="X359" s="10">
        <f t="shared" si="118"/>
        <v>0</v>
      </c>
      <c r="Y359" s="10">
        <f t="shared" si="119"/>
        <v>10754.545454545467</v>
      </c>
      <c r="AA359" s="3">
        <v>-4000</v>
      </c>
      <c r="AB359" s="3">
        <v>0</v>
      </c>
      <c r="AC359" s="25">
        <f t="shared" si="108"/>
        <v>-86.696969696969632</v>
      </c>
      <c r="AD359" s="25">
        <f t="shared" si="109"/>
        <v>0</v>
      </c>
      <c r="AE359" s="25">
        <f t="shared" si="110"/>
        <v>10754.545454545467</v>
      </c>
      <c r="AH359" s="10">
        <v>0</v>
      </c>
      <c r="AI359" s="20"/>
      <c r="AJ359" s="20"/>
      <c r="AK359" s="20"/>
      <c r="AL359" s="20"/>
      <c r="AM359" s="20"/>
      <c r="AO359" s="10">
        <v>0</v>
      </c>
      <c r="AP359" s="20"/>
      <c r="AQ359" s="20"/>
      <c r="AR359" s="20"/>
      <c r="AS359" s="20"/>
      <c r="AT359" s="20"/>
    </row>
    <row r="360" spans="9:46" x14ac:dyDescent="0.25">
      <c r="I360" s="3">
        <v>2000</v>
      </c>
      <c r="J360" s="3">
        <v>0</v>
      </c>
      <c r="K360" s="10">
        <f t="shared" si="111"/>
        <v>10.424242424242522</v>
      </c>
      <c r="L360" s="10">
        <f t="shared" si="112"/>
        <v>10.424242424242522</v>
      </c>
      <c r="M360" s="10">
        <f t="shared" si="113"/>
        <v>0</v>
      </c>
      <c r="N360" s="10">
        <f>(L360*(C$150+C$151*SIN(RADIANS(J360))))+(-M360*(C$149+C$151*COS(RADIANS(J360))))</f>
        <v>1042.424242424252</v>
      </c>
      <c r="O360" s="10"/>
      <c r="P360" s="3">
        <v>-4000</v>
      </c>
      <c r="Q360" s="3">
        <v>-20</v>
      </c>
      <c r="R360" s="10">
        <f t="shared" si="114"/>
        <v>-97.121212121212153</v>
      </c>
      <c r="S360" s="10">
        <f t="shared" si="115"/>
        <v>-91.264086352085982</v>
      </c>
      <c r="T360" s="10">
        <f t="shared" si="116"/>
        <v>33.217410889659654</v>
      </c>
      <c r="U360" s="10">
        <f>(-S360*(C$150-C$151*SIN(RADIANS(Q360))))+(-T360*(C$149+K$151*COS(RADIANS(Q360))))</f>
        <v>2282.6009577733676</v>
      </c>
      <c r="W360" s="10">
        <f t="shared" si="117"/>
        <v>-80.839843927843461</v>
      </c>
      <c r="X360" s="10">
        <f t="shared" si="118"/>
        <v>33.217410889659654</v>
      </c>
      <c r="Y360" s="10">
        <f t="shared" si="119"/>
        <v>3325.0252001976196</v>
      </c>
      <c r="AA360" s="3">
        <v>-4000</v>
      </c>
      <c r="AB360" s="3">
        <v>-20</v>
      </c>
      <c r="AC360" s="24">
        <f t="shared" si="108"/>
        <v>-80.839843927843461</v>
      </c>
      <c r="AD360" s="24">
        <f t="shared" si="109"/>
        <v>33.217410889659654</v>
      </c>
      <c r="AE360" s="24">
        <f t="shared" si="110"/>
        <v>3325.0252001976196</v>
      </c>
      <c r="AH360" s="10">
        <v>-2000</v>
      </c>
      <c r="AI360" s="21">
        <f>AE356</f>
        <v>693.25667993109676</v>
      </c>
      <c r="AJ360" s="23">
        <f>AE355</f>
        <v>1164.9226401581127</v>
      </c>
      <c r="AK360" s="26">
        <f>AE354</f>
        <v>1563.6363636363781</v>
      </c>
      <c r="AL360" s="27">
        <f>AE353</f>
        <v>1899.4842130248023</v>
      </c>
      <c r="AM360" s="29">
        <f>AE352</f>
        <v>2190.1351031990162</v>
      </c>
      <c r="AO360" s="10">
        <v>-2000</v>
      </c>
      <c r="AP360" s="21">
        <f>AE356</f>
        <v>693.25667993109676</v>
      </c>
      <c r="AQ360" s="23">
        <f>AE355</f>
        <v>1164.9226401581127</v>
      </c>
      <c r="AR360" s="26">
        <f>AE354</f>
        <v>1563.6363636363781</v>
      </c>
      <c r="AS360" s="27">
        <f>AE353</f>
        <v>1899.4842130248023</v>
      </c>
      <c r="AT360" s="29">
        <f>AE352</f>
        <v>2190.1351031990162</v>
      </c>
    </row>
    <row r="361" spans="9:46" x14ac:dyDescent="0.25">
      <c r="I361" s="3">
        <v>2000</v>
      </c>
      <c r="J361" s="3">
        <v>0</v>
      </c>
      <c r="K361" s="10">
        <f t="shared" si="111"/>
        <v>10.424242424242522</v>
      </c>
      <c r="L361" s="10">
        <f t="shared" si="112"/>
        <v>10.424242424242522</v>
      </c>
      <c r="M361" s="10">
        <f t="shared" si="113"/>
        <v>0</v>
      </c>
      <c r="N361" s="10">
        <f>(L361*(C$150+C$151*SIN(RADIANS(J361))))+(-M361*(C$149+C$151*COS(RADIANS(J361))))</f>
        <v>1042.424242424252</v>
      </c>
      <c r="O361" s="10"/>
      <c r="P361" s="3">
        <v>-4000</v>
      </c>
      <c r="Q361" s="3">
        <v>-40</v>
      </c>
      <c r="R361" s="10">
        <f t="shared" si="114"/>
        <v>-97.121212121212153</v>
      </c>
      <c r="S361" s="10">
        <f t="shared" si="115"/>
        <v>-74.399164854434105</v>
      </c>
      <c r="T361" s="10">
        <f t="shared" si="116"/>
        <v>62.4283117892533</v>
      </c>
      <c r="U361" s="10">
        <f>(-S361*(C$150-C$151*SIN(RADIANS(Q361))))+(-T361*(C$149+K$151*COS(RADIANS(Q361))))</f>
        <v>-6506.2909173869321</v>
      </c>
      <c r="W361" s="10">
        <f t="shared" si="117"/>
        <v>-63.974922430191583</v>
      </c>
      <c r="X361" s="10">
        <f t="shared" si="118"/>
        <v>62.4283117892533</v>
      </c>
      <c r="Y361" s="10">
        <f t="shared" si="119"/>
        <v>-5463.86667496268</v>
      </c>
      <c r="AA361" s="3">
        <v>-4000</v>
      </c>
      <c r="AB361" s="3">
        <v>-40</v>
      </c>
      <c r="AC361" s="22">
        <f t="shared" si="108"/>
        <v>-63.974922430191583</v>
      </c>
      <c r="AD361" s="22">
        <f t="shared" si="109"/>
        <v>62.4283117892533</v>
      </c>
      <c r="AE361" s="22">
        <f t="shared" si="110"/>
        <v>-5463.86667496268</v>
      </c>
      <c r="AH361" s="10">
        <v>-4000</v>
      </c>
      <c r="AI361" s="21">
        <f>AE361</f>
        <v>-5463.86667496268</v>
      </c>
      <c r="AJ361" s="23">
        <f>AE360</f>
        <v>3325.0252001976196</v>
      </c>
      <c r="AK361" s="26">
        <f>AE359</f>
        <v>10754.545454545467</v>
      </c>
      <c r="AL361" s="27">
        <f>AE358</f>
        <v>17012.640555068079</v>
      </c>
      <c r="AM361" s="29">
        <f>AE357</f>
        <v>22428.548130698004</v>
      </c>
      <c r="AO361" s="10">
        <v>-4000</v>
      </c>
      <c r="AP361" s="21">
        <f>AE361</f>
        <v>-5463.86667496268</v>
      </c>
      <c r="AQ361" s="23">
        <f>AE360</f>
        <v>3325.0252001976196</v>
      </c>
      <c r="AR361" s="26">
        <f>AE359</f>
        <v>10754.545454545467</v>
      </c>
      <c r="AS361" s="27">
        <f>AE358</f>
        <v>17012.640555068079</v>
      </c>
      <c r="AT361" s="29">
        <f>AE357</f>
        <v>22428.548130698004</v>
      </c>
    </row>
    <row r="363" spans="9:46" x14ac:dyDescent="0.25">
      <c r="I363" s="3">
        <v>2000</v>
      </c>
      <c r="J363" s="3">
        <v>-20</v>
      </c>
      <c r="K363" s="10">
        <f>IF(I363&gt;0,(C$153*I363^2+C$154*I363+C$155),IF(I363&lt;0,-(C$157*(-I363)^2+C$158*(-I363)+C$159),0))</f>
        <v>10.424242424242522</v>
      </c>
      <c r="L363" s="10">
        <f>K363*COS(RADIANS(J363))</f>
        <v>9.7955836833441072</v>
      </c>
      <c r="M363" s="10">
        <f>K363*SIN(RADIANS(J363))</f>
        <v>-3.5653008880009436</v>
      </c>
      <c r="N363" s="10">
        <f>(L363*(C$150+C$151*SIN(RADIANS(J363))))+(-M363*(C$149+C$151*COS(RADIANS(J363))))</f>
        <v>2049.148634734694</v>
      </c>
      <c r="O363" s="10"/>
      <c r="P363" s="3">
        <v>4000</v>
      </c>
      <c r="Q363" s="3">
        <v>40</v>
      </c>
      <c r="R363" s="10">
        <f>IF(P363&gt;0,(C$153*P363^2+C$154*P363+C$155),IF(P363&lt;0,-(C$157*(-P363)^2+C$158*(-P363)+C$159),0))</f>
        <v>194.24242424242431</v>
      </c>
      <c r="S363" s="10">
        <f>R363*COS(RADIANS(Q363))</f>
        <v>148.79832970886821</v>
      </c>
      <c r="T363" s="10">
        <f>R363*SIN(RADIANS(Q363))</f>
        <v>124.8566235785066</v>
      </c>
      <c r="U363" s="10">
        <f>(-S363*(C$150-C$151*SIN(RADIANS(Q363))))+(-T363*(C$149+K$151*COS(RADIANS(Q363))))</f>
        <v>-42772.247776547505</v>
      </c>
      <c r="W363" s="10">
        <f>L363+S363</f>
        <v>158.59391339221233</v>
      </c>
      <c r="X363" s="10">
        <f>M363+T363</f>
        <v>121.29132269050565</v>
      </c>
      <c r="Y363" s="10">
        <f>N363+U363</f>
        <v>-40723.099141812811</v>
      </c>
      <c r="AA363" s="3">
        <v>4000</v>
      </c>
      <c r="AB363" s="3">
        <v>40</v>
      </c>
      <c r="AC363" s="15">
        <f t="shared" ref="AC363:AC383" si="120">W363</f>
        <v>158.59391339221233</v>
      </c>
      <c r="AD363" s="15">
        <f t="shared" ref="AD363:AD383" si="121">X363</f>
        <v>121.29132269050565</v>
      </c>
      <c r="AE363" s="15">
        <f t="shared" ref="AE363:AE383" si="122">Y363</f>
        <v>-40723.099141812811</v>
      </c>
      <c r="AH363" s="10">
        <v>4000</v>
      </c>
      <c r="AI363" s="21">
        <f>AC367</f>
        <v>158.59391339221233</v>
      </c>
      <c r="AJ363" s="23">
        <f>AC366</f>
        <v>192.32375638751608</v>
      </c>
      <c r="AK363" s="26">
        <f>AC365</f>
        <v>204.03800792576843</v>
      </c>
      <c r="AL363" s="27">
        <f>AC364</f>
        <v>192.32375638751608</v>
      </c>
      <c r="AM363" s="29">
        <f>AC363</f>
        <v>158.59391339221233</v>
      </c>
      <c r="AN363" s="10"/>
      <c r="AO363" s="10">
        <v>4000</v>
      </c>
      <c r="AP363" s="21">
        <f>AC367</f>
        <v>158.59391339221233</v>
      </c>
      <c r="AQ363" s="23">
        <f>AC366</f>
        <v>192.32375638751608</v>
      </c>
      <c r="AR363" s="26">
        <f>AC365</f>
        <v>204.03800792576843</v>
      </c>
      <c r="AS363" s="27">
        <f>AC364</f>
        <v>192.32375638751608</v>
      </c>
      <c r="AT363" s="29">
        <f>AC363</f>
        <v>158.59391339221233</v>
      </c>
    </row>
    <row r="364" spans="9:46" x14ac:dyDescent="0.25">
      <c r="I364" s="3">
        <v>2000</v>
      </c>
      <c r="J364" s="3">
        <v>-20</v>
      </c>
      <c r="K364" s="10">
        <f t="shared" ref="K364:K383" si="123">IF(I364&gt;0,(C$153*I364^2+C$154*I364+C$155),IF(I364&lt;0,-(C$157*(-I364)^2+C$158*(-I364)+C$159),0))</f>
        <v>10.424242424242522</v>
      </c>
      <c r="L364" s="10">
        <f t="shared" ref="L364:L383" si="124">K364*COS(RADIANS(J364))</f>
        <v>9.7955836833441072</v>
      </c>
      <c r="M364" s="10">
        <f t="shared" ref="M364:M383" si="125">K364*SIN(RADIANS(J364))</f>
        <v>-3.5653008880009436</v>
      </c>
      <c r="N364" s="10">
        <f>(L364*(C$150+C$151*SIN(RADIANS(J364))))+(-M364*(C$149+C$151*COS(RADIANS(J364))))</f>
        <v>2049.148634734694</v>
      </c>
      <c r="O364" s="10"/>
      <c r="P364" s="3">
        <v>4000</v>
      </c>
      <c r="Q364" s="3">
        <v>20</v>
      </c>
      <c r="R364" s="10">
        <f t="shared" ref="R364:R383" si="126">IF(P364&gt;0,(C$153*P364^2+C$154*P364+C$155),IF(P364&lt;0,-(C$157*(-P364)^2+C$158*(-P364)+C$159),0))</f>
        <v>194.24242424242431</v>
      </c>
      <c r="S364" s="10">
        <f t="shared" ref="S364:S383" si="127">R364*COS(RADIANS(Q364))</f>
        <v>182.52817270417196</v>
      </c>
      <c r="T364" s="10">
        <f t="shared" ref="T364:T383" si="128">R364*SIN(RADIANS(Q364))</f>
        <v>66.434821779319307</v>
      </c>
      <c r="U364" s="10">
        <f>(-S364*(C$150-C$151*SIN(RADIANS(Q364))))+(-T364*(C$149+K$151*COS(RADIANS(Q364))))</f>
        <v>-31940.432625287656</v>
      </c>
      <c r="W364" s="10">
        <f t="shared" ref="W364:W383" si="129">L364+S364</f>
        <v>192.32375638751608</v>
      </c>
      <c r="X364" s="10">
        <f t="shared" ref="X364:X383" si="130">M364+T364</f>
        <v>62.869520891318366</v>
      </c>
      <c r="Y364" s="10">
        <f t="shared" ref="Y364:Y383" si="131">N364+U364</f>
        <v>-29891.283990552962</v>
      </c>
      <c r="AA364" s="3">
        <v>4000</v>
      </c>
      <c r="AB364" s="3">
        <v>20</v>
      </c>
      <c r="AC364" s="28">
        <f t="shared" si="120"/>
        <v>192.32375638751608</v>
      </c>
      <c r="AD364" s="28">
        <f t="shared" si="121"/>
        <v>62.869520891318366</v>
      </c>
      <c r="AE364" s="28">
        <f t="shared" si="122"/>
        <v>-29891.283990552962</v>
      </c>
      <c r="AH364" s="10">
        <v>2000</v>
      </c>
      <c r="AI364" s="21">
        <f>AC372</f>
        <v>17.781016666160195</v>
      </c>
      <c r="AJ364" s="23">
        <f>AC371</f>
        <v>19.591167366688214</v>
      </c>
      <c r="AK364" s="26">
        <f>AC370</f>
        <v>20.219826107586627</v>
      </c>
      <c r="AL364" s="27">
        <f>AC369</f>
        <v>19.591167366688214</v>
      </c>
      <c r="AM364" s="29">
        <f>AC368</f>
        <v>17.781016666160195</v>
      </c>
      <c r="AN364" s="10"/>
      <c r="AO364" s="10">
        <v>2000</v>
      </c>
      <c r="AP364" s="21">
        <f>AC372</f>
        <v>17.781016666160195</v>
      </c>
      <c r="AQ364" s="23">
        <f>AC371</f>
        <v>19.591167366688214</v>
      </c>
      <c r="AR364" s="26">
        <f>AC370</f>
        <v>20.219826107586627</v>
      </c>
      <c r="AS364" s="27">
        <f>AC369</f>
        <v>19.591167366688214</v>
      </c>
      <c r="AT364" s="29">
        <f>AC368</f>
        <v>17.781016666160195</v>
      </c>
    </row>
    <row r="365" spans="9:46" x14ac:dyDescent="0.25">
      <c r="I365" s="3">
        <v>2000</v>
      </c>
      <c r="J365" s="3">
        <v>-20</v>
      </c>
      <c r="K365" s="10">
        <f t="shared" si="123"/>
        <v>10.424242424242522</v>
      </c>
      <c r="L365" s="10">
        <f t="shared" si="124"/>
        <v>9.7955836833441072</v>
      </c>
      <c r="M365" s="10">
        <f t="shared" si="125"/>
        <v>-3.5653008880009436</v>
      </c>
      <c r="N365" s="10">
        <f>(L365*(C$150+C$151*SIN(RADIANS(J365))))+(-M365*(C$149+C$151*COS(RADIANS(J365))))</f>
        <v>2049.148634734694</v>
      </c>
      <c r="O365" s="10"/>
      <c r="P365" s="3">
        <v>4000</v>
      </c>
      <c r="Q365" s="3">
        <v>0</v>
      </c>
      <c r="R365" s="10">
        <f t="shared" si="126"/>
        <v>194.24242424242431</v>
      </c>
      <c r="S365" s="10">
        <f t="shared" si="127"/>
        <v>194.24242424242431</v>
      </c>
      <c r="T365" s="10">
        <f t="shared" si="128"/>
        <v>0</v>
      </c>
      <c r="U365" s="10">
        <f>(-S365*(C$150-C$151*SIN(RADIANS(Q365))))+(-T365*(C$149+K$151*COS(RADIANS(Q365))))</f>
        <v>-19424.242424242431</v>
      </c>
      <c r="W365" s="10">
        <f t="shared" si="129"/>
        <v>204.03800792576843</v>
      </c>
      <c r="X365" s="10">
        <f t="shared" si="130"/>
        <v>-3.5653008880009436</v>
      </c>
      <c r="Y365" s="10">
        <f t="shared" si="131"/>
        <v>-17375.093789507737</v>
      </c>
      <c r="AA365" s="3">
        <v>4000</v>
      </c>
      <c r="AB365" s="3">
        <v>0</v>
      </c>
      <c r="AC365" s="25">
        <f t="shared" si="120"/>
        <v>204.03800792576843</v>
      </c>
      <c r="AD365" s="25">
        <f t="shared" si="121"/>
        <v>-3.5653008880009436</v>
      </c>
      <c r="AE365" s="25">
        <f t="shared" si="122"/>
        <v>-17375.093789507737</v>
      </c>
      <c r="AH365" s="10">
        <v>0</v>
      </c>
      <c r="AI365" s="20"/>
      <c r="AJ365" s="20"/>
      <c r="AK365" s="20"/>
      <c r="AL365" s="20"/>
      <c r="AM365" s="20"/>
      <c r="AN365" s="10"/>
      <c r="AO365" s="10">
        <v>0</v>
      </c>
      <c r="AP365" s="20"/>
      <c r="AQ365" s="20"/>
      <c r="AR365" s="20"/>
      <c r="AS365" s="20"/>
      <c r="AT365" s="20"/>
    </row>
    <row r="366" spans="9:46" x14ac:dyDescent="0.25">
      <c r="I366" s="3">
        <v>2000</v>
      </c>
      <c r="J366" s="3">
        <v>-20</v>
      </c>
      <c r="K366" s="10">
        <f t="shared" si="123"/>
        <v>10.424242424242522</v>
      </c>
      <c r="L366" s="10">
        <f t="shared" si="124"/>
        <v>9.7955836833441072</v>
      </c>
      <c r="M366" s="10">
        <f t="shared" si="125"/>
        <v>-3.5653008880009436</v>
      </c>
      <c r="N366" s="10">
        <f>(L366*(C$150+C$151*SIN(RADIANS(J366))))+(-M366*(C$149+C$151*COS(RADIANS(J366))))</f>
        <v>2049.148634734694</v>
      </c>
      <c r="O366" s="10"/>
      <c r="P366" s="3">
        <v>4000</v>
      </c>
      <c r="Q366" s="3">
        <v>-20</v>
      </c>
      <c r="R366" s="10">
        <f t="shared" si="126"/>
        <v>194.24242424242431</v>
      </c>
      <c r="S366" s="10">
        <f t="shared" si="127"/>
        <v>182.52817270417196</v>
      </c>
      <c r="T366" s="10">
        <f t="shared" si="128"/>
        <v>-66.434821779319307</v>
      </c>
      <c r="U366" s="10">
        <f>(-S366*(C$150-C$151*SIN(RADIANS(Q366))))+(-T366*(C$149+K$151*COS(RADIANS(Q366))))</f>
        <v>-4565.2019155467351</v>
      </c>
      <c r="W366" s="10">
        <f t="shared" si="129"/>
        <v>192.32375638751608</v>
      </c>
      <c r="X366" s="10">
        <f t="shared" si="130"/>
        <v>-70.000122667320255</v>
      </c>
      <c r="Y366" s="10">
        <f t="shared" si="131"/>
        <v>-2516.0532808120411</v>
      </c>
      <c r="AA366" s="3">
        <v>4000</v>
      </c>
      <c r="AB366" s="3">
        <v>-20</v>
      </c>
      <c r="AC366" s="24">
        <f t="shared" si="120"/>
        <v>192.32375638751608</v>
      </c>
      <c r="AD366" s="24">
        <f t="shared" si="121"/>
        <v>-70.000122667320255</v>
      </c>
      <c r="AE366" s="24">
        <f t="shared" si="122"/>
        <v>-2516.0532808120411</v>
      </c>
      <c r="AH366" s="10">
        <v>-2000</v>
      </c>
      <c r="AI366" s="21">
        <f>AC378</f>
        <v>5.8028671919360635</v>
      </c>
      <c r="AJ366" s="23">
        <f>AC377</f>
        <v>4.8977918416720536</v>
      </c>
      <c r="AK366" s="26">
        <f>AC376</f>
        <v>4.5834624712228464</v>
      </c>
      <c r="AL366" s="27">
        <f>AC375</f>
        <v>4.8977918416720536</v>
      </c>
      <c r="AM366" s="29">
        <f>AC374</f>
        <v>5.8028671919360635</v>
      </c>
      <c r="AN366" s="10"/>
      <c r="AO366" s="10">
        <v>-2000</v>
      </c>
      <c r="AP366" s="21">
        <f>AC378</f>
        <v>5.8028671919360635</v>
      </c>
      <c r="AQ366" s="23">
        <f>AC377</f>
        <v>4.8977918416720536</v>
      </c>
      <c r="AR366" s="26">
        <f>AC376</f>
        <v>4.5834624712228464</v>
      </c>
      <c r="AS366" s="27">
        <f>AC375</f>
        <v>4.8977918416720536</v>
      </c>
      <c r="AT366" s="29">
        <f>AC374</f>
        <v>5.8028671919360635</v>
      </c>
    </row>
    <row r="367" spans="9:46" x14ac:dyDescent="0.25">
      <c r="I367" s="3">
        <v>2000</v>
      </c>
      <c r="J367" s="3">
        <v>-20</v>
      </c>
      <c r="K367" s="10">
        <f t="shared" si="123"/>
        <v>10.424242424242522</v>
      </c>
      <c r="L367" s="10">
        <f t="shared" si="124"/>
        <v>9.7955836833441072</v>
      </c>
      <c r="M367" s="10">
        <f t="shared" si="125"/>
        <v>-3.5653008880009436</v>
      </c>
      <c r="N367" s="10">
        <f>(L367*(C$150+C$151*SIN(RADIANS(J367))))+(-M367*(C$149+C$151*COS(RADIANS(J367))))</f>
        <v>2049.148634734694</v>
      </c>
      <c r="O367" s="10"/>
      <c r="P367" s="3">
        <v>4000</v>
      </c>
      <c r="Q367" s="3">
        <v>-40</v>
      </c>
      <c r="R367" s="10">
        <f t="shared" si="126"/>
        <v>194.24242424242431</v>
      </c>
      <c r="S367" s="10">
        <f t="shared" si="127"/>
        <v>148.79832970886821</v>
      </c>
      <c r="T367" s="10">
        <f t="shared" si="128"/>
        <v>-124.8566235785066</v>
      </c>
      <c r="U367" s="10">
        <f>(-S367*(C$150-C$151*SIN(RADIANS(Q367))))+(-T367*(C$149+K$151*COS(RADIANS(Q367))))</f>
        <v>13012.581834773864</v>
      </c>
      <c r="W367" s="10">
        <f t="shared" si="129"/>
        <v>158.59391339221233</v>
      </c>
      <c r="X367" s="10">
        <f t="shared" si="130"/>
        <v>-128.42192446650753</v>
      </c>
      <c r="Y367" s="10">
        <f t="shared" si="131"/>
        <v>15061.730469508559</v>
      </c>
      <c r="AA367" s="3">
        <v>4000</v>
      </c>
      <c r="AB367" s="3">
        <v>-40</v>
      </c>
      <c r="AC367" s="22">
        <f t="shared" si="120"/>
        <v>158.59391339221233</v>
      </c>
      <c r="AD367" s="22">
        <f t="shared" si="121"/>
        <v>-128.42192446650753</v>
      </c>
      <c r="AE367" s="22">
        <f t="shared" si="122"/>
        <v>15061.730469508559</v>
      </c>
      <c r="AH367" s="10">
        <v>-4000</v>
      </c>
      <c r="AI367" s="21">
        <f>AC383</f>
        <v>-64.603581171089999</v>
      </c>
      <c r="AJ367" s="23">
        <f>AC382</f>
        <v>-81.468502668741877</v>
      </c>
      <c r="AK367" s="26">
        <f>AC381</f>
        <v>-87.325628437868048</v>
      </c>
      <c r="AL367" s="27">
        <f>AC380</f>
        <v>-81.468502668741877</v>
      </c>
      <c r="AM367" s="29">
        <f>AC379</f>
        <v>-64.603581171089999</v>
      </c>
      <c r="AN367" s="10"/>
      <c r="AO367" s="10">
        <v>-4000</v>
      </c>
      <c r="AP367" s="21">
        <f>AC383</f>
        <v>-64.603581171089999</v>
      </c>
      <c r="AQ367" s="23">
        <f>AC382</f>
        <v>-81.468502668741877</v>
      </c>
      <c r="AR367" s="26">
        <f>AC381</f>
        <v>-87.325628437868048</v>
      </c>
      <c r="AS367" s="27">
        <f>AC380</f>
        <v>-81.468502668741877</v>
      </c>
      <c r="AT367" s="29">
        <f>AC379</f>
        <v>-64.603581171089999</v>
      </c>
    </row>
    <row r="368" spans="9:46" x14ac:dyDescent="0.25">
      <c r="I368" s="3">
        <v>2000</v>
      </c>
      <c r="J368" s="3">
        <v>-20</v>
      </c>
      <c r="K368" s="10">
        <f t="shared" si="123"/>
        <v>10.424242424242522</v>
      </c>
      <c r="L368" s="10">
        <f t="shared" si="124"/>
        <v>9.7955836833441072</v>
      </c>
      <c r="M368" s="10">
        <f t="shared" si="125"/>
        <v>-3.5653008880009436</v>
      </c>
      <c r="N368" s="10">
        <f>(L368*(C$150+C$151*SIN(RADIANS(J368))))+(-M368*(C$149+C$151*COS(RADIANS(J368))))</f>
        <v>2049.148634734694</v>
      </c>
      <c r="O368" s="10"/>
      <c r="P368" s="3">
        <v>2000</v>
      </c>
      <c r="Q368" s="3">
        <v>40</v>
      </c>
      <c r="R368" s="10">
        <f t="shared" si="126"/>
        <v>10.424242424242522</v>
      </c>
      <c r="S368" s="10">
        <f t="shared" si="127"/>
        <v>7.9854329828160875</v>
      </c>
      <c r="T368" s="10">
        <f t="shared" si="128"/>
        <v>6.7005738706718656</v>
      </c>
      <c r="U368" s="10">
        <f>(-S368*(C$150-C$151*SIN(RADIANS(Q368))))+(-T368*(C$149+K$151*COS(RADIANS(Q368))))</f>
        <v>-2295.4217215495282</v>
      </c>
      <c r="W368" s="10">
        <f t="shared" si="129"/>
        <v>17.781016666160195</v>
      </c>
      <c r="X368" s="10">
        <f t="shared" si="130"/>
        <v>3.135272982670922</v>
      </c>
      <c r="Y368" s="10">
        <f t="shared" si="131"/>
        <v>-246.27308681483419</v>
      </c>
      <c r="AA368" s="3">
        <v>2000</v>
      </c>
      <c r="AB368" s="3">
        <v>40</v>
      </c>
      <c r="AC368" s="15">
        <f t="shared" si="120"/>
        <v>17.781016666160195</v>
      </c>
      <c r="AD368" s="15">
        <f t="shared" si="121"/>
        <v>3.135272982670922</v>
      </c>
      <c r="AE368" s="15">
        <f t="shared" si="122"/>
        <v>-246.27308681483419</v>
      </c>
      <c r="AH368" s="10"/>
      <c r="AI368" s="10"/>
      <c r="AJ368" s="10"/>
      <c r="AK368" s="10"/>
      <c r="AL368" s="10"/>
      <c r="AM368" s="10"/>
      <c r="AN368" s="10"/>
      <c r="AO368" s="10"/>
      <c r="AP368" s="10"/>
      <c r="AQ368" s="10"/>
      <c r="AR368" s="10"/>
      <c r="AS368" s="10"/>
      <c r="AT368" s="10"/>
    </row>
    <row r="369" spans="9:46" x14ac:dyDescent="0.25">
      <c r="I369" s="3">
        <v>2000</v>
      </c>
      <c r="J369" s="3">
        <v>-20</v>
      </c>
      <c r="K369" s="10">
        <f t="shared" si="123"/>
        <v>10.424242424242522</v>
      </c>
      <c r="L369" s="10">
        <f t="shared" si="124"/>
        <v>9.7955836833441072</v>
      </c>
      <c r="M369" s="10">
        <f t="shared" si="125"/>
        <v>-3.5653008880009436</v>
      </c>
      <c r="N369" s="10">
        <f>(L369*(C$150+C$151*SIN(RADIANS(J369))))+(-M369*(C$149+C$151*COS(RADIANS(J369))))</f>
        <v>2049.148634734694</v>
      </c>
      <c r="O369" s="10"/>
      <c r="P369" s="3">
        <v>2000</v>
      </c>
      <c r="Q369" s="3">
        <v>20</v>
      </c>
      <c r="R369" s="10">
        <f t="shared" si="126"/>
        <v>10.424242424242522</v>
      </c>
      <c r="S369" s="10">
        <f t="shared" si="127"/>
        <v>9.7955836833441072</v>
      </c>
      <c r="T369" s="10">
        <f t="shared" si="128"/>
        <v>3.5653008880009436</v>
      </c>
      <c r="U369" s="10">
        <f>(-S369*(C$150-C$151*SIN(RADIANS(Q369))))+(-T369*(C$149+K$151*COS(RADIANS(Q369))))</f>
        <v>-1714.1199412011006</v>
      </c>
      <c r="W369" s="10">
        <f t="shared" si="129"/>
        <v>19.591167366688214</v>
      </c>
      <c r="X369" s="10">
        <f t="shared" si="130"/>
        <v>0</v>
      </c>
      <c r="Y369" s="10">
        <f t="shared" si="131"/>
        <v>335.02869353359347</v>
      </c>
      <c r="AA369" s="3">
        <v>2000</v>
      </c>
      <c r="AB369" s="3">
        <v>20</v>
      </c>
      <c r="AC369" s="28">
        <f t="shared" si="120"/>
        <v>19.591167366688214</v>
      </c>
      <c r="AD369" s="28">
        <f t="shared" si="121"/>
        <v>0</v>
      </c>
      <c r="AE369" s="28">
        <f t="shared" si="122"/>
        <v>335.02869353359347</v>
      </c>
      <c r="AH369" s="10"/>
      <c r="AI369" s="10"/>
      <c r="AJ369" s="10"/>
      <c r="AK369" s="10"/>
      <c r="AL369" s="10"/>
      <c r="AM369" s="10"/>
      <c r="AN369" s="10"/>
      <c r="AO369" s="10"/>
      <c r="AP369" s="10"/>
      <c r="AQ369" s="10"/>
      <c r="AR369" s="10"/>
      <c r="AS369" s="10"/>
      <c r="AT369" s="10"/>
    </row>
    <row r="370" spans="9:46" x14ac:dyDescent="0.25">
      <c r="I370" s="3">
        <v>2000</v>
      </c>
      <c r="J370" s="3">
        <v>-20</v>
      </c>
      <c r="K370" s="10">
        <f t="shared" si="123"/>
        <v>10.424242424242522</v>
      </c>
      <c r="L370" s="10">
        <f t="shared" si="124"/>
        <v>9.7955836833441072</v>
      </c>
      <c r="M370" s="10">
        <f t="shared" si="125"/>
        <v>-3.5653008880009436</v>
      </c>
      <c r="N370" s="10">
        <f>(L370*(C$150+C$151*SIN(RADIANS(J370))))+(-M370*(C$149+C$151*COS(RADIANS(J370))))</f>
        <v>2049.148634734694</v>
      </c>
      <c r="O370" s="10"/>
      <c r="P370" s="3">
        <v>2000</v>
      </c>
      <c r="Q370" s="3">
        <v>0</v>
      </c>
      <c r="R370" s="10">
        <f t="shared" si="126"/>
        <v>10.424242424242522</v>
      </c>
      <c r="S370" s="10">
        <f t="shared" si="127"/>
        <v>10.424242424242522</v>
      </c>
      <c r="T370" s="10">
        <f t="shared" si="128"/>
        <v>0</v>
      </c>
      <c r="U370" s="10">
        <f>(-S370*(C$150-C$151*SIN(RADIANS(Q370))))+(-T370*(C$149+K$151*COS(RADIANS(Q370))))</f>
        <v>-1042.424242424252</v>
      </c>
      <c r="W370" s="10">
        <f t="shared" si="129"/>
        <v>20.219826107586627</v>
      </c>
      <c r="X370" s="10">
        <f t="shared" si="130"/>
        <v>-3.5653008880009436</v>
      </c>
      <c r="Y370" s="10">
        <f t="shared" si="131"/>
        <v>1006.724392310442</v>
      </c>
      <c r="AA370" s="3">
        <v>2000</v>
      </c>
      <c r="AB370" s="3">
        <v>0</v>
      </c>
      <c r="AC370" s="25">
        <f t="shared" si="120"/>
        <v>20.219826107586627</v>
      </c>
      <c r="AD370" s="25">
        <f t="shared" si="121"/>
        <v>-3.5653008880009436</v>
      </c>
      <c r="AE370" s="25">
        <f t="shared" si="122"/>
        <v>1006.724392310442</v>
      </c>
      <c r="AH370" s="10"/>
      <c r="AI370" s="10">
        <v>-40</v>
      </c>
      <c r="AJ370" s="10">
        <v>-20</v>
      </c>
      <c r="AK370" s="10">
        <v>0</v>
      </c>
      <c r="AL370" s="10">
        <v>20</v>
      </c>
      <c r="AM370" s="10">
        <v>40</v>
      </c>
      <c r="AN370" s="10"/>
      <c r="AO370" s="10"/>
      <c r="AP370" s="10">
        <v>-40</v>
      </c>
      <c r="AQ370" s="10">
        <v>-20</v>
      </c>
      <c r="AR370" s="10">
        <v>0</v>
      </c>
      <c r="AS370" s="10">
        <v>20</v>
      </c>
      <c r="AT370" s="10">
        <v>40</v>
      </c>
    </row>
    <row r="371" spans="9:46" x14ac:dyDescent="0.25">
      <c r="I371" s="3">
        <v>2000</v>
      </c>
      <c r="J371" s="3">
        <v>-20</v>
      </c>
      <c r="K371" s="10">
        <f t="shared" si="123"/>
        <v>10.424242424242522</v>
      </c>
      <c r="L371" s="10">
        <f t="shared" si="124"/>
        <v>9.7955836833441072</v>
      </c>
      <c r="M371" s="10">
        <f t="shared" si="125"/>
        <v>-3.5653008880009436</v>
      </c>
      <c r="N371" s="10">
        <f>(L371*(C$150+C$151*SIN(RADIANS(J371))))+(-M371*(C$149+C$151*COS(RADIANS(J371))))</f>
        <v>2049.148634734694</v>
      </c>
      <c r="O371" s="10"/>
      <c r="P371" s="3">
        <v>2000</v>
      </c>
      <c r="Q371" s="3">
        <v>-20</v>
      </c>
      <c r="R371" s="10">
        <f t="shared" si="126"/>
        <v>10.424242424242522</v>
      </c>
      <c r="S371" s="10">
        <f t="shared" si="127"/>
        <v>9.7955836833441072</v>
      </c>
      <c r="T371" s="10">
        <f t="shared" si="128"/>
        <v>-3.5653008880009436</v>
      </c>
      <c r="U371" s="10">
        <f>(-S371*(C$150-C$151*SIN(RADIANS(Q371))))+(-T371*(C$149+K$151*COS(RADIANS(Q371))))</f>
        <v>-244.99679546772109</v>
      </c>
      <c r="W371" s="10">
        <f t="shared" si="129"/>
        <v>19.591167366688214</v>
      </c>
      <c r="X371" s="10">
        <f t="shared" si="130"/>
        <v>-7.1306017760018872</v>
      </c>
      <c r="Y371" s="10">
        <f t="shared" si="131"/>
        <v>1804.151839266973</v>
      </c>
      <c r="AA371" s="3">
        <v>2000</v>
      </c>
      <c r="AB371" s="3">
        <v>-20</v>
      </c>
      <c r="AC371" s="24">
        <f t="shared" si="120"/>
        <v>19.591167366688214</v>
      </c>
      <c r="AD371" s="24">
        <f t="shared" si="121"/>
        <v>-7.1306017760018872</v>
      </c>
      <c r="AE371" s="24">
        <f t="shared" si="122"/>
        <v>1804.151839266973</v>
      </c>
      <c r="AH371" s="10">
        <v>4000</v>
      </c>
      <c r="AI371" s="21">
        <f>AD367</f>
        <v>-128.42192446650753</v>
      </c>
      <c r="AJ371" s="23">
        <f>AD366</f>
        <v>-70.000122667320255</v>
      </c>
      <c r="AK371" s="26">
        <f>AD365</f>
        <v>-3.5653008880009436</v>
      </c>
      <c r="AL371" s="27">
        <f>AD364</f>
        <v>62.869520891318366</v>
      </c>
      <c r="AM371" s="29">
        <f>AD363</f>
        <v>121.29132269050565</v>
      </c>
      <c r="AN371" s="10"/>
      <c r="AO371" s="10">
        <v>4000</v>
      </c>
      <c r="AP371" s="21">
        <f>AD367</f>
        <v>-128.42192446650753</v>
      </c>
      <c r="AQ371" s="23">
        <f>AD366</f>
        <v>-70.000122667320255</v>
      </c>
      <c r="AR371" s="26">
        <f>AD365</f>
        <v>-3.5653008880009436</v>
      </c>
      <c r="AS371" s="27">
        <f>AD364</f>
        <v>62.869520891318366</v>
      </c>
      <c r="AT371" s="29">
        <f>AD363</f>
        <v>121.29132269050565</v>
      </c>
    </row>
    <row r="372" spans="9:46" x14ac:dyDescent="0.25">
      <c r="I372" s="3">
        <v>2000</v>
      </c>
      <c r="J372" s="3">
        <v>-20</v>
      </c>
      <c r="K372" s="10">
        <f t="shared" si="123"/>
        <v>10.424242424242522</v>
      </c>
      <c r="L372" s="10">
        <f t="shared" si="124"/>
        <v>9.7955836833441072</v>
      </c>
      <c r="M372" s="10">
        <f t="shared" si="125"/>
        <v>-3.5653008880009436</v>
      </c>
      <c r="N372" s="10">
        <f>(L372*(C$150+C$151*SIN(RADIANS(J372))))+(-M372*(C$149+C$151*COS(RADIANS(J372))))</f>
        <v>2049.148634734694</v>
      </c>
      <c r="O372" s="10"/>
      <c r="P372" s="3">
        <v>2000</v>
      </c>
      <c r="Q372" s="3">
        <v>-40</v>
      </c>
      <c r="R372" s="10">
        <f t="shared" si="126"/>
        <v>10.424242424242522</v>
      </c>
      <c r="S372" s="10">
        <f t="shared" si="127"/>
        <v>7.9854329828160875</v>
      </c>
      <c r="T372" s="10">
        <f t="shared" si="128"/>
        <v>-6.7005738706718656</v>
      </c>
      <c r="U372" s="10">
        <f>(-S372*(C$150-C$151*SIN(RADIANS(Q372))))+(-T372*(C$149+K$151*COS(RADIANS(Q372))))</f>
        <v>698.33512498631057</v>
      </c>
      <c r="W372" s="10">
        <f t="shared" si="129"/>
        <v>17.781016666160195</v>
      </c>
      <c r="X372" s="10">
        <f t="shared" si="130"/>
        <v>-10.265874758672808</v>
      </c>
      <c r="Y372" s="10">
        <f t="shared" si="131"/>
        <v>2747.4837597210044</v>
      </c>
      <c r="AA372" s="3">
        <v>2000</v>
      </c>
      <c r="AB372" s="3">
        <v>-40</v>
      </c>
      <c r="AC372" s="22">
        <f t="shared" si="120"/>
        <v>17.781016666160195</v>
      </c>
      <c r="AD372" s="22">
        <f t="shared" si="121"/>
        <v>-10.265874758672808</v>
      </c>
      <c r="AE372" s="22">
        <f t="shared" si="122"/>
        <v>2747.4837597210044</v>
      </c>
      <c r="AH372" s="10">
        <v>2000</v>
      </c>
      <c r="AI372" s="21">
        <f>AD372</f>
        <v>-10.265874758672808</v>
      </c>
      <c r="AJ372" s="23">
        <f>AD371</f>
        <v>-7.1306017760018872</v>
      </c>
      <c r="AK372" s="26">
        <f>AD370</f>
        <v>-3.5653008880009436</v>
      </c>
      <c r="AL372" s="27">
        <f>AD369</f>
        <v>0</v>
      </c>
      <c r="AM372" s="29">
        <f>AD368</f>
        <v>3.135272982670922</v>
      </c>
      <c r="AN372" s="10"/>
      <c r="AO372" s="10">
        <v>2000</v>
      </c>
      <c r="AP372" s="21">
        <f>AD372</f>
        <v>-10.265874758672808</v>
      </c>
      <c r="AQ372" s="23">
        <f>AD371</f>
        <v>-7.1306017760018872</v>
      </c>
      <c r="AR372" s="26">
        <f>AD370</f>
        <v>-3.5653008880009436</v>
      </c>
      <c r="AS372" s="27">
        <f>AD369</f>
        <v>0</v>
      </c>
      <c r="AT372" s="29">
        <f>AD368</f>
        <v>3.135272982670922</v>
      </c>
    </row>
    <row r="373" spans="9:46" x14ac:dyDescent="0.25">
      <c r="I373" s="3">
        <v>2000</v>
      </c>
      <c r="J373" s="3">
        <v>-20</v>
      </c>
      <c r="K373" s="10">
        <f t="shared" si="123"/>
        <v>10.424242424242522</v>
      </c>
      <c r="L373" s="10">
        <f t="shared" si="124"/>
        <v>9.7955836833441072</v>
      </c>
      <c r="M373" s="10">
        <f t="shared" si="125"/>
        <v>-3.5653008880009436</v>
      </c>
      <c r="N373" s="10">
        <f>(L373*(C$150+C$151*SIN(RADIANS(J373))))+(-M373*(C$149+C$151*COS(RADIANS(J373))))</f>
        <v>2049.148634734694</v>
      </c>
      <c r="O373" s="10"/>
      <c r="P373" s="3">
        <v>0</v>
      </c>
      <c r="Q373" s="3">
        <v>0</v>
      </c>
      <c r="R373" s="10">
        <f t="shared" si="126"/>
        <v>0</v>
      </c>
      <c r="S373" s="10">
        <f t="shared" si="127"/>
        <v>0</v>
      </c>
      <c r="T373" s="10">
        <f t="shared" si="128"/>
        <v>0</v>
      </c>
      <c r="U373" s="10">
        <f>(-S373*(C$150-C$151*SIN(RADIANS(Q373))))+(-T373*(C$149+K$151*COS(RADIANS(Q373))))</f>
        <v>0</v>
      </c>
      <c r="W373" s="10">
        <f t="shared" si="129"/>
        <v>9.7955836833441072</v>
      </c>
      <c r="X373" s="10">
        <f t="shared" si="130"/>
        <v>-3.5653008880009436</v>
      </c>
      <c r="Y373" s="10">
        <f t="shared" si="131"/>
        <v>2049.148634734694</v>
      </c>
      <c r="AA373" s="3">
        <v>0</v>
      </c>
      <c r="AB373" s="3">
        <v>0</v>
      </c>
      <c r="AC373" s="10">
        <f t="shared" si="120"/>
        <v>9.7955836833441072</v>
      </c>
      <c r="AD373" s="10">
        <f t="shared" si="121"/>
        <v>-3.5653008880009436</v>
      </c>
      <c r="AE373" s="10">
        <f t="shared" si="122"/>
        <v>2049.148634734694</v>
      </c>
      <c r="AH373" s="10">
        <v>0</v>
      </c>
      <c r="AI373" s="20"/>
      <c r="AJ373" s="20"/>
      <c r="AK373" s="20"/>
      <c r="AL373" s="20"/>
      <c r="AM373" s="20"/>
      <c r="AN373" s="10"/>
      <c r="AO373" s="10">
        <v>0</v>
      </c>
      <c r="AP373" s="20"/>
      <c r="AQ373" s="20"/>
      <c r="AR373" s="20"/>
      <c r="AS373" s="20"/>
      <c r="AT373" s="20"/>
    </row>
    <row r="374" spans="9:46" x14ac:dyDescent="0.25">
      <c r="I374" s="3">
        <v>2000</v>
      </c>
      <c r="J374" s="3">
        <v>-20</v>
      </c>
      <c r="K374" s="10">
        <f t="shared" si="123"/>
        <v>10.424242424242522</v>
      </c>
      <c r="L374" s="10">
        <f t="shared" si="124"/>
        <v>9.7955836833441072</v>
      </c>
      <c r="M374" s="10">
        <f t="shared" si="125"/>
        <v>-3.5653008880009436</v>
      </c>
      <c r="N374" s="10">
        <f>(L374*(C$150+C$151*SIN(RADIANS(J374))))+(-M374*(C$149+C$151*COS(RADIANS(J374))))</f>
        <v>2049.148634734694</v>
      </c>
      <c r="O374" s="10"/>
      <c r="P374" s="3">
        <v>-2000</v>
      </c>
      <c r="Q374" s="3">
        <v>40</v>
      </c>
      <c r="R374" s="10">
        <f t="shared" si="126"/>
        <v>-5.2121212121212608</v>
      </c>
      <c r="S374" s="10">
        <f t="shared" si="127"/>
        <v>-3.9927164914080437</v>
      </c>
      <c r="T374" s="10">
        <f t="shared" si="128"/>
        <v>-3.3502869353359328</v>
      </c>
      <c r="U374" s="10">
        <f>(-S374*(C$150-C$151*SIN(RADIANS(Q374))))+(-T374*(C$149+K$151*COS(RADIANS(Q374))))</f>
        <v>1147.7108607747641</v>
      </c>
      <c r="W374" s="10">
        <f t="shared" si="129"/>
        <v>5.8028671919360635</v>
      </c>
      <c r="X374" s="10">
        <f t="shared" si="130"/>
        <v>-6.9155878233368764</v>
      </c>
      <c r="Y374" s="10">
        <f t="shared" si="131"/>
        <v>3196.8594955094582</v>
      </c>
      <c r="AA374" s="3">
        <v>-2000</v>
      </c>
      <c r="AB374" s="3">
        <v>40</v>
      </c>
      <c r="AC374" s="15">
        <f t="shared" si="120"/>
        <v>5.8028671919360635</v>
      </c>
      <c r="AD374" s="15">
        <f t="shared" si="121"/>
        <v>-6.9155878233368764</v>
      </c>
      <c r="AE374" s="15">
        <f t="shared" si="122"/>
        <v>3196.8594955094582</v>
      </c>
      <c r="AH374" s="10">
        <v>-2000</v>
      </c>
      <c r="AI374" s="21">
        <f>AD378</f>
        <v>-0.21501395266501078</v>
      </c>
      <c r="AJ374" s="23">
        <f>AD377</f>
        <v>-1.7826504440004718</v>
      </c>
      <c r="AK374" s="26">
        <f>AD376</f>
        <v>-3.5653008880009436</v>
      </c>
      <c r="AL374" s="27">
        <f>AD375</f>
        <v>-5.3479513320014149</v>
      </c>
      <c r="AM374" s="29">
        <f>AD374</f>
        <v>-6.9155878233368764</v>
      </c>
      <c r="AN374" s="10"/>
      <c r="AO374" s="10">
        <v>-2000</v>
      </c>
      <c r="AP374" s="21">
        <f>AD378</f>
        <v>-0.21501395266501078</v>
      </c>
      <c r="AQ374" s="23">
        <f>AD377</f>
        <v>-1.7826504440004718</v>
      </c>
      <c r="AR374" s="26">
        <f>AD376</f>
        <v>-3.5653008880009436</v>
      </c>
      <c r="AS374" s="27">
        <f>AD375</f>
        <v>-5.3479513320014149</v>
      </c>
      <c r="AT374" s="29">
        <f>AD374</f>
        <v>-6.9155878233368764</v>
      </c>
    </row>
    <row r="375" spans="9:46" x14ac:dyDescent="0.25">
      <c r="I375" s="3">
        <v>2000</v>
      </c>
      <c r="J375" s="3">
        <v>-20</v>
      </c>
      <c r="K375" s="10">
        <f t="shared" si="123"/>
        <v>10.424242424242522</v>
      </c>
      <c r="L375" s="10">
        <f t="shared" si="124"/>
        <v>9.7955836833441072</v>
      </c>
      <c r="M375" s="10">
        <f t="shared" si="125"/>
        <v>-3.5653008880009436</v>
      </c>
      <c r="N375" s="10">
        <f>(L375*(C$150+C$151*SIN(RADIANS(J375))))+(-M375*(C$149+C$151*COS(RADIANS(J375))))</f>
        <v>2049.148634734694</v>
      </c>
      <c r="O375" s="10"/>
      <c r="P375" s="3">
        <v>-2000</v>
      </c>
      <c r="Q375" s="3">
        <v>20</v>
      </c>
      <c r="R375" s="10">
        <f t="shared" si="126"/>
        <v>-5.2121212121212608</v>
      </c>
      <c r="S375" s="10">
        <f t="shared" si="127"/>
        <v>-4.8977918416720536</v>
      </c>
      <c r="T375" s="10">
        <f t="shared" si="128"/>
        <v>-1.7826504440004718</v>
      </c>
      <c r="U375" s="10">
        <f>(-S375*(C$150-C$151*SIN(RADIANS(Q375))))+(-T375*(C$149+K$151*COS(RADIANS(Q375))))</f>
        <v>857.05997060055029</v>
      </c>
      <c r="W375" s="10">
        <f t="shared" si="129"/>
        <v>4.8977918416720536</v>
      </c>
      <c r="X375" s="10">
        <f t="shared" si="130"/>
        <v>-5.3479513320014149</v>
      </c>
      <c r="Y375" s="10">
        <f t="shared" si="131"/>
        <v>2906.2086053352441</v>
      </c>
      <c r="AA375" s="3">
        <v>-2000</v>
      </c>
      <c r="AB375" s="3">
        <v>20</v>
      </c>
      <c r="AC375" s="28">
        <f t="shared" si="120"/>
        <v>4.8977918416720536</v>
      </c>
      <c r="AD375" s="28">
        <f t="shared" si="121"/>
        <v>-5.3479513320014149</v>
      </c>
      <c r="AE375" s="28">
        <f t="shared" si="122"/>
        <v>2906.2086053352441</v>
      </c>
      <c r="AH375" s="10">
        <v>-4000</v>
      </c>
      <c r="AI375" s="21">
        <f>AD383</f>
        <v>58.863010901252359</v>
      </c>
      <c r="AJ375" s="23">
        <f>AD382</f>
        <v>29.652110001658709</v>
      </c>
      <c r="AK375" s="26">
        <f>AD381</f>
        <v>-3.5653008880009436</v>
      </c>
      <c r="AL375" s="27">
        <f>AD380</f>
        <v>-36.782711777660595</v>
      </c>
      <c r="AM375" s="29">
        <f>AD379</f>
        <v>-65.993612677254248</v>
      </c>
      <c r="AN375" s="10"/>
      <c r="AO375" s="10">
        <v>-4000</v>
      </c>
      <c r="AP375" s="21">
        <f>AD383</f>
        <v>58.863010901252359</v>
      </c>
      <c r="AQ375" s="23">
        <f>AD382</f>
        <v>29.652110001658709</v>
      </c>
      <c r="AR375" s="26">
        <f>AD381</f>
        <v>-3.5653008880009436</v>
      </c>
      <c r="AS375" s="27">
        <f>AD380</f>
        <v>-36.782711777660595</v>
      </c>
      <c r="AT375" s="29">
        <f>AD379</f>
        <v>-65.993612677254248</v>
      </c>
    </row>
    <row r="376" spans="9:46" x14ac:dyDescent="0.25">
      <c r="I376" s="3">
        <v>2000</v>
      </c>
      <c r="J376" s="3">
        <v>-20</v>
      </c>
      <c r="K376" s="10">
        <f t="shared" si="123"/>
        <v>10.424242424242522</v>
      </c>
      <c r="L376" s="10">
        <f t="shared" si="124"/>
        <v>9.7955836833441072</v>
      </c>
      <c r="M376" s="10">
        <f t="shared" si="125"/>
        <v>-3.5653008880009436</v>
      </c>
      <c r="N376" s="10">
        <f>(L376*(C$150+C$151*SIN(RADIANS(J376))))+(-M376*(C$149+C$151*COS(RADIANS(J376))))</f>
        <v>2049.148634734694</v>
      </c>
      <c r="O376" s="10"/>
      <c r="P376" s="3">
        <v>-2000</v>
      </c>
      <c r="Q376" s="3">
        <v>0</v>
      </c>
      <c r="R376" s="10">
        <f t="shared" si="126"/>
        <v>-5.2121212121212608</v>
      </c>
      <c r="S376" s="10">
        <f t="shared" si="127"/>
        <v>-5.2121212121212608</v>
      </c>
      <c r="T376" s="10">
        <f t="shared" si="128"/>
        <v>0</v>
      </c>
      <c r="U376" s="10">
        <f>(-S376*(C$150-C$151*SIN(RADIANS(Q376))))+(-T376*(C$149+K$151*COS(RADIANS(Q376))))</f>
        <v>521.21212121212602</v>
      </c>
      <c r="W376" s="10">
        <f t="shared" si="129"/>
        <v>4.5834624712228464</v>
      </c>
      <c r="X376" s="10">
        <f t="shared" si="130"/>
        <v>-3.5653008880009436</v>
      </c>
      <c r="Y376" s="10">
        <f t="shared" si="131"/>
        <v>2570.3607559468201</v>
      </c>
      <c r="AA376" s="3">
        <v>-2000</v>
      </c>
      <c r="AB376" s="3">
        <v>0</v>
      </c>
      <c r="AC376" s="25">
        <f t="shared" si="120"/>
        <v>4.5834624712228464</v>
      </c>
      <c r="AD376" s="25">
        <f t="shared" si="121"/>
        <v>-3.5653008880009436</v>
      </c>
      <c r="AE376" s="25">
        <f t="shared" si="122"/>
        <v>2570.3607559468201</v>
      </c>
      <c r="AH376" s="10"/>
      <c r="AI376" s="10"/>
      <c r="AJ376" s="10"/>
      <c r="AK376" s="10"/>
      <c r="AL376" s="10"/>
      <c r="AM376" s="10"/>
      <c r="AN376" s="10"/>
      <c r="AO376" s="10"/>
      <c r="AP376" s="10"/>
      <c r="AQ376" s="10"/>
      <c r="AR376" s="10"/>
      <c r="AS376" s="10"/>
      <c r="AT376" s="10"/>
    </row>
    <row r="377" spans="9:46" x14ac:dyDescent="0.25">
      <c r="I377" s="3">
        <v>2000</v>
      </c>
      <c r="J377" s="3">
        <v>-20</v>
      </c>
      <c r="K377" s="10">
        <f t="shared" si="123"/>
        <v>10.424242424242522</v>
      </c>
      <c r="L377" s="10">
        <f t="shared" si="124"/>
        <v>9.7955836833441072</v>
      </c>
      <c r="M377" s="10">
        <f t="shared" si="125"/>
        <v>-3.5653008880009436</v>
      </c>
      <c r="N377" s="10">
        <f>(L377*(C$150+C$151*SIN(RADIANS(J377))))+(-M377*(C$149+C$151*COS(RADIANS(J377))))</f>
        <v>2049.148634734694</v>
      </c>
      <c r="O377" s="10"/>
      <c r="P377" s="3">
        <v>-2000</v>
      </c>
      <c r="Q377" s="3">
        <v>-20</v>
      </c>
      <c r="R377" s="10">
        <f t="shared" si="126"/>
        <v>-5.2121212121212608</v>
      </c>
      <c r="S377" s="10">
        <f t="shared" si="127"/>
        <v>-4.8977918416720536</v>
      </c>
      <c r="T377" s="10">
        <f t="shared" si="128"/>
        <v>1.7826504440004718</v>
      </c>
      <c r="U377" s="10">
        <f>(-S377*(C$150-C$151*SIN(RADIANS(Q377))))+(-T377*(C$149+K$151*COS(RADIANS(Q377))))</f>
        <v>122.49839773386054</v>
      </c>
      <c r="W377" s="10">
        <f t="shared" si="129"/>
        <v>4.8977918416720536</v>
      </c>
      <c r="X377" s="10">
        <f t="shared" si="130"/>
        <v>-1.7826504440004718</v>
      </c>
      <c r="Y377" s="10">
        <f t="shared" si="131"/>
        <v>2171.6470324685547</v>
      </c>
      <c r="AA377" s="3">
        <v>-2000</v>
      </c>
      <c r="AB377" s="3">
        <v>-20</v>
      </c>
      <c r="AC377" s="24">
        <f t="shared" si="120"/>
        <v>4.8977918416720536</v>
      </c>
      <c r="AD377" s="24">
        <f t="shared" si="121"/>
        <v>-1.7826504440004718</v>
      </c>
      <c r="AE377" s="24">
        <f t="shared" si="122"/>
        <v>2171.6470324685547</v>
      </c>
      <c r="AH377" s="10"/>
      <c r="AI377" s="10"/>
      <c r="AJ377" s="10"/>
      <c r="AK377" s="10"/>
      <c r="AL377" s="10"/>
      <c r="AM377" s="10"/>
      <c r="AN377" s="10"/>
      <c r="AO377" s="10"/>
      <c r="AP377" s="10"/>
      <c r="AQ377" s="10"/>
      <c r="AR377" s="10"/>
      <c r="AS377" s="10"/>
      <c r="AT377" s="10"/>
    </row>
    <row r="378" spans="9:46" x14ac:dyDescent="0.25">
      <c r="I378" s="3">
        <v>2000</v>
      </c>
      <c r="J378" s="3">
        <v>-20</v>
      </c>
      <c r="K378" s="10">
        <f t="shared" si="123"/>
        <v>10.424242424242522</v>
      </c>
      <c r="L378" s="10">
        <f t="shared" si="124"/>
        <v>9.7955836833441072</v>
      </c>
      <c r="M378" s="10">
        <f t="shared" si="125"/>
        <v>-3.5653008880009436</v>
      </c>
      <c r="N378" s="10">
        <f>(L378*(C$150+C$151*SIN(RADIANS(J378))))+(-M378*(C$149+C$151*COS(RADIANS(J378))))</f>
        <v>2049.148634734694</v>
      </c>
      <c r="O378" s="10"/>
      <c r="P378" s="3">
        <v>-2000</v>
      </c>
      <c r="Q378" s="3">
        <v>-40</v>
      </c>
      <c r="R378" s="10">
        <f t="shared" si="126"/>
        <v>-5.2121212121212608</v>
      </c>
      <c r="S378" s="10">
        <f t="shared" si="127"/>
        <v>-3.9927164914080437</v>
      </c>
      <c r="T378" s="10">
        <f t="shared" si="128"/>
        <v>3.3502869353359328</v>
      </c>
      <c r="U378" s="10">
        <f>(-S378*(C$150-C$151*SIN(RADIANS(Q378))))+(-T378*(C$149+K$151*COS(RADIANS(Q378))))</f>
        <v>-349.16756249315529</v>
      </c>
      <c r="W378" s="10">
        <f t="shared" si="129"/>
        <v>5.8028671919360635</v>
      </c>
      <c r="X378" s="10">
        <f t="shared" si="130"/>
        <v>-0.21501395266501078</v>
      </c>
      <c r="Y378" s="10">
        <f t="shared" si="131"/>
        <v>1699.9810722415386</v>
      </c>
      <c r="AA378" s="3">
        <v>-2000</v>
      </c>
      <c r="AB378" s="3">
        <v>-40</v>
      </c>
      <c r="AC378" s="22">
        <f t="shared" si="120"/>
        <v>5.8028671919360635</v>
      </c>
      <c r="AD378" s="22">
        <f t="shared" si="121"/>
        <v>-0.21501395266501078</v>
      </c>
      <c r="AE378" s="22">
        <f t="shared" si="122"/>
        <v>1699.9810722415386</v>
      </c>
      <c r="AH378" s="10" t="s">
        <v>92</v>
      </c>
      <c r="AI378" s="10">
        <v>-40</v>
      </c>
      <c r="AJ378" s="10">
        <v>-20</v>
      </c>
      <c r="AK378" s="10">
        <v>0</v>
      </c>
      <c r="AL378" s="10">
        <v>20</v>
      </c>
      <c r="AM378" s="10">
        <v>40</v>
      </c>
      <c r="AN378" s="10"/>
      <c r="AO378" s="10"/>
      <c r="AP378" s="10">
        <v>-40</v>
      </c>
      <c r="AQ378" s="10">
        <v>-20</v>
      </c>
      <c r="AR378" s="10">
        <v>0</v>
      </c>
      <c r="AS378" s="10">
        <v>20</v>
      </c>
      <c r="AT378" s="10">
        <v>40</v>
      </c>
    </row>
    <row r="379" spans="9:46" x14ac:dyDescent="0.25">
      <c r="I379" s="3">
        <v>2000</v>
      </c>
      <c r="J379" s="3">
        <v>-20</v>
      </c>
      <c r="K379" s="10">
        <f t="shared" si="123"/>
        <v>10.424242424242522</v>
      </c>
      <c r="L379" s="10">
        <f t="shared" si="124"/>
        <v>9.7955836833441072</v>
      </c>
      <c r="M379" s="10">
        <f t="shared" si="125"/>
        <v>-3.5653008880009436</v>
      </c>
      <c r="N379" s="10">
        <f>(L379*(C$150+C$151*SIN(RADIANS(J379))))+(-M379*(C$149+C$151*COS(RADIANS(J379))))</f>
        <v>2049.148634734694</v>
      </c>
      <c r="O379" s="10"/>
      <c r="P379" s="3">
        <v>-4000</v>
      </c>
      <c r="Q379" s="3">
        <v>40</v>
      </c>
      <c r="R379" s="10">
        <f t="shared" si="126"/>
        <v>-97.121212121212153</v>
      </c>
      <c r="S379" s="10">
        <f t="shared" si="127"/>
        <v>-74.399164854434105</v>
      </c>
      <c r="T379" s="10">
        <f t="shared" si="128"/>
        <v>-62.4283117892533</v>
      </c>
      <c r="U379" s="10">
        <f>(-S379*(C$150-C$151*SIN(RADIANS(Q379))))+(-T379*(C$149+K$151*COS(RADIANS(Q379))))</f>
        <v>21386.123888273753</v>
      </c>
      <c r="W379" s="10">
        <f t="shared" si="129"/>
        <v>-64.603581171089999</v>
      </c>
      <c r="X379" s="10">
        <f t="shared" si="130"/>
        <v>-65.993612677254248</v>
      </c>
      <c r="Y379" s="10">
        <f t="shared" si="131"/>
        <v>23435.272523008447</v>
      </c>
      <c r="AA379" s="3">
        <v>-4000</v>
      </c>
      <c r="AB379" s="3">
        <v>40</v>
      </c>
      <c r="AC379" s="15">
        <f t="shared" si="120"/>
        <v>-64.603581171089999</v>
      </c>
      <c r="AD379" s="15">
        <f t="shared" si="121"/>
        <v>-65.993612677254248</v>
      </c>
      <c r="AE379" s="15">
        <f t="shared" si="122"/>
        <v>23435.272523008447</v>
      </c>
      <c r="AH379" s="10">
        <v>4000</v>
      </c>
      <c r="AI379" s="21">
        <f>AE367</f>
        <v>15061.730469508559</v>
      </c>
      <c r="AJ379" s="23">
        <f>AE366</f>
        <v>-2516.0532808120411</v>
      </c>
      <c r="AK379" s="26">
        <f>AE365</f>
        <v>-17375.093789507737</v>
      </c>
      <c r="AL379" s="27">
        <f>AE364</f>
        <v>-29891.283990552962</v>
      </c>
      <c r="AM379" s="29">
        <f>AE363</f>
        <v>-40723.099141812811</v>
      </c>
      <c r="AN379" s="10"/>
      <c r="AO379" s="10">
        <v>4000</v>
      </c>
      <c r="AP379" s="21">
        <f>AE367</f>
        <v>15061.730469508559</v>
      </c>
      <c r="AQ379" s="23">
        <f>AE366</f>
        <v>-2516.0532808120411</v>
      </c>
      <c r="AR379" s="26">
        <f>AE365</f>
        <v>-17375.093789507737</v>
      </c>
      <c r="AS379" s="27">
        <f>AE364</f>
        <v>-29891.283990552962</v>
      </c>
      <c r="AT379" s="29">
        <f>AE363</f>
        <v>-40723.099141812811</v>
      </c>
    </row>
    <row r="380" spans="9:46" x14ac:dyDescent="0.25">
      <c r="I380" s="3">
        <v>2000</v>
      </c>
      <c r="J380" s="3">
        <v>-20</v>
      </c>
      <c r="K380" s="10">
        <f t="shared" si="123"/>
        <v>10.424242424242522</v>
      </c>
      <c r="L380" s="10">
        <f t="shared" si="124"/>
        <v>9.7955836833441072</v>
      </c>
      <c r="M380" s="10">
        <f t="shared" si="125"/>
        <v>-3.5653008880009436</v>
      </c>
      <c r="N380" s="10">
        <f>(L380*(C$150+C$151*SIN(RADIANS(J380))))+(-M380*(C$149+C$151*COS(RADIANS(J380))))</f>
        <v>2049.148634734694</v>
      </c>
      <c r="O380" s="10"/>
      <c r="P380" s="3">
        <v>-4000</v>
      </c>
      <c r="Q380" s="3">
        <v>20</v>
      </c>
      <c r="R380" s="10">
        <f t="shared" si="126"/>
        <v>-97.121212121212153</v>
      </c>
      <c r="S380" s="10">
        <f t="shared" si="127"/>
        <v>-91.264086352085982</v>
      </c>
      <c r="T380" s="10">
        <f t="shared" si="128"/>
        <v>-33.217410889659654</v>
      </c>
      <c r="U380" s="10">
        <f>(-S380*(C$150-C$151*SIN(RADIANS(Q380))))+(-T380*(C$149+K$151*COS(RADIANS(Q380))))</f>
        <v>15970.216312643828</v>
      </c>
      <c r="W380" s="10">
        <f t="shared" si="129"/>
        <v>-81.468502668741877</v>
      </c>
      <c r="X380" s="10">
        <f t="shared" si="130"/>
        <v>-36.782711777660595</v>
      </c>
      <c r="Y380" s="10">
        <f t="shared" si="131"/>
        <v>18019.364947378523</v>
      </c>
      <c r="AA380" s="3">
        <v>-4000</v>
      </c>
      <c r="AB380" s="3">
        <v>20</v>
      </c>
      <c r="AC380" s="28">
        <f t="shared" si="120"/>
        <v>-81.468502668741877</v>
      </c>
      <c r="AD380" s="28">
        <f t="shared" si="121"/>
        <v>-36.782711777660595</v>
      </c>
      <c r="AE380" s="28">
        <f t="shared" si="122"/>
        <v>18019.364947378523</v>
      </c>
      <c r="AH380" s="10">
        <v>2000</v>
      </c>
      <c r="AI380" s="21">
        <f>AE372</f>
        <v>2747.4837597210044</v>
      </c>
      <c r="AJ380" s="23">
        <f>AE371</f>
        <v>1804.151839266973</v>
      </c>
      <c r="AK380" s="26">
        <f>AE370</f>
        <v>1006.724392310442</v>
      </c>
      <c r="AL380" s="27">
        <f>AE369</f>
        <v>335.02869353359347</v>
      </c>
      <c r="AM380" s="29">
        <f>AE368</f>
        <v>-246.27308681483419</v>
      </c>
      <c r="AO380" s="10">
        <v>2000</v>
      </c>
      <c r="AP380" s="21">
        <f>AE372</f>
        <v>2747.4837597210044</v>
      </c>
      <c r="AQ380" s="23">
        <f>AE371</f>
        <v>1804.151839266973</v>
      </c>
      <c r="AR380" s="26">
        <f>AE370</f>
        <v>1006.724392310442</v>
      </c>
      <c r="AS380" s="27">
        <f>AE369</f>
        <v>335.02869353359347</v>
      </c>
      <c r="AT380" s="29">
        <f>AE368</f>
        <v>-246.27308681483419</v>
      </c>
    </row>
    <row r="381" spans="9:46" x14ac:dyDescent="0.25">
      <c r="I381" s="3">
        <v>2000</v>
      </c>
      <c r="J381" s="3">
        <v>-20</v>
      </c>
      <c r="K381" s="10">
        <f t="shared" si="123"/>
        <v>10.424242424242522</v>
      </c>
      <c r="L381" s="10">
        <f t="shared" si="124"/>
        <v>9.7955836833441072</v>
      </c>
      <c r="M381" s="10">
        <f t="shared" si="125"/>
        <v>-3.5653008880009436</v>
      </c>
      <c r="N381" s="10">
        <f>(L381*(C$150+C$151*SIN(RADIANS(J381))))+(-M381*(C$149+C$151*COS(RADIANS(J381))))</f>
        <v>2049.148634734694</v>
      </c>
      <c r="O381" s="10"/>
      <c r="P381" s="3">
        <v>-4000</v>
      </c>
      <c r="Q381" s="3">
        <v>0</v>
      </c>
      <c r="R381" s="10">
        <f t="shared" si="126"/>
        <v>-97.121212121212153</v>
      </c>
      <c r="S381" s="10">
        <f t="shared" si="127"/>
        <v>-97.121212121212153</v>
      </c>
      <c r="T381" s="10">
        <f t="shared" si="128"/>
        <v>0</v>
      </c>
      <c r="U381" s="10">
        <f>(-S381*(C$150-C$151*SIN(RADIANS(Q381))))+(-T381*(C$149+K$151*COS(RADIANS(Q381))))</f>
        <v>9712.1212121212156</v>
      </c>
      <c r="W381" s="10">
        <f t="shared" si="129"/>
        <v>-87.325628437868048</v>
      </c>
      <c r="X381" s="10">
        <f t="shared" si="130"/>
        <v>-3.5653008880009436</v>
      </c>
      <c r="Y381" s="10">
        <f t="shared" si="131"/>
        <v>11761.26984685591</v>
      </c>
      <c r="AA381" s="3">
        <v>-4000</v>
      </c>
      <c r="AB381" s="3">
        <v>0</v>
      </c>
      <c r="AC381" s="25">
        <f t="shared" si="120"/>
        <v>-87.325628437868048</v>
      </c>
      <c r="AD381" s="25">
        <f t="shared" si="121"/>
        <v>-3.5653008880009436</v>
      </c>
      <c r="AE381" s="25">
        <f t="shared" si="122"/>
        <v>11761.26984685591</v>
      </c>
      <c r="AH381" s="10">
        <v>0</v>
      </c>
      <c r="AI381" s="20"/>
      <c r="AJ381" s="20"/>
      <c r="AK381" s="20"/>
      <c r="AL381" s="20"/>
      <c r="AM381" s="20"/>
      <c r="AO381" s="10">
        <v>0</v>
      </c>
      <c r="AP381" s="20"/>
      <c r="AQ381" s="20"/>
      <c r="AR381" s="20"/>
      <c r="AS381" s="20"/>
      <c r="AT381" s="20"/>
    </row>
    <row r="382" spans="9:46" x14ac:dyDescent="0.25">
      <c r="I382" s="3">
        <v>2000</v>
      </c>
      <c r="J382" s="3">
        <v>-20</v>
      </c>
      <c r="K382" s="10">
        <f t="shared" si="123"/>
        <v>10.424242424242522</v>
      </c>
      <c r="L382" s="10">
        <f t="shared" si="124"/>
        <v>9.7955836833441072</v>
      </c>
      <c r="M382" s="10">
        <f t="shared" si="125"/>
        <v>-3.5653008880009436</v>
      </c>
      <c r="N382" s="10">
        <f>(L382*(C$150+C$151*SIN(RADIANS(J382))))+(-M382*(C$149+C$151*COS(RADIANS(J382))))</f>
        <v>2049.148634734694</v>
      </c>
      <c r="O382" s="10"/>
      <c r="P382" s="3">
        <v>-4000</v>
      </c>
      <c r="Q382" s="3">
        <v>-20</v>
      </c>
      <c r="R382" s="10">
        <f t="shared" si="126"/>
        <v>-97.121212121212153</v>
      </c>
      <c r="S382" s="10">
        <f t="shared" si="127"/>
        <v>-91.264086352085982</v>
      </c>
      <c r="T382" s="10">
        <f t="shared" si="128"/>
        <v>33.217410889659654</v>
      </c>
      <c r="U382" s="10">
        <f>(-S382*(C$150-C$151*SIN(RADIANS(Q382))))+(-T382*(C$149+K$151*COS(RADIANS(Q382))))</f>
        <v>2282.6009577733676</v>
      </c>
      <c r="W382" s="10">
        <f t="shared" si="129"/>
        <v>-81.468502668741877</v>
      </c>
      <c r="X382" s="10">
        <f t="shared" si="130"/>
        <v>29.652110001658709</v>
      </c>
      <c r="Y382" s="10">
        <f t="shared" si="131"/>
        <v>4331.7495925080621</v>
      </c>
      <c r="AA382" s="3">
        <v>-4000</v>
      </c>
      <c r="AB382" s="3">
        <v>-20</v>
      </c>
      <c r="AC382" s="24">
        <f t="shared" si="120"/>
        <v>-81.468502668741877</v>
      </c>
      <c r="AD382" s="24">
        <f t="shared" si="121"/>
        <v>29.652110001658709</v>
      </c>
      <c r="AE382" s="24">
        <f t="shared" si="122"/>
        <v>4331.7495925080621</v>
      </c>
      <c r="AH382" s="10">
        <v>-2000</v>
      </c>
      <c r="AI382" s="21">
        <f>AE378</f>
        <v>1699.9810722415386</v>
      </c>
      <c r="AJ382" s="23">
        <f>AE377</f>
        <v>2171.6470324685547</v>
      </c>
      <c r="AK382" s="26">
        <f>AE376</f>
        <v>2570.3607559468201</v>
      </c>
      <c r="AL382" s="27">
        <f>AE375</f>
        <v>2906.2086053352441</v>
      </c>
      <c r="AM382" s="29">
        <f>AE374</f>
        <v>3196.8594955094582</v>
      </c>
      <c r="AO382" s="10">
        <v>-2000</v>
      </c>
      <c r="AP382" s="21">
        <f>AE378</f>
        <v>1699.9810722415386</v>
      </c>
      <c r="AQ382" s="23">
        <f>AE377</f>
        <v>2171.6470324685547</v>
      </c>
      <c r="AR382" s="26">
        <f>AE376</f>
        <v>2570.3607559468201</v>
      </c>
      <c r="AS382" s="27">
        <f>AE375</f>
        <v>2906.2086053352441</v>
      </c>
      <c r="AT382" s="29">
        <f>AE374</f>
        <v>3196.8594955094582</v>
      </c>
    </row>
    <row r="383" spans="9:46" x14ac:dyDescent="0.25">
      <c r="I383" s="3">
        <v>2000</v>
      </c>
      <c r="J383" s="3">
        <v>-20</v>
      </c>
      <c r="K383" s="10">
        <f t="shared" si="123"/>
        <v>10.424242424242522</v>
      </c>
      <c r="L383" s="10">
        <f t="shared" si="124"/>
        <v>9.7955836833441072</v>
      </c>
      <c r="M383" s="10">
        <f t="shared" si="125"/>
        <v>-3.5653008880009436</v>
      </c>
      <c r="N383" s="10">
        <f>(L383*(C$150+C$151*SIN(RADIANS(J383))))+(-M383*(C$149+C$151*COS(RADIANS(J383))))</f>
        <v>2049.148634734694</v>
      </c>
      <c r="O383" s="10"/>
      <c r="P383" s="3">
        <v>-4000</v>
      </c>
      <c r="Q383" s="3">
        <v>-40</v>
      </c>
      <c r="R383" s="10">
        <f t="shared" si="126"/>
        <v>-97.121212121212153</v>
      </c>
      <c r="S383" s="10">
        <f t="shared" si="127"/>
        <v>-74.399164854434105</v>
      </c>
      <c r="T383" s="10">
        <f t="shared" si="128"/>
        <v>62.4283117892533</v>
      </c>
      <c r="U383" s="10">
        <f>(-S383*(C$150-C$151*SIN(RADIANS(Q383))))+(-T383*(C$149+K$151*COS(RADIANS(Q383))))</f>
        <v>-6506.2909173869321</v>
      </c>
      <c r="W383" s="10">
        <f t="shared" si="129"/>
        <v>-64.603581171089999</v>
      </c>
      <c r="X383" s="10">
        <f t="shared" si="130"/>
        <v>58.863010901252359</v>
      </c>
      <c r="Y383" s="10">
        <f t="shared" si="131"/>
        <v>-4457.1422826522376</v>
      </c>
      <c r="AA383" s="3">
        <v>-4000</v>
      </c>
      <c r="AB383" s="3">
        <v>-40</v>
      </c>
      <c r="AC383" s="22">
        <f t="shared" si="120"/>
        <v>-64.603581171089999</v>
      </c>
      <c r="AD383" s="22">
        <f t="shared" si="121"/>
        <v>58.863010901252359</v>
      </c>
      <c r="AE383" s="22">
        <f t="shared" si="122"/>
        <v>-4457.1422826522376</v>
      </c>
      <c r="AH383" s="10">
        <v>-4000</v>
      </c>
      <c r="AI383" s="21">
        <f>AE383</f>
        <v>-4457.1422826522376</v>
      </c>
      <c r="AJ383" s="23">
        <f>AE382</f>
        <v>4331.7495925080621</v>
      </c>
      <c r="AK383" s="26">
        <f>AE381</f>
        <v>11761.26984685591</v>
      </c>
      <c r="AL383" s="27">
        <f>AE380</f>
        <v>18019.364947378523</v>
      </c>
      <c r="AM383" s="29">
        <f>AE379</f>
        <v>23435.272523008447</v>
      </c>
      <c r="AO383" s="10">
        <v>-4000</v>
      </c>
      <c r="AP383" s="21">
        <f>AE383</f>
        <v>-4457.1422826522376</v>
      </c>
      <c r="AQ383" s="23">
        <f>AE382</f>
        <v>4331.7495925080621</v>
      </c>
      <c r="AR383" s="26">
        <f>AE381</f>
        <v>11761.26984685591</v>
      </c>
      <c r="AS383" s="27">
        <f>AE380</f>
        <v>18019.364947378523</v>
      </c>
      <c r="AT383" s="29">
        <f>AE379</f>
        <v>23435.272523008447</v>
      </c>
    </row>
    <row r="385" spans="9:46" x14ac:dyDescent="0.25">
      <c r="I385" s="3">
        <v>2000</v>
      </c>
      <c r="J385" s="3">
        <v>-40</v>
      </c>
      <c r="K385" s="10">
        <f>IF(I385&gt;0,(C$153*I385^2+C$154*I385+C$155),IF(I385&lt;0,-(C$157*(-I385)^2+C$158*(-I385)+C$159),0))</f>
        <v>10.424242424242522</v>
      </c>
      <c r="L385" s="10">
        <f>K385*COS(RADIANS(J385))</f>
        <v>7.9854329828160875</v>
      </c>
      <c r="M385" s="10">
        <f>K385*SIN(RADIANS(J385))</f>
        <v>-6.7005738706718656</v>
      </c>
      <c r="N385" s="10">
        <f>(L385*(C$150+C$151*SIN(RADIANS(J385))))+(-M385*(C$149+C$151*COS(RADIANS(J385))))</f>
        <v>2808.7154594831682</v>
      </c>
      <c r="O385" s="10"/>
      <c r="P385" s="3">
        <v>4000</v>
      </c>
      <c r="Q385" s="3">
        <v>40</v>
      </c>
      <c r="R385" s="10">
        <f>IF(P385&gt;0,(C$153*P385^2+C$154*P385+C$155),IF(P385&lt;0,-(C$157*(-P385)^2+C$158*(-P385)+C$159),0))</f>
        <v>194.24242424242431</v>
      </c>
      <c r="S385" s="10">
        <f>R385*COS(RADIANS(Q385))</f>
        <v>148.79832970886821</v>
      </c>
      <c r="T385" s="10">
        <f>R385*SIN(RADIANS(Q385))</f>
        <v>124.8566235785066</v>
      </c>
      <c r="U385" s="10">
        <f>(-S385*(C$150-C$151*SIN(RADIANS(Q385))))+(-T385*(C$149+K$151*COS(RADIANS(Q385))))</f>
        <v>-42772.247776547505</v>
      </c>
      <c r="W385" s="10">
        <f>L385+S385</f>
        <v>156.7837626916843</v>
      </c>
      <c r="X385" s="10">
        <f>M385+T385</f>
        <v>118.15604970783474</v>
      </c>
      <c r="Y385" s="10">
        <f>N385+U385</f>
        <v>-39963.532317064339</v>
      </c>
      <c r="AA385" s="3">
        <v>4000</v>
      </c>
      <c r="AB385" s="3">
        <v>40</v>
      </c>
      <c r="AC385" s="15">
        <f t="shared" ref="AC385:AC426" si="132">W385</f>
        <v>156.7837626916843</v>
      </c>
      <c r="AD385" s="15">
        <f t="shared" ref="AD385:AD426" si="133">X385</f>
        <v>118.15604970783474</v>
      </c>
      <c r="AE385" s="15">
        <f t="shared" ref="AE385:AE426" si="134">Y385</f>
        <v>-39963.532317064339</v>
      </c>
      <c r="AH385" s="10">
        <v>4000</v>
      </c>
      <c r="AI385" s="21">
        <f>AC389</f>
        <v>156.7837626916843</v>
      </c>
      <c r="AJ385" s="23">
        <f>AC388</f>
        <v>190.51360568698806</v>
      </c>
      <c r="AK385" s="26">
        <f>AC387</f>
        <v>202.2278572252404</v>
      </c>
      <c r="AL385" s="27">
        <f>AC386</f>
        <v>190.51360568698806</v>
      </c>
      <c r="AM385" s="29">
        <f>AC385</f>
        <v>156.7837626916843</v>
      </c>
      <c r="AN385" s="10"/>
      <c r="AO385" s="10">
        <v>4000</v>
      </c>
      <c r="AP385" s="21">
        <f>AC389</f>
        <v>156.7837626916843</v>
      </c>
      <c r="AQ385" s="23">
        <f>AC388</f>
        <v>190.51360568698806</v>
      </c>
      <c r="AR385" s="26">
        <f>AC387</f>
        <v>202.2278572252404</v>
      </c>
      <c r="AS385" s="27">
        <f>AC386</f>
        <v>190.51360568698806</v>
      </c>
      <c r="AT385" s="29">
        <f>AC385</f>
        <v>156.7837626916843</v>
      </c>
    </row>
    <row r="386" spans="9:46" x14ac:dyDescent="0.25">
      <c r="I386" s="3">
        <v>2000</v>
      </c>
      <c r="J386" s="3">
        <v>-40</v>
      </c>
      <c r="K386" s="10">
        <f t="shared" ref="K386:K405" si="135">IF(I386&gt;0,(C$153*I386^2+C$154*I386+C$155),IF(I386&lt;0,-(C$157*(-I386)^2+C$158*(-I386)+C$159),0))</f>
        <v>10.424242424242522</v>
      </c>
      <c r="L386" s="10">
        <f t="shared" ref="L386:L405" si="136">K386*COS(RADIANS(J386))</f>
        <v>7.9854329828160875</v>
      </c>
      <c r="M386" s="10">
        <f t="shared" ref="M386:M405" si="137">K386*SIN(RADIANS(J386))</f>
        <v>-6.7005738706718656</v>
      </c>
      <c r="N386" s="10">
        <f>(L386*(C$150+C$151*SIN(RADIANS(J386))))+(-M386*(C$149+C$151*COS(RADIANS(J386))))</f>
        <v>2808.7154594831682</v>
      </c>
      <c r="O386" s="10"/>
      <c r="P386" s="3">
        <v>4000</v>
      </c>
      <c r="Q386" s="3">
        <v>20</v>
      </c>
      <c r="R386" s="10">
        <f t="shared" ref="R386:R405" si="138">IF(P386&gt;0,(C$153*P386^2+C$154*P386+C$155),IF(P386&lt;0,-(C$157*(-P386)^2+C$158*(-P386)+C$159),0))</f>
        <v>194.24242424242431</v>
      </c>
      <c r="S386" s="10">
        <f t="shared" ref="S386:S405" si="139">R386*COS(RADIANS(Q386))</f>
        <v>182.52817270417196</v>
      </c>
      <c r="T386" s="10">
        <f t="shared" ref="T386:T405" si="140">R386*SIN(RADIANS(Q386))</f>
        <v>66.434821779319307</v>
      </c>
      <c r="U386" s="10">
        <f>(-S386*(C$150-C$151*SIN(RADIANS(Q386))))+(-T386*(C$149+K$151*COS(RADIANS(Q386))))</f>
        <v>-31940.432625287656</v>
      </c>
      <c r="W386" s="10">
        <f t="shared" ref="W386:W405" si="141">L386+S386</f>
        <v>190.51360568698806</v>
      </c>
      <c r="X386" s="10">
        <f t="shared" ref="X386:X405" si="142">M386+T386</f>
        <v>59.73424790864744</v>
      </c>
      <c r="Y386" s="10">
        <f t="shared" ref="Y386:Y405" si="143">N386+U386</f>
        <v>-29131.71716580449</v>
      </c>
      <c r="AA386" s="3">
        <v>4000</v>
      </c>
      <c r="AB386" s="3">
        <v>20</v>
      </c>
      <c r="AC386" s="28">
        <f t="shared" si="132"/>
        <v>190.51360568698806</v>
      </c>
      <c r="AD386" s="28">
        <f t="shared" si="133"/>
        <v>59.73424790864744</v>
      </c>
      <c r="AE386" s="28">
        <f t="shared" si="134"/>
        <v>-29131.71716580449</v>
      </c>
      <c r="AH386" s="10">
        <v>2000</v>
      </c>
      <c r="AI386" s="21">
        <f>AC394</f>
        <v>15.970865965632175</v>
      </c>
      <c r="AJ386" s="23">
        <f>AC393</f>
        <v>17.781016666160195</v>
      </c>
      <c r="AK386" s="26">
        <f>AC392</f>
        <v>18.409675407058607</v>
      </c>
      <c r="AL386" s="27">
        <f>AC391</f>
        <v>17.781016666160195</v>
      </c>
      <c r="AM386" s="29">
        <f>AC390</f>
        <v>15.970865965632175</v>
      </c>
      <c r="AN386" s="10"/>
      <c r="AO386" s="10">
        <v>2000</v>
      </c>
      <c r="AP386" s="21">
        <f>AC394</f>
        <v>15.970865965632175</v>
      </c>
      <c r="AQ386" s="23">
        <f>AC393</f>
        <v>17.781016666160195</v>
      </c>
      <c r="AR386" s="26">
        <f>AC392</f>
        <v>18.409675407058607</v>
      </c>
      <c r="AS386" s="27">
        <f>AC391</f>
        <v>17.781016666160195</v>
      </c>
      <c r="AT386" s="29">
        <f>AC390</f>
        <v>15.970865965632175</v>
      </c>
    </row>
    <row r="387" spans="9:46" x14ac:dyDescent="0.25">
      <c r="I387" s="3">
        <v>2000</v>
      </c>
      <c r="J387" s="3">
        <v>-40</v>
      </c>
      <c r="K387" s="10">
        <f t="shared" si="135"/>
        <v>10.424242424242522</v>
      </c>
      <c r="L387" s="10">
        <f t="shared" si="136"/>
        <v>7.9854329828160875</v>
      </c>
      <c r="M387" s="10">
        <f t="shared" si="137"/>
        <v>-6.7005738706718656</v>
      </c>
      <c r="N387" s="10">
        <f>(L387*(C$150+C$151*SIN(RADIANS(J387))))+(-M387*(C$149+C$151*COS(RADIANS(J387))))</f>
        <v>2808.7154594831682</v>
      </c>
      <c r="O387" s="10"/>
      <c r="P387" s="3">
        <v>4000</v>
      </c>
      <c r="Q387" s="3">
        <v>0</v>
      </c>
      <c r="R387" s="10">
        <f t="shared" si="138"/>
        <v>194.24242424242431</v>
      </c>
      <c r="S387" s="10">
        <f t="shared" si="139"/>
        <v>194.24242424242431</v>
      </c>
      <c r="T387" s="10">
        <f t="shared" si="140"/>
        <v>0</v>
      </c>
      <c r="U387" s="10">
        <f>(-S387*(C$150-C$151*SIN(RADIANS(Q387))))+(-T387*(C$149+K$151*COS(RADIANS(Q387))))</f>
        <v>-19424.242424242431</v>
      </c>
      <c r="W387" s="10">
        <f t="shared" si="141"/>
        <v>202.2278572252404</v>
      </c>
      <c r="X387" s="10">
        <f t="shared" si="142"/>
        <v>-6.7005738706718656</v>
      </c>
      <c r="Y387" s="10">
        <f t="shared" si="143"/>
        <v>-16615.526964759265</v>
      </c>
      <c r="AA387" s="3">
        <v>4000</v>
      </c>
      <c r="AB387" s="3">
        <v>0</v>
      </c>
      <c r="AC387" s="25">
        <f t="shared" si="132"/>
        <v>202.2278572252404</v>
      </c>
      <c r="AD387" s="25">
        <f t="shared" si="133"/>
        <v>-6.7005738706718656</v>
      </c>
      <c r="AE387" s="25">
        <f t="shared" si="134"/>
        <v>-16615.526964759265</v>
      </c>
      <c r="AH387" s="10">
        <v>0</v>
      </c>
      <c r="AI387" s="20"/>
      <c r="AJ387" s="20"/>
      <c r="AK387" s="20"/>
      <c r="AL387" s="20"/>
      <c r="AM387" s="20"/>
      <c r="AN387" s="10"/>
      <c r="AO387" s="10">
        <v>0</v>
      </c>
      <c r="AP387" s="20"/>
      <c r="AQ387" s="20"/>
      <c r="AR387" s="20"/>
      <c r="AS387" s="20"/>
      <c r="AT387" s="20"/>
    </row>
    <row r="388" spans="9:46" x14ac:dyDescent="0.25">
      <c r="I388" s="3">
        <v>2000</v>
      </c>
      <c r="J388" s="3">
        <v>-40</v>
      </c>
      <c r="K388" s="10">
        <f t="shared" si="135"/>
        <v>10.424242424242522</v>
      </c>
      <c r="L388" s="10">
        <f t="shared" si="136"/>
        <v>7.9854329828160875</v>
      </c>
      <c r="M388" s="10">
        <f t="shared" si="137"/>
        <v>-6.7005738706718656</v>
      </c>
      <c r="N388" s="10">
        <f>(L388*(C$150+C$151*SIN(RADIANS(J388))))+(-M388*(C$149+C$151*COS(RADIANS(J388))))</f>
        <v>2808.7154594831682</v>
      </c>
      <c r="O388" s="10"/>
      <c r="P388" s="3">
        <v>4000</v>
      </c>
      <c r="Q388" s="3">
        <v>-20</v>
      </c>
      <c r="R388" s="10">
        <f t="shared" si="138"/>
        <v>194.24242424242431</v>
      </c>
      <c r="S388" s="10">
        <f t="shared" si="139"/>
        <v>182.52817270417196</v>
      </c>
      <c r="T388" s="10">
        <f t="shared" si="140"/>
        <v>-66.434821779319307</v>
      </c>
      <c r="U388" s="10">
        <f>(-S388*(C$150-C$151*SIN(RADIANS(Q388))))+(-T388*(C$149+K$151*COS(RADIANS(Q388))))</f>
        <v>-4565.2019155467351</v>
      </c>
      <c r="W388" s="10">
        <f t="shared" si="141"/>
        <v>190.51360568698806</v>
      </c>
      <c r="X388" s="10">
        <f t="shared" si="142"/>
        <v>-73.135395649991167</v>
      </c>
      <c r="Y388" s="10">
        <f t="shared" si="143"/>
        <v>-1756.4864560635669</v>
      </c>
      <c r="AA388" s="3">
        <v>4000</v>
      </c>
      <c r="AB388" s="3">
        <v>-20</v>
      </c>
      <c r="AC388" s="24">
        <f t="shared" si="132"/>
        <v>190.51360568698806</v>
      </c>
      <c r="AD388" s="24">
        <f t="shared" si="133"/>
        <v>-73.135395649991167</v>
      </c>
      <c r="AE388" s="24">
        <f t="shared" si="134"/>
        <v>-1756.4864560635669</v>
      </c>
      <c r="AH388" s="10">
        <v>-2000</v>
      </c>
      <c r="AI388" s="21">
        <f>AC400</f>
        <v>3.9927164914080437</v>
      </c>
      <c r="AJ388" s="23">
        <f>AC399</f>
        <v>3.0876411411440339</v>
      </c>
      <c r="AK388" s="26">
        <f>AC398</f>
        <v>2.7733117706948267</v>
      </c>
      <c r="AL388" s="27">
        <f>AC397</f>
        <v>3.0876411411440339</v>
      </c>
      <c r="AM388" s="29">
        <f>AC396</f>
        <v>3.9927164914080437</v>
      </c>
      <c r="AN388" s="10"/>
      <c r="AO388" s="10">
        <v>-2000</v>
      </c>
      <c r="AP388" s="21">
        <f>AC400</f>
        <v>3.9927164914080437</v>
      </c>
      <c r="AQ388" s="23">
        <f>AC399</f>
        <v>3.0876411411440339</v>
      </c>
      <c r="AR388" s="26">
        <f>AC398</f>
        <v>2.7733117706948267</v>
      </c>
      <c r="AS388" s="27">
        <f>AC397</f>
        <v>3.0876411411440339</v>
      </c>
      <c r="AT388" s="29">
        <f>AC396</f>
        <v>3.9927164914080437</v>
      </c>
    </row>
    <row r="389" spans="9:46" x14ac:dyDescent="0.25">
      <c r="I389" s="3">
        <v>2000</v>
      </c>
      <c r="J389" s="3">
        <v>-40</v>
      </c>
      <c r="K389" s="10">
        <f t="shared" si="135"/>
        <v>10.424242424242522</v>
      </c>
      <c r="L389" s="10">
        <f t="shared" si="136"/>
        <v>7.9854329828160875</v>
      </c>
      <c r="M389" s="10">
        <f t="shared" si="137"/>
        <v>-6.7005738706718656</v>
      </c>
      <c r="N389" s="10">
        <f>(L389*(C$150+C$151*SIN(RADIANS(J389))))+(-M389*(C$149+C$151*COS(RADIANS(J389))))</f>
        <v>2808.7154594831682</v>
      </c>
      <c r="O389" s="10"/>
      <c r="P389" s="3">
        <v>4000</v>
      </c>
      <c r="Q389" s="3">
        <v>-40</v>
      </c>
      <c r="R389" s="10">
        <f t="shared" si="138"/>
        <v>194.24242424242431</v>
      </c>
      <c r="S389" s="10">
        <f t="shared" si="139"/>
        <v>148.79832970886821</v>
      </c>
      <c r="T389" s="10">
        <f t="shared" si="140"/>
        <v>-124.8566235785066</v>
      </c>
      <c r="U389" s="10">
        <f>(-S389*(C$150-C$151*SIN(RADIANS(Q389))))+(-T389*(C$149+K$151*COS(RADIANS(Q389))))</f>
        <v>13012.581834773864</v>
      </c>
      <c r="W389" s="10">
        <f t="shared" si="141"/>
        <v>156.7837626916843</v>
      </c>
      <c r="X389" s="10">
        <f t="shared" si="142"/>
        <v>-131.55719744917846</v>
      </c>
      <c r="Y389" s="10">
        <f t="shared" si="143"/>
        <v>15821.297294257032</v>
      </c>
      <c r="AA389" s="3">
        <v>4000</v>
      </c>
      <c r="AB389" s="3">
        <v>-40</v>
      </c>
      <c r="AC389" s="22">
        <f t="shared" si="132"/>
        <v>156.7837626916843</v>
      </c>
      <c r="AD389" s="22">
        <f t="shared" si="133"/>
        <v>-131.55719744917846</v>
      </c>
      <c r="AE389" s="22">
        <f t="shared" si="134"/>
        <v>15821.297294257032</v>
      </c>
      <c r="AH389" s="10">
        <v>-4000</v>
      </c>
      <c r="AI389" s="21">
        <f>AC405</f>
        <v>-66.413731871618012</v>
      </c>
      <c r="AJ389" s="23">
        <f>AC404</f>
        <v>-83.27865336926989</v>
      </c>
      <c r="AK389" s="26">
        <f>AC403</f>
        <v>-89.13577913839606</v>
      </c>
      <c r="AL389" s="27">
        <f>AC402</f>
        <v>-83.27865336926989</v>
      </c>
      <c r="AM389" s="29">
        <f>AC401</f>
        <v>-66.413731871618012</v>
      </c>
      <c r="AN389" s="10"/>
      <c r="AO389" s="10">
        <v>-4000</v>
      </c>
      <c r="AP389" s="21">
        <f>AC405</f>
        <v>-66.413731871618012</v>
      </c>
      <c r="AQ389" s="23">
        <f>AC404</f>
        <v>-83.27865336926989</v>
      </c>
      <c r="AR389" s="26">
        <f>AC403</f>
        <v>-89.13577913839606</v>
      </c>
      <c r="AS389" s="27">
        <f>AC402</f>
        <v>-83.27865336926989</v>
      </c>
      <c r="AT389" s="29">
        <f>AC401</f>
        <v>-66.413731871618012</v>
      </c>
    </row>
    <row r="390" spans="9:46" x14ac:dyDescent="0.25">
      <c r="I390" s="3">
        <v>2000</v>
      </c>
      <c r="J390" s="3">
        <v>-40</v>
      </c>
      <c r="K390" s="10">
        <f t="shared" si="135"/>
        <v>10.424242424242522</v>
      </c>
      <c r="L390" s="10">
        <f t="shared" si="136"/>
        <v>7.9854329828160875</v>
      </c>
      <c r="M390" s="10">
        <f t="shared" si="137"/>
        <v>-6.7005738706718656</v>
      </c>
      <c r="N390" s="10">
        <f>(L390*(C$150+C$151*SIN(RADIANS(J390))))+(-M390*(C$149+C$151*COS(RADIANS(J390))))</f>
        <v>2808.7154594831682</v>
      </c>
      <c r="O390" s="10"/>
      <c r="P390" s="3">
        <v>2000</v>
      </c>
      <c r="Q390" s="3">
        <v>40</v>
      </c>
      <c r="R390" s="10">
        <f t="shared" si="138"/>
        <v>10.424242424242522</v>
      </c>
      <c r="S390" s="10">
        <f t="shared" si="139"/>
        <v>7.9854329828160875</v>
      </c>
      <c r="T390" s="10">
        <f t="shared" si="140"/>
        <v>6.7005738706718656</v>
      </c>
      <c r="U390" s="10">
        <f>(-S390*(C$150-C$151*SIN(RADIANS(Q390))))+(-T390*(C$149+K$151*COS(RADIANS(Q390))))</f>
        <v>-2295.4217215495282</v>
      </c>
      <c r="W390" s="10">
        <f t="shared" si="141"/>
        <v>15.970865965632175</v>
      </c>
      <c r="X390" s="10">
        <f t="shared" si="142"/>
        <v>0</v>
      </c>
      <c r="Y390" s="10">
        <f t="shared" si="143"/>
        <v>513.29373793363993</v>
      </c>
      <c r="AA390" s="3">
        <v>2000</v>
      </c>
      <c r="AB390" s="3">
        <v>40</v>
      </c>
      <c r="AC390" s="15">
        <f t="shared" si="132"/>
        <v>15.970865965632175</v>
      </c>
      <c r="AD390" s="15">
        <f t="shared" si="133"/>
        <v>0</v>
      </c>
      <c r="AE390" s="15">
        <f t="shared" si="134"/>
        <v>513.29373793363993</v>
      </c>
      <c r="AH390" s="10"/>
      <c r="AI390" s="10"/>
      <c r="AJ390" s="10"/>
      <c r="AK390" s="10"/>
      <c r="AL390" s="10"/>
      <c r="AM390" s="10"/>
      <c r="AN390" s="10"/>
      <c r="AO390" s="10"/>
      <c r="AP390" s="10"/>
      <c r="AQ390" s="10"/>
      <c r="AR390" s="10"/>
      <c r="AS390" s="10"/>
      <c r="AT390" s="10"/>
    </row>
    <row r="391" spans="9:46" x14ac:dyDescent="0.25">
      <c r="I391" s="3">
        <v>2000</v>
      </c>
      <c r="J391" s="3">
        <v>-40</v>
      </c>
      <c r="K391" s="10">
        <f t="shared" si="135"/>
        <v>10.424242424242522</v>
      </c>
      <c r="L391" s="10">
        <f t="shared" si="136"/>
        <v>7.9854329828160875</v>
      </c>
      <c r="M391" s="10">
        <f t="shared" si="137"/>
        <v>-6.7005738706718656</v>
      </c>
      <c r="N391" s="10">
        <f>(L391*(C$150+C$151*SIN(RADIANS(J391))))+(-M391*(C$149+C$151*COS(RADIANS(J391))))</f>
        <v>2808.7154594831682</v>
      </c>
      <c r="O391" s="10"/>
      <c r="P391" s="3">
        <v>2000</v>
      </c>
      <c r="Q391" s="3">
        <v>20</v>
      </c>
      <c r="R391" s="10">
        <f t="shared" si="138"/>
        <v>10.424242424242522</v>
      </c>
      <c r="S391" s="10">
        <f t="shared" si="139"/>
        <v>9.7955836833441072</v>
      </c>
      <c r="T391" s="10">
        <f t="shared" si="140"/>
        <v>3.5653008880009436</v>
      </c>
      <c r="U391" s="10">
        <f>(-S391*(C$150-C$151*SIN(RADIANS(Q391))))+(-T391*(C$149+K$151*COS(RADIANS(Q391))))</f>
        <v>-1714.1199412011006</v>
      </c>
      <c r="W391" s="10">
        <f t="shared" si="141"/>
        <v>17.781016666160195</v>
      </c>
      <c r="X391" s="10">
        <f t="shared" si="142"/>
        <v>-3.135272982670922</v>
      </c>
      <c r="Y391" s="10">
        <f t="shared" si="143"/>
        <v>1094.5955182820676</v>
      </c>
      <c r="AA391" s="3">
        <v>2000</v>
      </c>
      <c r="AB391" s="3">
        <v>20</v>
      </c>
      <c r="AC391" s="28">
        <f t="shared" si="132"/>
        <v>17.781016666160195</v>
      </c>
      <c r="AD391" s="28">
        <f t="shared" si="133"/>
        <v>-3.135272982670922</v>
      </c>
      <c r="AE391" s="28">
        <f t="shared" si="134"/>
        <v>1094.5955182820676</v>
      </c>
      <c r="AH391" s="10"/>
      <c r="AI391" s="10"/>
      <c r="AJ391" s="10"/>
      <c r="AK391" s="10"/>
      <c r="AL391" s="10"/>
      <c r="AM391" s="10"/>
      <c r="AN391" s="10"/>
      <c r="AO391" s="10"/>
      <c r="AP391" s="10"/>
      <c r="AQ391" s="10"/>
      <c r="AR391" s="10"/>
      <c r="AS391" s="10"/>
      <c r="AT391" s="10"/>
    </row>
    <row r="392" spans="9:46" x14ac:dyDescent="0.25">
      <c r="I392" s="3">
        <v>2000</v>
      </c>
      <c r="J392" s="3">
        <v>-40</v>
      </c>
      <c r="K392" s="10">
        <f t="shared" si="135"/>
        <v>10.424242424242522</v>
      </c>
      <c r="L392" s="10">
        <f t="shared" si="136"/>
        <v>7.9854329828160875</v>
      </c>
      <c r="M392" s="10">
        <f t="shared" si="137"/>
        <v>-6.7005738706718656</v>
      </c>
      <c r="N392" s="10">
        <f>(L392*(C$150+C$151*SIN(RADIANS(J392))))+(-M392*(C$149+C$151*COS(RADIANS(J392))))</f>
        <v>2808.7154594831682</v>
      </c>
      <c r="O392" s="10"/>
      <c r="P392" s="3">
        <v>2000</v>
      </c>
      <c r="Q392" s="3">
        <v>0</v>
      </c>
      <c r="R392" s="10">
        <f t="shared" si="138"/>
        <v>10.424242424242522</v>
      </c>
      <c r="S392" s="10">
        <f t="shared" si="139"/>
        <v>10.424242424242522</v>
      </c>
      <c r="T392" s="10">
        <f t="shared" si="140"/>
        <v>0</v>
      </c>
      <c r="U392" s="10">
        <f>(-S392*(C$150-C$151*SIN(RADIANS(Q392))))+(-T392*(C$149+K$151*COS(RADIANS(Q392))))</f>
        <v>-1042.424242424252</v>
      </c>
      <c r="W392" s="10">
        <f t="shared" si="141"/>
        <v>18.409675407058607</v>
      </c>
      <c r="X392" s="10">
        <f t="shared" si="142"/>
        <v>-6.7005738706718656</v>
      </c>
      <c r="Y392" s="10">
        <f t="shared" si="143"/>
        <v>1766.2912170589161</v>
      </c>
      <c r="AA392" s="3">
        <v>2000</v>
      </c>
      <c r="AB392" s="3">
        <v>0</v>
      </c>
      <c r="AC392" s="25">
        <f t="shared" si="132"/>
        <v>18.409675407058607</v>
      </c>
      <c r="AD392" s="25">
        <f t="shared" si="133"/>
        <v>-6.7005738706718656</v>
      </c>
      <c r="AE392" s="25">
        <f t="shared" si="134"/>
        <v>1766.2912170589161</v>
      </c>
      <c r="AH392" s="10"/>
      <c r="AI392" s="10">
        <v>-40</v>
      </c>
      <c r="AJ392" s="10">
        <v>-20</v>
      </c>
      <c r="AK392" s="10">
        <v>0</v>
      </c>
      <c r="AL392" s="10">
        <v>20</v>
      </c>
      <c r="AM392" s="10">
        <v>40</v>
      </c>
      <c r="AN392" s="10"/>
      <c r="AO392" s="10"/>
      <c r="AP392" s="10">
        <v>-40</v>
      </c>
      <c r="AQ392" s="10">
        <v>-20</v>
      </c>
      <c r="AR392" s="10">
        <v>0</v>
      </c>
      <c r="AS392" s="10">
        <v>20</v>
      </c>
      <c r="AT392" s="10">
        <v>40</v>
      </c>
    </row>
    <row r="393" spans="9:46" x14ac:dyDescent="0.25">
      <c r="I393" s="3">
        <v>2000</v>
      </c>
      <c r="J393" s="3">
        <v>-40</v>
      </c>
      <c r="K393" s="10">
        <f t="shared" si="135"/>
        <v>10.424242424242522</v>
      </c>
      <c r="L393" s="10">
        <f t="shared" si="136"/>
        <v>7.9854329828160875</v>
      </c>
      <c r="M393" s="10">
        <f t="shared" si="137"/>
        <v>-6.7005738706718656</v>
      </c>
      <c r="N393" s="10">
        <f>(L393*(C$150+C$151*SIN(RADIANS(J393))))+(-M393*(C$149+C$151*COS(RADIANS(J393))))</f>
        <v>2808.7154594831682</v>
      </c>
      <c r="O393" s="10"/>
      <c r="P393" s="3">
        <v>2000</v>
      </c>
      <c r="Q393" s="3">
        <v>-20</v>
      </c>
      <c r="R393" s="10">
        <f t="shared" si="138"/>
        <v>10.424242424242522</v>
      </c>
      <c r="S393" s="10">
        <f t="shared" si="139"/>
        <v>9.7955836833441072</v>
      </c>
      <c r="T393" s="10">
        <f t="shared" si="140"/>
        <v>-3.5653008880009436</v>
      </c>
      <c r="U393" s="10">
        <f>(-S393*(C$150-C$151*SIN(RADIANS(Q393))))+(-T393*(C$149+K$151*COS(RADIANS(Q393))))</f>
        <v>-244.99679546772109</v>
      </c>
      <c r="W393" s="10">
        <f t="shared" si="141"/>
        <v>17.781016666160195</v>
      </c>
      <c r="X393" s="10">
        <f t="shared" si="142"/>
        <v>-10.265874758672808</v>
      </c>
      <c r="Y393" s="10">
        <f t="shared" si="143"/>
        <v>2563.7186640154468</v>
      </c>
      <c r="AA393" s="3">
        <v>2000</v>
      </c>
      <c r="AB393" s="3">
        <v>-20</v>
      </c>
      <c r="AC393" s="24">
        <f t="shared" si="132"/>
        <v>17.781016666160195</v>
      </c>
      <c r="AD393" s="24">
        <f t="shared" si="133"/>
        <v>-10.265874758672808</v>
      </c>
      <c r="AE393" s="24">
        <f t="shared" si="134"/>
        <v>2563.7186640154468</v>
      </c>
      <c r="AH393" s="10">
        <v>4000</v>
      </c>
      <c r="AI393" s="21">
        <f>AD389</f>
        <v>-131.55719744917846</v>
      </c>
      <c r="AJ393" s="23">
        <f>AD388</f>
        <v>-73.135395649991167</v>
      </c>
      <c r="AK393" s="26">
        <f>AD387</f>
        <v>-6.7005738706718656</v>
      </c>
      <c r="AL393" s="27">
        <f>AD386</f>
        <v>59.73424790864744</v>
      </c>
      <c r="AM393" s="29">
        <f>AD385</f>
        <v>118.15604970783474</v>
      </c>
      <c r="AN393" s="10"/>
      <c r="AO393" s="10">
        <v>4000</v>
      </c>
      <c r="AP393" s="21">
        <f>AD389</f>
        <v>-131.55719744917846</v>
      </c>
      <c r="AQ393" s="23">
        <f>AD388</f>
        <v>-73.135395649991167</v>
      </c>
      <c r="AR393" s="26">
        <f>AD387</f>
        <v>-6.7005738706718656</v>
      </c>
      <c r="AS393" s="27">
        <f>AD386</f>
        <v>59.73424790864744</v>
      </c>
      <c r="AT393" s="29">
        <f>AD385</f>
        <v>118.15604970783474</v>
      </c>
    </row>
    <row r="394" spans="9:46" x14ac:dyDescent="0.25">
      <c r="I394" s="3">
        <v>2000</v>
      </c>
      <c r="J394" s="3">
        <v>-40</v>
      </c>
      <c r="K394" s="10">
        <f t="shared" si="135"/>
        <v>10.424242424242522</v>
      </c>
      <c r="L394" s="10">
        <f t="shared" si="136"/>
        <v>7.9854329828160875</v>
      </c>
      <c r="M394" s="10">
        <f t="shared" si="137"/>
        <v>-6.7005738706718656</v>
      </c>
      <c r="N394" s="10">
        <f>(L394*(C$150+C$151*SIN(RADIANS(J394))))+(-M394*(C$149+C$151*COS(RADIANS(J394))))</f>
        <v>2808.7154594831682</v>
      </c>
      <c r="O394" s="10"/>
      <c r="P394" s="3">
        <v>2000</v>
      </c>
      <c r="Q394" s="3">
        <v>-40</v>
      </c>
      <c r="R394" s="10">
        <f t="shared" si="138"/>
        <v>10.424242424242522</v>
      </c>
      <c r="S394" s="10">
        <f t="shared" si="139"/>
        <v>7.9854329828160875</v>
      </c>
      <c r="T394" s="10">
        <f t="shared" si="140"/>
        <v>-6.7005738706718656</v>
      </c>
      <c r="U394" s="10">
        <f>(-S394*(C$150-C$151*SIN(RADIANS(Q394))))+(-T394*(C$149+K$151*COS(RADIANS(Q394))))</f>
        <v>698.33512498631057</v>
      </c>
      <c r="W394" s="10">
        <f t="shared" si="141"/>
        <v>15.970865965632175</v>
      </c>
      <c r="X394" s="10">
        <f t="shared" si="142"/>
        <v>-13.401147741343731</v>
      </c>
      <c r="Y394" s="10">
        <f t="shared" si="143"/>
        <v>3507.050584469479</v>
      </c>
      <c r="AA394" s="3">
        <v>2000</v>
      </c>
      <c r="AB394" s="3">
        <v>-40</v>
      </c>
      <c r="AC394" s="22">
        <f t="shared" si="132"/>
        <v>15.970865965632175</v>
      </c>
      <c r="AD394" s="22">
        <f t="shared" si="133"/>
        <v>-13.401147741343731</v>
      </c>
      <c r="AE394" s="22">
        <f t="shared" si="134"/>
        <v>3507.050584469479</v>
      </c>
      <c r="AH394" s="10">
        <v>2000</v>
      </c>
      <c r="AI394" s="21">
        <f>AD394</f>
        <v>-13.401147741343731</v>
      </c>
      <c r="AJ394" s="23">
        <f>AD393</f>
        <v>-10.265874758672808</v>
      </c>
      <c r="AK394" s="26">
        <f>AD392</f>
        <v>-6.7005738706718656</v>
      </c>
      <c r="AL394" s="27">
        <f>AD391</f>
        <v>-3.135272982670922</v>
      </c>
      <c r="AM394" s="29">
        <f>AD390</f>
        <v>0</v>
      </c>
      <c r="AN394" s="10"/>
      <c r="AO394" s="10">
        <v>2000</v>
      </c>
      <c r="AP394" s="21">
        <f>AD394</f>
        <v>-13.401147741343731</v>
      </c>
      <c r="AQ394" s="23">
        <f>AD393</f>
        <v>-10.265874758672808</v>
      </c>
      <c r="AR394" s="26">
        <f>AD392</f>
        <v>-6.7005738706718656</v>
      </c>
      <c r="AS394" s="27">
        <f>AD391</f>
        <v>-3.135272982670922</v>
      </c>
      <c r="AT394" s="29">
        <f>AD390</f>
        <v>0</v>
      </c>
    </row>
    <row r="395" spans="9:46" x14ac:dyDescent="0.25">
      <c r="I395" s="3">
        <v>2000</v>
      </c>
      <c r="J395" s="3">
        <v>-40</v>
      </c>
      <c r="K395" s="10">
        <f t="shared" si="135"/>
        <v>10.424242424242522</v>
      </c>
      <c r="L395" s="10">
        <f t="shared" si="136"/>
        <v>7.9854329828160875</v>
      </c>
      <c r="M395" s="10">
        <f t="shared" si="137"/>
        <v>-6.7005738706718656</v>
      </c>
      <c r="N395" s="10">
        <f>(L395*(C$150+C$151*SIN(RADIANS(J395))))+(-M395*(C$149+C$151*COS(RADIANS(J395))))</f>
        <v>2808.7154594831682</v>
      </c>
      <c r="O395" s="10"/>
      <c r="P395" s="3">
        <v>0</v>
      </c>
      <c r="Q395" s="3">
        <v>0</v>
      </c>
      <c r="R395" s="10">
        <f t="shared" si="138"/>
        <v>0</v>
      </c>
      <c r="S395" s="10">
        <f t="shared" si="139"/>
        <v>0</v>
      </c>
      <c r="T395" s="10">
        <f t="shared" si="140"/>
        <v>0</v>
      </c>
      <c r="U395" s="10">
        <f>(-S395*(C$150-C$151*SIN(RADIANS(Q395))))+(-T395*(C$149+K$151*COS(RADIANS(Q395))))</f>
        <v>0</v>
      </c>
      <c r="W395" s="10">
        <f t="shared" si="141"/>
        <v>7.9854329828160875</v>
      </c>
      <c r="X395" s="10">
        <f t="shared" si="142"/>
        <v>-6.7005738706718656</v>
      </c>
      <c r="Y395" s="10">
        <f t="shared" si="143"/>
        <v>2808.7154594831682</v>
      </c>
      <c r="AA395" s="3">
        <v>0</v>
      </c>
      <c r="AB395" s="3">
        <v>0</v>
      </c>
      <c r="AC395" s="10">
        <f t="shared" si="132"/>
        <v>7.9854329828160875</v>
      </c>
      <c r="AD395" s="10">
        <f t="shared" si="133"/>
        <v>-6.7005738706718656</v>
      </c>
      <c r="AE395" s="10">
        <f t="shared" si="134"/>
        <v>2808.7154594831682</v>
      </c>
      <c r="AH395" s="10">
        <v>0</v>
      </c>
      <c r="AI395" s="20"/>
      <c r="AJ395" s="20"/>
      <c r="AK395" s="20"/>
      <c r="AL395" s="20"/>
      <c r="AM395" s="20"/>
      <c r="AN395" s="10"/>
      <c r="AO395" s="10">
        <v>0</v>
      </c>
      <c r="AP395" s="20"/>
      <c r="AQ395" s="20"/>
      <c r="AR395" s="20"/>
      <c r="AS395" s="20"/>
      <c r="AT395" s="20"/>
    </row>
    <row r="396" spans="9:46" x14ac:dyDescent="0.25">
      <c r="I396" s="3">
        <v>2000</v>
      </c>
      <c r="J396" s="3">
        <v>-40</v>
      </c>
      <c r="K396" s="10">
        <f t="shared" si="135"/>
        <v>10.424242424242522</v>
      </c>
      <c r="L396" s="10">
        <f t="shared" si="136"/>
        <v>7.9854329828160875</v>
      </c>
      <c r="M396" s="10">
        <f t="shared" si="137"/>
        <v>-6.7005738706718656</v>
      </c>
      <c r="N396" s="10">
        <f>(L396*(C$150+C$151*SIN(RADIANS(J396))))+(-M396*(C$149+C$151*COS(RADIANS(J396))))</f>
        <v>2808.7154594831682</v>
      </c>
      <c r="O396" s="10"/>
      <c r="P396" s="3">
        <v>-2000</v>
      </c>
      <c r="Q396" s="3">
        <v>40</v>
      </c>
      <c r="R396" s="10">
        <f t="shared" si="138"/>
        <v>-5.2121212121212608</v>
      </c>
      <c r="S396" s="10">
        <f t="shared" si="139"/>
        <v>-3.9927164914080437</v>
      </c>
      <c r="T396" s="10">
        <f t="shared" si="140"/>
        <v>-3.3502869353359328</v>
      </c>
      <c r="U396" s="10">
        <f>(-S396*(C$150-C$151*SIN(RADIANS(Q396))))+(-T396*(C$149+K$151*COS(RADIANS(Q396))))</f>
        <v>1147.7108607747641</v>
      </c>
      <c r="W396" s="10">
        <f t="shared" si="141"/>
        <v>3.9927164914080437</v>
      </c>
      <c r="X396" s="10">
        <f t="shared" si="142"/>
        <v>-10.050860806007798</v>
      </c>
      <c r="Y396" s="10">
        <f t="shared" si="143"/>
        <v>3956.4263202579323</v>
      </c>
      <c r="AA396" s="3">
        <v>-2000</v>
      </c>
      <c r="AB396" s="3">
        <v>40</v>
      </c>
      <c r="AC396" s="15">
        <f t="shared" si="132"/>
        <v>3.9927164914080437</v>
      </c>
      <c r="AD396" s="15">
        <f t="shared" si="133"/>
        <v>-10.050860806007798</v>
      </c>
      <c r="AE396" s="15">
        <f t="shared" si="134"/>
        <v>3956.4263202579323</v>
      </c>
      <c r="AH396" s="10">
        <v>-2000</v>
      </c>
      <c r="AI396" s="21">
        <f>AD400</f>
        <v>-3.3502869353359328</v>
      </c>
      <c r="AJ396" s="23">
        <f>AD399</f>
        <v>-4.9179234266713934</v>
      </c>
      <c r="AK396" s="26">
        <f>AD398</f>
        <v>-6.7005738706718656</v>
      </c>
      <c r="AL396" s="27">
        <f>AD397</f>
        <v>-8.4832243146723378</v>
      </c>
      <c r="AM396" s="29">
        <f>AD396</f>
        <v>-10.050860806007798</v>
      </c>
      <c r="AN396" s="10"/>
      <c r="AO396" s="10">
        <v>-2000</v>
      </c>
      <c r="AP396" s="21">
        <f>AD400</f>
        <v>-3.3502869353359328</v>
      </c>
      <c r="AQ396" s="23">
        <f>AD399</f>
        <v>-4.9179234266713934</v>
      </c>
      <c r="AR396" s="26">
        <f>AD398</f>
        <v>-6.7005738706718656</v>
      </c>
      <c r="AS396" s="27">
        <f>AD397</f>
        <v>-8.4832243146723378</v>
      </c>
      <c r="AT396" s="29">
        <f>AD396</f>
        <v>-10.050860806007798</v>
      </c>
    </row>
    <row r="397" spans="9:46" x14ac:dyDescent="0.25">
      <c r="I397" s="3">
        <v>2000</v>
      </c>
      <c r="J397" s="3">
        <v>-40</v>
      </c>
      <c r="K397" s="10">
        <f t="shared" si="135"/>
        <v>10.424242424242522</v>
      </c>
      <c r="L397" s="10">
        <f t="shared" si="136"/>
        <v>7.9854329828160875</v>
      </c>
      <c r="M397" s="10">
        <f t="shared" si="137"/>
        <v>-6.7005738706718656</v>
      </c>
      <c r="N397" s="10">
        <f>(L397*(C$150+C$151*SIN(RADIANS(J397))))+(-M397*(C$149+C$151*COS(RADIANS(J397))))</f>
        <v>2808.7154594831682</v>
      </c>
      <c r="O397" s="10"/>
      <c r="P397" s="3">
        <v>-2000</v>
      </c>
      <c r="Q397" s="3">
        <v>20</v>
      </c>
      <c r="R397" s="10">
        <f t="shared" si="138"/>
        <v>-5.2121212121212608</v>
      </c>
      <c r="S397" s="10">
        <f t="shared" si="139"/>
        <v>-4.8977918416720536</v>
      </c>
      <c r="T397" s="10">
        <f t="shared" si="140"/>
        <v>-1.7826504440004718</v>
      </c>
      <c r="U397" s="10">
        <f>(-S397*(C$150-C$151*SIN(RADIANS(Q397))))+(-T397*(C$149+K$151*COS(RADIANS(Q397))))</f>
        <v>857.05997060055029</v>
      </c>
      <c r="W397" s="10">
        <f t="shared" si="141"/>
        <v>3.0876411411440339</v>
      </c>
      <c r="X397" s="10">
        <f t="shared" si="142"/>
        <v>-8.4832243146723378</v>
      </c>
      <c r="Y397" s="10">
        <f t="shared" si="143"/>
        <v>3665.7754300837187</v>
      </c>
      <c r="AA397" s="3">
        <v>-2000</v>
      </c>
      <c r="AB397" s="3">
        <v>20</v>
      </c>
      <c r="AC397" s="28">
        <f t="shared" si="132"/>
        <v>3.0876411411440339</v>
      </c>
      <c r="AD397" s="28">
        <f t="shared" si="133"/>
        <v>-8.4832243146723378</v>
      </c>
      <c r="AE397" s="28">
        <f t="shared" si="134"/>
        <v>3665.7754300837187</v>
      </c>
      <c r="AH397" s="10">
        <v>-4000</v>
      </c>
      <c r="AI397" s="21">
        <f>AD405</f>
        <v>55.727737918581433</v>
      </c>
      <c r="AJ397" s="23">
        <f>AD404</f>
        <v>26.516837018987786</v>
      </c>
      <c r="AK397" s="26">
        <f>AD403</f>
        <v>-6.7005738706718656</v>
      </c>
      <c r="AL397" s="27">
        <f>AD402</f>
        <v>-39.917984760331521</v>
      </c>
      <c r="AM397" s="29">
        <f>AD401</f>
        <v>-69.12888565992516</v>
      </c>
      <c r="AN397" s="10"/>
      <c r="AO397" s="10">
        <v>-4000</v>
      </c>
      <c r="AP397" s="21">
        <f>AD405</f>
        <v>55.727737918581433</v>
      </c>
      <c r="AQ397" s="23">
        <f>AD404</f>
        <v>26.516837018987786</v>
      </c>
      <c r="AR397" s="26">
        <f>AD403</f>
        <v>-6.7005738706718656</v>
      </c>
      <c r="AS397" s="27">
        <f>AD402</f>
        <v>-39.917984760331521</v>
      </c>
      <c r="AT397" s="29">
        <f>AD401</f>
        <v>-69.12888565992516</v>
      </c>
    </row>
    <row r="398" spans="9:46" x14ac:dyDescent="0.25">
      <c r="I398" s="3">
        <v>2000</v>
      </c>
      <c r="J398" s="3">
        <v>-40</v>
      </c>
      <c r="K398" s="10">
        <f t="shared" si="135"/>
        <v>10.424242424242522</v>
      </c>
      <c r="L398" s="10">
        <f t="shared" si="136"/>
        <v>7.9854329828160875</v>
      </c>
      <c r="M398" s="10">
        <f t="shared" si="137"/>
        <v>-6.7005738706718656</v>
      </c>
      <c r="N398" s="10">
        <f>(L398*(C$150+C$151*SIN(RADIANS(J398))))+(-M398*(C$149+C$151*COS(RADIANS(J398))))</f>
        <v>2808.7154594831682</v>
      </c>
      <c r="O398" s="10"/>
      <c r="P398" s="3">
        <v>-2000</v>
      </c>
      <c r="Q398" s="3">
        <v>0</v>
      </c>
      <c r="R398" s="10">
        <f t="shared" si="138"/>
        <v>-5.2121212121212608</v>
      </c>
      <c r="S398" s="10">
        <f t="shared" si="139"/>
        <v>-5.2121212121212608</v>
      </c>
      <c r="T398" s="10">
        <f t="shared" si="140"/>
        <v>0</v>
      </c>
      <c r="U398" s="10">
        <f>(-S398*(C$150-C$151*SIN(RADIANS(Q398))))+(-T398*(C$149+K$151*COS(RADIANS(Q398))))</f>
        <v>521.21212121212602</v>
      </c>
      <c r="W398" s="10">
        <f t="shared" si="141"/>
        <v>2.7733117706948267</v>
      </c>
      <c r="X398" s="10">
        <f t="shared" si="142"/>
        <v>-6.7005738706718656</v>
      </c>
      <c r="Y398" s="10">
        <f t="shared" si="143"/>
        <v>3329.9275806952942</v>
      </c>
      <c r="AA398" s="3">
        <v>-2000</v>
      </c>
      <c r="AB398" s="3">
        <v>0</v>
      </c>
      <c r="AC398" s="25">
        <f t="shared" si="132"/>
        <v>2.7733117706948267</v>
      </c>
      <c r="AD398" s="25">
        <f t="shared" si="133"/>
        <v>-6.7005738706718656</v>
      </c>
      <c r="AE398" s="25">
        <f t="shared" si="134"/>
        <v>3329.9275806952942</v>
      </c>
      <c r="AH398" s="10"/>
      <c r="AI398" s="10"/>
      <c r="AJ398" s="10"/>
      <c r="AK398" s="10"/>
      <c r="AL398" s="10"/>
      <c r="AM398" s="10"/>
      <c r="AN398" s="10"/>
      <c r="AO398" s="10"/>
      <c r="AP398" s="10"/>
      <c r="AQ398" s="10"/>
      <c r="AR398" s="10"/>
      <c r="AS398" s="10"/>
      <c r="AT398" s="10"/>
    </row>
    <row r="399" spans="9:46" x14ac:dyDescent="0.25">
      <c r="I399" s="3">
        <v>2000</v>
      </c>
      <c r="J399" s="3">
        <v>-40</v>
      </c>
      <c r="K399" s="10">
        <f t="shared" si="135"/>
        <v>10.424242424242522</v>
      </c>
      <c r="L399" s="10">
        <f t="shared" si="136"/>
        <v>7.9854329828160875</v>
      </c>
      <c r="M399" s="10">
        <f t="shared" si="137"/>
        <v>-6.7005738706718656</v>
      </c>
      <c r="N399" s="10">
        <f>(L399*(C$150+C$151*SIN(RADIANS(J399))))+(-M399*(C$149+C$151*COS(RADIANS(J399))))</f>
        <v>2808.7154594831682</v>
      </c>
      <c r="O399" s="10"/>
      <c r="P399" s="3">
        <v>-2000</v>
      </c>
      <c r="Q399" s="3">
        <v>-20</v>
      </c>
      <c r="R399" s="10">
        <f t="shared" si="138"/>
        <v>-5.2121212121212608</v>
      </c>
      <c r="S399" s="10">
        <f t="shared" si="139"/>
        <v>-4.8977918416720536</v>
      </c>
      <c r="T399" s="10">
        <f t="shared" si="140"/>
        <v>1.7826504440004718</v>
      </c>
      <c r="U399" s="10">
        <f>(-S399*(C$150-C$151*SIN(RADIANS(Q399))))+(-T399*(C$149+K$151*COS(RADIANS(Q399))))</f>
        <v>122.49839773386054</v>
      </c>
      <c r="W399" s="10">
        <f t="shared" si="141"/>
        <v>3.0876411411440339</v>
      </c>
      <c r="X399" s="10">
        <f t="shared" si="142"/>
        <v>-4.9179234266713934</v>
      </c>
      <c r="Y399" s="10">
        <f t="shared" si="143"/>
        <v>2931.2138572170288</v>
      </c>
      <c r="AA399" s="3">
        <v>-2000</v>
      </c>
      <c r="AB399" s="3">
        <v>-20</v>
      </c>
      <c r="AC399" s="24">
        <f t="shared" si="132"/>
        <v>3.0876411411440339</v>
      </c>
      <c r="AD399" s="24">
        <f t="shared" si="133"/>
        <v>-4.9179234266713934</v>
      </c>
      <c r="AE399" s="24">
        <f t="shared" si="134"/>
        <v>2931.2138572170288</v>
      </c>
      <c r="AH399" s="10"/>
      <c r="AI399" s="10"/>
      <c r="AJ399" s="10"/>
      <c r="AK399" s="10"/>
      <c r="AL399" s="10"/>
      <c r="AM399" s="10"/>
      <c r="AN399" s="10"/>
      <c r="AO399" s="10"/>
      <c r="AP399" s="10"/>
      <c r="AQ399" s="10"/>
      <c r="AR399" s="10"/>
      <c r="AS399" s="10"/>
      <c r="AT399" s="10"/>
    </row>
    <row r="400" spans="9:46" x14ac:dyDescent="0.25">
      <c r="I400" s="3">
        <v>2000</v>
      </c>
      <c r="J400" s="3">
        <v>-40</v>
      </c>
      <c r="K400" s="10">
        <f t="shared" si="135"/>
        <v>10.424242424242522</v>
      </c>
      <c r="L400" s="10">
        <f t="shared" si="136"/>
        <v>7.9854329828160875</v>
      </c>
      <c r="M400" s="10">
        <f t="shared" si="137"/>
        <v>-6.7005738706718656</v>
      </c>
      <c r="N400" s="10">
        <f>(L400*(C$150+C$151*SIN(RADIANS(J400))))+(-M400*(C$149+C$151*COS(RADIANS(J400))))</f>
        <v>2808.7154594831682</v>
      </c>
      <c r="O400" s="10"/>
      <c r="P400" s="3">
        <v>-2000</v>
      </c>
      <c r="Q400" s="3">
        <v>-40</v>
      </c>
      <c r="R400" s="10">
        <f t="shared" si="138"/>
        <v>-5.2121212121212608</v>
      </c>
      <c r="S400" s="10">
        <f t="shared" si="139"/>
        <v>-3.9927164914080437</v>
      </c>
      <c r="T400" s="10">
        <f t="shared" si="140"/>
        <v>3.3502869353359328</v>
      </c>
      <c r="U400" s="10">
        <f>(-S400*(C$150-C$151*SIN(RADIANS(Q400))))+(-T400*(C$149+K$151*COS(RADIANS(Q400))))</f>
        <v>-349.16756249315529</v>
      </c>
      <c r="W400" s="10">
        <f t="shared" si="141"/>
        <v>3.9927164914080437</v>
      </c>
      <c r="X400" s="10">
        <f t="shared" si="142"/>
        <v>-3.3502869353359328</v>
      </c>
      <c r="Y400" s="10">
        <f t="shared" si="143"/>
        <v>2459.5478969900128</v>
      </c>
      <c r="AA400" s="3">
        <v>-2000</v>
      </c>
      <c r="AB400" s="3">
        <v>-40</v>
      </c>
      <c r="AC400" s="22">
        <f t="shared" si="132"/>
        <v>3.9927164914080437</v>
      </c>
      <c r="AD400" s="22">
        <f t="shared" si="133"/>
        <v>-3.3502869353359328</v>
      </c>
      <c r="AE400" s="22">
        <f t="shared" si="134"/>
        <v>2459.5478969900128</v>
      </c>
      <c r="AH400" s="10" t="s">
        <v>92</v>
      </c>
      <c r="AI400" s="10">
        <v>-40</v>
      </c>
      <c r="AJ400" s="10">
        <v>-20</v>
      </c>
      <c r="AK400" s="10">
        <v>0</v>
      </c>
      <c r="AL400" s="10">
        <v>20</v>
      </c>
      <c r="AM400" s="10">
        <v>40</v>
      </c>
      <c r="AN400" s="10"/>
      <c r="AO400" s="10"/>
      <c r="AP400" s="10">
        <v>-40</v>
      </c>
      <c r="AQ400" s="10">
        <v>-20</v>
      </c>
      <c r="AR400" s="10">
        <v>0</v>
      </c>
      <c r="AS400" s="10">
        <v>20</v>
      </c>
      <c r="AT400" s="10">
        <v>40</v>
      </c>
    </row>
    <row r="401" spans="9:46" x14ac:dyDescent="0.25">
      <c r="I401" s="3">
        <v>2000</v>
      </c>
      <c r="J401" s="3">
        <v>-40</v>
      </c>
      <c r="K401" s="10">
        <f t="shared" si="135"/>
        <v>10.424242424242522</v>
      </c>
      <c r="L401" s="10">
        <f t="shared" si="136"/>
        <v>7.9854329828160875</v>
      </c>
      <c r="M401" s="10">
        <f t="shared" si="137"/>
        <v>-6.7005738706718656</v>
      </c>
      <c r="N401" s="10">
        <f>(L401*(C$150+C$151*SIN(RADIANS(J401))))+(-M401*(C$149+C$151*COS(RADIANS(J401))))</f>
        <v>2808.7154594831682</v>
      </c>
      <c r="O401" s="10"/>
      <c r="P401" s="3">
        <v>-4000</v>
      </c>
      <c r="Q401" s="3">
        <v>40</v>
      </c>
      <c r="R401" s="10">
        <f t="shared" si="138"/>
        <v>-97.121212121212153</v>
      </c>
      <c r="S401" s="10">
        <f t="shared" si="139"/>
        <v>-74.399164854434105</v>
      </c>
      <c r="T401" s="10">
        <f t="shared" si="140"/>
        <v>-62.4283117892533</v>
      </c>
      <c r="U401" s="10">
        <f>(-S401*(C$150-C$151*SIN(RADIANS(Q401))))+(-T401*(C$149+K$151*COS(RADIANS(Q401))))</f>
        <v>21386.123888273753</v>
      </c>
      <c r="W401" s="10">
        <f t="shared" si="141"/>
        <v>-66.413731871618012</v>
      </c>
      <c r="X401" s="10">
        <f t="shared" si="142"/>
        <v>-69.12888565992516</v>
      </c>
      <c r="Y401" s="10">
        <f t="shared" si="143"/>
        <v>24194.839347756919</v>
      </c>
      <c r="AA401" s="3">
        <v>-4000</v>
      </c>
      <c r="AB401" s="3">
        <v>40</v>
      </c>
      <c r="AC401" s="15">
        <f t="shared" si="132"/>
        <v>-66.413731871618012</v>
      </c>
      <c r="AD401" s="15">
        <f t="shared" si="133"/>
        <v>-69.12888565992516</v>
      </c>
      <c r="AE401" s="15">
        <f t="shared" si="134"/>
        <v>24194.839347756919</v>
      </c>
      <c r="AH401" s="10">
        <v>4000</v>
      </c>
      <c r="AI401" s="21">
        <f>AE389</f>
        <v>15821.297294257032</v>
      </c>
      <c r="AJ401" s="23">
        <f>AE388</f>
        <v>-1756.4864560635669</v>
      </c>
      <c r="AK401" s="26">
        <f>AE387</f>
        <v>-16615.526964759265</v>
      </c>
      <c r="AL401" s="27">
        <f>AE386</f>
        <v>-29131.71716580449</v>
      </c>
      <c r="AM401" s="29">
        <f>AE385</f>
        <v>-39963.532317064339</v>
      </c>
      <c r="AN401" s="10"/>
      <c r="AO401" s="10">
        <v>4000</v>
      </c>
      <c r="AP401" s="21">
        <f>AE389</f>
        <v>15821.297294257032</v>
      </c>
      <c r="AQ401" s="23">
        <f>AE388</f>
        <v>-1756.4864560635669</v>
      </c>
      <c r="AR401" s="26">
        <f>AE387</f>
        <v>-16615.526964759265</v>
      </c>
      <c r="AS401" s="27">
        <f>AE386</f>
        <v>-29131.71716580449</v>
      </c>
      <c r="AT401" s="29">
        <f>AE385</f>
        <v>-39963.532317064339</v>
      </c>
    </row>
    <row r="402" spans="9:46" x14ac:dyDescent="0.25">
      <c r="I402" s="3">
        <v>2000</v>
      </c>
      <c r="J402" s="3">
        <v>-40</v>
      </c>
      <c r="K402" s="10">
        <f t="shared" si="135"/>
        <v>10.424242424242522</v>
      </c>
      <c r="L402" s="10">
        <f t="shared" si="136"/>
        <v>7.9854329828160875</v>
      </c>
      <c r="M402" s="10">
        <f t="shared" si="137"/>
        <v>-6.7005738706718656</v>
      </c>
      <c r="N402" s="10">
        <f>(L402*(C$150+C$151*SIN(RADIANS(J402))))+(-M402*(C$149+C$151*COS(RADIANS(J402))))</f>
        <v>2808.7154594831682</v>
      </c>
      <c r="O402" s="10"/>
      <c r="P402" s="3">
        <v>-4000</v>
      </c>
      <c r="Q402" s="3">
        <v>20</v>
      </c>
      <c r="R402" s="10">
        <f t="shared" si="138"/>
        <v>-97.121212121212153</v>
      </c>
      <c r="S402" s="10">
        <f t="shared" si="139"/>
        <v>-91.264086352085982</v>
      </c>
      <c r="T402" s="10">
        <f t="shared" si="140"/>
        <v>-33.217410889659654</v>
      </c>
      <c r="U402" s="10">
        <f>(-S402*(C$150-C$151*SIN(RADIANS(Q402))))+(-T402*(C$149+K$151*COS(RADIANS(Q402))))</f>
        <v>15970.216312643828</v>
      </c>
      <c r="W402" s="10">
        <f t="shared" si="141"/>
        <v>-83.27865336926989</v>
      </c>
      <c r="X402" s="10">
        <f t="shared" si="142"/>
        <v>-39.917984760331521</v>
      </c>
      <c r="Y402" s="10">
        <f t="shared" si="143"/>
        <v>18778.931772126998</v>
      </c>
      <c r="AA402" s="3">
        <v>-4000</v>
      </c>
      <c r="AB402" s="3">
        <v>20</v>
      </c>
      <c r="AC402" s="28">
        <f t="shared" si="132"/>
        <v>-83.27865336926989</v>
      </c>
      <c r="AD402" s="28">
        <f t="shared" si="133"/>
        <v>-39.917984760331521</v>
      </c>
      <c r="AE402" s="28">
        <f t="shared" si="134"/>
        <v>18778.931772126998</v>
      </c>
      <c r="AH402" s="10">
        <v>2000</v>
      </c>
      <c r="AI402" s="21">
        <f>AE394</f>
        <v>3507.050584469479</v>
      </c>
      <c r="AJ402" s="23">
        <f>AE393</f>
        <v>2563.7186640154468</v>
      </c>
      <c r="AK402" s="26">
        <f>AE392</f>
        <v>1766.2912170589161</v>
      </c>
      <c r="AL402" s="27">
        <f>AE391</f>
        <v>1094.5955182820676</v>
      </c>
      <c r="AM402" s="29">
        <f>AE390</f>
        <v>513.29373793363993</v>
      </c>
      <c r="AO402" s="10">
        <v>2000</v>
      </c>
      <c r="AP402" s="21">
        <f>AE394</f>
        <v>3507.050584469479</v>
      </c>
      <c r="AQ402" s="23">
        <f>AE393</f>
        <v>2563.7186640154468</v>
      </c>
      <c r="AR402" s="26">
        <f>AE392</f>
        <v>1766.2912170589161</v>
      </c>
      <c r="AS402" s="27">
        <f>AE391</f>
        <v>1094.5955182820676</v>
      </c>
      <c r="AT402" s="29">
        <f>AE390</f>
        <v>513.29373793363993</v>
      </c>
    </row>
    <row r="403" spans="9:46" x14ac:dyDescent="0.25">
      <c r="I403" s="3">
        <v>2000</v>
      </c>
      <c r="J403" s="3">
        <v>-40</v>
      </c>
      <c r="K403" s="10">
        <f t="shared" si="135"/>
        <v>10.424242424242522</v>
      </c>
      <c r="L403" s="10">
        <f t="shared" si="136"/>
        <v>7.9854329828160875</v>
      </c>
      <c r="M403" s="10">
        <f t="shared" si="137"/>
        <v>-6.7005738706718656</v>
      </c>
      <c r="N403" s="10">
        <f>(L403*(C$150+C$151*SIN(RADIANS(J403))))+(-M403*(C$149+C$151*COS(RADIANS(J403))))</f>
        <v>2808.7154594831682</v>
      </c>
      <c r="O403" s="10"/>
      <c r="P403" s="3">
        <v>-4000</v>
      </c>
      <c r="Q403" s="3">
        <v>0</v>
      </c>
      <c r="R403" s="10">
        <f t="shared" si="138"/>
        <v>-97.121212121212153</v>
      </c>
      <c r="S403" s="10">
        <f t="shared" si="139"/>
        <v>-97.121212121212153</v>
      </c>
      <c r="T403" s="10">
        <f t="shared" si="140"/>
        <v>0</v>
      </c>
      <c r="U403" s="10">
        <f>(-S403*(C$150-C$151*SIN(RADIANS(Q403))))+(-T403*(C$149+K$151*COS(RADIANS(Q403))))</f>
        <v>9712.1212121212156</v>
      </c>
      <c r="W403" s="10">
        <f t="shared" si="141"/>
        <v>-89.13577913839606</v>
      </c>
      <c r="X403" s="10">
        <f t="shared" si="142"/>
        <v>-6.7005738706718656</v>
      </c>
      <c r="Y403" s="10">
        <f t="shared" si="143"/>
        <v>12520.836671604384</v>
      </c>
      <c r="AA403" s="3">
        <v>-4000</v>
      </c>
      <c r="AB403" s="3">
        <v>0</v>
      </c>
      <c r="AC403" s="25">
        <f t="shared" si="132"/>
        <v>-89.13577913839606</v>
      </c>
      <c r="AD403" s="25">
        <f t="shared" si="133"/>
        <v>-6.7005738706718656</v>
      </c>
      <c r="AE403" s="25">
        <f t="shared" si="134"/>
        <v>12520.836671604384</v>
      </c>
      <c r="AH403" s="10">
        <v>0</v>
      </c>
      <c r="AI403" s="20"/>
      <c r="AJ403" s="20"/>
      <c r="AK403" s="20"/>
      <c r="AL403" s="20"/>
      <c r="AM403" s="20"/>
      <c r="AO403" s="10">
        <v>0</v>
      </c>
      <c r="AP403" s="20"/>
      <c r="AQ403" s="20"/>
      <c r="AR403" s="20"/>
      <c r="AS403" s="20"/>
      <c r="AT403" s="20"/>
    </row>
    <row r="404" spans="9:46" x14ac:dyDescent="0.25">
      <c r="I404" s="3">
        <v>2000</v>
      </c>
      <c r="J404" s="3">
        <v>-40</v>
      </c>
      <c r="K404" s="10">
        <f t="shared" si="135"/>
        <v>10.424242424242522</v>
      </c>
      <c r="L404" s="10">
        <f t="shared" si="136"/>
        <v>7.9854329828160875</v>
      </c>
      <c r="M404" s="10">
        <f t="shared" si="137"/>
        <v>-6.7005738706718656</v>
      </c>
      <c r="N404" s="10">
        <f>(L404*(C$150+C$151*SIN(RADIANS(J404))))+(-M404*(C$149+C$151*COS(RADIANS(J404))))</f>
        <v>2808.7154594831682</v>
      </c>
      <c r="O404" s="10"/>
      <c r="P404" s="3">
        <v>-4000</v>
      </c>
      <c r="Q404" s="3">
        <v>-20</v>
      </c>
      <c r="R404" s="10">
        <f t="shared" si="138"/>
        <v>-97.121212121212153</v>
      </c>
      <c r="S404" s="10">
        <f t="shared" si="139"/>
        <v>-91.264086352085982</v>
      </c>
      <c r="T404" s="10">
        <f t="shared" si="140"/>
        <v>33.217410889659654</v>
      </c>
      <c r="U404" s="10">
        <f>(-S404*(C$150-C$151*SIN(RADIANS(Q404))))+(-T404*(C$149+K$151*COS(RADIANS(Q404))))</f>
        <v>2282.6009577733676</v>
      </c>
      <c r="W404" s="10">
        <f t="shared" si="141"/>
        <v>-83.27865336926989</v>
      </c>
      <c r="X404" s="10">
        <f t="shared" si="142"/>
        <v>26.516837018987786</v>
      </c>
      <c r="Y404" s="10">
        <f t="shared" si="143"/>
        <v>5091.3164172565357</v>
      </c>
      <c r="AA404" s="3">
        <v>-4000</v>
      </c>
      <c r="AB404" s="3">
        <v>-20</v>
      </c>
      <c r="AC404" s="24">
        <f t="shared" si="132"/>
        <v>-83.27865336926989</v>
      </c>
      <c r="AD404" s="24">
        <f t="shared" si="133"/>
        <v>26.516837018987786</v>
      </c>
      <c r="AE404" s="24">
        <f t="shared" si="134"/>
        <v>5091.3164172565357</v>
      </c>
      <c r="AH404" s="10">
        <v>-2000</v>
      </c>
      <c r="AI404" s="21">
        <f>AE400</f>
        <v>2459.5478969900128</v>
      </c>
      <c r="AJ404" s="23">
        <f>AE399</f>
        <v>2931.2138572170288</v>
      </c>
      <c r="AK404" s="26">
        <f>AE398</f>
        <v>3329.9275806952942</v>
      </c>
      <c r="AL404" s="27">
        <f>AE397</f>
        <v>3665.7754300837187</v>
      </c>
      <c r="AM404" s="29">
        <f>AE396</f>
        <v>3956.4263202579323</v>
      </c>
      <c r="AO404" s="10">
        <v>-2000</v>
      </c>
      <c r="AP404" s="21">
        <f>AE400</f>
        <v>2459.5478969900128</v>
      </c>
      <c r="AQ404" s="23">
        <f>AE399</f>
        <v>2931.2138572170288</v>
      </c>
      <c r="AR404" s="26">
        <f>AE398</f>
        <v>3329.9275806952942</v>
      </c>
      <c r="AS404" s="27">
        <f>AE397</f>
        <v>3665.7754300837187</v>
      </c>
      <c r="AT404" s="29">
        <f>AE396</f>
        <v>3956.4263202579323</v>
      </c>
    </row>
    <row r="405" spans="9:46" x14ac:dyDescent="0.25">
      <c r="I405" s="3">
        <v>2000</v>
      </c>
      <c r="J405" s="3">
        <v>-40</v>
      </c>
      <c r="K405" s="10">
        <f t="shared" si="135"/>
        <v>10.424242424242522</v>
      </c>
      <c r="L405" s="10">
        <f t="shared" si="136"/>
        <v>7.9854329828160875</v>
      </c>
      <c r="M405" s="10">
        <f t="shared" si="137"/>
        <v>-6.7005738706718656</v>
      </c>
      <c r="N405" s="10">
        <f>(L405*(C$150+C$151*SIN(RADIANS(J405))))+(-M405*(C$149+C$151*COS(RADIANS(J405))))</f>
        <v>2808.7154594831682</v>
      </c>
      <c r="O405" s="10"/>
      <c r="P405" s="3">
        <v>-4000</v>
      </c>
      <c r="Q405" s="3">
        <v>-40</v>
      </c>
      <c r="R405" s="10">
        <f t="shared" si="138"/>
        <v>-97.121212121212153</v>
      </c>
      <c r="S405" s="10">
        <f t="shared" si="139"/>
        <v>-74.399164854434105</v>
      </c>
      <c r="T405" s="10">
        <f t="shared" si="140"/>
        <v>62.4283117892533</v>
      </c>
      <c r="U405" s="10">
        <f>(-S405*(C$150-C$151*SIN(RADIANS(Q405))))+(-T405*(C$149+K$151*COS(RADIANS(Q405))))</f>
        <v>-6506.2909173869321</v>
      </c>
      <c r="W405" s="10">
        <f t="shared" si="141"/>
        <v>-66.413731871618012</v>
      </c>
      <c r="X405" s="10">
        <f t="shared" si="142"/>
        <v>55.727737918581433</v>
      </c>
      <c r="Y405" s="10">
        <f t="shared" si="143"/>
        <v>-3697.5754579037639</v>
      </c>
      <c r="AA405" s="3">
        <v>-4000</v>
      </c>
      <c r="AB405" s="3">
        <v>-40</v>
      </c>
      <c r="AC405" s="22">
        <f t="shared" si="132"/>
        <v>-66.413731871618012</v>
      </c>
      <c r="AD405" s="22">
        <f t="shared" si="133"/>
        <v>55.727737918581433</v>
      </c>
      <c r="AE405" s="22">
        <f t="shared" si="134"/>
        <v>-3697.5754579037639</v>
      </c>
      <c r="AH405" s="10">
        <v>-4000</v>
      </c>
      <c r="AI405" s="21">
        <f>AE405</f>
        <v>-3697.5754579037639</v>
      </c>
      <c r="AJ405" s="23">
        <f>AE404</f>
        <v>5091.3164172565357</v>
      </c>
      <c r="AK405" s="26">
        <f>AE403</f>
        <v>12520.836671604384</v>
      </c>
      <c r="AL405" s="27">
        <f>AE402</f>
        <v>18778.931772126998</v>
      </c>
      <c r="AM405" s="29">
        <f>AE401</f>
        <v>24194.839347756919</v>
      </c>
      <c r="AO405" s="10">
        <v>-4000</v>
      </c>
      <c r="AP405" s="21">
        <f>AE405</f>
        <v>-3697.5754579037639</v>
      </c>
      <c r="AQ405" s="23">
        <f>AE404</f>
        <v>5091.3164172565357</v>
      </c>
      <c r="AR405" s="26">
        <f>AE403</f>
        <v>12520.836671604384</v>
      </c>
      <c r="AS405" s="27">
        <f>AE402</f>
        <v>18778.931772126998</v>
      </c>
      <c r="AT405" s="29">
        <f>AE401</f>
        <v>24194.839347756919</v>
      </c>
    </row>
    <row r="407" spans="9:46" x14ac:dyDescent="0.25">
      <c r="I407" s="3">
        <v>0</v>
      </c>
      <c r="J407" s="3">
        <v>0</v>
      </c>
      <c r="K407" s="10">
        <f>IF(I407&gt;0,(C$153*I407^2+C$154*I407+C$155),IF(I407&lt;0,-(C$157*(-I407)^2+C$158*(-I407)+C$159),0))</f>
        <v>0</v>
      </c>
      <c r="L407" s="10">
        <f>K407*COS(RADIANS(J407))</f>
        <v>0</v>
      </c>
      <c r="M407" s="10">
        <f>K407*SIN(RADIANS(J407))</f>
        <v>0</v>
      </c>
      <c r="N407" s="10">
        <f>(L407*(C$150+C$151*SIN(RADIANS(J407))))+(-M407*(C$149+C$151*COS(RADIANS(J407))))</f>
        <v>0</v>
      </c>
      <c r="O407" s="10"/>
      <c r="P407" s="3">
        <v>4000</v>
      </c>
      <c r="Q407" s="3">
        <v>40</v>
      </c>
      <c r="R407" s="10">
        <f>IF(P407&gt;0,(C$153*P407^2+C$154*P407+C$155),IF(P407&lt;0,-(C$157*(-P407)^2+C$158*(-P407)+C$159),0))</f>
        <v>194.24242424242431</v>
      </c>
      <c r="S407" s="10">
        <f>R407*COS(RADIANS(Q407))</f>
        <v>148.79832970886821</v>
      </c>
      <c r="T407" s="10">
        <f>R407*SIN(RADIANS(Q407))</f>
        <v>124.8566235785066</v>
      </c>
      <c r="U407" s="10">
        <f>(-S407*(C$150-C$151*SIN(RADIANS(Q407))))+(-T407*(C$149+K$151*COS(RADIANS(Q407))))</f>
        <v>-42772.247776547505</v>
      </c>
      <c r="W407" s="10">
        <f>L407+S407</f>
        <v>148.79832970886821</v>
      </c>
      <c r="X407" s="10">
        <f>M407+T407</f>
        <v>124.8566235785066</v>
      </c>
      <c r="Y407" s="10">
        <f>N407+U407</f>
        <v>-42772.247776547505</v>
      </c>
      <c r="AA407" s="3">
        <v>4000</v>
      </c>
      <c r="AB407" s="3">
        <v>40</v>
      </c>
      <c r="AC407" s="15">
        <f t="shared" ref="AC407:AC427" si="144">W407</f>
        <v>148.79832970886821</v>
      </c>
      <c r="AD407" s="15">
        <f t="shared" ref="AD407:AD427" si="145">X407</f>
        <v>124.8566235785066</v>
      </c>
      <c r="AE407" s="15">
        <f t="shared" ref="AE407:AE427" si="146">Y407</f>
        <v>-42772.247776547505</v>
      </c>
      <c r="AH407" s="10">
        <v>4000</v>
      </c>
      <c r="AI407" s="21">
        <f>AC411</f>
        <v>148.79832970886821</v>
      </c>
      <c r="AJ407" s="23">
        <f>AC410</f>
        <v>182.52817270417196</v>
      </c>
      <c r="AK407" s="26">
        <f>AC409</f>
        <v>194.24242424242431</v>
      </c>
      <c r="AL407" s="27">
        <f>AC408</f>
        <v>182.52817270417196</v>
      </c>
      <c r="AM407" s="29">
        <f>AC407</f>
        <v>148.79832970886821</v>
      </c>
      <c r="AN407" s="10"/>
      <c r="AO407" s="10">
        <v>4000</v>
      </c>
      <c r="AP407" s="21">
        <f>AC411</f>
        <v>148.79832970886821</v>
      </c>
      <c r="AQ407" s="23">
        <f>AC410</f>
        <v>182.52817270417196</v>
      </c>
      <c r="AR407" s="26">
        <f>AC409</f>
        <v>194.24242424242431</v>
      </c>
      <c r="AS407" s="27">
        <f>AC408</f>
        <v>182.52817270417196</v>
      </c>
      <c r="AT407" s="29">
        <f>AC407</f>
        <v>148.79832970886821</v>
      </c>
    </row>
    <row r="408" spans="9:46" x14ac:dyDescent="0.25">
      <c r="I408" s="3">
        <v>0</v>
      </c>
      <c r="J408" s="3">
        <v>0</v>
      </c>
      <c r="K408" s="10">
        <f t="shared" ref="K408:K427" si="147">IF(I408&gt;0,(C$153*I408^2+C$154*I408+C$155),IF(I408&lt;0,-(C$157*(-I408)^2+C$158*(-I408)+C$159),0))</f>
        <v>0</v>
      </c>
      <c r="L408" s="10">
        <f t="shared" ref="L408:L427" si="148">K408*COS(RADIANS(J408))</f>
        <v>0</v>
      </c>
      <c r="M408" s="10">
        <f t="shared" ref="M408:M427" si="149">K408*SIN(RADIANS(J408))</f>
        <v>0</v>
      </c>
      <c r="N408" s="10">
        <f>(L408*(C$150+C$151*SIN(RADIANS(J408))))+(-M408*(C$149+C$151*COS(RADIANS(J408))))</f>
        <v>0</v>
      </c>
      <c r="O408" s="10"/>
      <c r="P408" s="3">
        <v>4000</v>
      </c>
      <c r="Q408" s="3">
        <v>20</v>
      </c>
      <c r="R408" s="10">
        <f t="shared" ref="R408:R427" si="150">IF(P408&gt;0,(C$153*P408^2+C$154*P408+C$155),IF(P408&lt;0,-(C$157*(-P408)^2+C$158*(-P408)+C$159),0))</f>
        <v>194.24242424242431</v>
      </c>
      <c r="S408" s="10">
        <f t="shared" ref="S408:S427" si="151">R408*COS(RADIANS(Q408))</f>
        <v>182.52817270417196</v>
      </c>
      <c r="T408" s="10">
        <f t="shared" ref="T408:T427" si="152">R408*SIN(RADIANS(Q408))</f>
        <v>66.434821779319307</v>
      </c>
      <c r="U408" s="10">
        <f>(-S408*(C$150-C$151*SIN(RADIANS(Q408))))+(-T408*(C$149+K$151*COS(RADIANS(Q408))))</f>
        <v>-31940.432625287656</v>
      </c>
      <c r="W408" s="10">
        <f t="shared" ref="W408:W427" si="153">L408+S408</f>
        <v>182.52817270417196</v>
      </c>
      <c r="X408" s="10">
        <f t="shared" ref="X408:X427" si="154">M408+T408</f>
        <v>66.434821779319307</v>
      </c>
      <c r="Y408" s="10">
        <f t="shared" ref="Y408:Y427" si="155">N408+U408</f>
        <v>-31940.432625287656</v>
      </c>
      <c r="AA408" s="3">
        <v>4000</v>
      </c>
      <c r="AB408" s="3">
        <v>20</v>
      </c>
      <c r="AC408" s="28">
        <f t="shared" si="144"/>
        <v>182.52817270417196</v>
      </c>
      <c r="AD408" s="28">
        <f t="shared" si="145"/>
        <v>66.434821779319307</v>
      </c>
      <c r="AE408" s="28">
        <f t="shared" si="146"/>
        <v>-31940.432625287656</v>
      </c>
      <c r="AH408" s="10">
        <v>2000</v>
      </c>
      <c r="AI408" s="21">
        <f>AC416</f>
        <v>7.9854329828160875</v>
      </c>
      <c r="AJ408" s="23">
        <f>AC415</f>
        <v>9.7955836833441072</v>
      </c>
      <c r="AK408" s="26">
        <f>AC414</f>
        <v>10.424242424242522</v>
      </c>
      <c r="AL408" s="27">
        <f>AC413</f>
        <v>9.7955836833441072</v>
      </c>
      <c r="AM408" s="29">
        <f>AC412</f>
        <v>7.9854329828160875</v>
      </c>
      <c r="AN408" s="10"/>
      <c r="AO408" s="10">
        <v>2000</v>
      </c>
      <c r="AP408" s="21">
        <f>AC416</f>
        <v>7.9854329828160875</v>
      </c>
      <c r="AQ408" s="23">
        <f>AC415</f>
        <v>9.7955836833441072</v>
      </c>
      <c r="AR408" s="26">
        <f>AC414</f>
        <v>10.424242424242522</v>
      </c>
      <c r="AS408" s="27">
        <f>AC413</f>
        <v>9.7955836833441072</v>
      </c>
      <c r="AT408" s="29">
        <f>AC412</f>
        <v>7.9854329828160875</v>
      </c>
    </row>
    <row r="409" spans="9:46" x14ac:dyDescent="0.25">
      <c r="I409" s="3">
        <v>0</v>
      </c>
      <c r="J409" s="3">
        <v>0</v>
      </c>
      <c r="K409" s="10">
        <f t="shared" si="147"/>
        <v>0</v>
      </c>
      <c r="L409" s="10">
        <f t="shared" si="148"/>
        <v>0</v>
      </c>
      <c r="M409" s="10">
        <f t="shared" si="149"/>
        <v>0</v>
      </c>
      <c r="N409" s="10">
        <f>(L409*(C$150+C$151*SIN(RADIANS(J409))))+(-M409*(C$149+C$151*COS(RADIANS(J409))))</f>
        <v>0</v>
      </c>
      <c r="O409" s="10"/>
      <c r="P409" s="3">
        <v>4000</v>
      </c>
      <c r="Q409" s="3">
        <v>0</v>
      </c>
      <c r="R409" s="10">
        <f t="shared" si="150"/>
        <v>194.24242424242431</v>
      </c>
      <c r="S409" s="10">
        <f t="shared" si="151"/>
        <v>194.24242424242431</v>
      </c>
      <c r="T409" s="10">
        <f t="shared" si="152"/>
        <v>0</v>
      </c>
      <c r="U409" s="10">
        <f>(-S409*(C$150-C$151*SIN(RADIANS(Q409))))+(-T409*(C$149+K$151*COS(RADIANS(Q409))))</f>
        <v>-19424.242424242431</v>
      </c>
      <c r="W409" s="10">
        <f t="shared" si="153"/>
        <v>194.24242424242431</v>
      </c>
      <c r="X409" s="10">
        <f t="shared" si="154"/>
        <v>0</v>
      </c>
      <c r="Y409" s="10">
        <f t="shared" si="155"/>
        <v>-19424.242424242431</v>
      </c>
      <c r="AA409" s="3">
        <v>4000</v>
      </c>
      <c r="AB409" s="3">
        <v>0</v>
      </c>
      <c r="AC409" s="25">
        <f t="shared" si="144"/>
        <v>194.24242424242431</v>
      </c>
      <c r="AD409" s="25">
        <f t="shared" si="145"/>
        <v>0</v>
      </c>
      <c r="AE409" s="25">
        <f t="shared" si="146"/>
        <v>-19424.242424242431</v>
      </c>
      <c r="AH409" s="10">
        <v>0</v>
      </c>
      <c r="AI409" s="20"/>
      <c r="AJ409" s="20"/>
      <c r="AK409" s="20"/>
      <c r="AL409" s="20"/>
      <c r="AM409" s="20"/>
      <c r="AN409" s="10"/>
      <c r="AO409" s="10">
        <v>0</v>
      </c>
      <c r="AP409" s="20"/>
      <c r="AQ409" s="20"/>
      <c r="AR409" s="20"/>
      <c r="AS409" s="20"/>
      <c r="AT409" s="20"/>
    </row>
    <row r="410" spans="9:46" x14ac:dyDescent="0.25">
      <c r="I410" s="3">
        <v>0</v>
      </c>
      <c r="J410" s="3">
        <v>0</v>
      </c>
      <c r="K410" s="10">
        <f t="shared" si="147"/>
        <v>0</v>
      </c>
      <c r="L410" s="10">
        <f t="shared" si="148"/>
        <v>0</v>
      </c>
      <c r="M410" s="10">
        <f t="shared" si="149"/>
        <v>0</v>
      </c>
      <c r="N410" s="10">
        <f>(L410*(C$150+C$151*SIN(RADIANS(J410))))+(-M410*(C$149+C$151*COS(RADIANS(J410))))</f>
        <v>0</v>
      </c>
      <c r="O410" s="10"/>
      <c r="P410" s="3">
        <v>4000</v>
      </c>
      <c r="Q410" s="3">
        <v>-20</v>
      </c>
      <c r="R410" s="10">
        <f t="shared" si="150"/>
        <v>194.24242424242431</v>
      </c>
      <c r="S410" s="10">
        <f t="shared" si="151"/>
        <v>182.52817270417196</v>
      </c>
      <c r="T410" s="10">
        <f t="shared" si="152"/>
        <v>-66.434821779319307</v>
      </c>
      <c r="U410" s="10">
        <f>(-S410*(C$150-C$151*SIN(RADIANS(Q410))))+(-T410*(C$149+K$151*COS(RADIANS(Q410))))</f>
        <v>-4565.2019155467351</v>
      </c>
      <c r="W410" s="10">
        <f t="shared" si="153"/>
        <v>182.52817270417196</v>
      </c>
      <c r="X410" s="10">
        <f t="shared" si="154"/>
        <v>-66.434821779319307</v>
      </c>
      <c r="Y410" s="10">
        <f t="shared" si="155"/>
        <v>-4565.2019155467351</v>
      </c>
      <c r="AA410" s="3">
        <v>4000</v>
      </c>
      <c r="AB410" s="3">
        <v>-20</v>
      </c>
      <c r="AC410" s="24">
        <f t="shared" si="144"/>
        <v>182.52817270417196</v>
      </c>
      <c r="AD410" s="24">
        <f t="shared" si="145"/>
        <v>-66.434821779319307</v>
      </c>
      <c r="AE410" s="24">
        <f t="shared" si="146"/>
        <v>-4565.2019155467351</v>
      </c>
      <c r="AH410" s="10">
        <v>-2000</v>
      </c>
      <c r="AI410" s="21">
        <f>AC422</f>
        <v>-3.9927164914080437</v>
      </c>
      <c r="AJ410" s="23">
        <f>AC421</f>
        <v>-4.8977918416720536</v>
      </c>
      <c r="AK410" s="26">
        <f>AC420</f>
        <v>-5.2121212121212608</v>
      </c>
      <c r="AL410" s="27">
        <f>AC419</f>
        <v>-4.8977918416720536</v>
      </c>
      <c r="AM410" s="29">
        <f>AC418</f>
        <v>-3.9927164914080437</v>
      </c>
      <c r="AN410" s="10"/>
      <c r="AO410" s="10">
        <v>-2000</v>
      </c>
      <c r="AP410" s="21">
        <f>AC422</f>
        <v>-3.9927164914080437</v>
      </c>
      <c r="AQ410" s="23">
        <f>AC421</f>
        <v>-4.8977918416720536</v>
      </c>
      <c r="AR410" s="26">
        <f>AC420</f>
        <v>-5.2121212121212608</v>
      </c>
      <c r="AS410" s="27">
        <f>AC419</f>
        <v>-4.8977918416720536</v>
      </c>
      <c r="AT410" s="29">
        <f>AC418</f>
        <v>-3.9927164914080437</v>
      </c>
    </row>
    <row r="411" spans="9:46" x14ac:dyDescent="0.25">
      <c r="I411" s="3">
        <v>0</v>
      </c>
      <c r="J411" s="3">
        <v>0</v>
      </c>
      <c r="K411" s="10">
        <f t="shared" si="147"/>
        <v>0</v>
      </c>
      <c r="L411" s="10">
        <f t="shared" si="148"/>
        <v>0</v>
      </c>
      <c r="M411" s="10">
        <f t="shared" si="149"/>
        <v>0</v>
      </c>
      <c r="N411" s="10">
        <f>(L411*(C$150+C$151*SIN(RADIANS(J411))))+(-M411*(C$149+C$151*COS(RADIANS(J411))))</f>
        <v>0</v>
      </c>
      <c r="O411" s="10"/>
      <c r="P411" s="3">
        <v>4000</v>
      </c>
      <c r="Q411" s="3">
        <v>-40</v>
      </c>
      <c r="R411" s="10">
        <f t="shared" si="150"/>
        <v>194.24242424242431</v>
      </c>
      <c r="S411" s="10">
        <f t="shared" si="151"/>
        <v>148.79832970886821</v>
      </c>
      <c r="T411" s="10">
        <f t="shared" si="152"/>
        <v>-124.8566235785066</v>
      </c>
      <c r="U411" s="10">
        <f>(-S411*(C$150-C$151*SIN(RADIANS(Q411))))+(-T411*(C$149+K$151*COS(RADIANS(Q411))))</f>
        <v>13012.581834773864</v>
      </c>
      <c r="W411" s="10">
        <f t="shared" si="153"/>
        <v>148.79832970886821</v>
      </c>
      <c r="X411" s="10">
        <f t="shared" si="154"/>
        <v>-124.8566235785066</v>
      </c>
      <c r="Y411" s="10">
        <f t="shared" si="155"/>
        <v>13012.581834773864</v>
      </c>
      <c r="AA411" s="3">
        <v>4000</v>
      </c>
      <c r="AB411" s="3">
        <v>-40</v>
      </c>
      <c r="AC411" s="22">
        <f t="shared" si="144"/>
        <v>148.79832970886821</v>
      </c>
      <c r="AD411" s="22">
        <f t="shared" si="145"/>
        <v>-124.8566235785066</v>
      </c>
      <c r="AE411" s="22">
        <f t="shared" si="146"/>
        <v>13012.581834773864</v>
      </c>
      <c r="AH411" s="10">
        <v>-4000</v>
      </c>
      <c r="AI411" s="21">
        <f>AC427</f>
        <v>-74.399164854434105</v>
      </c>
      <c r="AJ411" s="23">
        <f>AC426</f>
        <v>-91.264086352085982</v>
      </c>
      <c r="AK411" s="26">
        <f>AC425</f>
        <v>-97.121212121212153</v>
      </c>
      <c r="AL411" s="27">
        <f>AC424</f>
        <v>-91.264086352085982</v>
      </c>
      <c r="AM411" s="29">
        <f>AC423</f>
        <v>-74.399164854434105</v>
      </c>
      <c r="AN411" s="10"/>
      <c r="AO411" s="10">
        <v>-4000</v>
      </c>
      <c r="AP411" s="21">
        <f>AC427</f>
        <v>-74.399164854434105</v>
      </c>
      <c r="AQ411" s="23">
        <f>AC426</f>
        <v>-91.264086352085982</v>
      </c>
      <c r="AR411" s="26">
        <f>AC425</f>
        <v>-97.121212121212153</v>
      </c>
      <c r="AS411" s="27">
        <f>AC424</f>
        <v>-91.264086352085982</v>
      </c>
      <c r="AT411" s="29">
        <f>AC423</f>
        <v>-74.399164854434105</v>
      </c>
    </row>
    <row r="412" spans="9:46" x14ac:dyDescent="0.25">
      <c r="I412" s="3">
        <v>0</v>
      </c>
      <c r="J412" s="3">
        <v>0</v>
      </c>
      <c r="K412" s="10">
        <f t="shared" si="147"/>
        <v>0</v>
      </c>
      <c r="L412" s="10">
        <f t="shared" si="148"/>
        <v>0</v>
      </c>
      <c r="M412" s="10">
        <f t="shared" si="149"/>
        <v>0</v>
      </c>
      <c r="N412" s="10">
        <f>(L412*(C$150+C$151*SIN(RADIANS(J412))))+(-M412*(C$149+C$151*COS(RADIANS(J412))))</f>
        <v>0</v>
      </c>
      <c r="O412" s="10"/>
      <c r="P412" s="3">
        <v>2000</v>
      </c>
      <c r="Q412" s="3">
        <v>40</v>
      </c>
      <c r="R412" s="10">
        <f t="shared" si="150"/>
        <v>10.424242424242522</v>
      </c>
      <c r="S412" s="10">
        <f t="shared" si="151"/>
        <v>7.9854329828160875</v>
      </c>
      <c r="T412" s="10">
        <f t="shared" si="152"/>
        <v>6.7005738706718656</v>
      </c>
      <c r="U412" s="10">
        <f>(-S412*(C$150-C$151*SIN(RADIANS(Q412))))+(-T412*(C$149+K$151*COS(RADIANS(Q412))))</f>
        <v>-2295.4217215495282</v>
      </c>
      <c r="W412" s="10">
        <f t="shared" si="153"/>
        <v>7.9854329828160875</v>
      </c>
      <c r="X412" s="10">
        <f t="shared" si="154"/>
        <v>6.7005738706718656</v>
      </c>
      <c r="Y412" s="10">
        <f t="shared" si="155"/>
        <v>-2295.4217215495282</v>
      </c>
      <c r="AA412" s="3">
        <v>2000</v>
      </c>
      <c r="AB412" s="3">
        <v>40</v>
      </c>
      <c r="AC412" s="15">
        <f t="shared" si="144"/>
        <v>7.9854329828160875</v>
      </c>
      <c r="AD412" s="15">
        <f t="shared" si="145"/>
        <v>6.7005738706718656</v>
      </c>
      <c r="AE412" s="15">
        <f t="shared" si="146"/>
        <v>-2295.4217215495282</v>
      </c>
      <c r="AH412" s="10"/>
      <c r="AI412" s="10"/>
      <c r="AJ412" s="10"/>
      <c r="AK412" s="10"/>
      <c r="AL412" s="10"/>
      <c r="AM412" s="10"/>
      <c r="AN412" s="10"/>
      <c r="AO412" s="10"/>
      <c r="AP412" s="10"/>
      <c r="AQ412" s="10"/>
      <c r="AR412" s="10"/>
      <c r="AS412" s="10"/>
      <c r="AT412" s="10"/>
    </row>
    <row r="413" spans="9:46" x14ac:dyDescent="0.25">
      <c r="I413" s="3">
        <v>0</v>
      </c>
      <c r="J413" s="3">
        <v>0</v>
      </c>
      <c r="K413" s="10">
        <f t="shared" si="147"/>
        <v>0</v>
      </c>
      <c r="L413" s="10">
        <f t="shared" si="148"/>
        <v>0</v>
      </c>
      <c r="M413" s="10">
        <f t="shared" si="149"/>
        <v>0</v>
      </c>
      <c r="N413" s="10">
        <f>(L413*(C$150+C$151*SIN(RADIANS(J413))))+(-M413*(C$149+C$151*COS(RADIANS(J413))))</f>
        <v>0</v>
      </c>
      <c r="O413" s="10"/>
      <c r="P413" s="3">
        <v>2000</v>
      </c>
      <c r="Q413" s="3">
        <v>20</v>
      </c>
      <c r="R413" s="10">
        <f t="shared" si="150"/>
        <v>10.424242424242522</v>
      </c>
      <c r="S413" s="10">
        <f t="shared" si="151"/>
        <v>9.7955836833441072</v>
      </c>
      <c r="T413" s="10">
        <f t="shared" si="152"/>
        <v>3.5653008880009436</v>
      </c>
      <c r="U413" s="10">
        <f>(-S413*(C$150-C$151*SIN(RADIANS(Q413))))+(-T413*(C$149+K$151*COS(RADIANS(Q413))))</f>
        <v>-1714.1199412011006</v>
      </c>
      <c r="W413" s="10">
        <f t="shared" si="153"/>
        <v>9.7955836833441072</v>
      </c>
      <c r="X413" s="10">
        <f t="shared" si="154"/>
        <v>3.5653008880009436</v>
      </c>
      <c r="Y413" s="10">
        <f t="shared" si="155"/>
        <v>-1714.1199412011006</v>
      </c>
      <c r="AA413" s="3">
        <v>2000</v>
      </c>
      <c r="AB413" s="3">
        <v>20</v>
      </c>
      <c r="AC413" s="28">
        <f t="shared" si="144"/>
        <v>9.7955836833441072</v>
      </c>
      <c r="AD413" s="28">
        <f t="shared" si="145"/>
        <v>3.5653008880009436</v>
      </c>
      <c r="AE413" s="28">
        <f t="shared" si="146"/>
        <v>-1714.1199412011006</v>
      </c>
      <c r="AH413" s="10"/>
      <c r="AI413" s="10"/>
      <c r="AJ413" s="10"/>
      <c r="AK413" s="10"/>
      <c r="AL413" s="10"/>
      <c r="AM413" s="10"/>
      <c r="AN413" s="10"/>
      <c r="AO413" s="10"/>
      <c r="AP413" s="10"/>
      <c r="AQ413" s="10"/>
      <c r="AR413" s="10"/>
      <c r="AS413" s="10"/>
      <c r="AT413" s="10"/>
    </row>
    <row r="414" spans="9:46" x14ac:dyDescent="0.25">
      <c r="I414" s="3">
        <v>0</v>
      </c>
      <c r="J414" s="3">
        <v>0</v>
      </c>
      <c r="K414" s="10">
        <f t="shared" si="147"/>
        <v>0</v>
      </c>
      <c r="L414" s="10">
        <f t="shared" si="148"/>
        <v>0</v>
      </c>
      <c r="M414" s="10">
        <f t="shared" si="149"/>
        <v>0</v>
      </c>
      <c r="N414" s="10">
        <f>(L414*(C$150+C$151*SIN(RADIANS(J414))))+(-M414*(C$149+C$151*COS(RADIANS(J414))))</f>
        <v>0</v>
      </c>
      <c r="O414" s="10"/>
      <c r="P414" s="3">
        <v>2000</v>
      </c>
      <c r="Q414" s="3">
        <v>0</v>
      </c>
      <c r="R414" s="10">
        <f t="shared" si="150"/>
        <v>10.424242424242522</v>
      </c>
      <c r="S414" s="10">
        <f t="shared" si="151"/>
        <v>10.424242424242522</v>
      </c>
      <c r="T414" s="10">
        <f t="shared" si="152"/>
        <v>0</v>
      </c>
      <c r="U414" s="10">
        <f>(-S414*(C$150-C$151*SIN(RADIANS(Q414))))+(-T414*(C$149+K$151*COS(RADIANS(Q414))))</f>
        <v>-1042.424242424252</v>
      </c>
      <c r="W414" s="10">
        <f t="shared" si="153"/>
        <v>10.424242424242522</v>
      </c>
      <c r="X414" s="10">
        <f t="shared" si="154"/>
        <v>0</v>
      </c>
      <c r="Y414" s="10">
        <f t="shared" si="155"/>
        <v>-1042.424242424252</v>
      </c>
      <c r="AA414" s="3">
        <v>2000</v>
      </c>
      <c r="AB414" s="3">
        <v>0</v>
      </c>
      <c r="AC414" s="25">
        <f t="shared" si="144"/>
        <v>10.424242424242522</v>
      </c>
      <c r="AD414" s="25">
        <f t="shared" si="145"/>
        <v>0</v>
      </c>
      <c r="AE414" s="25">
        <f t="shared" si="146"/>
        <v>-1042.424242424252</v>
      </c>
      <c r="AH414" s="10"/>
      <c r="AI414" s="10">
        <v>-40</v>
      </c>
      <c r="AJ414" s="10">
        <v>-20</v>
      </c>
      <c r="AK414" s="10">
        <v>0</v>
      </c>
      <c r="AL414" s="10">
        <v>20</v>
      </c>
      <c r="AM414" s="10">
        <v>40</v>
      </c>
      <c r="AN414" s="10"/>
      <c r="AO414" s="10"/>
      <c r="AP414" s="10">
        <v>-40</v>
      </c>
      <c r="AQ414" s="10">
        <v>-20</v>
      </c>
      <c r="AR414" s="10">
        <v>0</v>
      </c>
      <c r="AS414" s="10">
        <v>20</v>
      </c>
      <c r="AT414" s="10">
        <v>40</v>
      </c>
    </row>
    <row r="415" spans="9:46" x14ac:dyDescent="0.25">
      <c r="I415" s="3">
        <v>0</v>
      </c>
      <c r="J415" s="3">
        <v>0</v>
      </c>
      <c r="K415" s="10">
        <f t="shared" si="147"/>
        <v>0</v>
      </c>
      <c r="L415" s="10">
        <f t="shared" si="148"/>
        <v>0</v>
      </c>
      <c r="M415" s="10">
        <f t="shared" si="149"/>
        <v>0</v>
      </c>
      <c r="N415" s="10">
        <f>(L415*(C$150+C$151*SIN(RADIANS(J415))))+(-M415*(C$149+C$151*COS(RADIANS(J415))))</f>
        <v>0</v>
      </c>
      <c r="O415" s="10"/>
      <c r="P415" s="3">
        <v>2000</v>
      </c>
      <c r="Q415" s="3">
        <v>-20</v>
      </c>
      <c r="R415" s="10">
        <f t="shared" si="150"/>
        <v>10.424242424242522</v>
      </c>
      <c r="S415" s="10">
        <f t="shared" si="151"/>
        <v>9.7955836833441072</v>
      </c>
      <c r="T415" s="10">
        <f t="shared" si="152"/>
        <v>-3.5653008880009436</v>
      </c>
      <c r="U415" s="10">
        <f>(-S415*(C$150-C$151*SIN(RADIANS(Q415))))+(-T415*(C$149+K$151*COS(RADIANS(Q415))))</f>
        <v>-244.99679546772109</v>
      </c>
      <c r="W415" s="10">
        <f t="shared" si="153"/>
        <v>9.7955836833441072</v>
      </c>
      <c r="X415" s="10">
        <f t="shared" si="154"/>
        <v>-3.5653008880009436</v>
      </c>
      <c r="Y415" s="10">
        <f t="shared" si="155"/>
        <v>-244.99679546772109</v>
      </c>
      <c r="AA415" s="3">
        <v>2000</v>
      </c>
      <c r="AB415" s="3">
        <v>-20</v>
      </c>
      <c r="AC415" s="24">
        <f t="shared" si="144"/>
        <v>9.7955836833441072</v>
      </c>
      <c r="AD415" s="24">
        <f t="shared" si="145"/>
        <v>-3.5653008880009436</v>
      </c>
      <c r="AE415" s="24">
        <f t="shared" si="146"/>
        <v>-244.99679546772109</v>
      </c>
      <c r="AH415" s="10">
        <v>4000</v>
      </c>
      <c r="AI415" s="21">
        <f>AD411</f>
        <v>-124.8566235785066</v>
      </c>
      <c r="AJ415" s="23">
        <f>AD410</f>
        <v>-66.434821779319307</v>
      </c>
      <c r="AK415" s="26">
        <f>AD409</f>
        <v>0</v>
      </c>
      <c r="AL415" s="27">
        <f>AD408</f>
        <v>66.434821779319307</v>
      </c>
      <c r="AM415" s="29">
        <f>AD407</f>
        <v>124.8566235785066</v>
      </c>
      <c r="AN415" s="10"/>
      <c r="AO415" s="10">
        <v>4000</v>
      </c>
      <c r="AP415" s="21">
        <f>AD411</f>
        <v>-124.8566235785066</v>
      </c>
      <c r="AQ415" s="23">
        <f>AD410</f>
        <v>-66.434821779319307</v>
      </c>
      <c r="AR415" s="26">
        <f>AD409</f>
        <v>0</v>
      </c>
      <c r="AS415" s="27">
        <f>AD408</f>
        <v>66.434821779319307</v>
      </c>
      <c r="AT415" s="29">
        <f>AD407</f>
        <v>124.8566235785066</v>
      </c>
    </row>
    <row r="416" spans="9:46" x14ac:dyDescent="0.25">
      <c r="I416" s="3">
        <v>0</v>
      </c>
      <c r="J416" s="3">
        <v>0</v>
      </c>
      <c r="K416" s="10">
        <f t="shared" si="147"/>
        <v>0</v>
      </c>
      <c r="L416" s="10">
        <f t="shared" si="148"/>
        <v>0</v>
      </c>
      <c r="M416" s="10">
        <f t="shared" si="149"/>
        <v>0</v>
      </c>
      <c r="N416" s="10">
        <f>(L416*(C$150+C$151*SIN(RADIANS(J416))))+(-M416*(C$149+C$151*COS(RADIANS(J416))))</f>
        <v>0</v>
      </c>
      <c r="O416" s="10"/>
      <c r="P416" s="3">
        <v>2000</v>
      </c>
      <c r="Q416" s="3">
        <v>-40</v>
      </c>
      <c r="R416" s="10">
        <f t="shared" si="150"/>
        <v>10.424242424242522</v>
      </c>
      <c r="S416" s="10">
        <f t="shared" si="151"/>
        <v>7.9854329828160875</v>
      </c>
      <c r="T416" s="10">
        <f t="shared" si="152"/>
        <v>-6.7005738706718656</v>
      </c>
      <c r="U416" s="10">
        <f>(-S416*(C$150-C$151*SIN(RADIANS(Q416))))+(-T416*(C$149+K$151*COS(RADIANS(Q416))))</f>
        <v>698.33512498631057</v>
      </c>
      <c r="W416" s="10">
        <f t="shared" si="153"/>
        <v>7.9854329828160875</v>
      </c>
      <c r="X416" s="10">
        <f t="shared" si="154"/>
        <v>-6.7005738706718656</v>
      </c>
      <c r="Y416" s="10">
        <f t="shared" si="155"/>
        <v>698.33512498631057</v>
      </c>
      <c r="AA416" s="3">
        <v>2000</v>
      </c>
      <c r="AB416" s="3">
        <v>-40</v>
      </c>
      <c r="AC416" s="22">
        <f t="shared" si="144"/>
        <v>7.9854329828160875</v>
      </c>
      <c r="AD416" s="22">
        <f t="shared" si="145"/>
        <v>-6.7005738706718656</v>
      </c>
      <c r="AE416" s="22">
        <f t="shared" si="146"/>
        <v>698.33512498631057</v>
      </c>
      <c r="AH416" s="10">
        <v>2000</v>
      </c>
      <c r="AI416" s="21">
        <f>AD416</f>
        <v>-6.7005738706718656</v>
      </c>
      <c r="AJ416" s="23">
        <f>AD415</f>
        <v>-3.5653008880009436</v>
      </c>
      <c r="AK416" s="26">
        <f>AD414</f>
        <v>0</v>
      </c>
      <c r="AL416" s="27">
        <f>AD413</f>
        <v>3.5653008880009436</v>
      </c>
      <c r="AM416" s="29">
        <f>AD412</f>
        <v>6.7005738706718656</v>
      </c>
      <c r="AN416" s="10"/>
      <c r="AO416" s="10">
        <v>2000</v>
      </c>
      <c r="AP416" s="21">
        <f>AD416</f>
        <v>-6.7005738706718656</v>
      </c>
      <c r="AQ416" s="23">
        <f>AD415</f>
        <v>-3.5653008880009436</v>
      </c>
      <c r="AR416" s="26">
        <f>AD414</f>
        <v>0</v>
      </c>
      <c r="AS416" s="27">
        <f>AD413</f>
        <v>3.5653008880009436</v>
      </c>
      <c r="AT416" s="29">
        <f>AD412</f>
        <v>6.7005738706718656</v>
      </c>
    </row>
    <row r="417" spans="9:46" x14ac:dyDescent="0.25">
      <c r="I417" s="3">
        <v>0</v>
      </c>
      <c r="J417" s="3">
        <v>0</v>
      </c>
      <c r="K417" s="10">
        <f t="shared" si="147"/>
        <v>0</v>
      </c>
      <c r="L417" s="10">
        <f t="shared" si="148"/>
        <v>0</v>
      </c>
      <c r="M417" s="10">
        <f t="shared" si="149"/>
        <v>0</v>
      </c>
      <c r="N417" s="10">
        <f>(L417*(C$150+C$151*SIN(RADIANS(J417))))+(-M417*(C$149+C$151*COS(RADIANS(J417))))</f>
        <v>0</v>
      </c>
      <c r="O417" s="10"/>
      <c r="P417" s="3">
        <v>0</v>
      </c>
      <c r="Q417" s="3">
        <v>0</v>
      </c>
      <c r="R417" s="10">
        <f t="shared" si="150"/>
        <v>0</v>
      </c>
      <c r="S417" s="10">
        <f t="shared" si="151"/>
        <v>0</v>
      </c>
      <c r="T417" s="10">
        <f t="shared" si="152"/>
        <v>0</v>
      </c>
      <c r="U417" s="10">
        <f>(-S417*(C$150-C$151*SIN(RADIANS(Q417))))+(-T417*(C$149+K$151*COS(RADIANS(Q417))))</f>
        <v>0</v>
      </c>
      <c r="W417" s="10">
        <f t="shared" si="153"/>
        <v>0</v>
      </c>
      <c r="X417" s="10">
        <f t="shared" si="154"/>
        <v>0</v>
      </c>
      <c r="Y417" s="10">
        <f t="shared" si="155"/>
        <v>0</v>
      </c>
      <c r="AA417" s="3">
        <v>0</v>
      </c>
      <c r="AB417" s="3">
        <v>0</v>
      </c>
      <c r="AC417" s="10">
        <f t="shared" si="144"/>
        <v>0</v>
      </c>
      <c r="AD417" s="10">
        <f t="shared" si="145"/>
        <v>0</v>
      </c>
      <c r="AE417" s="10">
        <f t="shared" si="146"/>
        <v>0</v>
      </c>
      <c r="AH417" s="10">
        <v>0</v>
      </c>
      <c r="AI417" s="20"/>
      <c r="AJ417" s="20"/>
      <c r="AK417" s="20"/>
      <c r="AL417" s="20"/>
      <c r="AM417" s="20"/>
      <c r="AN417" s="10"/>
      <c r="AO417" s="10">
        <v>0</v>
      </c>
      <c r="AP417" s="20"/>
      <c r="AQ417" s="20"/>
      <c r="AR417" s="20"/>
      <c r="AS417" s="20"/>
      <c r="AT417" s="20"/>
    </row>
    <row r="418" spans="9:46" x14ac:dyDescent="0.25">
      <c r="I418" s="3">
        <v>0</v>
      </c>
      <c r="J418" s="3">
        <v>0</v>
      </c>
      <c r="K418" s="10">
        <f t="shared" si="147"/>
        <v>0</v>
      </c>
      <c r="L418" s="10">
        <f t="shared" si="148"/>
        <v>0</v>
      </c>
      <c r="M418" s="10">
        <f t="shared" si="149"/>
        <v>0</v>
      </c>
      <c r="N418" s="10">
        <f>(L418*(C$150+C$151*SIN(RADIANS(J418))))+(-M418*(C$149+C$151*COS(RADIANS(J418))))</f>
        <v>0</v>
      </c>
      <c r="O418" s="10"/>
      <c r="P418" s="3">
        <v>-2000</v>
      </c>
      <c r="Q418" s="3">
        <v>40</v>
      </c>
      <c r="R418" s="10">
        <f t="shared" si="150"/>
        <v>-5.2121212121212608</v>
      </c>
      <c r="S418" s="10">
        <f t="shared" si="151"/>
        <v>-3.9927164914080437</v>
      </c>
      <c r="T418" s="10">
        <f t="shared" si="152"/>
        <v>-3.3502869353359328</v>
      </c>
      <c r="U418" s="10">
        <f>(-S418*(C$150-C$151*SIN(RADIANS(Q418))))+(-T418*(C$149+K$151*COS(RADIANS(Q418))))</f>
        <v>1147.7108607747641</v>
      </c>
      <c r="W418" s="10">
        <f t="shared" si="153"/>
        <v>-3.9927164914080437</v>
      </c>
      <c r="X418" s="10">
        <f t="shared" si="154"/>
        <v>-3.3502869353359328</v>
      </c>
      <c r="Y418" s="10">
        <f t="shared" si="155"/>
        <v>1147.7108607747641</v>
      </c>
      <c r="AA418" s="3">
        <v>-2000</v>
      </c>
      <c r="AB418" s="3">
        <v>40</v>
      </c>
      <c r="AC418" s="15">
        <f t="shared" si="144"/>
        <v>-3.9927164914080437</v>
      </c>
      <c r="AD418" s="15">
        <f t="shared" si="145"/>
        <v>-3.3502869353359328</v>
      </c>
      <c r="AE418" s="15">
        <f t="shared" si="146"/>
        <v>1147.7108607747641</v>
      </c>
      <c r="AH418" s="10">
        <v>-2000</v>
      </c>
      <c r="AI418" s="21">
        <f>AD422</f>
        <v>3.3502869353359328</v>
      </c>
      <c r="AJ418" s="23">
        <f>AD421</f>
        <v>1.7826504440004718</v>
      </c>
      <c r="AK418" s="26">
        <f>AD420</f>
        <v>0</v>
      </c>
      <c r="AL418" s="27">
        <f>AD419</f>
        <v>-1.7826504440004718</v>
      </c>
      <c r="AM418" s="29">
        <f>AD418</f>
        <v>-3.3502869353359328</v>
      </c>
      <c r="AN418" s="10"/>
      <c r="AO418" s="10">
        <v>-2000</v>
      </c>
      <c r="AP418" s="21">
        <f>AD422</f>
        <v>3.3502869353359328</v>
      </c>
      <c r="AQ418" s="23">
        <f>AD421</f>
        <v>1.7826504440004718</v>
      </c>
      <c r="AR418" s="26">
        <f>AD420</f>
        <v>0</v>
      </c>
      <c r="AS418" s="27">
        <f>AD419</f>
        <v>-1.7826504440004718</v>
      </c>
      <c r="AT418" s="29">
        <f>AD418</f>
        <v>-3.3502869353359328</v>
      </c>
    </row>
    <row r="419" spans="9:46" x14ac:dyDescent="0.25">
      <c r="I419" s="3">
        <v>0</v>
      </c>
      <c r="J419" s="3">
        <v>0</v>
      </c>
      <c r="K419" s="10">
        <f t="shared" si="147"/>
        <v>0</v>
      </c>
      <c r="L419" s="10">
        <f t="shared" si="148"/>
        <v>0</v>
      </c>
      <c r="M419" s="10">
        <f t="shared" si="149"/>
        <v>0</v>
      </c>
      <c r="N419" s="10">
        <f>(L419*(C$150+C$151*SIN(RADIANS(J419))))+(-M419*(C$149+C$151*COS(RADIANS(J419))))</f>
        <v>0</v>
      </c>
      <c r="O419" s="10"/>
      <c r="P419" s="3">
        <v>-2000</v>
      </c>
      <c r="Q419" s="3">
        <v>20</v>
      </c>
      <c r="R419" s="10">
        <f t="shared" si="150"/>
        <v>-5.2121212121212608</v>
      </c>
      <c r="S419" s="10">
        <f t="shared" si="151"/>
        <v>-4.8977918416720536</v>
      </c>
      <c r="T419" s="10">
        <f t="shared" si="152"/>
        <v>-1.7826504440004718</v>
      </c>
      <c r="U419" s="10">
        <f>(-S419*(C$150-C$151*SIN(RADIANS(Q419))))+(-T419*(C$149+K$151*COS(RADIANS(Q419))))</f>
        <v>857.05997060055029</v>
      </c>
      <c r="W419" s="10">
        <f t="shared" si="153"/>
        <v>-4.8977918416720536</v>
      </c>
      <c r="X419" s="10">
        <f t="shared" si="154"/>
        <v>-1.7826504440004718</v>
      </c>
      <c r="Y419" s="10">
        <f t="shared" si="155"/>
        <v>857.05997060055029</v>
      </c>
      <c r="AA419" s="3">
        <v>-2000</v>
      </c>
      <c r="AB419" s="3">
        <v>20</v>
      </c>
      <c r="AC419" s="28">
        <f t="shared" si="144"/>
        <v>-4.8977918416720536</v>
      </c>
      <c r="AD419" s="28">
        <f t="shared" si="145"/>
        <v>-1.7826504440004718</v>
      </c>
      <c r="AE419" s="28">
        <f t="shared" si="146"/>
        <v>857.05997060055029</v>
      </c>
      <c r="AH419" s="10">
        <v>-4000</v>
      </c>
      <c r="AI419" s="21">
        <f>AD427</f>
        <v>62.4283117892533</v>
      </c>
      <c r="AJ419" s="23">
        <f>AD426</f>
        <v>33.217410889659654</v>
      </c>
      <c r="AK419" s="26">
        <f>AD425</f>
        <v>0</v>
      </c>
      <c r="AL419" s="27">
        <f>AD424</f>
        <v>-33.217410889659654</v>
      </c>
      <c r="AM419" s="29">
        <f>AD423</f>
        <v>-62.4283117892533</v>
      </c>
      <c r="AN419" s="10"/>
      <c r="AO419" s="10">
        <v>-4000</v>
      </c>
      <c r="AP419" s="21">
        <f>AD427</f>
        <v>62.4283117892533</v>
      </c>
      <c r="AQ419" s="23">
        <f>AD426</f>
        <v>33.217410889659654</v>
      </c>
      <c r="AR419" s="26">
        <f>AD425</f>
        <v>0</v>
      </c>
      <c r="AS419" s="27">
        <f>AD424</f>
        <v>-33.217410889659654</v>
      </c>
      <c r="AT419" s="29">
        <f>AD423</f>
        <v>-62.4283117892533</v>
      </c>
    </row>
    <row r="420" spans="9:46" x14ac:dyDescent="0.25">
      <c r="I420" s="3">
        <v>0</v>
      </c>
      <c r="J420" s="3">
        <v>0</v>
      </c>
      <c r="K420" s="10">
        <f t="shared" si="147"/>
        <v>0</v>
      </c>
      <c r="L420" s="10">
        <f t="shared" si="148"/>
        <v>0</v>
      </c>
      <c r="M420" s="10">
        <f t="shared" si="149"/>
        <v>0</v>
      </c>
      <c r="N420" s="10">
        <f>(L420*(C$150+C$151*SIN(RADIANS(J420))))+(-M420*(C$149+C$151*COS(RADIANS(J420))))</f>
        <v>0</v>
      </c>
      <c r="O420" s="10"/>
      <c r="P420" s="3">
        <v>-2000</v>
      </c>
      <c r="Q420" s="3">
        <v>0</v>
      </c>
      <c r="R420" s="10">
        <f t="shared" si="150"/>
        <v>-5.2121212121212608</v>
      </c>
      <c r="S420" s="10">
        <f t="shared" si="151"/>
        <v>-5.2121212121212608</v>
      </c>
      <c r="T420" s="10">
        <f t="shared" si="152"/>
        <v>0</v>
      </c>
      <c r="U420" s="10">
        <f>(-S420*(C$150-C$151*SIN(RADIANS(Q420))))+(-T420*(C$149+K$151*COS(RADIANS(Q420))))</f>
        <v>521.21212121212602</v>
      </c>
      <c r="W420" s="10">
        <f t="shared" si="153"/>
        <v>-5.2121212121212608</v>
      </c>
      <c r="X420" s="10">
        <f t="shared" si="154"/>
        <v>0</v>
      </c>
      <c r="Y420" s="10">
        <f t="shared" si="155"/>
        <v>521.21212121212602</v>
      </c>
      <c r="AA420" s="3">
        <v>-2000</v>
      </c>
      <c r="AB420" s="3">
        <v>0</v>
      </c>
      <c r="AC420" s="25">
        <f t="shared" si="144"/>
        <v>-5.2121212121212608</v>
      </c>
      <c r="AD420" s="25">
        <f t="shared" si="145"/>
        <v>0</v>
      </c>
      <c r="AE420" s="25">
        <f t="shared" si="146"/>
        <v>521.21212121212602</v>
      </c>
      <c r="AH420" s="10"/>
      <c r="AI420" s="10"/>
      <c r="AJ420" s="10"/>
      <c r="AK420" s="10"/>
      <c r="AL420" s="10"/>
      <c r="AM420" s="10"/>
      <c r="AN420" s="10"/>
      <c r="AO420" s="10"/>
      <c r="AP420" s="10"/>
      <c r="AQ420" s="10"/>
      <c r="AR420" s="10"/>
      <c r="AS420" s="10"/>
      <c r="AT420" s="10"/>
    </row>
    <row r="421" spans="9:46" x14ac:dyDescent="0.25">
      <c r="I421" s="3">
        <v>0</v>
      </c>
      <c r="J421" s="3">
        <v>0</v>
      </c>
      <c r="K421" s="10">
        <f t="shared" si="147"/>
        <v>0</v>
      </c>
      <c r="L421" s="10">
        <f t="shared" si="148"/>
        <v>0</v>
      </c>
      <c r="M421" s="10">
        <f t="shared" si="149"/>
        <v>0</v>
      </c>
      <c r="N421" s="10">
        <f>(L421*(C$150+C$151*SIN(RADIANS(J421))))+(-M421*(C$149+C$151*COS(RADIANS(J421))))</f>
        <v>0</v>
      </c>
      <c r="O421" s="10"/>
      <c r="P421" s="3">
        <v>-2000</v>
      </c>
      <c r="Q421" s="3">
        <v>-20</v>
      </c>
      <c r="R421" s="10">
        <f t="shared" si="150"/>
        <v>-5.2121212121212608</v>
      </c>
      <c r="S421" s="10">
        <f t="shared" si="151"/>
        <v>-4.8977918416720536</v>
      </c>
      <c r="T421" s="10">
        <f t="shared" si="152"/>
        <v>1.7826504440004718</v>
      </c>
      <c r="U421" s="10">
        <f>(-S421*(C$150-C$151*SIN(RADIANS(Q421))))+(-T421*(C$149+K$151*COS(RADIANS(Q421))))</f>
        <v>122.49839773386054</v>
      </c>
      <c r="W421" s="10">
        <f t="shared" si="153"/>
        <v>-4.8977918416720536</v>
      </c>
      <c r="X421" s="10">
        <f t="shared" si="154"/>
        <v>1.7826504440004718</v>
      </c>
      <c r="Y421" s="10">
        <f t="shared" si="155"/>
        <v>122.49839773386054</v>
      </c>
      <c r="AA421" s="3">
        <v>-2000</v>
      </c>
      <c r="AB421" s="3">
        <v>-20</v>
      </c>
      <c r="AC421" s="24">
        <f t="shared" si="144"/>
        <v>-4.8977918416720536</v>
      </c>
      <c r="AD421" s="24">
        <f t="shared" si="145"/>
        <v>1.7826504440004718</v>
      </c>
      <c r="AE421" s="24">
        <f t="shared" si="146"/>
        <v>122.49839773386054</v>
      </c>
      <c r="AH421" s="10"/>
      <c r="AI421" s="10"/>
      <c r="AJ421" s="10"/>
      <c r="AK421" s="10"/>
      <c r="AL421" s="10"/>
      <c r="AM421" s="10"/>
      <c r="AN421" s="10"/>
      <c r="AO421" s="10"/>
      <c r="AP421" s="10"/>
      <c r="AQ421" s="10"/>
      <c r="AR421" s="10"/>
      <c r="AS421" s="10"/>
      <c r="AT421" s="10"/>
    </row>
    <row r="422" spans="9:46" x14ac:dyDescent="0.25">
      <c r="I422" s="3">
        <v>0</v>
      </c>
      <c r="J422" s="3">
        <v>0</v>
      </c>
      <c r="K422" s="10">
        <f t="shared" si="147"/>
        <v>0</v>
      </c>
      <c r="L422" s="10">
        <f t="shared" si="148"/>
        <v>0</v>
      </c>
      <c r="M422" s="10">
        <f t="shared" si="149"/>
        <v>0</v>
      </c>
      <c r="N422" s="10">
        <f>(L422*(C$150+C$151*SIN(RADIANS(J422))))+(-M422*(C$149+C$151*COS(RADIANS(J422))))</f>
        <v>0</v>
      </c>
      <c r="O422" s="10"/>
      <c r="P422" s="3">
        <v>-2000</v>
      </c>
      <c r="Q422" s="3">
        <v>-40</v>
      </c>
      <c r="R422" s="10">
        <f t="shared" si="150"/>
        <v>-5.2121212121212608</v>
      </c>
      <c r="S422" s="10">
        <f t="shared" si="151"/>
        <v>-3.9927164914080437</v>
      </c>
      <c r="T422" s="10">
        <f t="shared" si="152"/>
        <v>3.3502869353359328</v>
      </c>
      <c r="U422" s="10">
        <f>(-S422*(C$150-C$151*SIN(RADIANS(Q422))))+(-T422*(C$149+K$151*COS(RADIANS(Q422))))</f>
        <v>-349.16756249315529</v>
      </c>
      <c r="W422" s="10">
        <f t="shared" si="153"/>
        <v>-3.9927164914080437</v>
      </c>
      <c r="X422" s="10">
        <f t="shared" si="154"/>
        <v>3.3502869353359328</v>
      </c>
      <c r="Y422" s="10">
        <f t="shared" si="155"/>
        <v>-349.16756249315529</v>
      </c>
      <c r="AA422" s="3">
        <v>-2000</v>
      </c>
      <c r="AB422" s="3">
        <v>-40</v>
      </c>
      <c r="AC422" s="22">
        <f t="shared" si="144"/>
        <v>-3.9927164914080437</v>
      </c>
      <c r="AD422" s="22">
        <f t="shared" si="145"/>
        <v>3.3502869353359328</v>
      </c>
      <c r="AE422" s="22">
        <f t="shared" si="146"/>
        <v>-349.16756249315529</v>
      </c>
      <c r="AH422" s="10" t="s">
        <v>92</v>
      </c>
      <c r="AI422" s="10">
        <v>-40</v>
      </c>
      <c r="AJ422" s="10">
        <v>-20</v>
      </c>
      <c r="AK422" s="10">
        <v>0</v>
      </c>
      <c r="AL422" s="10">
        <v>20</v>
      </c>
      <c r="AM422" s="10">
        <v>40</v>
      </c>
      <c r="AN422" s="10"/>
      <c r="AO422" s="10"/>
      <c r="AP422" s="10">
        <v>-40</v>
      </c>
      <c r="AQ422" s="10">
        <v>-20</v>
      </c>
      <c r="AR422" s="10">
        <v>0</v>
      </c>
      <c r="AS422" s="10">
        <v>20</v>
      </c>
      <c r="AT422" s="10">
        <v>40</v>
      </c>
    </row>
    <row r="423" spans="9:46" x14ac:dyDescent="0.25">
      <c r="I423" s="3">
        <v>0</v>
      </c>
      <c r="J423" s="3">
        <v>0</v>
      </c>
      <c r="K423" s="10">
        <f t="shared" si="147"/>
        <v>0</v>
      </c>
      <c r="L423" s="10">
        <f t="shared" si="148"/>
        <v>0</v>
      </c>
      <c r="M423" s="10">
        <f t="shared" si="149"/>
        <v>0</v>
      </c>
      <c r="N423" s="10">
        <f>(L423*(C$150+C$151*SIN(RADIANS(J423))))+(-M423*(C$149+C$151*COS(RADIANS(J423))))</f>
        <v>0</v>
      </c>
      <c r="O423" s="10"/>
      <c r="P423" s="3">
        <v>-4000</v>
      </c>
      <c r="Q423" s="3">
        <v>40</v>
      </c>
      <c r="R423" s="10">
        <f t="shared" si="150"/>
        <v>-97.121212121212153</v>
      </c>
      <c r="S423" s="10">
        <f t="shared" si="151"/>
        <v>-74.399164854434105</v>
      </c>
      <c r="T423" s="10">
        <f t="shared" si="152"/>
        <v>-62.4283117892533</v>
      </c>
      <c r="U423" s="10">
        <f>(-S423*(C$150-C$151*SIN(RADIANS(Q423))))+(-T423*(C$149+K$151*COS(RADIANS(Q423))))</f>
        <v>21386.123888273753</v>
      </c>
      <c r="W423" s="10">
        <f t="shared" si="153"/>
        <v>-74.399164854434105</v>
      </c>
      <c r="X423" s="10">
        <f t="shared" si="154"/>
        <v>-62.4283117892533</v>
      </c>
      <c r="Y423" s="10">
        <f t="shared" si="155"/>
        <v>21386.123888273753</v>
      </c>
      <c r="AA423" s="3">
        <v>-4000</v>
      </c>
      <c r="AB423" s="3">
        <v>40</v>
      </c>
      <c r="AC423" s="15">
        <f t="shared" si="144"/>
        <v>-74.399164854434105</v>
      </c>
      <c r="AD423" s="15">
        <f t="shared" si="145"/>
        <v>-62.4283117892533</v>
      </c>
      <c r="AE423" s="15">
        <f t="shared" si="146"/>
        <v>21386.123888273753</v>
      </c>
      <c r="AH423" s="10">
        <v>4000</v>
      </c>
      <c r="AI423" s="21">
        <f>AE411</f>
        <v>13012.581834773864</v>
      </c>
      <c r="AJ423" s="23">
        <f>AE410</f>
        <v>-4565.2019155467351</v>
      </c>
      <c r="AK423" s="26">
        <f>AE409</f>
        <v>-19424.242424242431</v>
      </c>
      <c r="AL423" s="27">
        <f>AE408</f>
        <v>-31940.432625287656</v>
      </c>
      <c r="AM423" s="29">
        <f>AE407</f>
        <v>-42772.247776547505</v>
      </c>
      <c r="AN423" s="10"/>
      <c r="AO423" s="10">
        <v>4000</v>
      </c>
      <c r="AP423" s="21">
        <f>AE411</f>
        <v>13012.581834773864</v>
      </c>
      <c r="AQ423" s="23">
        <f>AE410</f>
        <v>-4565.2019155467351</v>
      </c>
      <c r="AR423" s="26">
        <f>AE409</f>
        <v>-19424.242424242431</v>
      </c>
      <c r="AS423" s="27">
        <f>AE408</f>
        <v>-31940.432625287656</v>
      </c>
      <c r="AT423" s="29">
        <f>AE407</f>
        <v>-42772.247776547505</v>
      </c>
    </row>
    <row r="424" spans="9:46" x14ac:dyDescent="0.25">
      <c r="I424" s="3">
        <v>0</v>
      </c>
      <c r="J424" s="3">
        <v>0</v>
      </c>
      <c r="K424" s="10">
        <f t="shared" si="147"/>
        <v>0</v>
      </c>
      <c r="L424" s="10">
        <f t="shared" si="148"/>
        <v>0</v>
      </c>
      <c r="M424" s="10">
        <f t="shared" si="149"/>
        <v>0</v>
      </c>
      <c r="N424" s="10">
        <f>(L424*(C$150+C$151*SIN(RADIANS(J424))))+(-M424*(C$149+C$151*COS(RADIANS(J424))))</f>
        <v>0</v>
      </c>
      <c r="O424" s="10"/>
      <c r="P424" s="3">
        <v>-4000</v>
      </c>
      <c r="Q424" s="3">
        <v>20</v>
      </c>
      <c r="R424" s="10">
        <f t="shared" si="150"/>
        <v>-97.121212121212153</v>
      </c>
      <c r="S424" s="10">
        <f t="shared" si="151"/>
        <v>-91.264086352085982</v>
      </c>
      <c r="T424" s="10">
        <f t="shared" si="152"/>
        <v>-33.217410889659654</v>
      </c>
      <c r="U424" s="10">
        <f>(-S424*(C$150-C$151*SIN(RADIANS(Q424))))+(-T424*(C$149+K$151*COS(RADIANS(Q424))))</f>
        <v>15970.216312643828</v>
      </c>
      <c r="W424" s="10">
        <f t="shared" si="153"/>
        <v>-91.264086352085982</v>
      </c>
      <c r="X424" s="10">
        <f t="shared" si="154"/>
        <v>-33.217410889659654</v>
      </c>
      <c r="Y424" s="10">
        <f t="shared" si="155"/>
        <v>15970.216312643828</v>
      </c>
      <c r="AA424" s="3">
        <v>-4000</v>
      </c>
      <c r="AB424" s="3">
        <v>20</v>
      </c>
      <c r="AC424" s="28">
        <f t="shared" si="144"/>
        <v>-91.264086352085982</v>
      </c>
      <c r="AD424" s="28">
        <f t="shared" si="145"/>
        <v>-33.217410889659654</v>
      </c>
      <c r="AE424" s="28">
        <f t="shared" si="146"/>
        <v>15970.216312643828</v>
      </c>
      <c r="AH424" s="10">
        <v>2000</v>
      </c>
      <c r="AI424" s="21">
        <f>AE416</f>
        <v>698.33512498631057</v>
      </c>
      <c r="AJ424" s="23">
        <f>AE415</f>
        <v>-244.99679546772109</v>
      </c>
      <c r="AK424" s="26">
        <f>AE414</f>
        <v>-1042.424242424252</v>
      </c>
      <c r="AL424" s="27">
        <f>AE413</f>
        <v>-1714.1199412011006</v>
      </c>
      <c r="AM424" s="29">
        <f>AE412</f>
        <v>-2295.4217215495282</v>
      </c>
      <c r="AO424" s="10">
        <v>2000</v>
      </c>
      <c r="AP424" s="21">
        <f>AE416</f>
        <v>698.33512498631057</v>
      </c>
      <c r="AQ424" s="23">
        <f>AE415</f>
        <v>-244.99679546772109</v>
      </c>
      <c r="AR424" s="26">
        <f>AE414</f>
        <v>-1042.424242424252</v>
      </c>
      <c r="AS424" s="27">
        <f>AE413</f>
        <v>-1714.1199412011006</v>
      </c>
      <c r="AT424" s="29">
        <f>AE412</f>
        <v>-2295.4217215495282</v>
      </c>
    </row>
    <row r="425" spans="9:46" x14ac:dyDescent="0.25">
      <c r="I425" s="3">
        <v>0</v>
      </c>
      <c r="J425" s="3">
        <v>0</v>
      </c>
      <c r="K425" s="10">
        <f t="shared" si="147"/>
        <v>0</v>
      </c>
      <c r="L425" s="10">
        <f t="shared" si="148"/>
        <v>0</v>
      </c>
      <c r="M425" s="10">
        <f t="shared" si="149"/>
        <v>0</v>
      </c>
      <c r="N425" s="10">
        <f>(L425*(C$150+C$151*SIN(RADIANS(J425))))+(-M425*(C$149+C$151*COS(RADIANS(J425))))</f>
        <v>0</v>
      </c>
      <c r="O425" s="10"/>
      <c r="P425" s="3">
        <v>-4000</v>
      </c>
      <c r="Q425" s="3">
        <v>0</v>
      </c>
      <c r="R425" s="10">
        <f t="shared" si="150"/>
        <v>-97.121212121212153</v>
      </c>
      <c r="S425" s="10">
        <f t="shared" si="151"/>
        <v>-97.121212121212153</v>
      </c>
      <c r="T425" s="10">
        <f t="shared" si="152"/>
        <v>0</v>
      </c>
      <c r="U425" s="10">
        <f>(-S425*(C$150-C$151*SIN(RADIANS(Q425))))+(-T425*(C$149+K$151*COS(RADIANS(Q425))))</f>
        <v>9712.1212121212156</v>
      </c>
      <c r="W425" s="10">
        <f t="shared" si="153"/>
        <v>-97.121212121212153</v>
      </c>
      <c r="X425" s="10">
        <f t="shared" si="154"/>
        <v>0</v>
      </c>
      <c r="Y425" s="10">
        <f t="shared" si="155"/>
        <v>9712.1212121212156</v>
      </c>
      <c r="AA425" s="3">
        <v>-4000</v>
      </c>
      <c r="AB425" s="3">
        <v>0</v>
      </c>
      <c r="AC425" s="25">
        <f t="shared" si="144"/>
        <v>-97.121212121212153</v>
      </c>
      <c r="AD425" s="25">
        <f t="shared" si="145"/>
        <v>0</v>
      </c>
      <c r="AE425" s="25">
        <f t="shared" si="146"/>
        <v>9712.1212121212156</v>
      </c>
      <c r="AH425" s="10">
        <v>0</v>
      </c>
      <c r="AI425" s="20"/>
      <c r="AJ425" s="20"/>
      <c r="AK425" s="20"/>
      <c r="AL425" s="20"/>
      <c r="AM425" s="20"/>
      <c r="AO425" s="10">
        <v>0</v>
      </c>
      <c r="AP425" s="20"/>
      <c r="AQ425" s="20"/>
      <c r="AR425" s="20"/>
      <c r="AS425" s="20"/>
      <c r="AT425" s="20"/>
    </row>
    <row r="426" spans="9:46" x14ac:dyDescent="0.25">
      <c r="I426" s="3">
        <v>0</v>
      </c>
      <c r="J426" s="3">
        <v>0</v>
      </c>
      <c r="K426" s="10">
        <f t="shared" si="147"/>
        <v>0</v>
      </c>
      <c r="L426" s="10">
        <f t="shared" si="148"/>
        <v>0</v>
      </c>
      <c r="M426" s="10">
        <f t="shared" si="149"/>
        <v>0</v>
      </c>
      <c r="N426" s="10">
        <f>(L426*(C$150+C$151*SIN(RADIANS(J426))))+(-M426*(C$149+C$151*COS(RADIANS(J426))))</f>
        <v>0</v>
      </c>
      <c r="O426" s="10"/>
      <c r="P426" s="3">
        <v>-4000</v>
      </c>
      <c r="Q426" s="3">
        <v>-20</v>
      </c>
      <c r="R426" s="10">
        <f t="shared" si="150"/>
        <v>-97.121212121212153</v>
      </c>
      <c r="S426" s="10">
        <f t="shared" si="151"/>
        <v>-91.264086352085982</v>
      </c>
      <c r="T426" s="10">
        <f t="shared" si="152"/>
        <v>33.217410889659654</v>
      </c>
      <c r="U426" s="10">
        <f>(-S426*(C$150-C$151*SIN(RADIANS(Q426))))+(-T426*(C$149+K$151*COS(RADIANS(Q426))))</f>
        <v>2282.6009577733676</v>
      </c>
      <c r="W426" s="10">
        <f t="shared" si="153"/>
        <v>-91.264086352085982</v>
      </c>
      <c r="X426" s="10">
        <f t="shared" si="154"/>
        <v>33.217410889659654</v>
      </c>
      <c r="Y426" s="10">
        <f t="shared" si="155"/>
        <v>2282.6009577733676</v>
      </c>
      <c r="AA426" s="3">
        <v>-4000</v>
      </c>
      <c r="AB426" s="3">
        <v>-20</v>
      </c>
      <c r="AC426" s="24">
        <f t="shared" si="144"/>
        <v>-91.264086352085982</v>
      </c>
      <c r="AD426" s="24">
        <f t="shared" si="145"/>
        <v>33.217410889659654</v>
      </c>
      <c r="AE426" s="24">
        <f t="shared" si="146"/>
        <v>2282.6009577733676</v>
      </c>
      <c r="AH426" s="10">
        <v>-2000</v>
      </c>
      <c r="AI426" s="21">
        <f>AE422</f>
        <v>-349.16756249315529</v>
      </c>
      <c r="AJ426" s="23">
        <f>AE421</f>
        <v>122.49839773386054</v>
      </c>
      <c r="AK426" s="26">
        <f>AE420</f>
        <v>521.21212121212602</v>
      </c>
      <c r="AL426" s="27">
        <f>AE419</f>
        <v>857.05997060055029</v>
      </c>
      <c r="AM426" s="29">
        <f>AE418</f>
        <v>1147.7108607747641</v>
      </c>
      <c r="AO426" s="10">
        <v>-2000</v>
      </c>
      <c r="AP426" s="21">
        <f>AE422</f>
        <v>-349.16756249315529</v>
      </c>
      <c r="AQ426" s="23">
        <f>AE421</f>
        <v>122.49839773386054</v>
      </c>
      <c r="AR426" s="26">
        <f>AE420</f>
        <v>521.21212121212602</v>
      </c>
      <c r="AS426" s="27">
        <f>AE419</f>
        <v>857.05997060055029</v>
      </c>
      <c r="AT426" s="29">
        <f>AE418</f>
        <v>1147.7108607747641</v>
      </c>
    </row>
    <row r="427" spans="9:46" x14ac:dyDescent="0.25">
      <c r="I427" s="3">
        <v>0</v>
      </c>
      <c r="J427" s="3">
        <v>0</v>
      </c>
      <c r="K427" s="10">
        <f t="shared" si="147"/>
        <v>0</v>
      </c>
      <c r="L427" s="10">
        <f t="shared" si="148"/>
        <v>0</v>
      </c>
      <c r="M427" s="10">
        <f t="shared" si="149"/>
        <v>0</v>
      </c>
      <c r="N427" s="10">
        <f>(L427*(C$150+C$151*SIN(RADIANS(J427))))+(-M427*(C$149+C$151*COS(RADIANS(J427))))</f>
        <v>0</v>
      </c>
      <c r="O427" s="10"/>
      <c r="P427" s="3">
        <v>-4000</v>
      </c>
      <c r="Q427" s="3">
        <v>-40</v>
      </c>
      <c r="R427" s="10">
        <f t="shared" si="150"/>
        <v>-97.121212121212153</v>
      </c>
      <c r="S427" s="10">
        <f t="shared" si="151"/>
        <v>-74.399164854434105</v>
      </c>
      <c r="T427" s="10">
        <f t="shared" si="152"/>
        <v>62.4283117892533</v>
      </c>
      <c r="U427" s="10">
        <f>(-S427*(C$150-C$151*SIN(RADIANS(Q427))))+(-T427*(C$149+K$151*COS(RADIANS(Q427))))</f>
        <v>-6506.2909173869321</v>
      </c>
      <c r="W427" s="10">
        <f t="shared" si="153"/>
        <v>-74.399164854434105</v>
      </c>
      <c r="X427" s="10">
        <f t="shared" si="154"/>
        <v>62.4283117892533</v>
      </c>
      <c r="Y427" s="10">
        <f t="shared" si="155"/>
        <v>-6506.2909173869321</v>
      </c>
      <c r="AA427" s="3">
        <v>-4000</v>
      </c>
      <c r="AB427" s="3">
        <v>-40</v>
      </c>
      <c r="AC427" s="22">
        <f t="shared" si="144"/>
        <v>-74.399164854434105</v>
      </c>
      <c r="AD427" s="22">
        <f t="shared" si="145"/>
        <v>62.4283117892533</v>
      </c>
      <c r="AE427" s="22">
        <f t="shared" si="146"/>
        <v>-6506.2909173869321</v>
      </c>
      <c r="AH427" s="10">
        <v>-4000</v>
      </c>
      <c r="AI427" s="21">
        <f>AE427</f>
        <v>-6506.2909173869321</v>
      </c>
      <c r="AJ427" s="23">
        <f>AE426</f>
        <v>2282.6009577733676</v>
      </c>
      <c r="AK427" s="26">
        <f>AE425</f>
        <v>9712.1212121212156</v>
      </c>
      <c r="AL427" s="27">
        <f>AE424</f>
        <v>15970.216312643828</v>
      </c>
      <c r="AM427" s="29">
        <f>AE423</f>
        <v>21386.123888273753</v>
      </c>
      <c r="AO427" s="10">
        <v>-4000</v>
      </c>
      <c r="AP427" s="21">
        <f>AE427</f>
        <v>-6506.2909173869321</v>
      </c>
      <c r="AQ427" s="23">
        <f>AE426</f>
        <v>2282.6009577733676</v>
      </c>
      <c r="AR427" s="26">
        <f>AE425</f>
        <v>9712.1212121212156</v>
      </c>
      <c r="AS427" s="27">
        <f>AE424</f>
        <v>15970.216312643828</v>
      </c>
      <c r="AT427" s="29">
        <f>AE423</f>
        <v>21386.123888273753</v>
      </c>
    </row>
    <row r="429" spans="9:46" x14ac:dyDescent="0.25">
      <c r="I429" s="3">
        <v>-2000</v>
      </c>
      <c r="J429" s="3">
        <v>40</v>
      </c>
      <c r="K429" s="10">
        <f>IF(I429&gt;0,(C$153*I429^2+C$154*I429+C$155),IF(I429&lt;0,-(C$157*(-I429)^2+C$158*(-I429)+C$159),0))</f>
        <v>-5.2121212121212608</v>
      </c>
      <c r="L429" s="10">
        <f>K429*COS(RADIANS(J429))</f>
        <v>-3.9927164914080437</v>
      </c>
      <c r="M429" s="10">
        <f>K429*SIN(RADIANS(J429))</f>
        <v>-3.3502869353359328</v>
      </c>
      <c r="N429" s="10">
        <f>(L429*(C$150+C$151*SIN(RADIANS(J429))))+(-M429*(C$149+C$151*COS(RADIANS(J429))))</f>
        <v>605.81443145997537</v>
      </c>
      <c r="O429" s="10"/>
      <c r="P429" s="3">
        <v>4000</v>
      </c>
      <c r="Q429" s="3">
        <v>40</v>
      </c>
      <c r="R429" s="10">
        <f>IF(P429&gt;0,(C$153*P429^2+C$154*P429+C$155),IF(P429&lt;0,-(C$157*(-P429)^2+C$158*(-P429)+C$159),0))</f>
        <v>194.24242424242431</v>
      </c>
      <c r="S429" s="10">
        <f>R429*COS(RADIANS(Q429))</f>
        <v>148.79832970886821</v>
      </c>
      <c r="T429" s="10">
        <f>R429*SIN(RADIANS(Q429))</f>
        <v>124.8566235785066</v>
      </c>
      <c r="U429" s="10">
        <f>(-S429*(C$150-C$151*SIN(RADIANS(Q429))))+(-T429*(C$149+K$151*COS(RADIANS(Q429))))</f>
        <v>-42772.247776547505</v>
      </c>
      <c r="W429" s="10">
        <f>L429+S429</f>
        <v>144.80561321746018</v>
      </c>
      <c r="X429" s="10">
        <f>M429+T429</f>
        <v>121.50633664317067</v>
      </c>
      <c r="Y429" s="10">
        <f>N429+U429</f>
        <v>-42166.433345087527</v>
      </c>
      <c r="AA429" s="3">
        <v>4000</v>
      </c>
      <c r="AB429" s="3">
        <v>40</v>
      </c>
      <c r="AC429" s="15">
        <f t="shared" ref="AC429:AC449" si="156">W429</f>
        <v>144.80561321746018</v>
      </c>
      <c r="AD429" s="15">
        <f t="shared" ref="AD429:AD449" si="157">X429</f>
        <v>121.50633664317067</v>
      </c>
      <c r="AE429" s="15">
        <f t="shared" ref="AE429:AE449" si="158">Y429</f>
        <v>-42166.433345087527</v>
      </c>
      <c r="AH429" s="10">
        <v>4000</v>
      </c>
      <c r="AI429" s="21">
        <f>AC433</f>
        <v>144.80561321746018</v>
      </c>
      <c r="AJ429" s="23">
        <f>AC432</f>
        <v>178.53545621276393</v>
      </c>
      <c r="AK429" s="26">
        <f>AC431</f>
        <v>190.24970775101627</v>
      </c>
      <c r="AL429" s="27">
        <f>AC430</f>
        <v>178.53545621276393</v>
      </c>
      <c r="AM429" s="29">
        <f>AC429</f>
        <v>144.80561321746018</v>
      </c>
      <c r="AN429" s="10"/>
      <c r="AO429" s="10">
        <v>4000</v>
      </c>
      <c r="AP429" s="21">
        <f>AC433</f>
        <v>144.80561321746018</v>
      </c>
      <c r="AQ429" s="23">
        <f>AC432</f>
        <v>178.53545621276393</v>
      </c>
      <c r="AR429" s="26">
        <f>AC431</f>
        <v>190.24970775101627</v>
      </c>
      <c r="AS429" s="27">
        <f>AC430</f>
        <v>178.53545621276393</v>
      </c>
      <c r="AT429" s="29">
        <f>AC429</f>
        <v>144.80561321746018</v>
      </c>
    </row>
    <row r="430" spans="9:46" x14ac:dyDescent="0.25">
      <c r="I430" s="3">
        <v>-2000</v>
      </c>
      <c r="J430" s="3">
        <v>40</v>
      </c>
      <c r="K430" s="10">
        <f t="shared" ref="K430:K449" si="159">IF(I430&gt;0,(C$153*I430^2+C$154*I430+C$155),IF(I430&lt;0,-(C$157*(-I430)^2+C$158*(-I430)+C$159),0))</f>
        <v>-5.2121212121212608</v>
      </c>
      <c r="L430" s="10">
        <f t="shared" ref="L430:L449" si="160">K430*COS(RADIANS(J430))</f>
        <v>-3.9927164914080437</v>
      </c>
      <c r="M430" s="10">
        <f t="shared" ref="M430:M449" si="161">K430*SIN(RADIANS(J430))</f>
        <v>-3.3502869353359328</v>
      </c>
      <c r="N430" s="10">
        <f>(L430*(C$150+C$151*SIN(RADIANS(J430))))+(-M430*(C$149+C$151*COS(RADIANS(J430))))</f>
        <v>605.81443145997537</v>
      </c>
      <c r="O430" s="10"/>
      <c r="P430" s="3">
        <v>4000</v>
      </c>
      <c r="Q430" s="3">
        <v>20</v>
      </c>
      <c r="R430" s="10">
        <f t="shared" ref="R430:R449" si="162">IF(P430&gt;0,(C$153*P430^2+C$154*P430+C$155),IF(P430&lt;0,-(C$157*(-P430)^2+C$158*(-P430)+C$159),0))</f>
        <v>194.24242424242431</v>
      </c>
      <c r="S430" s="10">
        <f t="shared" ref="S430:S449" si="163">R430*COS(RADIANS(Q430))</f>
        <v>182.52817270417196</v>
      </c>
      <c r="T430" s="10">
        <f t="shared" ref="T430:T449" si="164">R430*SIN(RADIANS(Q430))</f>
        <v>66.434821779319307</v>
      </c>
      <c r="U430" s="10">
        <f>(-S430*(C$150-C$151*SIN(RADIANS(Q430))))+(-T430*(C$149+K$151*COS(RADIANS(Q430))))</f>
        <v>-31940.432625287656</v>
      </c>
      <c r="W430" s="10">
        <f t="shared" ref="W430:W449" si="165">L430+S430</f>
        <v>178.53545621276393</v>
      </c>
      <c r="X430" s="10">
        <f t="shared" ref="X430:X449" si="166">M430+T430</f>
        <v>63.084534843983377</v>
      </c>
      <c r="Y430" s="10">
        <f t="shared" ref="Y430:Y449" si="167">N430+U430</f>
        <v>-31334.618193827682</v>
      </c>
      <c r="AA430" s="3">
        <v>4000</v>
      </c>
      <c r="AB430" s="3">
        <v>20</v>
      </c>
      <c r="AC430" s="28">
        <f t="shared" si="156"/>
        <v>178.53545621276393</v>
      </c>
      <c r="AD430" s="28">
        <f t="shared" si="157"/>
        <v>63.084534843983377</v>
      </c>
      <c r="AE430" s="28">
        <f t="shared" si="158"/>
        <v>-31334.618193827682</v>
      </c>
      <c r="AH430" s="10">
        <v>2000</v>
      </c>
      <c r="AI430" s="21">
        <f>AC438</f>
        <v>3.9927164914080437</v>
      </c>
      <c r="AJ430" s="23">
        <f>AC437</f>
        <v>5.8028671919360635</v>
      </c>
      <c r="AK430" s="26">
        <f>AC436</f>
        <v>6.4315259328344778</v>
      </c>
      <c r="AL430" s="27">
        <f>AC435</f>
        <v>5.8028671919360635</v>
      </c>
      <c r="AM430" s="29">
        <f>AC434</f>
        <v>3.9927164914080437</v>
      </c>
      <c r="AN430" s="10"/>
      <c r="AO430" s="10">
        <v>2000</v>
      </c>
      <c r="AP430" s="21">
        <f>AC438</f>
        <v>3.9927164914080437</v>
      </c>
      <c r="AQ430" s="23">
        <f>AC437</f>
        <v>5.8028671919360635</v>
      </c>
      <c r="AR430" s="26">
        <f>AC436</f>
        <v>6.4315259328344778</v>
      </c>
      <c r="AS430" s="27">
        <f>AC435</f>
        <v>5.8028671919360635</v>
      </c>
      <c r="AT430" s="29">
        <f>AC434</f>
        <v>3.9927164914080437</v>
      </c>
    </row>
    <row r="431" spans="9:46" x14ac:dyDescent="0.25">
      <c r="I431" s="3">
        <v>-2000</v>
      </c>
      <c r="J431" s="3">
        <v>40</v>
      </c>
      <c r="K431" s="10">
        <f t="shared" si="159"/>
        <v>-5.2121212121212608</v>
      </c>
      <c r="L431" s="10">
        <f t="shared" si="160"/>
        <v>-3.9927164914080437</v>
      </c>
      <c r="M431" s="10">
        <f t="shared" si="161"/>
        <v>-3.3502869353359328</v>
      </c>
      <c r="N431" s="10">
        <f>(L431*(C$150+C$151*SIN(RADIANS(J431))))+(-M431*(C$149+C$151*COS(RADIANS(J431))))</f>
        <v>605.81443145997537</v>
      </c>
      <c r="O431" s="10"/>
      <c r="P431" s="3">
        <v>4000</v>
      </c>
      <c r="Q431" s="3">
        <v>0</v>
      </c>
      <c r="R431" s="10">
        <f t="shared" si="162"/>
        <v>194.24242424242431</v>
      </c>
      <c r="S431" s="10">
        <f t="shared" si="163"/>
        <v>194.24242424242431</v>
      </c>
      <c r="T431" s="10">
        <f t="shared" si="164"/>
        <v>0</v>
      </c>
      <c r="U431" s="10">
        <f>(-S431*(C$150-C$151*SIN(RADIANS(Q431))))+(-T431*(C$149+K$151*COS(RADIANS(Q431))))</f>
        <v>-19424.242424242431</v>
      </c>
      <c r="W431" s="10">
        <f t="shared" si="165"/>
        <v>190.24970775101627</v>
      </c>
      <c r="X431" s="10">
        <f t="shared" si="166"/>
        <v>-3.3502869353359328</v>
      </c>
      <c r="Y431" s="10">
        <f t="shared" si="167"/>
        <v>-18818.427992782457</v>
      </c>
      <c r="AA431" s="3">
        <v>4000</v>
      </c>
      <c r="AB431" s="3">
        <v>0</v>
      </c>
      <c r="AC431" s="25">
        <f t="shared" si="156"/>
        <v>190.24970775101627</v>
      </c>
      <c r="AD431" s="25">
        <f t="shared" si="157"/>
        <v>-3.3502869353359328</v>
      </c>
      <c r="AE431" s="25">
        <f t="shared" si="158"/>
        <v>-18818.427992782457</v>
      </c>
      <c r="AH431" s="10">
        <v>0</v>
      </c>
      <c r="AI431" s="20"/>
      <c r="AJ431" s="20"/>
      <c r="AK431" s="20"/>
      <c r="AL431" s="20"/>
      <c r="AM431" s="20"/>
      <c r="AN431" s="10"/>
      <c r="AO431" s="10">
        <v>0</v>
      </c>
      <c r="AP431" s="20"/>
      <c r="AQ431" s="20"/>
      <c r="AR431" s="20"/>
      <c r="AS431" s="20"/>
      <c r="AT431" s="20"/>
    </row>
    <row r="432" spans="9:46" x14ac:dyDescent="0.25">
      <c r="I432" s="3">
        <v>-2000</v>
      </c>
      <c r="J432" s="3">
        <v>40</v>
      </c>
      <c r="K432" s="10">
        <f t="shared" si="159"/>
        <v>-5.2121212121212608</v>
      </c>
      <c r="L432" s="10">
        <f t="shared" si="160"/>
        <v>-3.9927164914080437</v>
      </c>
      <c r="M432" s="10">
        <f t="shared" si="161"/>
        <v>-3.3502869353359328</v>
      </c>
      <c r="N432" s="10">
        <f>(L432*(C$150+C$151*SIN(RADIANS(J432))))+(-M432*(C$149+C$151*COS(RADIANS(J432))))</f>
        <v>605.81443145997537</v>
      </c>
      <c r="O432" s="10"/>
      <c r="P432" s="3">
        <v>4000</v>
      </c>
      <c r="Q432" s="3">
        <v>-20</v>
      </c>
      <c r="R432" s="10">
        <f t="shared" si="162"/>
        <v>194.24242424242431</v>
      </c>
      <c r="S432" s="10">
        <f t="shared" si="163"/>
        <v>182.52817270417196</v>
      </c>
      <c r="T432" s="10">
        <f t="shared" si="164"/>
        <v>-66.434821779319307</v>
      </c>
      <c r="U432" s="10">
        <f>(-S432*(C$150-C$151*SIN(RADIANS(Q432))))+(-T432*(C$149+K$151*COS(RADIANS(Q432))))</f>
        <v>-4565.2019155467351</v>
      </c>
      <c r="W432" s="10">
        <f t="shared" si="165"/>
        <v>178.53545621276393</v>
      </c>
      <c r="X432" s="10">
        <f t="shared" si="166"/>
        <v>-69.785108714655237</v>
      </c>
      <c r="Y432" s="10">
        <f t="shared" si="167"/>
        <v>-3959.3874840867597</v>
      </c>
      <c r="AA432" s="3">
        <v>4000</v>
      </c>
      <c r="AB432" s="3">
        <v>-20</v>
      </c>
      <c r="AC432" s="24">
        <f t="shared" si="156"/>
        <v>178.53545621276393</v>
      </c>
      <c r="AD432" s="24">
        <f t="shared" si="157"/>
        <v>-69.785108714655237</v>
      </c>
      <c r="AE432" s="24">
        <f t="shared" si="158"/>
        <v>-3959.3874840867597</v>
      </c>
      <c r="AH432" s="10">
        <v>-2000</v>
      </c>
      <c r="AI432" s="21">
        <f>AC444</f>
        <v>-7.9854329828160875</v>
      </c>
      <c r="AJ432" s="23">
        <f>AC443</f>
        <v>-8.8905083330800974</v>
      </c>
      <c r="AK432" s="26">
        <f>AC442</f>
        <v>-9.2048377035293036</v>
      </c>
      <c r="AL432" s="27">
        <f>AC441</f>
        <v>-8.8905083330800974</v>
      </c>
      <c r="AM432" s="29">
        <f>AC440</f>
        <v>-7.9854329828160875</v>
      </c>
      <c r="AN432" s="10"/>
      <c r="AO432" s="10">
        <v>-2000</v>
      </c>
      <c r="AP432" s="21">
        <f>AC444</f>
        <v>-7.9854329828160875</v>
      </c>
      <c r="AQ432" s="23">
        <f>AC443</f>
        <v>-8.8905083330800974</v>
      </c>
      <c r="AR432" s="26">
        <f>AC442</f>
        <v>-9.2048377035293036</v>
      </c>
      <c r="AS432" s="27">
        <f>AC441</f>
        <v>-8.8905083330800974</v>
      </c>
      <c r="AT432" s="29">
        <f>AC440</f>
        <v>-7.9854329828160875</v>
      </c>
    </row>
    <row r="433" spans="9:46" x14ac:dyDescent="0.25">
      <c r="I433" s="3">
        <v>-2000</v>
      </c>
      <c r="J433" s="3">
        <v>40</v>
      </c>
      <c r="K433" s="10">
        <f t="shared" si="159"/>
        <v>-5.2121212121212608</v>
      </c>
      <c r="L433" s="10">
        <f t="shared" si="160"/>
        <v>-3.9927164914080437</v>
      </c>
      <c r="M433" s="10">
        <f t="shared" si="161"/>
        <v>-3.3502869353359328</v>
      </c>
      <c r="N433" s="10">
        <f>(L433*(C$150+C$151*SIN(RADIANS(J433))))+(-M433*(C$149+C$151*COS(RADIANS(J433))))</f>
        <v>605.81443145997537</v>
      </c>
      <c r="O433" s="10"/>
      <c r="P433" s="3">
        <v>4000</v>
      </c>
      <c r="Q433" s="3">
        <v>-40</v>
      </c>
      <c r="R433" s="10">
        <f t="shared" si="162"/>
        <v>194.24242424242431</v>
      </c>
      <c r="S433" s="10">
        <f t="shared" si="163"/>
        <v>148.79832970886821</v>
      </c>
      <c r="T433" s="10">
        <f t="shared" si="164"/>
        <v>-124.8566235785066</v>
      </c>
      <c r="U433" s="10">
        <f>(-S433*(C$150-C$151*SIN(RADIANS(Q433))))+(-T433*(C$149+K$151*COS(RADIANS(Q433))))</f>
        <v>13012.581834773864</v>
      </c>
      <c r="W433" s="10">
        <f t="shared" si="165"/>
        <v>144.80561321746018</v>
      </c>
      <c r="X433" s="10">
        <f t="shared" si="166"/>
        <v>-128.20691051384253</v>
      </c>
      <c r="Y433" s="10">
        <f t="shared" si="167"/>
        <v>13618.39626623384</v>
      </c>
      <c r="AA433" s="3">
        <v>4000</v>
      </c>
      <c r="AB433" s="3">
        <v>-40</v>
      </c>
      <c r="AC433" s="22">
        <f t="shared" si="156"/>
        <v>144.80561321746018</v>
      </c>
      <c r="AD433" s="22">
        <f t="shared" si="157"/>
        <v>-128.20691051384253</v>
      </c>
      <c r="AE433" s="22">
        <f t="shared" si="158"/>
        <v>13618.39626623384</v>
      </c>
      <c r="AH433" s="10">
        <v>-4000</v>
      </c>
      <c r="AI433" s="21">
        <f>AC449</f>
        <v>-78.391881345842151</v>
      </c>
      <c r="AJ433" s="23">
        <f>AC448</f>
        <v>-95.256802843494029</v>
      </c>
      <c r="AK433" s="26">
        <f>AC447</f>
        <v>-101.1139286126202</v>
      </c>
      <c r="AL433" s="27">
        <f>AC446</f>
        <v>-95.256802843494029</v>
      </c>
      <c r="AM433" s="29">
        <f>AC445</f>
        <v>-78.391881345842151</v>
      </c>
      <c r="AN433" s="10"/>
      <c r="AO433" s="10">
        <v>-4000</v>
      </c>
      <c r="AP433" s="21">
        <f>AC449</f>
        <v>-78.391881345842151</v>
      </c>
      <c r="AQ433" s="23">
        <f>AC448</f>
        <v>-95.256802843494029</v>
      </c>
      <c r="AR433" s="26">
        <f>AC447</f>
        <v>-101.1139286126202</v>
      </c>
      <c r="AS433" s="27">
        <f>AC446</f>
        <v>-95.256802843494029</v>
      </c>
      <c r="AT433" s="29">
        <f>AC445</f>
        <v>-78.391881345842151</v>
      </c>
    </row>
    <row r="434" spans="9:46" x14ac:dyDescent="0.25">
      <c r="I434" s="3">
        <v>-2000</v>
      </c>
      <c r="J434" s="3">
        <v>40</v>
      </c>
      <c r="K434" s="10">
        <f t="shared" si="159"/>
        <v>-5.2121212121212608</v>
      </c>
      <c r="L434" s="10">
        <f t="shared" si="160"/>
        <v>-3.9927164914080437</v>
      </c>
      <c r="M434" s="10">
        <f t="shared" si="161"/>
        <v>-3.3502869353359328</v>
      </c>
      <c r="N434" s="10">
        <f>(L434*(C$150+C$151*SIN(RADIANS(J434))))+(-M434*(C$149+C$151*COS(RADIANS(J434))))</f>
        <v>605.81443145997537</v>
      </c>
      <c r="O434" s="10"/>
      <c r="P434" s="3">
        <v>2000</v>
      </c>
      <c r="Q434" s="3">
        <v>40</v>
      </c>
      <c r="R434" s="10">
        <f t="shared" si="162"/>
        <v>10.424242424242522</v>
      </c>
      <c r="S434" s="10">
        <f t="shared" si="163"/>
        <v>7.9854329828160875</v>
      </c>
      <c r="T434" s="10">
        <f t="shared" si="164"/>
        <v>6.7005738706718656</v>
      </c>
      <c r="U434" s="10">
        <f>(-S434*(C$150-C$151*SIN(RADIANS(Q434))))+(-T434*(C$149+K$151*COS(RADIANS(Q434))))</f>
        <v>-2295.4217215495282</v>
      </c>
      <c r="W434" s="10">
        <f t="shared" si="165"/>
        <v>3.9927164914080437</v>
      </c>
      <c r="X434" s="10">
        <f t="shared" si="166"/>
        <v>3.3502869353359328</v>
      </c>
      <c r="Y434" s="10">
        <f t="shared" si="167"/>
        <v>-1689.6072900895529</v>
      </c>
      <c r="AA434" s="3">
        <v>2000</v>
      </c>
      <c r="AB434" s="3">
        <v>40</v>
      </c>
      <c r="AC434" s="15">
        <f t="shared" si="156"/>
        <v>3.9927164914080437</v>
      </c>
      <c r="AD434" s="15">
        <f t="shared" si="157"/>
        <v>3.3502869353359328</v>
      </c>
      <c r="AE434" s="15">
        <f t="shared" si="158"/>
        <v>-1689.6072900895529</v>
      </c>
      <c r="AH434" s="10"/>
      <c r="AI434" s="10"/>
      <c r="AJ434" s="10"/>
      <c r="AK434" s="10"/>
      <c r="AL434" s="10"/>
      <c r="AM434" s="10"/>
      <c r="AN434" s="10"/>
      <c r="AO434" s="10"/>
      <c r="AP434" s="10"/>
      <c r="AQ434" s="10"/>
      <c r="AR434" s="10"/>
      <c r="AS434" s="10"/>
      <c r="AT434" s="10"/>
    </row>
    <row r="435" spans="9:46" x14ac:dyDescent="0.25">
      <c r="I435" s="3">
        <v>-2000</v>
      </c>
      <c r="J435" s="3">
        <v>40</v>
      </c>
      <c r="K435" s="10">
        <f t="shared" si="159"/>
        <v>-5.2121212121212608</v>
      </c>
      <c r="L435" s="10">
        <f t="shared" si="160"/>
        <v>-3.9927164914080437</v>
      </c>
      <c r="M435" s="10">
        <f t="shared" si="161"/>
        <v>-3.3502869353359328</v>
      </c>
      <c r="N435" s="10">
        <f>(L435*(C$150+C$151*SIN(RADIANS(J435))))+(-M435*(C$149+C$151*COS(RADIANS(J435))))</f>
        <v>605.81443145997537</v>
      </c>
      <c r="O435" s="10"/>
      <c r="P435" s="3">
        <v>2000</v>
      </c>
      <c r="Q435" s="3">
        <v>20</v>
      </c>
      <c r="R435" s="10">
        <f t="shared" si="162"/>
        <v>10.424242424242522</v>
      </c>
      <c r="S435" s="10">
        <f t="shared" si="163"/>
        <v>9.7955836833441072</v>
      </c>
      <c r="T435" s="10">
        <f t="shared" si="164"/>
        <v>3.5653008880009436</v>
      </c>
      <c r="U435" s="10">
        <f>(-S435*(C$150-C$151*SIN(RADIANS(Q435))))+(-T435*(C$149+K$151*COS(RADIANS(Q435))))</f>
        <v>-1714.1199412011006</v>
      </c>
      <c r="W435" s="10">
        <f t="shared" si="165"/>
        <v>5.8028671919360635</v>
      </c>
      <c r="X435" s="10">
        <f t="shared" si="166"/>
        <v>0.21501395266501078</v>
      </c>
      <c r="Y435" s="10">
        <f t="shared" si="167"/>
        <v>-1108.3055097411252</v>
      </c>
      <c r="AA435" s="3">
        <v>2000</v>
      </c>
      <c r="AB435" s="3">
        <v>20</v>
      </c>
      <c r="AC435" s="28">
        <f t="shared" si="156"/>
        <v>5.8028671919360635</v>
      </c>
      <c r="AD435" s="28">
        <f t="shared" si="157"/>
        <v>0.21501395266501078</v>
      </c>
      <c r="AE435" s="28">
        <f t="shared" si="158"/>
        <v>-1108.3055097411252</v>
      </c>
      <c r="AH435" s="10"/>
      <c r="AI435" s="10"/>
      <c r="AJ435" s="10"/>
      <c r="AK435" s="10"/>
      <c r="AL435" s="10"/>
      <c r="AM435" s="10"/>
      <c r="AN435" s="10"/>
      <c r="AO435" s="10"/>
      <c r="AP435" s="10"/>
      <c r="AQ435" s="10"/>
      <c r="AR435" s="10"/>
      <c r="AS435" s="10"/>
      <c r="AT435" s="10"/>
    </row>
    <row r="436" spans="9:46" x14ac:dyDescent="0.25">
      <c r="I436" s="3">
        <v>-2000</v>
      </c>
      <c r="J436" s="3">
        <v>40</v>
      </c>
      <c r="K436" s="10">
        <f t="shared" si="159"/>
        <v>-5.2121212121212608</v>
      </c>
      <c r="L436" s="10">
        <f t="shared" si="160"/>
        <v>-3.9927164914080437</v>
      </c>
      <c r="M436" s="10">
        <f t="shared" si="161"/>
        <v>-3.3502869353359328</v>
      </c>
      <c r="N436" s="10">
        <f>(L436*(C$150+C$151*SIN(RADIANS(J436))))+(-M436*(C$149+C$151*COS(RADIANS(J436))))</f>
        <v>605.81443145997537</v>
      </c>
      <c r="O436" s="10"/>
      <c r="P436" s="3">
        <v>2000</v>
      </c>
      <c r="Q436" s="3">
        <v>0</v>
      </c>
      <c r="R436" s="10">
        <f t="shared" si="162"/>
        <v>10.424242424242522</v>
      </c>
      <c r="S436" s="10">
        <f t="shared" si="163"/>
        <v>10.424242424242522</v>
      </c>
      <c r="T436" s="10">
        <f t="shared" si="164"/>
        <v>0</v>
      </c>
      <c r="U436" s="10">
        <f>(-S436*(C$150-C$151*SIN(RADIANS(Q436))))+(-T436*(C$149+K$151*COS(RADIANS(Q436))))</f>
        <v>-1042.424242424252</v>
      </c>
      <c r="W436" s="10">
        <f t="shared" si="165"/>
        <v>6.4315259328344778</v>
      </c>
      <c r="X436" s="10">
        <f t="shared" si="166"/>
        <v>-3.3502869353359328</v>
      </c>
      <c r="Y436" s="10">
        <f t="shared" si="167"/>
        <v>-436.60981096427668</v>
      </c>
      <c r="AA436" s="3">
        <v>2000</v>
      </c>
      <c r="AB436" s="3">
        <v>0</v>
      </c>
      <c r="AC436" s="25">
        <f t="shared" si="156"/>
        <v>6.4315259328344778</v>
      </c>
      <c r="AD436" s="25">
        <f t="shared" si="157"/>
        <v>-3.3502869353359328</v>
      </c>
      <c r="AE436" s="25">
        <f t="shared" si="158"/>
        <v>-436.60981096427668</v>
      </c>
      <c r="AH436" s="10"/>
      <c r="AI436" s="10">
        <v>-40</v>
      </c>
      <c r="AJ436" s="10">
        <v>-20</v>
      </c>
      <c r="AK436" s="10">
        <v>0</v>
      </c>
      <c r="AL436" s="10">
        <v>20</v>
      </c>
      <c r="AM436" s="10">
        <v>40</v>
      </c>
      <c r="AN436" s="10"/>
      <c r="AO436" s="10"/>
      <c r="AP436" s="10">
        <v>-40</v>
      </c>
      <c r="AQ436" s="10">
        <v>-20</v>
      </c>
      <c r="AR436" s="10">
        <v>0</v>
      </c>
      <c r="AS436" s="10">
        <v>20</v>
      </c>
      <c r="AT436" s="10">
        <v>40</v>
      </c>
    </row>
    <row r="437" spans="9:46" x14ac:dyDescent="0.25">
      <c r="I437" s="3">
        <v>-2000</v>
      </c>
      <c r="J437" s="3">
        <v>40</v>
      </c>
      <c r="K437" s="10">
        <f t="shared" si="159"/>
        <v>-5.2121212121212608</v>
      </c>
      <c r="L437" s="10">
        <f t="shared" si="160"/>
        <v>-3.9927164914080437</v>
      </c>
      <c r="M437" s="10">
        <f t="shared" si="161"/>
        <v>-3.3502869353359328</v>
      </c>
      <c r="N437" s="10">
        <f>(L437*(C$150+C$151*SIN(RADIANS(J437))))+(-M437*(C$149+C$151*COS(RADIANS(J437))))</f>
        <v>605.81443145997537</v>
      </c>
      <c r="O437" s="10"/>
      <c r="P437" s="3">
        <v>2000</v>
      </c>
      <c r="Q437" s="3">
        <v>-20</v>
      </c>
      <c r="R437" s="10">
        <f t="shared" si="162"/>
        <v>10.424242424242522</v>
      </c>
      <c r="S437" s="10">
        <f t="shared" si="163"/>
        <v>9.7955836833441072</v>
      </c>
      <c r="T437" s="10">
        <f t="shared" si="164"/>
        <v>-3.5653008880009436</v>
      </c>
      <c r="U437" s="10">
        <f>(-S437*(C$150-C$151*SIN(RADIANS(Q437))))+(-T437*(C$149+K$151*COS(RADIANS(Q437))))</f>
        <v>-244.99679546772109</v>
      </c>
      <c r="W437" s="10">
        <f t="shared" si="165"/>
        <v>5.8028671919360635</v>
      </c>
      <c r="X437" s="10">
        <f t="shared" si="166"/>
        <v>-6.9155878233368764</v>
      </c>
      <c r="Y437" s="10">
        <f t="shared" si="167"/>
        <v>360.81763599225428</v>
      </c>
      <c r="AA437" s="3">
        <v>2000</v>
      </c>
      <c r="AB437" s="3">
        <v>-20</v>
      </c>
      <c r="AC437" s="24">
        <f t="shared" si="156"/>
        <v>5.8028671919360635</v>
      </c>
      <c r="AD437" s="24">
        <f t="shared" si="157"/>
        <v>-6.9155878233368764</v>
      </c>
      <c r="AE437" s="24">
        <f t="shared" si="158"/>
        <v>360.81763599225428</v>
      </c>
      <c r="AH437" s="10">
        <v>4000</v>
      </c>
      <c r="AI437" s="21">
        <f>AD433</f>
        <v>-128.20691051384253</v>
      </c>
      <c r="AJ437" s="23">
        <f>AD432</f>
        <v>-69.785108714655237</v>
      </c>
      <c r="AK437" s="26">
        <f>AD431</f>
        <v>-3.3502869353359328</v>
      </c>
      <c r="AL437" s="27">
        <f>AD430</f>
        <v>63.084534843983377</v>
      </c>
      <c r="AM437" s="29">
        <f>AD429</f>
        <v>121.50633664317067</v>
      </c>
      <c r="AN437" s="10"/>
      <c r="AO437" s="10">
        <v>4000</v>
      </c>
      <c r="AP437" s="21">
        <f>AD433</f>
        <v>-128.20691051384253</v>
      </c>
      <c r="AQ437" s="23">
        <f>AD432</f>
        <v>-69.785108714655237</v>
      </c>
      <c r="AR437" s="26">
        <f>AD431</f>
        <v>-3.3502869353359328</v>
      </c>
      <c r="AS437" s="27">
        <f>AD430</f>
        <v>63.084534843983377</v>
      </c>
      <c r="AT437" s="29">
        <f>AD429</f>
        <v>121.50633664317067</v>
      </c>
    </row>
    <row r="438" spans="9:46" x14ac:dyDescent="0.25">
      <c r="I438" s="3">
        <v>-2000</v>
      </c>
      <c r="J438" s="3">
        <v>40</v>
      </c>
      <c r="K438" s="10">
        <f t="shared" si="159"/>
        <v>-5.2121212121212608</v>
      </c>
      <c r="L438" s="10">
        <f t="shared" si="160"/>
        <v>-3.9927164914080437</v>
      </c>
      <c r="M438" s="10">
        <f t="shared" si="161"/>
        <v>-3.3502869353359328</v>
      </c>
      <c r="N438" s="10">
        <f>(L438*(C$150+C$151*SIN(RADIANS(J438))))+(-M438*(C$149+C$151*COS(RADIANS(J438))))</f>
        <v>605.81443145997537</v>
      </c>
      <c r="O438" s="10"/>
      <c r="P438" s="3">
        <v>2000</v>
      </c>
      <c r="Q438" s="3">
        <v>-40</v>
      </c>
      <c r="R438" s="10">
        <f t="shared" si="162"/>
        <v>10.424242424242522</v>
      </c>
      <c r="S438" s="10">
        <f t="shared" si="163"/>
        <v>7.9854329828160875</v>
      </c>
      <c r="T438" s="10">
        <f t="shared" si="164"/>
        <v>-6.7005738706718656</v>
      </c>
      <c r="U438" s="10">
        <f>(-S438*(C$150-C$151*SIN(RADIANS(Q438))))+(-T438*(C$149+K$151*COS(RADIANS(Q438))))</f>
        <v>698.33512498631057</v>
      </c>
      <c r="W438" s="10">
        <f t="shared" si="165"/>
        <v>3.9927164914080437</v>
      </c>
      <c r="X438" s="10">
        <f t="shared" si="166"/>
        <v>-10.050860806007798</v>
      </c>
      <c r="Y438" s="10">
        <f t="shared" si="167"/>
        <v>1304.1495564462859</v>
      </c>
      <c r="AA438" s="3">
        <v>2000</v>
      </c>
      <c r="AB438" s="3">
        <v>-40</v>
      </c>
      <c r="AC438" s="22">
        <f t="shared" si="156"/>
        <v>3.9927164914080437</v>
      </c>
      <c r="AD438" s="22">
        <f t="shared" si="157"/>
        <v>-10.050860806007798</v>
      </c>
      <c r="AE438" s="22">
        <f t="shared" si="158"/>
        <v>1304.1495564462859</v>
      </c>
      <c r="AH438" s="10">
        <v>2000</v>
      </c>
      <c r="AI438" s="21">
        <f>AD438</f>
        <v>-10.050860806007798</v>
      </c>
      <c r="AJ438" s="23">
        <f>AD437</f>
        <v>-6.9155878233368764</v>
      </c>
      <c r="AK438" s="26">
        <f>AD436</f>
        <v>-3.3502869353359328</v>
      </c>
      <c r="AL438" s="27">
        <f>AD435</f>
        <v>0.21501395266501078</v>
      </c>
      <c r="AM438" s="29">
        <f>AD434</f>
        <v>3.3502869353359328</v>
      </c>
      <c r="AN438" s="10"/>
      <c r="AO438" s="10">
        <v>2000</v>
      </c>
      <c r="AP438" s="21">
        <f>AD438</f>
        <v>-10.050860806007798</v>
      </c>
      <c r="AQ438" s="23">
        <f>AD437</f>
        <v>-6.9155878233368764</v>
      </c>
      <c r="AR438" s="26">
        <f>AD436</f>
        <v>-3.3502869353359328</v>
      </c>
      <c r="AS438" s="27">
        <f>AD435</f>
        <v>0.21501395266501078</v>
      </c>
      <c r="AT438" s="29">
        <f>AD434</f>
        <v>3.3502869353359328</v>
      </c>
    </row>
    <row r="439" spans="9:46" x14ac:dyDescent="0.25">
      <c r="I439" s="3">
        <v>-2000</v>
      </c>
      <c r="J439" s="3">
        <v>40</v>
      </c>
      <c r="K439" s="10">
        <f t="shared" si="159"/>
        <v>-5.2121212121212608</v>
      </c>
      <c r="L439" s="10">
        <f t="shared" si="160"/>
        <v>-3.9927164914080437</v>
      </c>
      <c r="M439" s="10">
        <f t="shared" si="161"/>
        <v>-3.3502869353359328</v>
      </c>
      <c r="N439" s="10">
        <f>(L439*(C$150+C$151*SIN(RADIANS(J439))))+(-M439*(C$149+C$151*COS(RADIANS(J439))))</f>
        <v>605.81443145997537</v>
      </c>
      <c r="O439" s="10"/>
      <c r="P439" s="3">
        <v>0</v>
      </c>
      <c r="Q439" s="3">
        <v>0</v>
      </c>
      <c r="R439" s="10">
        <f t="shared" si="162"/>
        <v>0</v>
      </c>
      <c r="S439" s="10">
        <f t="shared" si="163"/>
        <v>0</v>
      </c>
      <c r="T439" s="10">
        <f t="shared" si="164"/>
        <v>0</v>
      </c>
      <c r="U439" s="10">
        <f>(-S439*(C$150-C$151*SIN(RADIANS(Q439))))+(-T439*(C$149+K$151*COS(RADIANS(Q439))))</f>
        <v>0</v>
      </c>
      <c r="W439" s="10">
        <f t="shared" si="165"/>
        <v>-3.9927164914080437</v>
      </c>
      <c r="X439" s="10">
        <f t="shared" si="166"/>
        <v>-3.3502869353359328</v>
      </c>
      <c r="Y439" s="10">
        <f t="shared" si="167"/>
        <v>605.81443145997537</v>
      </c>
      <c r="AA439" s="3">
        <v>0</v>
      </c>
      <c r="AB439" s="3">
        <v>0</v>
      </c>
      <c r="AC439" s="10">
        <f t="shared" si="156"/>
        <v>-3.9927164914080437</v>
      </c>
      <c r="AD439" s="10">
        <f t="shared" si="157"/>
        <v>-3.3502869353359328</v>
      </c>
      <c r="AE439" s="10">
        <f t="shared" si="158"/>
        <v>605.81443145997537</v>
      </c>
      <c r="AH439" s="10">
        <v>0</v>
      </c>
      <c r="AI439" s="20"/>
      <c r="AJ439" s="20"/>
      <c r="AK439" s="20"/>
      <c r="AL439" s="20"/>
      <c r="AM439" s="20"/>
      <c r="AN439" s="10"/>
      <c r="AO439" s="10">
        <v>0</v>
      </c>
      <c r="AP439" s="20"/>
      <c r="AQ439" s="20"/>
      <c r="AR439" s="20"/>
      <c r="AS439" s="20"/>
      <c r="AT439" s="20"/>
    </row>
    <row r="440" spans="9:46" x14ac:dyDescent="0.25">
      <c r="I440" s="3">
        <v>-2000</v>
      </c>
      <c r="J440" s="3">
        <v>40</v>
      </c>
      <c r="K440" s="10">
        <f t="shared" si="159"/>
        <v>-5.2121212121212608</v>
      </c>
      <c r="L440" s="10">
        <f t="shared" si="160"/>
        <v>-3.9927164914080437</v>
      </c>
      <c r="M440" s="10">
        <f t="shared" si="161"/>
        <v>-3.3502869353359328</v>
      </c>
      <c r="N440" s="10">
        <f>(L440*(C$150+C$151*SIN(RADIANS(J440))))+(-M440*(C$149+C$151*COS(RADIANS(J440))))</f>
        <v>605.81443145997537</v>
      </c>
      <c r="O440" s="10"/>
      <c r="P440" s="3">
        <v>-2000</v>
      </c>
      <c r="Q440" s="3">
        <v>40</v>
      </c>
      <c r="R440" s="10">
        <f t="shared" si="162"/>
        <v>-5.2121212121212608</v>
      </c>
      <c r="S440" s="10">
        <f t="shared" si="163"/>
        <v>-3.9927164914080437</v>
      </c>
      <c r="T440" s="10">
        <f t="shared" si="164"/>
        <v>-3.3502869353359328</v>
      </c>
      <c r="U440" s="10">
        <f>(-S440*(C$150-C$151*SIN(RADIANS(Q440))))+(-T440*(C$149+K$151*COS(RADIANS(Q440))))</f>
        <v>1147.7108607747641</v>
      </c>
      <c r="W440" s="10">
        <f t="shared" si="165"/>
        <v>-7.9854329828160875</v>
      </c>
      <c r="X440" s="10">
        <f t="shared" si="166"/>
        <v>-6.7005738706718656</v>
      </c>
      <c r="Y440" s="10">
        <f t="shared" si="167"/>
        <v>1753.5252922347395</v>
      </c>
      <c r="AA440" s="3">
        <v>-2000</v>
      </c>
      <c r="AB440" s="3">
        <v>40</v>
      </c>
      <c r="AC440" s="15">
        <f t="shared" si="156"/>
        <v>-7.9854329828160875</v>
      </c>
      <c r="AD440" s="15">
        <f t="shared" si="157"/>
        <v>-6.7005738706718656</v>
      </c>
      <c r="AE440" s="15">
        <f t="shared" si="158"/>
        <v>1753.5252922347395</v>
      </c>
      <c r="AH440" s="10">
        <v>-2000</v>
      </c>
      <c r="AI440" s="21">
        <f>AD444</f>
        <v>0</v>
      </c>
      <c r="AJ440" s="23">
        <f>AD443</f>
        <v>-1.567636491335461</v>
      </c>
      <c r="AK440" s="26">
        <f>AD442</f>
        <v>-3.3502869353359328</v>
      </c>
      <c r="AL440" s="27">
        <f>AD441</f>
        <v>-5.1329373793364041</v>
      </c>
      <c r="AM440" s="29">
        <f>AD440</f>
        <v>-6.7005738706718656</v>
      </c>
      <c r="AN440" s="10"/>
      <c r="AO440" s="10">
        <v>-2000</v>
      </c>
      <c r="AP440" s="21">
        <f>AD444</f>
        <v>0</v>
      </c>
      <c r="AQ440" s="23">
        <f>AD443</f>
        <v>-1.567636491335461</v>
      </c>
      <c r="AR440" s="26">
        <f>AD442</f>
        <v>-3.3502869353359328</v>
      </c>
      <c r="AS440" s="27">
        <f>AD441</f>
        <v>-5.1329373793364041</v>
      </c>
      <c r="AT440" s="29">
        <f>AD440</f>
        <v>-6.7005738706718656</v>
      </c>
    </row>
    <row r="441" spans="9:46" x14ac:dyDescent="0.25">
      <c r="I441" s="3">
        <v>-2000</v>
      </c>
      <c r="J441" s="3">
        <v>40</v>
      </c>
      <c r="K441" s="10">
        <f t="shared" si="159"/>
        <v>-5.2121212121212608</v>
      </c>
      <c r="L441" s="10">
        <f t="shared" si="160"/>
        <v>-3.9927164914080437</v>
      </c>
      <c r="M441" s="10">
        <f t="shared" si="161"/>
        <v>-3.3502869353359328</v>
      </c>
      <c r="N441" s="10">
        <f>(L441*(C$150+C$151*SIN(RADIANS(J441))))+(-M441*(C$149+C$151*COS(RADIANS(J441))))</f>
        <v>605.81443145997537</v>
      </c>
      <c r="O441" s="10"/>
      <c r="P441" s="3">
        <v>-2000</v>
      </c>
      <c r="Q441" s="3">
        <v>20</v>
      </c>
      <c r="R441" s="10">
        <f t="shared" si="162"/>
        <v>-5.2121212121212608</v>
      </c>
      <c r="S441" s="10">
        <f t="shared" si="163"/>
        <v>-4.8977918416720536</v>
      </c>
      <c r="T441" s="10">
        <f t="shared" si="164"/>
        <v>-1.7826504440004718</v>
      </c>
      <c r="U441" s="10">
        <f>(-S441*(C$150-C$151*SIN(RADIANS(Q441))))+(-T441*(C$149+K$151*COS(RADIANS(Q441))))</f>
        <v>857.05997060055029</v>
      </c>
      <c r="W441" s="10">
        <f t="shared" si="165"/>
        <v>-8.8905083330800974</v>
      </c>
      <c r="X441" s="10">
        <f t="shared" si="166"/>
        <v>-5.1329373793364041</v>
      </c>
      <c r="Y441" s="10">
        <f t="shared" si="167"/>
        <v>1462.8744020605257</v>
      </c>
      <c r="AA441" s="3">
        <v>-2000</v>
      </c>
      <c r="AB441" s="3">
        <v>20</v>
      </c>
      <c r="AC441" s="28">
        <f t="shared" si="156"/>
        <v>-8.8905083330800974</v>
      </c>
      <c r="AD441" s="28">
        <f t="shared" si="157"/>
        <v>-5.1329373793364041</v>
      </c>
      <c r="AE441" s="28">
        <f t="shared" si="158"/>
        <v>1462.8744020605257</v>
      </c>
      <c r="AH441" s="10">
        <v>-4000</v>
      </c>
      <c r="AI441" s="21">
        <f>AD449</f>
        <v>59.07802485391737</v>
      </c>
      <c r="AJ441" s="23">
        <f>AD448</f>
        <v>29.86712395432372</v>
      </c>
      <c r="AK441" s="26">
        <f>AD447</f>
        <v>-3.3502869353359328</v>
      </c>
      <c r="AL441" s="27">
        <f>AD446</f>
        <v>-36.567697824995584</v>
      </c>
      <c r="AM441" s="29">
        <f>AD445</f>
        <v>-65.77859872458923</v>
      </c>
      <c r="AN441" s="10"/>
      <c r="AO441" s="10">
        <v>-4000</v>
      </c>
      <c r="AP441" s="21">
        <f>AD449</f>
        <v>59.07802485391737</v>
      </c>
      <c r="AQ441" s="23">
        <f>AD448</f>
        <v>29.86712395432372</v>
      </c>
      <c r="AR441" s="26">
        <f>AD447</f>
        <v>-3.3502869353359328</v>
      </c>
      <c r="AS441" s="27">
        <f>AD446</f>
        <v>-36.567697824995584</v>
      </c>
      <c r="AT441" s="29">
        <f>AD445</f>
        <v>-65.77859872458923</v>
      </c>
    </row>
    <row r="442" spans="9:46" x14ac:dyDescent="0.25">
      <c r="I442" s="3">
        <v>-2000</v>
      </c>
      <c r="J442" s="3">
        <v>40</v>
      </c>
      <c r="K442" s="10">
        <f t="shared" si="159"/>
        <v>-5.2121212121212608</v>
      </c>
      <c r="L442" s="10">
        <f t="shared" si="160"/>
        <v>-3.9927164914080437</v>
      </c>
      <c r="M442" s="10">
        <f t="shared" si="161"/>
        <v>-3.3502869353359328</v>
      </c>
      <c r="N442" s="10">
        <f>(L442*(C$150+C$151*SIN(RADIANS(J442))))+(-M442*(C$149+C$151*COS(RADIANS(J442))))</f>
        <v>605.81443145997537</v>
      </c>
      <c r="O442" s="10"/>
      <c r="P442" s="3">
        <v>-2000</v>
      </c>
      <c r="Q442" s="3">
        <v>0</v>
      </c>
      <c r="R442" s="10">
        <f t="shared" si="162"/>
        <v>-5.2121212121212608</v>
      </c>
      <c r="S442" s="10">
        <f t="shared" si="163"/>
        <v>-5.2121212121212608</v>
      </c>
      <c r="T442" s="10">
        <f t="shared" si="164"/>
        <v>0</v>
      </c>
      <c r="U442" s="10">
        <f>(-S442*(C$150-C$151*SIN(RADIANS(Q442))))+(-T442*(C$149+K$151*COS(RADIANS(Q442))))</f>
        <v>521.21212121212602</v>
      </c>
      <c r="W442" s="10">
        <f t="shared" si="165"/>
        <v>-9.2048377035293036</v>
      </c>
      <c r="X442" s="10">
        <f t="shared" si="166"/>
        <v>-3.3502869353359328</v>
      </c>
      <c r="Y442" s="10">
        <f t="shared" si="167"/>
        <v>1127.0265526721014</v>
      </c>
      <c r="AA442" s="3">
        <v>-2000</v>
      </c>
      <c r="AB442" s="3">
        <v>0</v>
      </c>
      <c r="AC442" s="25">
        <f t="shared" si="156"/>
        <v>-9.2048377035293036</v>
      </c>
      <c r="AD442" s="25">
        <f t="shared" si="157"/>
        <v>-3.3502869353359328</v>
      </c>
      <c r="AE442" s="25">
        <f t="shared" si="158"/>
        <v>1127.0265526721014</v>
      </c>
      <c r="AH442" s="10"/>
      <c r="AI442" s="10"/>
      <c r="AJ442" s="10"/>
      <c r="AK442" s="10"/>
      <c r="AL442" s="10"/>
      <c r="AM442" s="10"/>
      <c r="AN442" s="10"/>
      <c r="AO442" s="10"/>
      <c r="AP442" s="10"/>
      <c r="AQ442" s="10"/>
      <c r="AR442" s="10"/>
      <c r="AS442" s="10"/>
      <c r="AT442" s="10"/>
    </row>
    <row r="443" spans="9:46" x14ac:dyDescent="0.25">
      <c r="I443" s="3">
        <v>-2000</v>
      </c>
      <c r="J443" s="3">
        <v>40</v>
      </c>
      <c r="K443" s="10">
        <f t="shared" si="159"/>
        <v>-5.2121212121212608</v>
      </c>
      <c r="L443" s="10">
        <f t="shared" si="160"/>
        <v>-3.9927164914080437</v>
      </c>
      <c r="M443" s="10">
        <f t="shared" si="161"/>
        <v>-3.3502869353359328</v>
      </c>
      <c r="N443" s="10">
        <f>(L443*(C$150+C$151*SIN(RADIANS(J443))))+(-M443*(C$149+C$151*COS(RADIANS(J443))))</f>
        <v>605.81443145997537</v>
      </c>
      <c r="O443" s="10"/>
      <c r="P443" s="3">
        <v>-2000</v>
      </c>
      <c r="Q443" s="3">
        <v>-20</v>
      </c>
      <c r="R443" s="10">
        <f t="shared" si="162"/>
        <v>-5.2121212121212608</v>
      </c>
      <c r="S443" s="10">
        <f t="shared" si="163"/>
        <v>-4.8977918416720536</v>
      </c>
      <c r="T443" s="10">
        <f t="shared" si="164"/>
        <v>1.7826504440004718</v>
      </c>
      <c r="U443" s="10">
        <f>(-S443*(C$150-C$151*SIN(RADIANS(Q443))))+(-T443*(C$149+K$151*COS(RADIANS(Q443))))</f>
        <v>122.49839773386054</v>
      </c>
      <c r="W443" s="10">
        <f t="shared" si="165"/>
        <v>-8.8905083330800974</v>
      </c>
      <c r="X443" s="10">
        <f t="shared" si="166"/>
        <v>-1.567636491335461</v>
      </c>
      <c r="Y443" s="10">
        <f t="shared" si="167"/>
        <v>728.31282919383591</v>
      </c>
      <c r="AA443" s="3">
        <v>-2000</v>
      </c>
      <c r="AB443" s="3">
        <v>-20</v>
      </c>
      <c r="AC443" s="24">
        <f t="shared" si="156"/>
        <v>-8.8905083330800974</v>
      </c>
      <c r="AD443" s="24">
        <f t="shared" si="157"/>
        <v>-1.567636491335461</v>
      </c>
      <c r="AE443" s="24">
        <f t="shared" si="158"/>
        <v>728.31282919383591</v>
      </c>
      <c r="AH443" s="10"/>
      <c r="AI443" s="10"/>
      <c r="AJ443" s="10"/>
      <c r="AK443" s="10"/>
      <c r="AL443" s="10"/>
      <c r="AM443" s="10"/>
      <c r="AN443" s="10"/>
      <c r="AO443" s="10"/>
      <c r="AP443" s="10"/>
      <c r="AQ443" s="10"/>
      <c r="AR443" s="10"/>
      <c r="AS443" s="10"/>
      <c r="AT443" s="10"/>
    </row>
    <row r="444" spans="9:46" x14ac:dyDescent="0.25">
      <c r="I444" s="3">
        <v>-2000</v>
      </c>
      <c r="J444" s="3">
        <v>40</v>
      </c>
      <c r="K444" s="10">
        <f t="shared" si="159"/>
        <v>-5.2121212121212608</v>
      </c>
      <c r="L444" s="10">
        <f t="shared" si="160"/>
        <v>-3.9927164914080437</v>
      </c>
      <c r="M444" s="10">
        <f t="shared" si="161"/>
        <v>-3.3502869353359328</v>
      </c>
      <c r="N444" s="10">
        <f>(L444*(C$150+C$151*SIN(RADIANS(J444))))+(-M444*(C$149+C$151*COS(RADIANS(J444))))</f>
        <v>605.81443145997537</v>
      </c>
      <c r="O444" s="10"/>
      <c r="P444" s="3">
        <v>-2000</v>
      </c>
      <c r="Q444" s="3">
        <v>-40</v>
      </c>
      <c r="R444" s="10">
        <f t="shared" si="162"/>
        <v>-5.2121212121212608</v>
      </c>
      <c r="S444" s="10">
        <f t="shared" si="163"/>
        <v>-3.9927164914080437</v>
      </c>
      <c r="T444" s="10">
        <f t="shared" si="164"/>
        <v>3.3502869353359328</v>
      </c>
      <c r="U444" s="10">
        <f>(-S444*(C$150-C$151*SIN(RADIANS(Q444))))+(-T444*(C$149+K$151*COS(RADIANS(Q444))))</f>
        <v>-349.16756249315529</v>
      </c>
      <c r="W444" s="10">
        <f t="shared" si="165"/>
        <v>-7.9854329828160875</v>
      </c>
      <c r="X444" s="10">
        <f t="shared" si="166"/>
        <v>0</v>
      </c>
      <c r="Y444" s="10">
        <f t="shared" si="167"/>
        <v>256.64686896682008</v>
      </c>
      <c r="AA444" s="3">
        <v>-2000</v>
      </c>
      <c r="AB444" s="3">
        <v>-40</v>
      </c>
      <c r="AC444" s="22">
        <f t="shared" si="156"/>
        <v>-7.9854329828160875</v>
      </c>
      <c r="AD444" s="22">
        <f t="shared" si="157"/>
        <v>0</v>
      </c>
      <c r="AE444" s="22">
        <f t="shared" si="158"/>
        <v>256.64686896682008</v>
      </c>
      <c r="AH444" s="10" t="s">
        <v>92</v>
      </c>
      <c r="AI444" s="10">
        <v>-40</v>
      </c>
      <c r="AJ444" s="10">
        <v>-20</v>
      </c>
      <c r="AK444" s="10">
        <v>0</v>
      </c>
      <c r="AL444" s="10">
        <v>20</v>
      </c>
      <c r="AM444" s="10">
        <v>40</v>
      </c>
      <c r="AN444" s="10"/>
      <c r="AO444" s="10"/>
      <c r="AP444" s="10">
        <v>-40</v>
      </c>
      <c r="AQ444" s="10">
        <v>-20</v>
      </c>
      <c r="AR444" s="10">
        <v>0</v>
      </c>
      <c r="AS444" s="10">
        <v>20</v>
      </c>
      <c r="AT444" s="10">
        <v>40</v>
      </c>
    </row>
    <row r="445" spans="9:46" x14ac:dyDescent="0.25">
      <c r="I445" s="3">
        <v>-2000</v>
      </c>
      <c r="J445" s="3">
        <v>40</v>
      </c>
      <c r="K445" s="10">
        <f t="shared" si="159"/>
        <v>-5.2121212121212608</v>
      </c>
      <c r="L445" s="10">
        <f t="shared" si="160"/>
        <v>-3.9927164914080437</v>
      </c>
      <c r="M445" s="10">
        <f t="shared" si="161"/>
        <v>-3.3502869353359328</v>
      </c>
      <c r="N445" s="10">
        <f>(L445*(C$150+C$151*SIN(RADIANS(J445))))+(-M445*(C$149+C$151*COS(RADIANS(J445))))</f>
        <v>605.81443145997537</v>
      </c>
      <c r="O445" s="10"/>
      <c r="P445" s="3">
        <v>-4000</v>
      </c>
      <c r="Q445" s="3">
        <v>40</v>
      </c>
      <c r="R445" s="10">
        <f t="shared" si="162"/>
        <v>-97.121212121212153</v>
      </c>
      <c r="S445" s="10">
        <f t="shared" si="163"/>
        <v>-74.399164854434105</v>
      </c>
      <c r="T445" s="10">
        <f t="shared" si="164"/>
        <v>-62.4283117892533</v>
      </c>
      <c r="U445" s="10">
        <f>(-S445*(C$150-C$151*SIN(RADIANS(Q445))))+(-T445*(C$149+K$151*COS(RADIANS(Q445))))</f>
        <v>21386.123888273753</v>
      </c>
      <c r="W445" s="10">
        <f t="shared" si="165"/>
        <v>-78.391881345842151</v>
      </c>
      <c r="X445" s="10">
        <f t="shared" si="166"/>
        <v>-65.77859872458923</v>
      </c>
      <c r="Y445" s="10">
        <f t="shared" si="167"/>
        <v>21991.938319733727</v>
      </c>
      <c r="AA445" s="3">
        <v>-4000</v>
      </c>
      <c r="AB445" s="3">
        <v>40</v>
      </c>
      <c r="AC445" s="15">
        <f t="shared" si="156"/>
        <v>-78.391881345842151</v>
      </c>
      <c r="AD445" s="15">
        <f t="shared" si="157"/>
        <v>-65.77859872458923</v>
      </c>
      <c r="AE445" s="15">
        <f t="shared" si="158"/>
        <v>21991.938319733727</v>
      </c>
      <c r="AH445" s="10">
        <v>4000</v>
      </c>
      <c r="AI445" s="21">
        <f>AE433</f>
        <v>13618.39626623384</v>
      </c>
      <c r="AJ445" s="23">
        <f>AE432</f>
        <v>-3959.3874840867597</v>
      </c>
      <c r="AK445" s="26">
        <f>AE431</f>
        <v>-18818.427992782457</v>
      </c>
      <c r="AL445" s="27">
        <f>AE430</f>
        <v>-31334.618193827682</v>
      </c>
      <c r="AM445" s="29">
        <f>AE429</f>
        <v>-42166.433345087527</v>
      </c>
      <c r="AN445" s="10"/>
      <c r="AO445" s="10">
        <v>4000</v>
      </c>
      <c r="AP445" s="21">
        <f>AE433</f>
        <v>13618.39626623384</v>
      </c>
      <c r="AQ445" s="23">
        <f>AE432</f>
        <v>-3959.3874840867597</v>
      </c>
      <c r="AR445" s="26">
        <f>AE431</f>
        <v>-18818.427992782457</v>
      </c>
      <c r="AS445" s="27">
        <f>AE430</f>
        <v>-31334.618193827682</v>
      </c>
      <c r="AT445" s="29">
        <f>AE429</f>
        <v>-42166.433345087527</v>
      </c>
    </row>
    <row r="446" spans="9:46" x14ac:dyDescent="0.25">
      <c r="I446" s="3">
        <v>-2000</v>
      </c>
      <c r="J446" s="3">
        <v>40</v>
      </c>
      <c r="K446" s="10">
        <f t="shared" si="159"/>
        <v>-5.2121212121212608</v>
      </c>
      <c r="L446" s="10">
        <f t="shared" si="160"/>
        <v>-3.9927164914080437</v>
      </c>
      <c r="M446" s="10">
        <f t="shared" si="161"/>
        <v>-3.3502869353359328</v>
      </c>
      <c r="N446" s="10">
        <f>(L446*(C$150+C$151*SIN(RADIANS(J446))))+(-M446*(C$149+C$151*COS(RADIANS(J446))))</f>
        <v>605.81443145997537</v>
      </c>
      <c r="O446" s="10"/>
      <c r="P446" s="3">
        <v>-4000</v>
      </c>
      <c r="Q446" s="3">
        <v>20</v>
      </c>
      <c r="R446" s="10">
        <f t="shared" si="162"/>
        <v>-97.121212121212153</v>
      </c>
      <c r="S446" s="10">
        <f t="shared" si="163"/>
        <v>-91.264086352085982</v>
      </c>
      <c r="T446" s="10">
        <f t="shared" si="164"/>
        <v>-33.217410889659654</v>
      </c>
      <c r="U446" s="10">
        <f>(-S446*(C$150-C$151*SIN(RADIANS(Q446))))+(-T446*(C$149+K$151*COS(RADIANS(Q446))))</f>
        <v>15970.216312643828</v>
      </c>
      <c r="W446" s="10">
        <f t="shared" si="165"/>
        <v>-95.256802843494029</v>
      </c>
      <c r="X446" s="10">
        <f t="shared" si="166"/>
        <v>-36.567697824995584</v>
      </c>
      <c r="Y446" s="10">
        <f t="shared" si="167"/>
        <v>16576.030744103802</v>
      </c>
      <c r="AA446" s="3">
        <v>-4000</v>
      </c>
      <c r="AB446" s="3">
        <v>20</v>
      </c>
      <c r="AC446" s="28">
        <f t="shared" si="156"/>
        <v>-95.256802843494029</v>
      </c>
      <c r="AD446" s="28">
        <f t="shared" si="157"/>
        <v>-36.567697824995584</v>
      </c>
      <c r="AE446" s="28">
        <f t="shared" si="158"/>
        <v>16576.030744103802</v>
      </c>
      <c r="AH446" s="10">
        <v>2000</v>
      </c>
      <c r="AI446" s="21">
        <f>AE438</f>
        <v>1304.1495564462859</v>
      </c>
      <c r="AJ446" s="23">
        <f>AE437</f>
        <v>360.81763599225428</v>
      </c>
      <c r="AK446" s="26">
        <f>AE436</f>
        <v>-436.60981096427668</v>
      </c>
      <c r="AL446" s="27">
        <f>AE435</f>
        <v>-1108.3055097411252</v>
      </c>
      <c r="AM446" s="29">
        <f>AE434</f>
        <v>-1689.6072900895529</v>
      </c>
      <c r="AO446" s="10">
        <v>2000</v>
      </c>
      <c r="AP446" s="21">
        <f>AE438</f>
        <v>1304.1495564462859</v>
      </c>
      <c r="AQ446" s="23">
        <f>AE437</f>
        <v>360.81763599225428</v>
      </c>
      <c r="AR446" s="26">
        <f>AE436</f>
        <v>-436.60981096427668</v>
      </c>
      <c r="AS446" s="27">
        <f>AE435</f>
        <v>-1108.3055097411252</v>
      </c>
      <c r="AT446" s="29">
        <f>AE434</f>
        <v>-1689.6072900895529</v>
      </c>
    </row>
    <row r="447" spans="9:46" x14ac:dyDescent="0.25">
      <c r="I447" s="3">
        <v>-2000</v>
      </c>
      <c r="J447" s="3">
        <v>40</v>
      </c>
      <c r="K447" s="10">
        <f t="shared" si="159"/>
        <v>-5.2121212121212608</v>
      </c>
      <c r="L447" s="10">
        <f t="shared" si="160"/>
        <v>-3.9927164914080437</v>
      </c>
      <c r="M447" s="10">
        <f t="shared" si="161"/>
        <v>-3.3502869353359328</v>
      </c>
      <c r="N447" s="10">
        <f>(L447*(C$150+C$151*SIN(RADIANS(J447))))+(-M447*(C$149+C$151*COS(RADIANS(J447))))</f>
        <v>605.81443145997537</v>
      </c>
      <c r="O447" s="10"/>
      <c r="P447" s="3">
        <v>-4000</v>
      </c>
      <c r="Q447" s="3">
        <v>0</v>
      </c>
      <c r="R447" s="10">
        <f t="shared" si="162"/>
        <v>-97.121212121212153</v>
      </c>
      <c r="S447" s="10">
        <f t="shared" si="163"/>
        <v>-97.121212121212153</v>
      </c>
      <c r="T447" s="10">
        <f t="shared" si="164"/>
        <v>0</v>
      </c>
      <c r="U447" s="10">
        <f>(-S447*(C$150-C$151*SIN(RADIANS(Q447))))+(-T447*(C$149+K$151*COS(RADIANS(Q447))))</f>
        <v>9712.1212121212156</v>
      </c>
      <c r="W447" s="10">
        <f t="shared" si="165"/>
        <v>-101.1139286126202</v>
      </c>
      <c r="X447" s="10">
        <f t="shared" si="166"/>
        <v>-3.3502869353359328</v>
      </c>
      <c r="Y447" s="10">
        <f t="shared" si="167"/>
        <v>10317.935643581191</v>
      </c>
      <c r="AA447" s="3">
        <v>-4000</v>
      </c>
      <c r="AB447" s="3">
        <v>0</v>
      </c>
      <c r="AC447" s="25">
        <f t="shared" si="156"/>
        <v>-101.1139286126202</v>
      </c>
      <c r="AD447" s="25">
        <f t="shared" si="157"/>
        <v>-3.3502869353359328</v>
      </c>
      <c r="AE447" s="25">
        <f t="shared" si="158"/>
        <v>10317.935643581191</v>
      </c>
      <c r="AH447" s="10">
        <v>0</v>
      </c>
      <c r="AI447" s="20"/>
      <c r="AJ447" s="20"/>
      <c r="AK447" s="20"/>
      <c r="AL447" s="20"/>
      <c r="AM447" s="20"/>
      <c r="AO447" s="10">
        <v>0</v>
      </c>
      <c r="AP447" s="20"/>
      <c r="AQ447" s="20"/>
      <c r="AR447" s="20"/>
      <c r="AS447" s="20"/>
      <c r="AT447" s="20"/>
    </row>
    <row r="448" spans="9:46" x14ac:dyDescent="0.25">
      <c r="I448" s="3">
        <v>-2000</v>
      </c>
      <c r="J448" s="3">
        <v>40</v>
      </c>
      <c r="K448" s="10">
        <f t="shared" si="159"/>
        <v>-5.2121212121212608</v>
      </c>
      <c r="L448" s="10">
        <f t="shared" si="160"/>
        <v>-3.9927164914080437</v>
      </c>
      <c r="M448" s="10">
        <f t="shared" si="161"/>
        <v>-3.3502869353359328</v>
      </c>
      <c r="N448" s="10">
        <f>(L448*(C$150+C$151*SIN(RADIANS(J448))))+(-M448*(C$149+C$151*COS(RADIANS(J448))))</f>
        <v>605.81443145997537</v>
      </c>
      <c r="O448" s="10"/>
      <c r="P448" s="3">
        <v>-4000</v>
      </c>
      <c r="Q448" s="3">
        <v>-20</v>
      </c>
      <c r="R448" s="10">
        <f t="shared" si="162"/>
        <v>-97.121212121212153</v>
      </c>
      <c r="S448" s="10">
        <f t="shared" si="163"/>
        <v>-91.264086352085982</v>
      </c>
      <c r="T448" s="10">
        <f t="shared" si="164"/>
        <v>33.217410889659654</v>
      </c>
      <c r="U448" s="10">
        <f>(-S448*(C$150-C$151*SIN(RADIANS(Q448))))+(-T448*(C$149+K$151*COS(RADIANS(Q448))))</f>
        <v>2282.6009577733676</v>
      </c>
      <c r="W448" s="10">
        <f t="shared" si="165"/>
        <v>-95.256802843494029</v>
      </c>
      <c r="X448" s="10">
        <f t="shared" si="166"/>
        <v>29.86712395432372</v>
      </c>
      <c r="Y448" s="10">
        <f t="shared" si="167"/>
        <v>2888.4153892333429</v>
      </c>
      <c r="AA448" s="3">
        <v>-4000</v>
      </c>
      <c r="AB448" s="3">
        <v>-20</v>
      </c>
      <c r="AC448" s="24">
        <f t="shared" si="156"/>
        <v>-95.256802843494029</v>
      </c>
      <c r="AD448" s="24">
        <f t="shared" si="157"/>
        <v>29.86712395432372</v>
      </c>
      <c r="AE448" s="24">
        <f t="shared" si="158"/>
        <v>2888.4153892333429</v>
      </c>
      <c r="AH448" s="10">
        <v>-2000</v>
      </c>
      <c r="AI448" s="21">
        <f>AE444</f>
        <v>256.64686896682008</v>
      </c>
      <c r="AJ448" s="23">
        <f>AE443</f>
        <v>728.31282919383591</v>
      </c>
      <c r="AK448" s="26">
        <f>AE442</f>
        <v>1127.0265526721014</v>
      </c>
      <c r="AL448" s="27">
        <f>AE441</f>
        <v>1462.8744020605257</v>
      </c>
      <c r="AM448" s="29">
        <f>AE440</f>
        <v>1753.5252922347395</v>
      </c>
      <c r="AO448" s="10">
        <v>-2000</v>
      </c>
      <c r="AP448" s="21">
        <f>AE444</f>
        <v>256.64686896682008</v>
      </c>
      <c r="AQ448" s="23">
        <f>AE443</f>
        <v>728.31282919383591</v>
      </c>
      <c r="AR448" s="26">
        <f>AE442</f>
        <v>1127.0265526721014</v>
      </c>
      <c r="AS448" s="27">
        <f>AE441</f>
        <v>1462.8744020605257</v>
      </c>
      <c r="AT448" s="29">
        <f>AE440</f>
        <v>1753.5252922347395</v>
      </c>
    </row>
    <row r="449" spans="9:46" x14ac:dyDescent="0.25">
      <c r="I449" s="3">
        <v>-2000</v>
      </c>
      <c r="J449" s="3">
        <v>40</v>
      </c>
      <c r="K449" s="10">
        <f t="shared" si="159"/>
        <v>-5.2121212121212608</v>
      </c>
      <c r="L449" s="10">
        <f t="shared" si="160"/>
        <v>-3.9927164914080437</v>
      </c>
      <c r="M449" s="10">
        <f t="shared" si="161"/>
        <v>-3.3502869353359328</v>
      </c>
      <c r="N449" s="10">
        <f>(L449*(C$150+C$151*SIN(RADIANS(J449))))+(-M449*(C$149+C$151*COS(RADIANS(J449))))</f>
        <v>605.81443145997537</v>
      </c>
      <c r="O449" s="10"/>
      <c r="P449" s="3">
        <v>-4000</v>
      </c>
      <c r="Q449" s="3">
        <v>-40</v>
      </c>
      <c r="R449" s="10">
        <f t="shared" si="162"/>
        <v>-97.121212121212153</v>
      </c>
      <c r="S449" s="10">
        <f t="shared" si="163"/>
        <v>-74.399164854434105</v>
      </c>
      <c r="T449" s="10">
        <f t="shared" si="164"/>
        <v>62.4283117892533</v>
      </c>
      <c r="U449" s="10">
        <f>(-S449*(C$150-C$151*SIN(RADIANS(Q449))))+(-T449*(C$149+K$151*COS(RADIANS(Q449))))</f>
        <v>-6506.2909173869321</v>
      </c>
      <c r="W449" s="10">
        <f t="shared" si="165"/>
        <v>-78.391881345842151</v>
      </c>
      <c r="X449" s="10">
        <f t="shared" si="166"/>
        <v>59.07802485391737</v>
      </c>
      <c r="Y449" s="10">
        <f t="shared" si="167"/>
        <v>-5900.4764859269562</v>
      </c>
      <c r="AA449" s="3">
        <v>-4000</v>
      </c>
      <c r="AB449" s="3">
        <v>-40</v>
      </c>
      <c r="AC449" s="22">
        <f t="shared" si="156"/>
        <v>-78.391881345842151</v>
      </c>
      <c r="AD449" s="22">
        <f t="shared" si="157"/>
        <v>59.07802485391737</v>
      </c>
      <c r="AE449" s="22">
        <f t="shared" si="158"/>
        <v>-5900.4764859269562</v>
      </c>
      <c r="AH449" s="10">
        <v>-4000</v>
      </c>
      <c r="AI449" s="21">
        <f>AE449</f>
        <v>-5900.4764859269562</v>
      </c>
      <c r="AJ449" s="23">
        <f>AE448</f>
        <v>2888.4153892333429</v>
      </c>
      <c r="AK449" s="26">
        <f>AE447</f>
        <v>10317.935643581191</v>
      </c>
      <c r="AL449" s="27">
        <f>AE446</f>
        <v>16576.030744103802</v>
      </c>
      <c r="AM449" s="29">
        <f>AE445</f>
        <v>21991.938319733727</v>
      </c>
      <c r="AO449" s="10">
        <v>-4000</v>
      </c>
      <c r="AP449" s="21">
        <f>AE449</f>
        <v>-5900.4764859269562</v>
      </c>
      <c r="AQ449" s="23">
        <f>AE448</f>
        <v>2888.4153892333429</v>
      </c>
      <c r="AR449" s="26">
        <f>AE447</f>
        <v>10317.935643581191</v>
      </c>
      <c r="AS449" s="27">
        <f>AE446</f>
        <v>16576.030744103802</v>
      </c>
      <c r="AT449" s="29">
        <f>AE445</f>
        <v>21991.938319733727</v>
      </c>
    </row>
    <row r="451" spans="9:46" x14ac:dyDescent="0.25">
      <c r="I451" s="3">
        <v>-2000</v>
      </c>
      <c r="J451" s="3">
        <v>20</v>
      </c>
      <c r="K451" s="10">
        <f>IF(I451&gt;0,(C$153*I451^2+C$154*I451+C$155),IF(I451&lt;0,-(C$157*(-I451)^2+C$158*(-I451)+C$159),0))</f>
        <v>-5.2121212121212608</v>
      </c>
      <c r="L451" s="10">
        <f>K451*COS(RADIANS(J451))</f>
        <v>-4.8977918416720536</v>
      </c>
      <c r="M451" s="10">
        <f>K451*SIN(RADIANS(J451))</f>
        <v>-1.7826504440004718</v>
      </c>
      <c r="N451" s="10">
        <f>(L451*(C$150+C$151*SIN(RADIANS(J451))))+(-M451*(C$149+C$151*COS(RADIANS(J451))))</f>
        <v>45.015949032936192</v>
      </c>
      <c r="O451" s="10"/>
      <c r="P451" s="3">
        <v>4000</v>
      </c>
      <c r="Q451" s="3">
        <v>40</v>
      </c>
      <c r="R451" s="10">
        <f>IF(P451&gt;0,(C$153*P451^2+C$154*P451+C$155),IF(P451&lt;0,-(C$157*(-P451)^2+C$158*(-P451)+C$159),0))</f>
        <v>194.24242424242431</v>
      </c>
      <c r="S451" s="10">
        <f>R451*COS(RADIANS(Q451))</f>
        <v>148.79832970886821</v>
      </c>
      <c r="T451" s="10">
        <f>R451*SIN(RADIANS(Q451))</f>
        <v>124.8566235785066</v>
      </c>
      <c r="U451" s="10">
        <f>(-S451*(C$150-C$151*SIN(RADIANS(Q451))))+(-T451*(C$149+K$151*COS(RADIANS(Q451))))</f>
        <v>-42772.247776547505</v>
      </c>
      <c r="W451" s="10">
        <f>L451+S451</f>
        <v>143.90053786719616</v>
      </c>
      <c r="X451" s="10">
        <f>M451+T451</f>
        <v>123.07397313450613</v>
      </c>
      <c r="Y451" s="10">
        <f>N451+U451</f>
        <v>-42727.231827514566</v>
      </c>
      <c r="AA451" s="3">
        <v>4000</v>
      </c>
      <c r="AB451" s="3">
        <v>40</v>
      </c>
      <c r="AC451" s="15">
        <f t="shared" ref="AC451:AC471" si="168">W451</f>
        <v>143.90053786719616</v>
      </c>
      <c r="AD451" s="15">
        <f t="shared" ref="AD451:AD471" si="169">X451</f>
        <v>123.07397313450613</v>
      </c>
      <c r="AE451" s="15">
        <f t="shared" ref="AE451:AE471" si="170">Y451</f>
        <v>-42727.231827514566</v>
      </c>
      <c r="AH451" s="10">
        <v>4000</v>
      </c>
      <c r="AI451" s="21">
        <f>AC455</f>
        <v>143.90053786719616</v>
      </c>
      <c r="AJ451" s="23">
        <f>AC454</f>
        <v>177.63038086249992</v>
      </c>
      <c r="AK451" s="26">
        <f>AC453</f>
        <v>189.34463240075226</v>
      </c>
      <c r="AL451" s="27">
        <f>AC452</f>
        <v>177.63038086249992</v>
      </c>
      <c r="AM451" s="29">
        <f>AC451</f>
        <v>143.90053786719616</v>
      </c>
      <c r="AN451" s="10"/>
      <c r="AO451" s="10">
        <v>4000</v>
      </c>
      <c r="AP451" s="21">
        <f>AC455</f>
        <v>143.90053786719616</v>
      </c>
      <c r="AQ451" s="23">
        <f>AC454</f>
        <v>177.63038086249992</v>
      </c>
      <c r="AR451" s="26">
        <f>AC453</f>
        <v>189.34463240075226</v>
      </c>
      <c r="AS451" s="27">
        <f>AC452</f>
        <v>177.63038086249992</v>
      </c>
      <c r="AT451" s="29">
        <f>AC451</f>
        <v>143.90053786719616</v>
      </c>
    </row>
    <row r="452" spans="9:46" x14ac:dyDescent="0.25">
      <c r="I452" s="3">
        <v>-2000</v>
      </c>
      <c r="J452" s="3">
        <v>20</v>
      </c>
      <c r="K452" s="10">
        <f t="shared" ref="K452:K471" si="171">IF(I452&gt;0,(C$153*I452^2+C$154*I452+C$155),IF(I452&lt;0,-(C$157*(-I452)^2+C$158*(-I452)+C$159),0))</f>
        <v>-5.2121212121212608</v>
      </c>
      <c r="L452" s="10">
        <f t="shared" ref="L452:L471" si="172">K452*COS(RADIANS(J452))</f>
        <v>-4.8977918416720536</v>
      </c>
      <c r="M452" s="10">
        <f t="shared" ref="M452:M471" si="173">K452*SIN(RADIANS(J452))</f>
        <v>-1.7826504440004718</v>
      </c>
      <c r="N452" s="10">
        <f>(L452*(C$150+C$151*SIN(RADIANS(J452))))+(-M452*(C$149+C$151*COS(RADIANS(J452))))</f>
        <v>45.015949032936192</v>
      </c>
      <c r="O452" s="10"/>
      <c r="P452" s="3">
        <v>4000</v>
      </c>
      <c r="Q452" s="3">
        <v>20</v>
      </c>
      <c r="R452" s="10">
        <f t="shared" ref="R452:R471" si="174">IF(P452&gt;0,(C$153*P452^2+C$154*P452+C$155),IF(P452&lt;0,-(C$157*(-P452)^2+C$158*(-P452)+C$159),0))</f>
        <v>194.24242424242431</v>
      </c>
      <c r="S452" s="10">
        <f t="shared" ref="S452:S471" si="175">R452*COS(RADIANS(Q452))</f>
        <v>182.52817270417196</v>
      </c>
      <c r="T452" s="10">
        <f t="shared" ref="T452:T471" si="176">R452*SIN(RADIANS(Q452))</f>
        <v>66.434821779319307</v>
      </c>
      <c r="U452" s="10">
        <f>(-S452*(C$150-C$151*SIN(RADIANS(Q452))))+(-T452*(C$149+K$151*COS(RADIANS(Q452))))</f>
        <v>-31940.432625287656</v>
      </c>
      <c r="W452" s="10">
        <f t="shared" ref="W452:W471" si="177">L452+S452</f>
        <v>177.63038086249992</v>
      </c>
      <c r="X452" s="10">
        <f t="shared" ref="X452:X471" si="178">M452+T452</f>
        <v>64.65217133531884</v>
      </c>
      <c r="Y452" s="10">
        <f t="shared" ref="Y452:Y471" si="179">N452+U452</f>
        <v>-31895.416676254721</v>
      </c>
      <c r="AA452" s="3">
        <v>4000</v>
      </c>
      <c r="AB452" s="3">
        <v>20</v>
      </c>
      <c r="AC452" s="28">
        <f t="shared" si="168"/>
        <v>177.63038086249992</v>
      </c>
      <c r="AD452" s="28">
        <f t="shared" si="169"/>
        <v>64.65217133531884</v>
      </c>
      <c r="AE452" s="28">
        <f t="shared" si="170"/>
        <v>-31895.416676254721</v>
      </c>
      <c r="AH452" s="10">
        <v>2000</v>
      </c>
      <c r="AI452" s="21">
        <f>AC460</f>
        <v>3.0876411411440339</v>
      </c>
      <c r="AJ452" s="23">
        <f>AC459</f>
        <v>4.8977918416720536</v>
      </c>
      <c r="AK452" s="26">
        <f>AC458</f>
        <v>5.526450582570468</v>
      </c>
      <c r="AL452" s="27">
        <f>AC457</f>
        <v>4.8977918416720536</v>
      </c>
      <c r="AM452" s="29">
        <f>AC456</f>
        <v>3.0876411411440339</v>
      </c>
      <c r="AN452" s="10"/>
      <c r="AO452" s="10">
        <v>2000</v>
      </c>
      <c r="AP452" s="21">
        <f>AC460</f>
        <v>3.0876411411440339</v>
      </c>
      <c r="AQ452" s="23">
        <f>AC459</f>
        <v>4.8977918416720536</v>
      </c>
      <c r="AR452" s="26">
        <f>AC458</f>
        <v>5.526450582570468</v>
      </c>
      <c r="AS452" s="27">
        <f>AC457</f>
        <v>4.8977918416720536</v>
      </c>
      <c r="AT452" s="29">
        <f>AC456</f>
        <v>3.0876411411440339</v>
      </c>
    </row>
    <row r="453" spans="9:46" x14ac:dyDescent="0.25">
      <c r="I453" s="3">
        <v>-2000</v>
      </c>
      <c r="J453" s="3">
        <v>20</v>
      </c>
      <c r="K453" s="10">
        <f t="shared" si="171"/>
        <v>-5.2121212121212608</v>
      </c>
      <c r="L453" s="10">
        <f t="shared" si="172"/>
        <v>-4.8977918416720536</v>
      </c>
      <c r="M453" s="10">
        <f t="shared" si="173"/>
        <v>-1.7826504440004718</v>
      </c>
      <c r="N453" s="10">
        <f>(L453*(C$150+C$151*SIN(RADIANS(J453))))+(-M453*(C$149+C$151*COS(RADIANS(J453))))</f>
        <v>45.015949032936192</v>
      </c>
      <c r="O453" s="10"/>
      <c r="P453" s="3">
        <v>4000</v>
      </c>
      <c r="Q453" s="3">
        <v>0</v>
      </c>
      <c r="R453" s="10">
        <f t="shared" si="174"/>
        <v>194.24242424242431</v>
      </c>
      <c r="S453" s="10">
        <f t="shared" si="175"/>
        <v>194.24242424242431</v>
      </c>
      <c r="T453" s="10">
        <f t="shared" si="176"/>
        <v>0</v>
      </c>
      <c r="U453" s="10">
        <f>(-S453*(C$150-C$151*SIN(RADIANS(Q453))))+(-T453*(C$149+K$151*COS(RADIANS(Q453))))</f>
        <v>-19424.242424242431</v>
      </c>
      <c r="W453" s="10">
        <f t="shared" si="177"/>
        <v>189.34463240075226</v>
      </c>
      <c r="X453" s="10">
        <f t="shared" si="178"/>
        <v>-1.7826504440004718</v>
      </c>
      <c r="Y453" s="10">
        <f t="shared" si="179"/>
        <v>-19379.226475209496</v>
      </c>
      <c r="AA453" s="3">
        <v>4000</v>
      </c>
      <c r="AB453" s="3">
        <v>0</v>
      </c>
      <c r="AC453" s="25">
        <f t="shared" si="168"/>
        <v>189.34463240075226</v>
      </c>
      <c r="AD453" s="25">
        <f t="shared" si="169"/>
        <v>-1.7826504440004718</v>
      </c>
      <c r="AE453" s="25">
        <f t="shared" si="170"/>
        <v>-19379.226475209496</v>
      </c>
      <c r="AH453" s="10">
        <v>0</v>
      </c>
      <c r="AI453" s="20"/>
      <c r="AJ453" s="20"/>
      <c r="AK453" s="20"/>
      <c r="AL453" s="20"/>
      <c r="AM453" s="20"/>
      <c r="AN453" s="10"/>
      <c r="AO453" s="10">
        <v>0</v>
      </c>
      <c r="AP453" s="20"/>
      <c r="AQ453" s="20"/>
      <c r="AR453" s="20"/>
      <c r="AS453" s="20"/>
      <c r="AT453" s="20"/>
    </row>
    <row r="454" spans="9:46" x14ac:dyDescent="0.25">
      <c r="I454" s="3">
        <v>-2000</v>
      </c>
      <c r="J454" s="3">
        <v>20</v>
      </c>
      <c r="K454" s="10">
        <f t="shared" si="171"/>
        <v>-5.2121212121212608</v>
      </c>
      <c r="L454" s="10">
        <f t="shared" si="172"/>
        <v>-4.8977918416720536</v>
      </c>
      <c r="M454" s="10">
        <f t="shared" si="173"/>
        <v>-1.7826504440004718</v>
      </c>
      <c r="N454" s="10">
        <f>(L454*(C$150+C$151*SIN(RADIANS(J454))))+(-M454*(C$149+C$151*COS(RADIANS(J454))))</f>
        <v>45.015949032936192</v>
      </c>
      <c r="O454" s="10"/>
      <c r="P454" s="3">
        <v>4000</v>
      </c>
      <c r="Q454" s="3">
        <v>-20</v>
      </c>
      <c r="R454" s="10">
        <f t="shared" si="174"/>
        <v>194.24242424242431</v>
      </c>
      <c r="S454" s="10">
        <f t="shared" si="175"/>
        <v>182.52817270417196</v>
      </c>
      <c r="T454" s="10">
        <f t="shared" si="176"/>
        <v>-66.434821779319307</v>
      </c>
      <c r="U454" s="10">
        <f>(-S454*(C$150-C$151*SIN(RADIANS(Q454))))+(-T454*(C$149+K$151*COS(RADIANS(Q454))))</f>
        <v>-4565.2019155467351</v>
      </c>
      <c r="W454" s="10">
        <f t="shared" si="177"/>
        <v>177.63038086249992</v>
      </c>
      <c r="X454" s="10">
        <f t="shared" si="178"/>
        <v>-68.217472223319774</v>
      </c>
      <c r="Y454" s="10">
        <f t="shared" si="179"/>
        <v>-4520.185966513799</v>
      </c>
      <c r="AA454" s="3">
        <v>4000</v>
      </c>
      <c r="AB454" s="3">
        <v>-20</v>
      </c>
      <c r="AC454" s="24">
        <f t="shared" si="168"/>
        <v>177.63038086249992</v>
      </c>
      <c r="AD454" s="24">
        <f t="shared" si="169"/>
        <v>-68.217472223319774</v>
      </c>
      <c r="AE454" s="24">
        <f t="shared" si="170"/>
        <v>-4520.185966513799</v>
      </c>
      <c r="AH454" s="10">
        <v>-2000</v>
      </c>
      <c r="AI454" s="21">
        <f>AC466</f>
        <v>-8.8905083330800974</v>
      </c>
      <c r="AJ454" s="23">
        <f>AC465</f>
        <v>-9.7955836833441072</v>
      </c>
      <c r="AK454" s="26">
        <f>AC464</f>
        <v>-10.109913053793314</v>
      </c>
      <c r="AL454" s="27">
        <f>AC463</f>
        <v>-9.7955836833441072</v>
      </c>
      <c r="AM454" s="29">
        <f>AC462</f>
        <v>-8.8905083330800974</v>
      </c>
      <c r="AN454" s="10"/>
      <c r="AO454" s="10">
        <v>-2000</v>
      </c>
      <c r="AP454" s="21">
        <f>AC466</f>
        <v>-8.8905083330800974</v>
      </c>
      <c r="AQ454" s="23">
        <f>AC465</f>
        <v>-9.7955836833441072</v>
      </c>
      <c r="AR454" s="26">
        <f>AC464</f>
        <v>-10.109913053793314</v>
      </c>
      <c r="AS454" s="27">
        <f>AC463</f>
        <v>-9.7955836833441072</v>
      </c>
      <c r="AT454" s="29">
        <f>AC462</f>
        <v>-8.8905083330800974</v>
      </c>
    </row>
    <row r="455" spans="9:46" x14ac:dyDescent="0.25">
      <c r="I455" s="3">
        <v>-2000</v>
      </c>
      <c r="J455" s="3">
        <v>20</v>
      </c>
      <c r="K455" s="10">
        <f t="shared" si="171"/>
        <v>-5.2121212121212608</v>
      </c>
      <c r="L455" s="10">
        <f t="shared" si="172"/>
        <v>-4.8977918416720536</v>
      </c>
      <c r="M455" s="10">
        <f t="shared" si="173"/>
        <v>-1.7826504440004718</v>
      </c>
      <c r="N455" s="10">
        <f>(L455*(C$150+C$151*SIN(RADIANS(J455))))+(-M455*(C$149+C$151*COS(RADIANS(J455))))</f>
        <v>45.015949032936192</v>
      </c>
      <c r="O455" s="10"/>
      <c r="P455" s="3">
        <v>4000</v>
      </c>
      <c r="Q455" s="3">
        <v>-40</v>
      </c>
      <c r="R455" s="10">
        <f t="shared" si="174"/>
        <v>194.24242424242431</v>
      </c>
      <c r="S455" s="10">
        <f t="shared" si="175"/>
        <v>148.79832970886821</v>
      </c>
      <c r="T455" s="10">
        <f t="shared" si="176"/>
        <v>-124.8566235785066</v>
      </c>
      <c r="U455" s="10">
        <f>(-S455*(C$150-C$151*SIN(RADIANS(Q455))))+(-T455*(C$149+K$151*COS(RADIANS(Q455))))</f>
        <v>13012.581834773864</v>
      </c>
      <c r="W455" s="10">
        <f t="shared" si="177"/>
        <v>143.90053786719616</v>
      </c>
      <c r="X455" s="10">
        <f t="shared" si="178"/>
        <v>-126.63927402250707</v>
      </c>
      <c r="Y455" s="10">
        <f t="shared" si="179"/>
        <v>13057.597783806801</v>
      </c>
      <c r="AA455" s="3">
        <v>4000</v>
      </c>
      <c r="AB455" s="3">
        <v>-40</v>
      </c>
      <c r="AC455" s="22">
        <f t="shared" si="168"/>
        <v>143.90053786719616</v>
      </c>
      <c r="AD455" s="22">
        <f t="shared" si="169"/>
        <v>-126.63927402250707</v>
      </c>
      <c r="AE455" s="22">
        <f t="shared" si="170"/>
        <v>13057.597783806801</v>
      </c>
      <c r="AH455" s="10">
        <v>-4000</v>
      </c>
      <c r="AI455" s="21">
        <f>AC471</f>
        <v>-79.296956696106164</v>
      </c>
      <c r="AJ455" s="23">
        <f>AC470</f>
        <v>-96.161878193758042</v>
      </c>
      <c r="AK455" s="26">
        <f>AC469</f>
        <v>-102.01900396288421</v>
      </c>
      <c r="AL455" s="27">
        <f>AC468</f>
        <v>-96.161878193758042</v>
      </c>
      <c r="AM455" s="29">
        <f>AC467</f>
        <v>-79.296956696106164</v>
      </c>
      <c r="AN455" s="10"/>
      <c r="AO455" s="10">
        <v>-4000</v>
      </c>
      <c r="AP455" s="21">
        <f>AC471</f>
        <v>-79.296956696106164</v>
      </c>
      <c r="AQ455" s="23">
        <f>AC470</f>
        <v>-96.161878193758042</v>
      </c>
      <c r="AR455" s="26">
        <f>AC469</f>
        <v>-102.01900396288421</v>
      </c>
      <c r="AS455" s="27">
        <f>AC468</f>
        <v>-96.161878193758042</v>
      </c>
      <c r="AT455" s="29">
        <f>AC467</f>
        <v>-79.296956696106164</v>
      </c>
    </row>
    <row r="456" spans="9:46" x14ac:dyDescent="0.25">
      <c r="I456" s="3">
        <v>-2000</v>
      </c>
      <c r="J456" s="3">
        <v>20</v>
      </c>
      <c r="K456" s="10">
        <f t="shared" si="171"/>
        <v>-5.2121212121212608</v>
      </c>
      <c r="L456" s="10">
        <f t="shared" si="172"/>
        <v>-4.8977918416720536</v>
      </c>
      <c r="M456" s="10">
        <f t="shared" si="173"/>
        <v>-1.7826504440004718</v>
      </c>
      <c r="N456" s="10">
        <f>(L456*(C$150+C$151*SIN(RADIANS(J456))))+(-M456*(C$149+C$151*COS(RADIANS(J456))))</f>
        <v>45.015949032936192</v>
      </c>
      <c r="O456" s="10"/>
      <c r="P456" s="3">
        <v>2000</v>
      </c>
      <c r="Q456" s="3">
        <v>40</v>
      </c>
      <c r="R456" s="10">
        <f t="shared" si="174"/>
        <v>10.424242424242522</v>
      </c>
      <c r="S456" s="10">
        <f t="shared" si="175"/>
        <v>7.9854329828160875</v>
      </c>
      <c r="T456" s="10">
        <f t="shared" si="176"/>
        <v>6.7005738706718656</v>
      </c>
      <c r="U456" s="10">
        <f>(-S456*(C$150-C$151*SIN(RADIANS(Q456))))+(-T456*(C$149+K$151*COS(RADIANS(Q456))))</f>
        <v>-2295.4217215495282</v>
      </c>
      <c r="W456" s="10">
        <f t="shared" si="177"/>
        <v>3.0876411411440339</v>
      </c>
      <c r="X456" s="10">
        <f t="shared" si="178"/>
        <v>4.9179234266713934</v>
      </c>
      <c r="Y456" s="10">
        <f t="shared" si="179"/>
        <v>-2250.4057725165922</v>
      </c>
      <c r="AA456" s="3">
        <v>2000</v>
      </c>
      <c r="AB456" s="3">
        <v>40</v>
      </c>
      <c r="AC456" s="15">
        <f t="shared" si="168"/>
        <v>3.0876411411440339</v>
      </c>
      <c r="AD456" s="15">
        <f t="shared" si="169"/>
        <v>4.9179234266713934</v>
      </c>
      <c r="AE456" s="15">
        <f t="shared" si="170"/>
        <v>-2250.4057725165922</v>
      </c>
      <c r="AH456" s="10"/>
      <c r="AI456" s="10"/>
      <c r="AJ456" s="10"/>
      <c r="AK456" s="10"/>
      <c r="AL456" s="10"/>
      <c r="AM456" s="10"/>
      <c r="AN456" s="10"/>
      <c r="AO456" s="10"/>
      <c r="AP456" s="10"/>
      <c r="AQ456" s="10"/>
      <c r="AR456" s="10"/>
      <c r="AS456" s="10"/>
      <c r="AT456" s="10"/>
    </row>
    <row r="457" spans="9:46" x14ac:dyDescent="0.25">
      <c r="I457" s="3">
        <v>-2000</v>
      </c>
      <c r="J457" s="3">
        <v>20</v>
      </c>
      <c r="K457" s="10">
        <f t="shared" si="171"/>
        <v>-5.2121212121212608</v>
      </c>
      <c r="L457" s="10">
        <f t="shared" si="172"/>
        <v>-4.8977918416720536</v>
      </c>
      <c r="M457" s="10">
        <f t="shared" si="173"/>
        <v>-1.7826504440004718</v>
      </c>
      <c r="N457" s="10">
        <f>(L457*(C$150+C$151*SIN(RADIANS(J457))))+(-M457*(C$149+C$151*COS(RADIANS(J457))))</f>
        <v>45.015949032936192</v>
      </c>
      <c r="O457" s="10"/>
      <c r="P457" s="3">
        <v>2000</v>
      </c>
      <c r="Q457" s="3">
        <v>20</v>
      </c>
      <c r="R457" s="10">
        <f t="shared" si="174"/>
        <v>10.424242424242522</v>
      </c>
      <c r="S457" s="10">
        <f t="shared" si="175"/>
        <v>9.7955836833441072</v>
      </c>
      <c r="T457" s="10">
        <f t="shared" si="176"/>
        <v>3.5653008880009436</v>
      </c>
      <c r="U457" s="10">
        <f>(-S457*(C$150-C$151*SIN(RADIANS(Q457))))+(-T457*(C$149+K$151*COS(RADIANS(Q457))))</f>
        <v>-1714.1199412011006</v>
      </c>
      <c r="W457" s="10">
        <f t="shared" si="177"/>
        <v>4.8977918416720536</v>
      </c>
      <c r="X457" s="10">
        <f t="shared" si="178"/>
        <v>1.7826504440004718</v>
      </c>
      <c r="Y457" s="10">
        <f t="shared" si="179"/>
        <v>-1669.1039921681645</v>
      </c>
      <c r="AA457" s="3">
        <v>2000</v>
      </c>
      <c r="AB457" s="3">
        <v>20</v>
      </c>
      <c r="AC457" s="28">
        <f t="shared" si="168"/>
        <v>4.8977918416720536</v>
      </c>
      <c r="AD457" s="28">
        <f t="shared" si="169"/>
        <v>1.7826504440004718</v>
      </c>
      <c r="AE457" s="28">
        <f t="shared" si="170"/>
        <v>-1669.1039921681645</v>
      </c>
      <c r="AH457" s="10"/>
      <c r="AI457" s="10"/>
      <c r="AJ457" s="10"/>
      <c r="AK457" s="10"/>
      <c r="AL457" s="10"/>
      <c r="AM457" s="10"/>
      <c r="AN457" s="10"/>
      <c r="AO457" s="10"/>
      <c r="AP457" s="10"/>
      <c r="AQ457" s="10"/>
      <c r="AR457" s="10"/>
      <c r="AS457" s="10"/>
      <c r="AT457" s="10"/>
    </row>
    <row r="458" spans="9:46" x14ac:dyDescent="0.25">
      <c r="I458" s="3">
        <v>-2000</v>
      </c>
      <c r="J458" s="3">
        <v>20</v>
      </c>
      <c r="K458" s="10">
        <f t="shared" si="171"/>
        <v>-5.2121212121212608</v>
      </c>
      <c r="L458" s="10">
        <f t="shared" si="172"/>
        <v>-4.8977918416720536</v>
      </c>
      <c r="M458" s="10">
        <f t="shared" si="173"/>
        <v>-1.7826504440004718</v>
      </c>
      <c r="N458" s="10">
        <f>(L458*(C$150+C$151*SIN(RADIANS(J458))))+(-M458*(C$149+C$151*COS(RADIANS(J458))))</f>
        <v>45.015949032936192</v>
      </c>
      <c r="O458" s="10"/>
      <c r="P458" s="3">
        <v>2000</v>
      </c>
      <c r="Q458" s="3">
        <v>0</v>
      </c>
      <c r="R458" s="10">
        <f t="shared" si="174"/>
        <v>10.424242424242522</v>
      </c>
      <c r="S458" s="10">
        <f t="shared" si="175"/>
        <v>10.424242424242522</v>
      </c>
      <c r="T458" s="10">
        <f t="shared" si="176"/>
        <v>0</v>
      </c>
      <c r="U458" s="10">
        <f>(-S458*(C$150-C$151*SIN(RADIANS(Q458))))+(-T458*(C$149+K$151*COS(RADIANS(Q458))))</f>
        <v>-1042.424242424252</v>
      </c>
      <c r="W458" s="10">
        <f t="shared" si="177"/>
        <v>5.526450582570468</v>
      </c>
      <c r="X458" s="10">
        <f t="shared" si="178"/>
        <v>-1.7826504440004718</v>
      </c>
      <c r="Y458" s="10">
        <f t="shared" si="179"/>
        <v>-997.40829339131585</v>
      </c>
      <c r="AA458" s="3">
        <v>2000</v>
      </c>
      <c r="AB458" s="3">
        <v>0</v>
      </c>
      <c r="AC458" s="25">
        <f t="shared" si="168"/>
        <v>5.526450582570468</v>
      </c>
      <c r="AD458" s="25">
        <f t="shared" si="169"/>
        <v>-1.7826504440004718</v>
      </c>
      <c r="AE458" s="25">
        <f t="shared" si="170"/>
        <v>-997.40829339131585</v>
      </c>
      <c r="AH458" s="10"/>
      <c r="AI458" s="10">
        <v>-40</v>
      </c>
      <c r="AJ458" s="10">
        <v>-20</v>
      </c>
      <c r="AK458" s="10">
        <v>0</v>
      </c>
      <c r="AL458" s="10">
        <v>20</v>
      </c>
      <c r="AM458" s="10">
        <v>40</v>
      </c>
      <c r="AN458" s="10"/>
      <c r="AO458" s="10"/>
      <c r="AP458" s="10">
        <v>-40</v>
      </c>
      <c r="AQ458" s="10">
        <v>-20</v>
      </c>
      <c r="AR458" s="10">
        <v>0</v>
      </c>
      <c r="AS458" s="10">
        <v>20</v>
      </c>
      <c r="AT458" s="10">
        <v>40</v>
      </c>
    </row>
    <row r="459" spans="9:46" x14ac:dyDescent="0.25">
      <c r="I459" s="3">
        <v>-2000</v>
      </c>
      <c r="J459" s="3">
        <v>20</v>
      </c>
      <c r="K459" s="10">
        <f t="shared" si="171"/>
        <v>-5.2121212121212608</v>
      </c>
      <c r="L459" s="10">
        <f t="shared" si="172"/>
        <v>-4.8977918416720536</v>
      </c>
      <c r="M459" s="10">
        <f t="shared" si="173"/>
        <v>-1.7826504440004718</v>
      </c>
      <c r="N459" s="10">
        <f>(L459*(C$150+C$151*SIN(RADIANS(J459))))+(-M459*(C$149+C$151*COS(RADIANS(J459))))</f>
        <v>45.015949032936192</v>
      </c>
      <c r="O459" s="10"/>
      <c r="P459" s="3">
        <v>2000</v>
      </c>
      <c r="Q459" s="3">
        <v>-20</v>
      </c>
      <c r="R459" s="10">
        <f t="shared" si="174"/>
        <v>10.424242424242522</v>
      </c>
      <c r="S459" s="10">
        <f t="shared" si="175"/>
        <v>9.7955836833441072</v>
      </c>
      <c r="T459" s="10">
        <f t="shared" si="176"/>
        <v>-3.5653008880009436</v>
      </c>
      <c r="U459" s="10">
        <f>(-S459*(C$150-C$151*SIN(RADIANS(Q459))))+(-T459*(C$149+K$151*COS(RADIANS(Q459))))</f>
        <v>-244.99679546772109</v>
      </c>
      <c r="W459" s="10">
        <f t="shared" si="177"/>
        <v>4.8977918416720536</v>
      </c>
      <c r="X459" s="10">
        <f t="shared" si="178"/>
        <v>-5.3479513320014149</v>
      </c>
      <c r="Y459" s="10">
        <f t="shared" si="179"/>
        <v>-199.98084643478489</v>
      </c>
      <c r="AA459" s="3">
        <v>2000</v>
      </c>
      <c r="AB459" s="3">
        <v>-20</v>
      </c>
      <c r="AC459" s="24">
        <f t="shared" si="168"/>
        <v>4.8977918416720536</v>
      </c>
      <c r="AD459" s="24">
        <f t="shared" si="169"/>
        <v>-5.3479513320014149</v>
      </c>
      <c r="AE459" s="24">
        <f t="shared" si="170"/>
        <v>-199.98084643478489</v>
      </c>
      <c r="AH459" s="10">
        <v>4000</v>
      </c>
      <c r="AI459" s="21">
        <f>AD455</f>
        <v>-126.63927402250707</v>
      </c>
      <c r="AJ459" s="23">
        <f>AD454</f>
        <v>-68.217472223319774</v>
      </c>
      <c r="AK459" s="26">
        <f>AD453</f>
        <v>-1.7826504440004718</v>
      </c>
      <c r="AL459" s="27">
        <f>AD452</f>
        <v>64.65217133531884</v>
      </c>
      <c r="AM459" s="29">
        <f>AD451</f>
        <v>123.07397313450613</v>
      </c>
      <c r="AN459" s="10"/>
      <c r="AO459" s="10">
        <v>4000</v>
      </c>
      <c r="AP459" s="21">
        <f>AD455</f>
        <v>-126.63927402250707</v>
      </c>
      <c r="AQ459" s="23">
        <f>AD454</f>
        <v>-68.217472223319774</v>
      </c>
      <c r="AR459" s="26">
        <f>AD453</f>
        <v>-1.7826504440004718</v>
      </c>
      <c r="AS459" s="27">
        <f>AD452</f>
        <v>64.65217133531884</v>
      </c>
      <c r="AT459" s="29">
        <f>AD451</f>
        <v>123.07397313450613</v>
      </c>
    </row>
    <row r="460" spans="9:46" x14ac:dyDescent="0.25">
      <c r="I460" s="3">
        <v>-2000</v>
      </c>
      <c r="J460" s="3">
        <v>20</v>
      </c>
      <c r="K460" s="10">
        <f t="shared" si="171"/>
        <v>-5.2121212121212608</v>
      </c>
      <c r="L460" s="10">
        <f t="shared" si="172"/>
        <v>-4.8977918416720536</v>
      </c>
      <c r="M460" s="10">
        <f t="shared" si="173"/>
        <v>-1.7826504440004718</v>
      </c>
      <c r="N460" s="10">
        <f>(L460*(C$150+C$151*SIN(RADIANS(J460))))+(-M460*(C$149+C$151*COS(RADIANS(J460))))</f>
        <v>45.015949032936192</v>
      </c>
      <c r="O460" s="10"/>
      <c r="P460" s="3">
        <v>2000</v>
      </c>
      <c r="Q460" s="3">
        <v>-40</v>
      </c>
      <c r="R460" s="10">
        <f t="shared" si="174"/>
        <v>10.424242424242522</v>
      </c>
      <c r="S460" s="10">
        <f t="shared" si="175"/>
        <v>7.9854329828160875</v>
      </c>
      <c r="T460" s="10">
        <f t="shared" si="176"/>
        <v>-6.7005738706718656</v>
      </c>
      <c r="U460" s="10">
        <f>(-S460*(C$150-C$151*SIN(RADIANS(Q460))))+(-T460*(C$149+K$151*COS(RADIANS(Q460))))</f>
        <v>698.33512498631057</v>
      </c>
      <c r="W460" s="10">
        <f t="shared" si="177"/>
        <v>3.0876411411440339</v>
      </c>
      <c r="X460" s="10">
        <f t="shared" si="178"/>
        <v>-8.4832243146723378</v>
      </c>
      <c r="Y460" s="10">
        <f t="shared" si="179"/>
        <v>743.35107401924677</v>
      </c>
      <c r="AA460" s="3">
        <v>2000</v>
      </c>
      <c r="AB460" s="3">
        <v>-40</v>
      </c>
      <c r="AC460" s="22">
        <f t="shared" si="168"/>
        <v>3.0876411411440339</v>
      </c>
      <c r="AD460" s="22">
        <f t="shared" si="169"/>
        <v>-8.4832243146723378</v>
      </c>
      <c r="AE460" s="22">
        <f t="shared" si="170"/>
        <v>743.35107401924677</v>
      </c>
      <c r="AH460" s="10">
        <v>2000</v>
      </c>
      <c r="AI460" s="21">
        <f>AD460</f>
        <v>-8.4832243146723378</v>
      </c>
      <c r="AJ460" s="23">
        <f>AD459</f>
        <v>-5.3479513320014149</v>
      </c>
      <c r="AK460" s="26">
        <f>AD458</f>
        <v>-1.7826504440004718</v>
      </c>
      <c r="AL460" s="27">
        <f>AD457</f>
        <v>1.7826504440004718</v>
      </c>
      <c r="AM460" s="29">
        <f>AD456</f>
        <v>4.9179234266713934</v>
      </c>
      <c r="AN460" s="10"/>
      <c r="AO460" s="10">
        <v>2000</v>
      </c>
      <c r="AP460" s="21">
        <f>AD460</f>
        <v>-8.4832243146723378</v>
      </c>
      <c r="AQ460" s="23">
        <f>AD459</f>
        <v>-5.3479513320014149</v>
      </c>
      <c r="AR460" s="26">
        <f>AD458</f>
        <v>-1.7826504440004718</v>
      </c>
      <c r="AS460" s="27">
        <f>AD457</f>
        <v>1.7826504440004718</v>
      </c>
      <c r="AT460" s="29">
        <f>AD456</f>
        <v>4.9179234266713934</v>
      </c>
    </row>
    <row r="461" spans="9:46" x14ac:dyDescent="0.25">
      <c r="I461" s="3">
        <v>-2000</v>
      </c>
      <c r="J461" s="3">
        <v>20</v>
      </c>
      <c r="K461" s="10">
        <f t="shared" si="171"/>
        <v>-5.2121212121212608</v>
      </c>
      <c r="L461" s="10">
        <f t="shared" si="172"/>
        <v>-4.8977918416720536</v>
      </c>
      <c r="M461" s="10">
        <f t="shared" si="173"/>
        <v>-1.7826504440004718</v>
      </c>
      <c r="N461" s="10">
        <f>(L461*(C$150+C$151*SIN(RADIANS(J461))))+(-M461*(C$149+C$151*COS(RADIANS(J461))))</f>
        <v>45.015949032936192</v>
      </c>
      <c r="O461" s="10"/>
      <c r="P461" s="3">
        <v>0</v>
      </c>
      <c r="Q461" s="3">
        <v>0</v>
      </c>
      <c r="R461" s="10">
        <f t="shared" si="174"/>
        <v>0</v>
      </c>
      <c r="S461" s="10">
        <f t="shared" si="175"/>
        <v>0</v>
      </c>
      <c r="T461" s="10">
        <f t="shared" si="176"/>
        <v>0</v>
      </c>
      <c r="U461" s="10">
        <f>(-S461*(C$150-C$151*SIN(RADIANS(Q461))))+(-T461*(C$149+K$151*COS(RADIANS(Q461))))</f>
        <v>0</v>
      </c>
      <c r="W461" s="10">
        <f t="shared" si="177"/>
        <v>-4.8977918416720536</v>
      </c>
      <c r="X461" s="10">
        <f t="shared" si="178"/>
        <v>-1.7826504440004718</v>
      </c>
      <c r="Y461" s="10">
        <f t="shared" si="179"/>
        <v>45.015949032936192</v>
      </c>
      <c r="AA461" s="3">
        <v>0</v>
      </c>
      <c r="AB461" s="3">
        <v>0</v>
      </c>
      <c r="AC461" s="10">
        <f t="shared" si="168"/>
        <v>-4.8977918416720536</v>
      </c>
      <c r="AD461" s="10">
        <f t="shared" si="169"/>
        <v>-1.7826504440004718</v>
      </c>
      <c r="AE461" s="10">
        <f t="shared" si="170"/>
        <v>45.015949032936192</v>
      </c>
      <c r="AH461" s="10">
        <v>0</v>
      </c>
      <c r="AI461" s="20"/>
      <c r="AJ461" s="20"/>
      <c r="AK461" s="20"/>
      <c r="AL461" s="20"/>
      <c r="AM461" s="20"/>
      <c r="AN461" s="10"/>
      <c r="AO461" s="10">
        <v>0</v>
      </c>
      <c r="AP461" s="20"/>
      <c r="AQ461" s="20"/>
      <c r="AR461" s="20"/>
      <c r="AS461" s="20"/>
      <c r="AT461" s="20"/>
    </row>
    <row r="462" spans="9:46" x14ac:dyDescent="0.25">
      <c r="I462" s="3">
        <v>-2000</v>
      </c>
      <c r="J462" s="3">
        <v>20</v>
      </c>
      <c r="K462" s="10">
        <f t="shared" si="171"/>
        <v>-5.2121212121212608</v>
      </c>
      <c r="L462" s="10">
        <f t="shared" si="172"/>
        <v>-4.8977918416720536</v>
      </c>
      <c r="M462" s="10">
        <f t="shared" si="173"/>
        <v>-1.7826504440004718</v>
      </c>
      <c r="N462" s="10">
        <f>(L462*(C$150+C$151*SIN(RADIANS(J462))))+(-M462*(C$149+C$151*COS(RADIANS(J462))))</f>
        <v>45.015949032936192</v>
      </c>
      <c r="O462" s="10"/>
      <c r="P462" s="3">
        <v>-2000</v>
      </c>
      <c r="Q462" s="3">
        <v>40</v>
      </c>
      <c r="R462" s="10">
        <f t="shared" si="174"/>
        <v>-5.2121212121212608</v>
      </c>
      <c r="S462" s="10">
        <f t="shared" si="175"/>
        <v>-3.9927164914080437</v>
      </c>
      <c r="T462" s="10">
        <f t="shared" si="176"/>
        <v>-3.3502869353359328</v>
      </c>
      <c r="U462" s="10">
        <f>(-S462*(C$150-C$151*SIN(RADIANS(Q462))))+(-T462*(C$149+K$151*COS(RADIANS(Q462))))</f>
        <v>1147.7108607747641</v>
      </c>
      <c r="W462" s="10">
        <f t="shared" si="177"/>
        <v>-8.8905083330800974</v>
      </c>
      <c r="X462" s="10">
        <f t="shared" si="178"/>
        <v>-5.1329373793364041</v>
      </c>
      <c r="Y462" s="10">
        <f t="shared" si="179"/>
        <v>1192.7268098077002</v>
      </c>
      <c r="AA462" s="3">
        <v>-2000</v>
      </c>
      <c r="AB462" s="3">
        <v>40</v>
      </c>
      <c r="AC462" s="15">
        <f t="shared" si="168"/>
        <v>-8.8905083330800974</v>
      </c>
      <c r="AD462" s="15">
        <f t="shared" si="169"/>
        <v>-5.1329373793364041</v>
      </c>
      <c r="AE462" s="15">
        <f t="shared" si="170"/>
        <v>1192.7268098077002</v>
      </c>
      <c r="AH462" s="10">
        <v>-2000</v>
      </c>
      <c r="AI462" s="21">
        <f>AD466</f>
        <v>1.567636491335461</v>
      </c>
      <c r="AJ462" s="23">
        <f>AD465</f>
        <v>0</v>
      </c>
      <c r="AK462" s="26">
        <f>AD464</f>
        <v>-1.7826504440004718</v>
      </c>
      <c r="AL462" s="27">
        <f>AD463</f>
        <v>-3.5653008880009436</v>
      </c>
      <c r="AM462" s="29">
        <f>AD462</f>
        <v>-5.1329373793364041</v>
      </c>
      <c r="AN462" s="10"/>
      <c r="AO462" s="10">
        <v>-2000</v>
      </c>
      <c r="AP462" s="21">
        <f>AD466</f>
        <v>1.567636491335461</v>
      </c>
      <c r="AQ462" s="23">
        <f>AD465</f>
        <v>0</v>
      </c>
      <c r="AR462" s="26">
        <f>AD464</f>
        <v>-1.7826504440004718</v>
      </c>
      <c r="AS462" s="27">
        <f>AD463</f>
        <v>-3.5653008880009436</v>
      </c>
      <c r="AT462" s="29">
        <f>AD462</f>
        <v>-5.1329373793364041</v>
      </c>
    </row>
    <row r="463" spans="9:46" x14ac:dyDescent="0.25">
      <c r="I463" s="3">
        <v>-2000</v>
      </c>
      <c r="J463" s="3">
        <v>20</v>
      </c>
      <c r="K463" s="10">
        <f t="shared" si="171"/>
        <v>-5.2121212121212608</v>
      </c>
      <c r="L463" s="10">
        <f t="shared" si="172"/>
        <v>-4.8977918416720536</v>
      </c>
      <c r="M463" s="10">
        <f t="shared" si="173"/>
        <v>-1.7826504440004718</v>
      </c>
      <c r="N463" s="10">
        <f>(L463*(C$150+C$151*SIN(RADIANS(J463))))+(-M463*(C$149+C$151*COS(RADIANS(J463))))</f>
        <v>45.015949032936192</v>
      </c>
      <c r="O463" s="10"/>
      <c r="P463" s="3">
        <v>-2000</v>
      </c>
      <c r="Q463" s="3">
        <v>20</v>
      </c>
      <c r="R463" s="10">
        <f t="shared" si="174"/>
        <v>-5.2121212121212608</v>
      </c>
      <c r="S463" s="10">
        <f t="shared" si="175"/>
        <v>-4.8977918416720536</v>
      </c>
      <c r="T463" s="10">
        <f t="shared" si="176"/>
        <v>-1.7826504440004718</v>
      </c>
      <c r="U463" s="10">
        <f>(-S463*(C$150-C$151*SIN(RADIANS(Q463))))+(-T463*(C$149+K$151*COS(RADIANS(Q463))))</f>
        <v>857.05997060055029</v>
      </c>
      <c r="W463" s="10">
        <f t="shared" si="177"/>
        <v>-9.7955836833441072</v>
      </c>
      <c r="X463" s="10">
        <f t="shared" si="178"/>
        <v>-3.5653008880009436</v>
      </c>
      <c r="Y463" s="10">
        <f t="shared" si="179"/>
        <v>902.07591963348648</v>
      </c>
      <c r="AA463" s="3">
        <v>-2000</v>
      </c>
      <c r="AB463" s="3">
        <v>20</v>
      </c>
      <c r="AC463" s="28">
        <f t="shared" si="168"/>
        <v>-9.7955836833441072</v>
      </c>
      <c r="AD463" s="28">
        <f t="shared" si="169"/>
        <v>-3.5653008880009436</v>
      </c>
      <c r="AE463" s="28">
        <f t="shared" si="170"/>
        <v>902.07591963348648</v>
      </c>
      <c r="AH463" s="10">
        <v>-4000</v>
      </c>
      <c r="AI463" s="21">
        <f>AD471</f>
        <v>60.645661345252826</v>
      </c>
      <c r="AJ463" s="23">
        <f>AD470</f>
        <v>31.434760445659183</v>
      </c>
      <c r="AK463" s="26">
        <f>AD469</f>
        <v>-1.7826504440004718</v>
      </c>
      <c r="AL463" s="27">
        <f>AD468</f>
        <v>-35.000061333660128</v>
      </c>
      <c r="AM463" s="29">
        <f>AD467</f>
        <v>-64.210962233253767</v>
      </c>
      <c r="AN463" s="10"/>
      <c r="AO463" s="10">
        <v>-4000</v>
      </c>
      <c r="AP463" s="21">
        <f>AD471</f>
        <v>60.645661345252826</v>
      </c>
      <c r="AQ463" s="23">
        <f>AD470</f>
        <v>31.434760445659183</v>
      </c>
      <c r="AR463" s="26">
        <f>AD469</f>
        <v>-1.7826504440004718</v>
      </c>
      <c r="AS463" s="27">
        <f>AD468</f>
        <v>-35.000061333660128</v>
      </c>
      <c r="AT463" s="29">
        <f>AD467</f>
        <v>-64.210962233253767</v>
      </c>
    </row>
    <row r="464" spans="9:46" x14ac:dyDescent="0.25">
      <c r="I464" s="3">
        <v>-2000</v>
      </c>
      <c r="J464" s="3">
        <v>20</v>
      </c>
      <c r="K464" s="10">
        <f t="shared" si="171"/>
        <v>-5.2121212121212608</v>
      </c>
      <c r="L464" s="10">
        <f t="shared" si="172"/>
        <v>-4.8977918416720536</v>
      </c>
      <c r="M464" s="10">
        <f t="shared" si="173"/>
        <v>-1.7826504440004718</v>
      </c>
      <c r="N464" s="10">
        <f>(L464*(C$150+C$151*SIN(RADIANS(J464))))+(-M464*(C$149+C$151*COS(RADIANS(J464))))</f>
        <v>45.015949032936192</v>
      </c>
      <c r="O464" s="10"/>
      <c r="P464" s="3">
        <v>-2000</v>
      </c>
      <c r="Q464" s="3">
        <v>0</v>
      </c>
      <c r="R464" s="10">
        <f t="shared" si="174"/>
        <v>-5.2121212121212608</v>
      </c>
      <c r="S464" s="10">
        <f t="shared" si="175"/>
        <v>-5.2121212121212608</v>
      </c>
      <c r="T464" s="10">
        <f t="shared" si="176"/>
        <v>0</v>
      </c>
      <c r="U464" s="10">
        <f>(-S464*(C$150-C$151*SIN(RADIANS(Q464))))+(-T464*(C$149+K$151*COS(RADIANS(Q464))))</f>
        <v>521.21212121212602</v>
      </c>
      <c r="W464" s="10">
        <f t="shared" si="177"/>
        <v>-10.109913053793314</v>
      </c>
      <c r="X464" s="10">
        <f t="shared" si="178"/>
        <v>-1.7826504440004718</v>
      </c>
      <c r="Y464" s="10">
        <f t="shared" si="179"/>
        <v>566.22807024506221</v>
      </c>
      <c r="AA464" s="3">
        <v>-2000</v>
      </c>
      <c r="AB464" s="3">
        <v>0</v>
      </c>
      <c r="AC464" s="25">
        <f t="shared" si="168"/>
        <v>-10.109913053793314</v>
      </c>
      <c r="AD464" s="25">
        <f t="shared" si="169"/>
        <v>-1.7826504440004718</v>
      </c>
      <c r="AE464" s="25">
        <f t="shared" si="170"/>
        <v>566.22807024506221</v>
      </c>
      <c r="AH464" s="10"/>
      <c r="AI464" s="10"/>
      <c r="AJ464" s="10"/>
      <c r="AK464" s="10"/>
      <c r="AL464" s="10"/>
      <c r="AM464" s="10"/>
      <c r="AN464" s="10"/>
      <c r="AO464" s="10"/>
      <c r="AP464" s="10"/>
      <c r="AQ464" s="10"/>
      <c r="AR464" s="10"/>
      <c r="AS464" s="10"/>
      <c r="AT464" s="10"/>
    </row>
    <row r="465" spans="9:46" x14ac:dyDescent="0.25">
      <c r="I465" s="3">
        <v>-2000</v>
      </c>
      <c r="J465" s="3">
        <v>20</v>
      </c>
      <c r="K465" s="10">
        <f t="shared" si="171"/>
        <v>-5.2121212121212608</v>
      </c>
      <c r="L465" s="10">
        <f t="shared" si="172"/>
        <v>-4.8977918416720536</v>
      </c>
      <c r="M465" s="10">
        <f t="shared" si="173"/>
        <v>-1.7826504440004718</v>
      </c>
      <c r="N465" s="10">
        <f>(L465*(C$150+C$151*SIN(RADIANS(J465))))+(-M465*(C$149+C$151*COS(RADIANS(J465))))</f>
        <v>45.015949032936192</v>
      </c>
      <c r="O465" s="10"/>
      <c r="P465" s="3">
        <v>-2000</v>
      </c>
      <c r="Q465" s="3">
        <v>-20</v>
      </c>
      <c r="R465" s="10">
        <f t="shared" si="174"/>
        <v>-5.2121212121212608</v>
      </c>
      <c r="S465" s="10">
        <f t="shared" si="175"/>
        <v>-4.8977918416720536</v>
      </c>
      <c r="T465" s="10">
        <f t="shared" si="176"/>
        <v>1.7826504440004718</v>
      </c>
      <c r="U465" s="10">
        <f>(-S465*(C$150-C$151*SIN(RADIANS(Q465))))+(-T465*(C$149+K$151*COS(RADIANS(Q465))))</f>
        <v>122.49839773386054</v>
      </c>
      <c r="W465" s="10">
        <f t="shared" si="177"/>
        <v>-9.7955836833441072</v>
      </c>
      <c r="X465" s="10">
        <f t="shared" si="178"/>
        <v>0</v>
      </c>
      <c r="Y465" s="10">
        <f t="shared" si="179"/>
        <v>167.51434676679673</v>
      </c>
      <c r="AA465" s="3">
        <v>-2000</v>
      </c>
      <c r="AB465" s="3">
        <v>-20</v>
      </c>
      <c r="AC465" s="24">
        <f t="shared" si="168"/>
        <v>-9.7955836833441072</v>
      </c>
      <c r="AD465" s="24">
        <f t="shared" si="169"/>
        <v>0</v>
      </c>
      <c r="AE465" s="24">
        <f t="shared" si="170"/>
        <v>167.51434676679673</v>
      </c>
      <c r="AH465" s="10"/>
      <c r="AI465" s="10"/>
      <c r="AJ465" s="10"/>
      <c r="AK465" s="10"/>
      <c r="AL465" s="10"/>
      <c r="AM465" s="10"/>
      <c r="AN465" s="10"/>
      <c r="AO465" s="10"/>
      <c r="AP465" s="10"/>
      <c r="AQ465" s="10"/>
      <c r="AR465" s="10"/>
      <c r="AS465" s="10"/>
      <c r="AT465" s="10"/>
    </row>
    <row r="466" spans="9:46" x14ac:dyDescent="0.25">
      <c r="I466" s="3">
        <v>-2000</v>
      </c>
      <c r="J466" s="3">
        <v>20</v>
      </c>
      <c r="K466" s="10">
        <f t="shared" si="171"/>
        <v>-5.2121212121212608</v>
      </c>
      <c r="L466" s="10">
        <f t="shared" si="172"/>
        <v>-4.8977918416720536</v>
      </c>
      <c r="M466" s="10">
        <f t="shared" si="173"/>
        <v>-1.7826504440004718</v>
      </c>
      <c r="N466" s="10">
        <f>(L466*(C$150+C$151*SIN(RADIANS(J466))))+(-M466*(C$149+C$151*COS(RADIANS(J466))))</f>
        <v>45.015949032936192</v>
      </c>
      <c r="O466" s="10"/>
      <c r="P466" s="3">
        <v>-2000</v>
      </c>
      <c r="Q466" s="3">
        <v>-40</v>
      </c>
      <c r="R466" s="10">
        <f t="shared" si="174"/>
        <v>-5.2121212121212608</v>
      </c>
      <c r="S466" s="10">
        <f t="shared" si="175"/>
        <v>-3.9927164914080437</v>
      </c>
      <c r="T466" s="10">
        <f t="shared" si="176"/>
        <v>3.3502869353359328</v>
      </c>
      <c r="U466" s="10">
        <f>(-S466*(C$150-C$151*SIN(RADIANS(Q466))))+(-T466*(C$149+K$151*COS(RADIANS(Q466))))</f>
        <v>-349.16756249315529</v>
      </c>
      <c r="W466" s="10">
        <f t="shared" si="177"/>
        <v>-8.8905083330800974</v>
      </c>
      <c r="X466" s="10">
        <f t="shared" si="178"/>
        <v>1.567636491335461</v>
      </c>
      <c r="Y466" s="10">
        <f t="shared" si="179"/>
        <v>-304.1516134602191</v>
      </c>
      <c r="AA466" s="3">
        <v>-2000</v>
      </c>
      <c r="AB466" s="3">
        <v>-40</v>
      </c>
      <c r="AC466" s="22">
        <f t="shared" si="168"/>
        <v>-8.8905083330800974</v>
      </c>
      <c r="AD466" s="22">
        <f t="shared" si="169"/>
        <v>1.567636491335461</v>
      </c>
      <c r="AE466" s="22">
        <f t="shared" si="170"/>
        <v>-304.1516134602191</v>
      </c>
      <c r="AH466" s="10" t="s">
        <v>92</v>
      </c>
      <c r="AI466" s="10">
        <v>-40</v>
      </c>
      <c r="AJ466" s="10">
        <v>-20</v>
      </c>
      <c r="AK466" s="10">
        <v>0</v>
      </c>
      <c r="AL466" s="10">
        <v>20</v>
      </c>
      <c r="AM466" s="10">
        <v>40</v>
      </c>
      <c r="AN466" s="10"/>
      <c r="AO466" s="10"/>
      <c r="AP466" s="10">
        <v>-40</v>
      </c>
      <c r="AQ466" s="10">
        <v>-20</v>
      </c>
      <c r="AR466" s="10">
        <v>0</v>
      </c>
      <c r="AS466" s="10">
        <v>20</v>
      </c>
      <c r="AT466" s="10">
        <v>40</v>
      </c>
    </row>
    <row r="467" spans="9:46" x14ac:dyDescent="0.25">
      <c r="I467" s="3">
        <v>-2000</v>
      </c>
      <c r="J467" s="3">
        <v>20</v>
      </c>
      <c r="K467" s="10">
        <f t="shared" si="171"/>
        <v>-5.2121212121212608</v>
      </c>
      <c r="L467" s="10">
        <f t="shared" si="172"/>
        <v>-4.8977918416720536</v>
      </c>
      <c r="M467" s="10">
        <f t="shared" si="173"/>
        <v>-1.7826504440004718</v>
      </c>
      <c r="N467" s="10">
        <f>(L467*(C$150+C$151*SIN(RADIANS(J467))))+(-M467*(C$149+C$151*COS(RADIANS(J467))))</f>
        <v>45.015949032936192</v>
      </c>
      <c r="O467" s="10"/>
      <c r="P467" s="3">
        <v>-4000</v>
      </c>
      <c r="Q467" s="3">
        <v>40</v>
      </c>
      <c r="R467" s="10">
        <f t="shared" si="174"/>
        <v>-97.121212121212153</v>
      </c>
      <c r="S467" s="10">
        <f t="shared" si="175"/>
        <v>-74.399164854434105</v>
      </c>
      <c r="T467" s="10">
        <f t="shared" si="176"/>
        <v>-62.4283117892533</v>
      </c>
      <c r="U467" s="10">
        <f>(-S467*(C$150-C$151*SIN(RADIANS(Q467))))+(-T467*(C$149+K$151*COS(RADIANS(Q467))))</f>
        <v>21386.123888273753</v>
      </c>
      <c r="W467" s="10">
        <f t="shared" si="177"/>
        <v>-79.296956696106164</v>
      </c>
      <c r="X467" s="10">
        <f t="shared" si="178"/>
        <v>-64.210962233253767</v>
      </c>
      <c r="Y467" s="10">
        <f t="shared" si="179"/>
        <v>21431.139837306688</v>
      </c>
      <c r="AA467" s="3">
        <v>-4000</v>
      </c>
      <c r="AB467" s="3">
        <v>40</v>
      </c>
      <c r="AC467" s="15">
        <f t="shared" si="168"/>
        <v>-79.296956696106164</v>
      </c>
      <c r="AD467" s="15">
        <f t="shared" si="169"/>
        <v>-64.210962233253767</v>
      </c>
      <c r="AE467" s="15">
        <f t="shared" si="170"/>
        <v>21431.139837306688</v>
      </c>
      <c r="AH467" s="10">
        <v>4000</v>
      </c>
      <c r="AI467" s="21">
        <f>AE455</f>
        <v>13057.597783806801</v>
      </c>
      <c r="AJ467" s="23">
        <f>AE454</f>
        <v>-4520.185966513799</v>
      </c>
      <c r="AK467" s="26">
        <f>AE453</f>
        <v>-19379.226475209496</v>
      </c>
      <c r="AL467" s="27">
        <f>AE452</f>
        <v>-31895.416676254721</v>
      </c>
      <c r="AM467" s="29">
        <f>AE451</f>
        <v>-42727.231827514566</v>
      </c>
      <c r="AN467" s="10"/>
      <c r="AO467" s="10">
        <v>4000</v>
      </c>
      <c r="AP467" s="21">
        <f>AE455</f>
        <v>13057.597783806801</v>
      </c>
      <c r="AQ467" s="23">
        <f>AE454</f>
        <v>-4520.185966513799</v>
      </c>
      <c r="AR467" s="26">
        <f>AE453</f>
        <v>-19379.226475209496</v>
      </c>
      <c r="AS467" s="27">
        <f>AE452</f>
        <v>-31895.416676254721</v>
      </c>
      <c r="AT467" s="29">
        <f>AE451</f>
        <v>-42727.231827514566</v>
      </c>
    </row>
    <row r="468" spans="9:46" x14ac:dyDescent="0.25">
      <c r="I468" s="3">
        <v>-2000</v>
      </c>
      <c r="J468" s="3">
        <v>20</v>
      </c>
      <c r="K468" s="10">
        <f t="shared" si="171"/>
        <v>-5.2121212121212608</v>
      </c>
      <c r="L468" s="10">
        <f t="shared" si="172"/>
        <v>-4.8977918416720536</v>
      </c>
      <c r="M468" s="10">
        <f t="shared" si="173"/>
        <v>-1.7826504440004718</v>
      </c>
      <c r="N468" s="10">
        <f>(L468*(C$150+C$151*SIN(RADIANS(J468))))+(-M468*(C$149+C$151*COS(RADIANS(J468))))</f>
        <v>45.015949032936192</v>
      </c>
      <c r="O468" s="10"/>
      <c r="P468" s="3">
        <v>-4000</v>
      </c>
      <c r="Q468" s="3">
        <v>20</v>
      </c>
      <c r="R468" s="10">
        <f t="shared" si="174"/>
        <v>-97.121212121212153</v>
      </c>
      <c r="S468" s="10">
        <f t="shared" si="175"/>
        <v>-91.264086352085982</v>
      </c>
      <c r="T468" s="10">
        <f t="shared" si="176"/>
        <v>-33.217410889659654</v>
      </c>
      <c r="U468" s="10">
        <f>(-S468*(C$150-C$151*SIN(RADIANS(Q468))))+(-T468*(C$149+K$151*COS(RADIANS(Q468))))</f>
        <v>15970.216312643828</v>
      </c>
      <c r="W468" s="10">
        <f t="shared" si="177"/>
        <v>-96.161878193758042</v>
      </c>
      <c r="X468" s="10">
        <f t="shared" si="178"/>
        <v>-35.000061333660128</v>
      </c>
      <c r="Y468" s="10">
        <f t="shared" si="179"/>
        <v>16015.232261676765</v>
      </c>
      <c r="AA468" s="3">
        <v>-4000</v>
      </c>
      <c r="AB468" s="3">
        <v>20</v>
      </c>
      <c r="AC468" s="28">
        <f t="shared" si="168"/>
        <v>-96.161878193758042</v>
      </c>
      <c r="AD468" s="28">
        <f t="shared" si="169"/>
        <v>-35.000061333660128</v>
      </c>
      <c r="AE468" s="28">
        <f t="shared" si="170"/>
        <v>16015.232261676765</v>
      </c>
      <c r="AH468" s="10">
        <v>2000</v>
      </c>
      <c r="AI468" s="21">
        <f>AE460</f>
        <v>743.35107401924677</v>
      </c>
      <c r="AJ468" s="23">
        <f>AE459</f>
        <v>-199.98084643478489</v>
      </c>
      <c r="AK468" s="26">
        <f>AE458</f>
        <v>-997.40829339131585</v>
      </c>
      <c r="AL468" s="27">
        <f>AE457</f>
        <v>-1669.1039921681645</v>
      </c>
      <c r="AM468" s="29">
        <f>AE456</f>
        <v>-2250.4057725165922</v>
      </c>
      <c r="AO468" s="10">
        <v>2000</v>
      </c>
      <c r="AP468" s="21">
        <f>AE460</f>
        <v>743.35107401924677</v>
      </c>
      <c r="AQ468" s="23">
        <f>AE459</f>
        <v>-199.98084643478489</v>
      </c>
      <c r="AR468" s="26">
        <f>AE458</f>
        <v>-997.40829339131585</v>
      </c>
      <c r="AS468" s="27">
        <f>AE457</f>
        <v>-1669.1039921681645</v>
      </c>
      <c r="AT468" s="29">
        <f>AE456</f>
        <v>-2250.4057725165922</v>
      </c>
    </row>
    <row r="469" spans="9:46" x14ac:dyDescent="0.25">
      <c r="I469" s="3">
        <v>-2000</v>
      </c>
      <c r="J469" s="3">
        <v>20</v>
      </c>
      <c r="K469" s="10">
        <f t="shared" si="171"/>
        <v>-5.2121212121212608</v>
      </c>
      <c r="L469" s="10">
        <f t="shared" si="172"/>
        <v>-4.8977918416720536</v>
      </c>
      <c r="M469" s="10">
        <f t="shared" si="173"/>
        <v>-1.7826504440004718</v>
      </c>
      <c r="N469" s="10">
        <f>(L469*(C$150+C$151*SIN(RADIANS(J469))))+(-M469*(C$149+C$151*COS(RADIANS(J469))))</f>
        <v>45.015949032936192</v>
      </c>
      <c r="O469" s="10"/>
      <c r="P469" s="3">
        <v>-4000</v>
      </c>
      <c r="Q469" s="3">
        <v>0</v>
      </c>
      <c r="R469" s="10">
        <f t="shared" si="174"/>
        <v>-97.121212121212153</v>
      </c>
      <c r="S469" s="10">
        <f t="shared" si="175"/>
        <v>-97.121212121212153</v>
      </c>
      <c r="T469" s="10">
        <f t="shared" si="176"/>
        <v>0</v>
      </c>
      <c r="U469" s="10">
        <f>(-S469*(C$150-C$151*SIN(RADIANS(Q469))))+(-T469*(C$149+K$151*COS(RADIANS(Q469))))</f>
        <v>9712.1212121212156</v>
      </c>
      <c r="W469" s="10">
        <f t="shared" si="177"/>
        <v>-102.01900396288421</v>
      </c>
      <c r="X469" s="10">
        <f t="shared" si="178"/>
        <v>-1.7826504440004718</v>
      </c>
      <c r="Y469" s="10">
        <f t="shared" si="179"/>
        <v>9757.1371611541526</v>
      </c>
      <c r="AA469" s="3">
        <v>-4000</v>
      </c>
      <c r="AB469" s="3">
        <v>0</v>
      </c>
      <c r="AC469" s="25">
        <f t="shared" si="168"/>
        <v>-102.01900396288421</v>
      </c>
      <c r="AD469" s="25">
        <f t="shared" si="169"/>
        <v>-1.7826504440004718</v>
      </c>
      <c r="AE469" s="25">
        <f t="shared" si="170"/>
        <v>9757.1371611541526</v>
      </c>
      <c r="AH469" s="10">
        <v>0</v>
      </c>
      <c r="AI469" s="20"/>
      <c r="AJ469" s="20"/>
      <c r="AK469" s="20"/>
      <c r="AL469" s="20"/>
      <c r="AM469" s="20"/>
      <c r="AO469" s="10">
        <v>0</v>
      </c>
      <c r="AP469" s="20"/>
      <c r="AQ469" s="20"/>
      <c r="AR469" s="20"/>
      <c r="AS469" s="20"/>
      <c r="AT469" s="20"/>
    </row>
    <row r="470" spans="9:46" x14ac:dyDescent="0.25">
      <c r="I470" s="3">
        <v>-2000</v>
      </c>
      <c r="J470" s="3">
        <v>20</v>
      </c>
      <c r="K470" s="10">
        <f t="shared" si="171"/>
        <v>-5.2121212121212608</v>
      </c>
      <c r="L470" s="10">
        <f t="shared" si="172"/>
        <v>-4.8977918416720536</v>
      </c>
      <c r="M470" s="10">
        <f t="shared" si="173"/>
        <v>-1.7826504440004718</v>
      </c>
      <c r="N470" s="10">
        <f>(L470*(C$150+C$151*SIN(RADIANS(J470))))+(-M470*(C$149+C$151*COS(RADIANS(J470))))</f>
        <v>45.015949032936192</v>
      </c>
      <c r="O470" s="10"/>
      <c r="P470" s="3">
        <v>-4000</v>
      </c>
      <c r="Q470" s="3">
        <v>-20</v>
      </c>
      <c r="R470" s="10">
        <f t="shared" si="174"/>
        <v>-97.121212121212153</v>
      </c>
      <c r="S470" s="10">
        <f t="shared" si="175"/>
        <v>-91.264086352085982</v>
      </c>
      <c r="T470" s="10">
        <f t="shared" si="176"/>
        <v>33.217410889659654</v>
      </c>
      <c r="U470" s="10">
        <f>(-S470*(C$150-C$151*SIN(RADIANS(Q470))))+(-T470*(C$149+K$151*COS(RADIANS(Q470))))</f>
        <v>2282.6009577733676</v>
      </c>
      <c r="W470" s="10">
        <f t="shared" si="177"/>
        <v>-96.161878193758042</v>
      </c>
      <c r="X470" s="10">
        <f t="shared" si="178"/>
        <v>31.434760445659183</v>
      </c>
      <c r="Y470" s="10">
        <f t="shared" si="179"/>
        <v>2327.6169068063036</v>
      </c>
      <c r="AA470" s="3">
        <v>-4000</v>
      </c>
      <c r="AB470" s="3">
        <v>-20</v>
      </c>
      <c r="AC470" s="24">
        <f t="shared" si="168"/>
        <v>-96.161878193758042</v>
      </c>
      <c r="AD470" s="24">
        <f t="shared" si="169"/>
        <v>31.434760445659183</v>
      </c>
      <c r="AE470" s="24">
        <f t="shared" si="170"/>
        <v>2327.6169068063036</v>
      </c>
      <c r="AH470" s="10">
        <v>-2000</v>
      </c>
      <c r="AI470" s="21">
        <f>AE466</f>
        <v>-304.1516134602191</v>
      </c>
      <c r="AJ470" s="23">
        <f>AE465</f>
        <v>167.51434676679673</v>
      </c>
      <c r="AK470" s="26">
        <f>AE464</f>
        <v>566.22807024506221</v>
      </c>
      <c r="AL470" s="27">
        <f>AE463</f>
        <v>902.07591963348648</v>
      </c>
      <c r="AM470" s="29">
        <f>AE462</f>
        <v>1192.7268098077002</v>
      </c>
      <c r="AO470" s="10">
        <v>-2000</v>
      </c>
      <c r="AP470" s="21">
        <f>AE466</f>
        <v>-304.1516134602191</v>
      </c>
      <c r="AQ470" s="23">
        <f>AE465</f>
        <v>167.51434676679673</v>
      </c>
      <c r="AR470" s="26">
        <f>AE464</f>
        <v>566.22807024506221</v>
      </c>
      <c r="AS470" s="27">
        <f>AE463</f>
        <v>902.07591963348648</v>
      </c>
      <c r="AT470" s="29">
        <f>AE462</f>
        <v>1192.7268098077002</v>
      </c>
    </row>
    <row r="471" spans="9:46" x14ac:dyDescent="0.25">
      <c r="I471" s="3">
        <v>-2000</v>
      </c>
      <c r="J471" s="3">
        <v>20</v>
      </c>
      <c r="K471" s="10">
        <f t="shared" si="171"/>
        <v>-5.2121212121212608</v>
      </c>
      <c r="L471" s="10">
        <f t="shared" si="172"/>
        <v>-4.8977918416720536</v>
      </c>
      <c r="M471" s="10">
        <f t="shared" si="173"/>
        <v>-1.7826504440004718</v>
      </c>
      <c r="N471" s="10">
        <f>(L471*(C$150+C$151*SIN(RADIANS(J471))))+(-M471*(C$149+C$151*COS(RADIANS(J471))))</f>
        <v>45.015949032936192</v>
      </c>
      <c r="O471" s="10"/>
      <c r="P471" s="3">
        <v>-4000</v>
      </c>
      <c r="Q471" s="3">
        <v>-40</v>
      </c>
      <c r="R471" s="10">
        <f t="shared" si="174"/>
        <v>-97.121212121212153</v>
      </c>
      <c r="S471" s="10">
        <f t="shared" si="175"/>
        <v>-74.399164854434105</v>
      </c>
      <c r="T471" s="10">
        <f t="shared" si="176"/>
        <v>62.4283117892533</v>
      </c>
      <c r="U471" s="10">
        <f>(-S471*(C$150-C$151*SIN(RADIANS(Q471))))+(-T471*(C$149+K$151*COS(RADIANS(Q471))))</f>
        <v>-6506.2909173869321</v>
      </c>
      <c r="W471" s="10">
        <f t="shared" si="177"/>
        <v>-79.296956696106164</v>
      </c>
      <c r="X471" s="10">
        <f t="shared" si="178"/>
        <v>60.645661345252826</v>
      </c>
      <c r="Y471" s="10">
        <f t="shared" si="179"/>
        <v>-6461.274968353996</v>
      </c>
      <c r="AA471" s="3">
        <v>-4000</v>
      </c>
      <c r="AB471" s="3">
        <v>-40</v>
      </c>
      <c r="AC471" s="22">
        <f t="shared" si="168"/>
        <v>-79.296956696106164</v>
      </c>
      <c r="AD471" s="22">
        <f t="shared" si="169"/>
        <v>60.645661345252826</v>
      </c>
      <c r="AE471" s="22">
        <f t="shared" si="170"/>
        <v>-6461.274968353996</v>
      </c>
      <c r="AH471" s="10">
        <v>-4000</v>
      </c>
      <c r="AI471" s="21">
        <f>AE471</f>
        <v>-6461.274968353996</v>
      </c>
      <c r="AJ471" s="23">
        <f>AE470</f>
        <v>2327.6169068063036</v>
      </c>
      <c r="AK471" s="26">
        <f>AE469</f>
        <v>9757.1371611541526</v>
      </c>
      <c r="AL471" s="27">
        <f>AE468</f>
        <v>16015.232261676765</v>
      </c>
      <c r="AM471" s="29">
        <f>AE467</f>
        <v>21431.139837306688</v>
      </c>
      <c r="AO471" s="10">
        <v>-4000</v>
      </c>
      <c r="AP471" s="21">
        <f>AE471</f>
        <v>-6461.274968353996</v>
      </c>
      <c r="AQ471" s="23">
        <f>AE470</f>
        <v>2327.6169068063036</v>
      </c>
      <c r="AR471" s="26">
        <f>AE469</f>
        <v>9757.1371611541526</v>
      </c>
      <c r="AS471" s="27">
        <f>AE468</f>
        <v>16015.232261676765</v>
      </c>
      <c r="AT471" s="29">
        <f>AE467</f>
        <v>21431.139837306688</v>
      </c>
    </row>
    <row r="473" spans="9:46" x14ac:dyDescent="0.25">
      <c r="I473" s="3">
        <v>-2000</v>
      </c>
      <c r="J473" s="3">
        <v>0</v>
      </c>
      <c r="K473" s="10">
        <f>IF(I473&gt;0,(C$153*I473^2+C$154*I473+C$155),IF(I473&lt;0,-(C$157*(-I473)^2+C$158*(-I473)+C$159),0))</f>
        <v>-5.2121212121212608</v>
      </c>
      <c r="L473" s="10">
        <f>K473*COS(RADIANS(J473))</f>
        <v>-5.2121212121212608</v>
      </c>
      <c r="M473" s="10">
        <f>K473*SIN(RADIANS(J473))</f>
        <v>0</v>
      </c>
      <c r="N473" s="10">
        <f>(L473*(C$150+C$151*SIN(RADIANS(J473))))+(-M473*(C$149+C$151*COS(RADIANS(J473))))</f>
        <v>-521.21212121212602</v>
      </c>
      <c r="O473" s="10"/>
      <c r="P473" s="3">
        <v>4000</v>
      </c>
      <c r="Q473" s="3">
        <v>40</v>
      </c>
      <c r="R473" s="10">
        <f>IF(P473&gt;0,(C$153*P473^2+C$154*P473+C$155),IF(P473&lt;0,-(C$157*(-P473)^2+C$158*(-P473)+C$159),0))</f>
        <v>194.24242424242431</v>
      </c>
      <c r="S473" s="10">
        <f>R473*COS(RADIANS(Q473))</f>
        <v>148.79832970886821</v>
      </c>
      <c r="T473" s="10">
        <f>R473*SIN(RADIANS(Q473))</f>
        <v>124.8566235785066</v>
      </c>
      <c r="U473" s="10">
        <f>(-S473*(C$150-C$151*SIN(RADIANS(Q473))))+(-T473*(C$149+K$151*COS(RADIANS(Q473))))</f>
        <v>-42772.247776547505</v>
      </c>
      <c r="W473" s="10">
        <f>L473+S473</f>
        <v>143.58620849674696</v>
      </c>
      <c r="X473" s="10">
        <f>M473+T473</f>
        <v>124.8566235785066</v>
      </c>
      <c r="Y473" s="10">
        <f>N473+U473</f>
        <v>-43293.459897759632</v>
      </c>
      <c r="AA473" s="3">
        <v>4000</v>
      </c>
      <c r="AB473" s="3">
        <v>40</v>
      </c>
      <c r="AC473" s="15">
        <f t="shared" ref="AC473:AC493" si="180">W473</f>
        <v>143.58620849674696</v>
      </c>
      <c r="AD473" s="15">
        <f t="shared" ref="AD473:AD493" si="181">X473</f>
        <v>124.8566235785066</v>
      </c>
      <c r="AE473" s="15">
        <f t="shared" ref="AE473:AE493" si="182">Y473</f>
        <v>-43293.459897759632</v>
      </c>
      <c r="AH473" s="10">
        <v>4000</v>
      </c>
      <c r="AI473" s="21">
        <f>AC477</f>
        <v>143.58620849674696</v>
      </c>
      <c r="AJ473" s="23">
        <f>AC476</f>
        <v>177.31605149205069</v>
      </c>
      <c r="AK473" s="26">
        <f>AC475</f>
        <v>189.03030303030306</v>
      </c>
      <c r="AL473" s="27">
        <f>AC474</f>
        <v>177.31605149205069</v>
      </c>
      <c r="AM473" s="29">
        <f>AC473</f>
        <v>143.58620849674696</v>
      </c>
      <c r="AN473" s="10"/>
      <c r="AO473" s="10">
        <v>4000</v>
      </c>
      <c r="AP473" s="21">
        <f>AC477</f>
        <v>143.58620849674696</v>
      </c>
      <c r="AQ473" s="23">
        <f>AC476</f>
        <v>177.31605149205069</v>
      </c>
      <c r="AR473" s="26">
        <f>AC475</f>
        <v>189.03030303030306</v>
      </c>
      <c r="AS473" s="27">
        <f>AC474</f>
        <v>177.31605149205069</v>
      </c>
      <c r="AT473" s="29">
        <f>AC473</f>
        <v>143.58620849674696</v>
      </c>
    </row>
    <row r="474" spans="9:46" x14ac:dyDescent="0.25">
      <c r="I474" s="3">
        <v>-2000</v>
      </c>
      <c r="J474" s="3">
        <v>0</v>
      </c>
      <c r="K474" s="10">
        <f t="shared" ref="K474:K493" si="183">IF(I474&gt;0,(C$153*I474^2+C$154*I474+C$155),IF(I474&lt;0,-(C$157*(-I474)^2+C$158*(-I474)+C$159),0))</f>
        <v>-5.2121212121212608</v>
      </c>
      <c r="L474" s="10">
        <f t="shared" ref="L474:L493" si="184">K474*COS(RADIANS(J474))</f>
        <v>-5.2121212121212608</v>
      </c>
      <c r="M474" s="10">
        <f t="shared" ref="M474:M493" si="185">K474*SIN(RADIANS(J474))</f>
        <v>0</v>
      </c>
      <c r="N474" s="10">
        <f>(L474*(C$150+C$151*SIN(RADIANS(J474))))+(-M474*(C$149+C$151*COS(RADIANS(J474))))</f>
        <v>-521.21212121212602</v>
      </c>
      <c r="O474" s="10"/>
      <c r="P474" s="3">
        <v>4000</v>
      </c>
      <c r="Q474" s="3">
        <v>20</v>
      </c>
      <c r="R474" s="10">
        <f t="shared" ref="R474:R493" si="186">IF(P474&gt;0,(C$153*P474^2+C$154*P474+C$155),IF(P474&lt;0,-(C$157*(-P474)^2+C$158*(-P474)+C$159),0))</f>
        <v>194.24242424242431</v>
      </c>
      <c r="S474" s="10">
        <f t="shared" ref="S474:S493" si="187">R474*COS(RADIANS(Q474))</f>
        <v>182.52817270417196</v>
      </c>
      <c r="T474" s="10">
        <f t="shared" ref="T474:T493" si="188">R474*SIN(RADIANS(Q474))</f>
        <v>66.434821779319307</v>
      </c>
      <c r="U474" s="10">
        <f>(-S474*(C$150-C$151*SIN(RADIANS(Q474))))+(-T474*(C$149+K$151*COS(RADIANS(Q474))))</f>
        <v>-31940.432625287656</v>
      </c>
      <c r="W474" s="10">
        <f t="shared" ref="W474:W493" si="189">L474+S474</f>
        <v>177.31605149205069</v>
      </c>
      <c r="X474" s="10">
        <f t="shared" ref="X474:X493" si="190">M474+T474</f>
        <v>66.434821779319307</v>
      </c>
      <c r="Y474" s="10">
        <f t="shared" ref="Y474:Y493" si="191">N474+U474</f>
        <v>-32461.644746499784</v>
      </c>
      <c r="AA474" s="3">
        <v>4000</v>
      </c>
      <c r="AB474" s="3">
        <v>20</v>
      </c>
      <c r="AC474" s="28">
        <f t="shared" si="180"/>
        <v>177.31605149205069</v>
      </c>
      <c r="AD474" s="28">
        <f t="shared" si="181"/>
        <v>66.434821779319307</v>
      </c>
      <c r="AE474" s="28">
        <f t="shared" si="182"/>
        <v>-32461.644746499784</v>
      </c>
      <c r="AH474" s="10">
        <v>2000</v>
      </c>
      <c r="AI474" s="21">
        <f>AC482</f>
        <v>2.7733117706948267</v>
      </c>
      <c r="AJ474" s="23">
        <f>AC481</f>
        <v>4.5834624712228464</v>
      </c>
      <c r="AK474" s="26">
        <f>AC480</f>
        <v>5.2121212121212608</v>
      </c>
      <c r="AL474" s="27">
        <f>AC479</f>
        <v>4.5834624712228464</v>
      </c>
      <c r="AM474" s="29">
        <f>AC478</f>
        <v>2.7733117706948267</v>
      </c>
      <c r="AN474" s="10"/>
      <c r="AO474" s="10">
        <v>2000</v>
      </c>
      <c r="AP474" s="21">
        <f>AC482</f>
        <v>2.7733117706948267</v>
      </c>
      <c r="AQ474" s="23">
        <f>AC481</f>
        <v>4.5834624712228464</v>
      </c>
      <c r="AR474" s="26">
        <f>AC480</f>
        <v>5.2121212121212608</v>
      </c>
      <c r="AS474" s="27">
        <f>AC479</f>
        <v>4.5834624712228464</v>
      </c>
      <c r="AT474" s="29">
        <f>AC478</f>
        <v>2.7733117706948267</v>
      </c>
    </row>
    <row r="475" spans="9:46" x14ac:dyDescent="0.25">
      <c r="I475" s="3">
        <v>-2000</v>
      </c>
      <c r="J475" s="3">
        <v>0</v>
      </c>
      <c r="K475" s="10">
        <f t="shared" si="183"/>
        <v>-5.2121212121212608</v>
      </c>
      <c r="L475" s="10">
        <f t="shared" si="184"/>
        <v>-5.2121212121212608</v>
      </c>
      <c r="M475" s="10">
        <f t="shared" si="185"/>
        <v>0</v>
      </c>
      <c r="N475" s="10">
        <f>(L475*(C$150+C$151*SIN(RADIANS(J475))))+(-M475*(C$149+C$151*COS(RADIANS(J475))))</f>
        <v>-521.21212121212602</v>
      </c>
      <c r="O475" s="10"/>
      <c r="P475" s="3">
        <v>4000</v>
      </c>
      <c r="Q475" s="3">
        <v>0</v>
      </c>
      <c r="R475" s="10">
        <f t="shared" si="186"/>
        <v>194.24242424242431</v>
      </c>
      <c r="S475" s="10">
        <f t="shared" si="187"/>
        <v>194.24242424242431</v>
      </c>
      <c r="T475" s="10">
        <f t="shared" si="188"/>
        <v>0</v>
      </c>
      <c r="U475" s="10">
        <f>(-S475*(C$150-C$151*SIN(RADIANS(Q475))))+(-T475*(C$149+K$151*COS(RADIANS(Q475))))</f>
        <v>-19424.242424242431</v>
      </c>
      <c r="W475" s="10">
        <f t="shared" si="189"/>
        <v>189.03030303030306</v>
      </c>
      <c r="X475" s="10">
        <f t="shared" si="190"/>
        <v>0</v>
      </c>
      <c r="Y475" s="10">
        <f t="shared" si="191"/>
        <v>-19945.454545454559</v>
      </c>
      <c r="AA475" s="3">
        <v>4000</v>
      </c>
      <c r="AB475" s="3">
        <v>0</v>
      </c>
      <c r="AC475" s="25">
        <f t="shared" si="180"/>
        <v>189.03030303030306</v>
      </c>
      <c r="AD475" s="25">
        <f t="shared" si="181"/>
        <v>0</v>
      </c>
      <c r="AE475" s="25">
        <f t="shared" si="182"/>
        <v>-19945.454545454559</v>
      </c>
      <c r="AH475" s="10">
        <v>0</v>
      </c>
      <c r="AI475" s="20"/>
      <c r="AJ475" s="20"/>
      <c r="AK475" s="20"/>
      <c r="AL475" s="20"/>
      <c r="AM475" s="20"/>
      <c r="AN475" s="10"/>
      <c r="AO475" s="10">
        <v>0</v>
      </c>
      <c r="AP475" s="20"/>
      <c r="AQ475" s="20"/>
      <c r="AR475" s="20"/>
      <c r="AS475" s="20"/>
      <c r="AT475" s="20"/>
    </row>
    <row r="476" spans="9:46" x14ac:dyDescent="0.25">
      <c r="I476" s="3">
        <v>-2000</v>
      </c>
      <c r="J476" s="3">
        <v>0</v>
      </c>
      <c r="K476" s="10">
        <f t="shared" si="183"/>
        <v>-5.2121212121212608</v>
      </c>
      <c r="L476" s="10">
        <f t="shared" si="184"/>
        <v>-5.2121212121212608</v>
      </c>
      <c r="M476" s="10">
        <f t="shared" si="185"/>
        <v>0</v>
      </c>
      <c r="N476" s="10">
        <f>(L476*(C$150+C$151*SIN(RADIANS(J476))))+(-M476*(C$149+C$151*COS(RADIANS(J476))))</f>
        <v>-521.21212121212602</v>
      </c>
      <c r="O476" s="10"/>
      <c r="P476" s="3">
        <v>4000</v>
      </c>
      <c r="Q476" s="3">
        <v>-20</v>
      </c>
      <c r="R476" s="10">
        <f t="shared" si="186"/>
        <v>194.24242424242431</v>
      </c>
      <c r="S476" s="10">
        <f t="shared" si="187"/>
        <v>182.52817270417196</v>
      </c>
      <c r="T476" s="10">
        <f t="shared" si="188"/>
        <v>-66.434821779319307</v>
      </c>
      <c r="U476" s="10">
        <f>(-S476*(C$150-C$151*SIN(RADIANS(Q476))))+(-T476*(C$149+K$151*COS(RADIANS(Q476))))</f>
        <v>-4565.2019155467351</v>
      </c>
      <c r="W476" s="10">
        <f t="shared" si="189"/>
        <v>177.31605149205069</v>
      </c>
      <c r="X476" s="10">
        <f t="shared" si="190"/>
        <v>-66.434821779319307</v>
      </c>
      <c r="Y476" s="10">
        <f t="shared" si="191"/>
        <v>-5086.4140367588607</v>
      </c>
      <c r="AA476" s="3">
        <v>4000</v>
      </c>
      <c r="AB476" s="3">
        <v>-20</v>
      </c>
      <c r="AC476" s="24">
        <f t="shared" si="180"/>
        <v>177.31605149205069</v>
      </c>
      <c r="AD476" s="24">
        <f t="shared" si="181"/>
        <v>-66.434821779319307</v>
      </c>
      <c r="AE476" s="24">
        <f t="shared" si="182"/>
        <v>-5086.4140367588607</v>
      </c>
      <c r="AH476" s="10">
        <v>-2000</v>
      </c>
      <c r="AI476" s="21">
        <f>AC488</f>
        <v>-9.2048377035293036</v>
      </c>
      <c r="AJ476" s="23">
        <f>AC487</f>
        <v>-10.109913053793314</v>
      </c>
      <c r="AK476" s="26">
        <f>AC486</f>
        <v>-10.424242424242522</v>
      </c>
      <c r="AL476" s="27">
        <f>AC485</f>
        <v>-10.109913053793314</v>
      </c>
      <c r="AM476" s="29">
        <f>AC484</f>
        <v>-9.2048377035293036</v>
      </c>
      <c r="AN476" s="10"/>
      <c r="AO476" s="10">
        <v>-2000</v>
      </c>
      <c r="AP476" s="21">
        <f>AC488</f>
        <v>-9.2048377035293036</v>
      </c>
      <c r="AQ476" s="23">
        <f>AC487</f>
        <v>-10.109913053793314</v>
      </c>
      <c r="AR476" s="26">
        <f>AC486</f>
        <v>-10.424242424242522</v>
      </c>
      <c r="AS476" s="27">
        <f>AC485</f>
        <v>-10.109913053793314</v>
      </c>
      <c r="AT476" s="29">
        <f>AC484</f>
        <v>-9.2048377035293036</v>
      </c>
    </row>
    <row r="477" spans="9:46" x14ac:dyDescent="0.25">
      <c r="I477" s="3">
        <v>-2000</v>
      </c>
      <c r="J477" s="3">
        <v>0</v>
      </c>
      <c r="K477" s="10">
        <f t="shared" si="183"/>
        <v>-5.2121212121212608</v>
      </c>
      <c r="L477" s="10">
        <f t="shared" si="184"/>
        <v>-5.2121212121212608</v>
      </c>
      <c r="M477" s="10">
        <f t="shared" si="185"/>
        <v>0</v>
      </c>
      <c r="N477" s="10">
        <f>(L477*(C$150+C$151*SIN(RADIANS(J477))))+(-M477*(C$149+C$151*COS(RADIANS(J477))))</f>
        <v>-521.21212121212602</v>
      </c>
      <c r="O477" s="10"/>
      <c r="P477" s="3">
        <v>4000</v>
      </c>
      <c r="Q477" s="3">
        <v>-40</v>
      </c>
      <c r="R477" s="10">
        <f t="shared" si="186"/>
        <v>194.24242424242431</v>
      </c>
      <c r="S477" s="10">
        <f t="shared" si="187"/>
        <v>148.79832970886821</v>
      </c>
      <c r="T477" s="10">
        <f t="shared" si="188"/>
        <v>-124.8566235785066</v>
      </c>
      <c r="U477" s="10">
        <f>(-S477*(C$150-C$151*SIN(RADIANS(Q477))))+(-T477*(C$149+K$151*COS(RADIANS(Q477))))</f>
        <v>13012.581834773864</v>
      </c>
      <c r="W477" s="10">
        <f t="shared" si="189"/>
        <v>143.58620849674696</v>
      </c>
      <c r="X477" s="10">
        <f t="shared" si="190"/>
        <v>-124.8566235785066</v>
      </c>
      <c r="Y477" s="10">
        <f t="shared" si="191"/>
        <v>12491.369713561739</v>
      </c>
      <c r="AA477" s="3">
        <v>4000</v>
      </c>
      <c r="AB477" s="3">
        <v>-40</v>
      </c>
      <c r="AC477" s="22">
        <f t="shared" si="180"/>
        <v>143.58620849674696</v>
      </c>
      <c r="AD477" s="22">
        <f t="shared" si="181"/>
        <v>-124.8566235785066</v>
      </c>
      <c r="AE477" s="22">
        <f t="shared" si="182"/>
        <v>12491.369713561739</v>
      </c>
      <c r="AH477" s="10">
        <v>-4000</v>
      </c>
      <c r="AI477" s="21">
        <f>AC493</f>
        <v>-79.611286066555365</v>
      </c>
      <c r="AJ477" s="23">
        <f>AC492</f>
        <v>-96.476207564207243</v>
      </c>
      <c r="AK477" s="26">
        <f>AC491</f>
        <v>-102.33333333333341</v>
      </c>
      <c r="AL477" s="27">
        <f>AC490</f>
        <v>-96.476207564207243</v>
      </c>
      <c r="AM477" s="29">
        <f>AC489</f>
        <v>-79.611286066555365</v>
      </c>
      <c r="AN477" s="10"/>
      <c r="AO477" s="10">
        <v>-4000</v>
      </c>
      <c r="AP477" s="21">
        <f>AC493</f>
        <v>-79.611286066555365</v>
      </c>
      <c r="AQ477" s="23">
        <f>AC492</f>
        <v>-96.476207564207243</v>
      </c>
      <c r="AR477" s="26">
        <f>AC491</f>
        <v>-102.33333333333341</v>
      </c>
      <c r="AS477" s="27">
        <f>AC490</f>
        <v>-96.476207564207243</v>
      </c>
      <c r="AT477" s="29">
        <f>AC489</f>
        <v>-79.611286066555365</v>
      </c>
    </row>
    <row r="478" spans="9:46" x14ac:dyDescent="0.25">
      <c r="I478" s="3">
        <v>-2000</v>
      </c>
      <c r="J478" s="3">
        <v>0</v>
      </c>
      <c r="K478" s="10">
        <f t="shared" si="183"/>
        <v>-5.2121212121212608</v>
      </c>
      <c r="L478" s="10">
        <f t="shared" si="184"/>
        <v>-5.2121212121212608</v>
      </c>
      <c r="M478" s="10">
        <f t="shared" si="185"/>
        <v>0</v>
      </c>
      <c r="N478" s="10">
        <f>(L478*(C$150+C$151*SIN(RADIANS(J478))))+(-M478*(C$149+C$151*COS(RADIANS(J478))))</f>
        <v>-521.21212121212602</v>
      </c>
      <c r="O478" s="10"/>
      <c r="P478" s="3">
        <v>2000</v>
      </c>
      <c r="Q478" s="3">
        <v>40</v>
      </c>
      <c r="R478" s="10">
        <f t="shared" si="186"/>
        <v>10.424242424242522</v>
      </c>
      <c r="S478" s="10">
        <f t="shared" si="187"/>
        <v>7.9854329828160875</v>
      </c>
      <c r="T478" s="10">
        <f t="shared" si="188"/>
        <v>6.7005738706718656</v>
      </c>
      <c r="U478" s="10">
        <f>(-S478*(C$150-C$151*SIN(RADIANS(Q478))))+(-T478*(C$149+K$151*COS(RADIANS(Q478))))</f>
        <v>-2295.4217215495282</v>
      </c>
      <c r="W478" s="10">
        <f t="shared" si="189"/>
        <v>2.7733117706948267</v>
      </c>
      <c r="X478" s="10">
        <f t="shared" si="190"/>
        <v>6.7005738706718656</v>
      </c>
      <c r="Y478" s="10">
        <f t="shared" si="191"/>
        <v>-2816.6338427616543</v>
      </c>
      <c r="AA478" s="3">
        <v>2000</v>
      </c>
      <c r="AB478" s="3">
        <v>40</v>
      </c>
      <c r="AC478" s="15">
        <f t="shared" si="180"/>
        <v>2.7733117706948267</v>
      </c>
      <c r="AD478" s="15">
        <f t="shared" si="181"/>
        <v>6.7005738706718656</v>
      </c>
      <c r="AE478" s="15">
        <f t="shared" si="182"/>
        <v>-2816.6338427616543</v>
      </c>
      <c r="AH478" s="10"/>
      <c r="AI478" s="10"/>
      <c r="AJ478" s="10"/>
      <c r="AK478" s="10"/>
      <c r="AL478" s="10"/>
      <c r="AM478" s="10"/>
      <c r="AN478" s="10"/>
      <c r="AO478" s="10"/>
      <c r="AP478" s="10"/>
      <c r="AQ478" s="10"/>
      <c r="AR478" s="10"/>
      <c r="AS478" s="10"/>
      <c r="AT478" s="10"/>
    </row>
    <row r="479" spans="9:46" x14ac:dyDescent="0.25">
      <c r="I479" s="3">
        <v>-2000</v>
      </c>
      <c r="J479" s="3">
        <v>0</v>
      </c>
      <c r="K479" s="10">
        <f t="shared" si="183"/>
        <v>-5.2121212121212608</v>
      </c>
      <c r="L479" s="10">
        <f t="shared" si="184"/>
        <v>-5.2121212121212608</v>
      </c>
      <c r="M479" s="10">
        <f t="shared" si="185"/>
        <v>0</v>
      </c>
      <c r="N479" s="10">
        <f>(L479*(C$150+C$151*SIN(RADIANS(J479))))+(-M479*(C$149+C$151*COS(RADIANS(J479))))</f>
        <v>-521.21212121212602</v>
      </c>
      <c r="O479" s="10"/>
      <c r="P479" s="3">
        <v>2000</v>
      </c>
      <c r="Q479" s="3">
        <v>20</v>
      </c>
      <c r="R479" s="10">
        <f t="shared" si="186"/>
        <v>10.424242424242522</v>
      </c>
      <c r="S479" s="10">
        <f t="shared" si="187"/>
        <v>9.7955836833441072</v>
      </c>
      <c r="T479" s="10">
        <f t="shared" si="188"/>
        <v>3.5653008880009436</v>
      </c>
      <c r="U479" s="10">
        <f>(-S479*(C$150-C$151*SIN(RADIANS(Q479))))+(-T479*(C$149+K$151*COS(RADIANS(Q479))))</f>
        <v>-1714.1199412011006</v>
      </c>
      <c r="W479" s="10">
        <f t="shared" si="189"/>
        <v>4.5834624712228464</v>
      </c>
      <c r="X479" s="10">
        <f t="shared" si="190"/>
        <v>3.5653008880009436</v>
      </c>
      <c r="Y479" s="10">
        <f t="shared" si="191"/>
        <v>-2235.3320624132266</v>
      </c>
      <c r="AA479" s="3">
        <v>2000</v>
      </c>
      <c r="AB479" s="3">
        <v>20</v>
      </c>
      <c r="AC479" s="28">
        <f t="shared" si="180"/>
        <v>4.5834624712228464</v>
      </c>
      <c r="AD479" s="28">
        <f t="shared" si="181"/>
        <v>3.5653008880009436</v>
      </c>
      <c r="AE479" s="28">
        <f t="shared" si="182"/>
        <v>-2235.3320624132266</v>
      </c>
      <c r="AH479" s="10"/>
      <c r="AI479" s="10"/>
      <c r="AJ479" s="10"/>
      <c r="AK479" s="10"/>
      <c r="AL479" s="10"/>
      <c r="AM479" s="10"/>
      <c r="AN479" s="10"/>
      <c r="AO479" s="10"/>
      <c r="AP479" s="10"/>
      <c r="AQ479" s="10"/>
      <c r="AR479" s="10"/>
      <c r="AS479" s="10"/>
      <c r="AT479" s="10"/>
    </row>
    <row r="480" spans="9:46" x14ac:dyDescent="0.25">
      <c r="I480" s="3">
        <v>-2000</v>
      </c>
      <c r="J480" s="3">
        <v>0</v>
      </c>
      <c r="K480" s="10">
        <f t="shared" si="183"/>
        <v>-5.2121212121212608</v>
      </c>
      <c r="L480" s="10">
        <f t="shared" si="184"/>
        <v>-5.2121212121212608</v>
      </c>
      <c r="M480" s="10">
        <f t="shared" si="185"/>
        <v>0</v>
      </c>
      <c r="N480" s="10">
        <f>(L480*(C$150+C$151*SIN(RADIANS(J480))))+(-M480*(C$149+C$151*COS(RADIANS(J480))))</f>
        <v>-521.21212121212602</v>
      </c>
      <c r="O480" s="10"/>
      <c r="P480" s="3">
        <v>2000</v>
      </c>
      <c r="Q480" s="3">
        <v>0</v>
      </c>
      <c r="R480" s="10">
        <f t="shared" si="186"/>
        <v>10.424242424242522</v>
      </c>
      <c r="S480" s="10">
        <f t="shared" si="187"/>
        <v>10.424242424242522</v>
      </c>
      <c r="T480" s="10">
        <f t="shared" si="188"/>
        <v>0</v>
      </c>
      <c r="U480" s="10">
        <f>(-S480*(C$150-C$151*SIN(RADIANS(Q480))))+(-T480*(C$149+K$151*COS(RADIANS(Q480))))</f>
        <v>-1042.424242424252</v>
      </c>
      <c r="W480" s="10">
        <f t="shared" si="189"/>
        <v>5.2121212121212608</v>
      </c>
      <c r="X480" s="10">
        <f t="shared" si="190"/>
        <v>0</v>
      </c>
      <c r="Y480" s="10">
        <f t="shared" si="191"/>
        <v>-1563.6363636363781</v>
      </c>
      <c r="AA480" s="3">
        <v>2000</v>
      </c>
      <c r="AB480" s="3">
        <v>0</v>
      </c>
      <c r="AC480" s="25">
        <f t="shared" si="180"/>
        <v>5.2121212121212608</v>
      </c>
      <c r="AD480" s="25">
        <f t="shared" si="181"/>
        <v>0</v>
      </c>
      <c r="AE480" s="25">
        <f t="shared" si="182"/>
        <v>-1563.6363636363781</v>
      </c>
      <c r="AH480" s="10"/>
      <c r="AI480" s="10">
        <v>-40</v>
      </c>
      <c r="AJ480" s="10">
        <v>-20</v>
      </c>
      <c r="AK480" s="10">
        <v>0</v>
      </c>
      <c r="AL480" s="10">
        <v>20</v>
      </c>
      <c r="AM480" s="10">
        <v>40</v>
      </c>
      <c r="AN480" s="10"/>
      <c r="AO480" s="10"/>
      <c r="AP480" s="10">
        <v>-40</v>
      </c>
      <c r="AQ480" s="10">
        <v>-20</v>
      </c>
      <c r="AR480" s="10">
        <v>0</v>
      </c>
      <c r="AS480" s="10">
        <v>20</v>
      </c>
      <c r="AT480" s="10">
        <v>40</v>
      </c>
    </row>
    <row r="481" spans="9:46" x14ac:dyDescent="0.25">
      <c r="I481" s="3">
        <v>-2000</v>
      </c>
      <c r="J481" s="3">
        <v>0</v>
      </c>
      <c r="K481" s="10">
        <f t="shared" si="183"/>
        <v>-5.2121212121212608</v>
      </c>
      <c r="L481" s="10">
        <f t="shared" si="184"/>
        <v>-5.2121212121212608</v>
      </c>
      <c r="M481" s="10">
        <f t="shared" si="185"/>
        <v>0</v>
      </c>
      <c r="N481" s="10">
        <f>(L481*(C$150+C$151*SIN(RADIANS(J481))))+(-M481*(C$149+C$151*COS(RADIANS(J481))))</f>
        <v>-521.21212121212602</v>
      </c>
      <c r="O481" s="10"/>
      <c r="P481" s="3">
        <v>2000</v>
      </c>
      <c r="Q481" s="3">
        <v>-20</v>
      </c>
      <c r="R481" s="10">
        <f t="shared" si="186"/>
        <v>10.424242424242522</v>
      </c>
      <c r="S481" s="10">
        <f t="shared" si="187"/>
        <v>9.7955836833441072</v>
      </c>
      <c r="T481" s="10">
        <f t="shared" si="188"/>
        <v>-3.5653008880009436</v>
      </c>
      <c r="U481" s="10">
        <f>(-S481*(C$150-C$151*SIN(RADIANS(Q481))))+(-T481*(C$149+K$151*COS(RADIANS(Q481))))</f>
        <v>-244.99679546772109</v>
      </c>
      <c r="W481" s="10">
        <f t="shared" si="189"/>
        <v>4.5834624712228464</v>
      </c>
      <c r="X481" s="10">
        <f t="shared" si="190"/>
        <v>-3.5653008880009436</v>
      </c>
      <c r="Y481" s="10">
        <f t="shared" si="191"/>
        <v>-766.20891667984711</v>
      </c>
      <c r="AA481" s="3">
        <v>2000</v>
      </c>
      <c r="AB481" s="3">
        <v>-20</v>
      </c>
      <c r="AC481" s="24">
        <f t="shared" si="180"/>
        <v>4.5834624712228464</v>
      </c>
      <c r="AD481" s="24">
        <f t="shared" si="181"/>
        <v>-3.5653008880009436</v>
      </c>
      <c r="AE481" s="24">
        <f t="shared" si="182"/>
        <v>-766.20891667984711</v>
      </c>
      <c r="AH481" s="10">
        <v>4000</v>
      </c>
      <c r="AI481" s="21">
        <f>AD477</f>
        <v>-124.8566235785066</v>
      </c>
      <c r="AJ481" s="23">
        <f>AD476</f>
        <v>-66.434821779319307</v>
      </c>
      <c r="AK481" s="26">
        <f>AD475</f>
        <v>0</v>
      </c>
      <c r="AL481" s="27">
        <f>AD474</f>
        <v>66.434821779319307</v>
      </c>
      <c r="AM481" s="29">
        <f>AD473</f>
        <v>124.8566235785066</v>
      </c>
      <c r="AN481" s="10"/>
      <c r="AO481" s="10">
        <v>4000</v>
      </c>
      <c r="AP481" s="21">
        <f>AD477</f>
        <v>-124.8566235785066</v>
      </c>
      <c r="AQ481" s="23">
        <f>AD476</f>
        <v>-66.434821779319307</v>
      </c>
      <c r="AR481" s="26">
        <f>AD475</f>
        <v>0</v>
      </c>
      <c r="AS481" s="27">
        <f>AD474</f>
        <v>66.434821779319307</v>
      </c>
      <c r="AT481" s="29">
        <f>AD473</f>
        <v>124.8566235785066</v>
      </c>
    </row>
    <row r="482" spans="9:46" x14ac:dyDescent="0.25">
      <c r="I482" s="3">
        <v>-2000</v>
      </c>
      <c r="J482" s="3">
        <v>0</v>
      </c>
      <c r="K482" s="10">
        <f t="shared" si="183"/>
        <v>-5.2121212121212608</v>
      </c>
      <c r="L482" s="10">
        <f t="shared" si="184"/>
        <v>-5.2121212121212608</v>
      </c>
      <c r="M482" s="10">
        <f t="shared" si="185"/>
        <v>0</v>
      </c>
      <c r="N482" s="10">
        <f>(L482*(C$150+C$151*SIN(RADIANS(J482))))+(-M482*(C$149+C$151*COS(RADIANS(J482))))</f>
        <v>-521.21212121212602</v>
      </c>
      <c r="O482" s="10"/>
      <c r="P482" s="3">
        <v>2000</v>
      </c>
      <c r="Q482" s="3">
        <v>-40</v>
      </c>
      <c r="R482" s="10">
        <f t="shared" si="186"/>
        <v>10.424242424242522</v>
      </c>
      <c r="S482" s="10">
        <f t="shared" si="187"/>
        <v>7.9854329828160875</v>
      </c>
      <c r="T482" s="10">
        <f t="shared" si="188"/>
        <v>-6.7005738706718656</v>
      </c>
      <c r="U482" s="10">
        <f>(-S482*(C$150-C$151*SIN(RADIANS(Q482))))+(-T482*(C$149+K$151*COS(RADIANS(Q482))))</f>
        <v>698.33512498631057</v>
      </c>
      <c r="W482" s="10">
        <f t="shared" si="189"/>
        <v>2.7733117706948267</v>
      </c>
      <c r="X482" s="10">
        <f t="shared" si="190"/>
        <v>-6.7005738706718656</v>
      </c>
      <c r="Y482" s="10">
        <f t="shared" si="191"/>
        <v>177.12300377418455</v>
      </c>
      <c r="AA482" s="3">
        <v>2000</v>
      </c>
      <c r="AB482" s="3">
        <v>-40</v>
      </c>
      <c r="AC482" s="22">
        <f t="shared" si="180"/>
        <v>2.7733117706948267</v>
      </c>
      <c r="AD482" s="22">
        <f t="shared" si="181"/>
        <v>-6.7005738706718656</v>
      </c>
      <c r="AE482" s="22">
        <f t="shared" si="182"/>
        <v>177.12300377418455</v>
      </c>
      <c r="AH482" s="10">
        <v>2000</v>
      </c>
      <c r="AI482" s="21">
        <f>AD482</f>
        <v>-6.7005738706718656</v>
      </c>
      <c r="AJ482" s="23">
        <f>AD481</f>
        <v>-3.5653008880009436</v>
      </c>
      <c r="AK482" s="26">
        <f>AD480</f>
        <v>0</v>
      </c>
      <c r="AL482" s="27">
        <f>AD479</f>
        <v>3.5653008880009436</v>
      </c>
      <c r="AM482" s="29">
        <f>AD478</f>
        <v>6.7005738706718656</v>
      </c>
      <c r="AN482" s="10"/>
      <c r="AO482" s="10">
        <v>2000</v>
      </c>
      <c r="AP482" s="21">
        <f>AD482</f>
        <v>-6.7005738706718656</v>
      </c>
      <c r="AQ482" s="23">
        <f>AD481</f>
        <v>-3.5653008880009436</v>
      </c>
      <c r="AR482" s="26">
        <f>AD480</f>
        <v>0</v>
      </c>
      <c r="AS482" s="27">
        <f>AD479</f>
        <v>3.5653008880009436</v>
      </c>
      <c r="AT482" s="29">
        <f>AD478</f>
        <v>6.7005738706718656</v>
      </c>
    </row>
    <row r="483" spans="9:46" x14ac:dyDescent="0.25">
      <c r="I483" s="3">
        <v>-2000</v>
      </c>
      <c r="J483" s="3">
        <v>0</v>
      </c>
      <c r="K483" s="10">
        <f t="shared" si="183"/>
        <v>-5.2121212121212608</v>
      </c>
      <c r="L483" s="10">
        <f t="shared" si="184"/>
        <v>-5.2121212121212608</v>
      </c>
      <c r="M483" s="10">
        <f t="shared" si="185"/>
        <v>0</v>
      </c>
      <c r="N483" s="10">
        <f>(L483*(C$150+C$151*SIN(RADIANS(J483))))+(-M483*(C$149+C$151*COS(RADIANS(J483))))</f>
        <v>-521.21212121212602</v>
      </c>
      <c r="O483" s="10"/>
      <c r="P483" s="3">
        <v>0</v>
      </c>
      <c r="Q483" s="3">
        <v>0</v>
      </c>
      <c r="R483" s="10">
        <f t="shared" si="186"/>
        <v>0</v>
      </c>
      <c r="S483" s="10">
        <f t="shared" si="187"/>
        <v>0</v>
      </c>
      <c r="T483" s="10">
        <f t="shared" si="188"/>
        <v>0</v>
      </c>
      <c r="U483" s="10">
        <f>(-S483*(C$150-C$151*SIN(RADIANS(Q483))))+(-T483*(C$149+K$151*COS(RADIANS(Q483))))</f>
        <v>0</v>
      </c>
      <c r="W483" s="10">
        <f t="shared" si="189"/>
        <v>-5.2121212121212608</v>
      </c>
      <c r="X483" s="10">
        <f t="shared" si="190"/>
        <v>0</v>
      </c>
      <c r="Y483" s="10">
        <f t="shared" si="191"/>
        <v>-521.21212121212602</v>
      </c>
      <c r="AA483" s="3">
        <v>0</v>
      </c>
      <c r="AB483" s="3">
        <v>0</v>
      </c>
      <c r="AC483" s="10">
        <f t="shared" si="180"/>
        <v>-5.2121212121212608</v>
      </c>
      <c r="AD483" s="10">
        <f t="shared" si="181"/>
        <v>0</v>
      </c>
      <c r="AE483" s="10">
        <f t="shared" si="182"/>
        <v>-521.21212121212602</v>
      </c>
      <c r="AH483" s="10">
        <v>0</v>
      </c>
      <c r="AI483" s="20"/>
      <c r="AJ483" s="20"/>
      <c r="AK483" s="20"/>
      <c r="AL483" s="20"/>
      <c r="AM483" s="20"/>
      <c r="AN483" s="10"/>
      <c r="AO483" s="10">
        <v>0</v>
      </c>
      <c r="AP483" s="20"/>
      <c r="AQ483" s="20"/>
      <c r="AR483" s="20"/>
      <c r="AS483" s="20"/>
      <c r="AT483" s="20"/>
    </row>
    <row r="484" spans="9:46" x14ac:dyDescent="0.25">
      <c r="I484" s="3">
        <v>-2000</v>
      </c>
      <c r="J484" s="3">
        <v>0</v>
      </c>
      <c r="K484" s="10">
        <f t="shared" si="183"/>
        <v>-5.2121212121212608</v>
      </c>
      <c r="L484" s="10">
        <f t="shared" si="184"/>
        <v>-5.2121212121212608</v>
      </c>
      <c r="M484" s="10">
        <f t="shared" si="185"/>
        <v>0</v>
      </c>
      <c r="N484" s="10">
        <f>(L484*(C$150+C$151*SIN(RADIANS(J484))))+(-M484*(C$149+C$151*COS(RADIANS(J484))))</f>
        <v>-521.21212121212602</v>
      </c>
      <c r="O484" s="10"/>
      <c r="P484" s="3">
        <v>-2000</v>
      </c>
      <c r="Q484" s="3">
        <v>40</v>
      </c>
      <c r="R484" s="10">
        <f t="shared" si="186"/>
        <v>-5.2121212121212608</v>
      </c>
      <c r="S484" s="10">
        <f t="shared" si="187"/>
        <v>-3.9927164914080437</v>
      </c>
      <c r="T484" s="10">
        <f t="shared" si="188"/>
        <v>-3.3502869353359328</v>
      </c>
      <c r="U484" s="10">
        <f>(-S484*(C$150-C$151*SIN(RADIANS(Q484))))+(-T484*(C$149+K$151*COS(RADIANS(Q484))))</f>
        <v>1147.7108607747641</v>
      </c>
      <c r="W484" s="10">
        <f t="shared" si="189"/>
        <v>-9.2048377035293036</v>
      </c>
      <c r="X484" s="10">
        <f t="shared" si="190"/>
        <v>-3.3502869353359328</v>
      </c>
      <c r="Y484" s="10">
        <f t="shared" si="191"/>
        <v>626.49873956263809</v>
      </c>
      <c r="AA484" s="3">
        <v>-2000</v>
      </c>
      <c r="AB484" s="3">
        <v>40</v>
      </c>
      <c r="AC484" s="15">
        <f t="shared" si="180"/>
        <v>-9.2048377035293036</v>
      </c>
      <c r="AD484" s="15">
        <f t="shared" si="181"/>
        <v>-3.3502869353359328</v>
      </c>
      <c r="AE484" s="15">
        <f t="shared" si="182"/>
        <v>626.49873956263809</v>
      </c>
      <c r="AH484" s="10">
        <v>-2000</v>
      </c>
      <c r="AI484" s="21">
        <f>AD488</f>
        <v>3.3502869353359328</v>
      </c>
      <c r="AJ484" s="23">
        <f>AD487</f>
        <v>1.7826504440004718</v>
      </c>
      <c r="AK484" s="26">
        <f>AD486</f>
        <v>0</v>
      </c>
      <c r="AL484" s="27">
        <f>AD485</f>
        <v>-1.7826504440004718</v>
      </c>
      <c r="AM484" s="29">
        <f>AD484</f>
        <v>-3.3502869353359328</v>
      </c>
      <c r="AN484" s="10"/>
      <c r="AO484" s="10">
        <v>-2000</v>
      </c>
      <c r="AP484" s="21">
        <f>AD488</f>
        <v>3.3502869353359328</v>
      </c>
      <c r="AQ484" s="23">
        <f>AD487</f>
        <v>1.7826504440004718</v>
      </c>
      <c r="AR484" s="26">
        <f>AD486</f>
        <v>0</v>
      </c>
      <c r="AS484" s="27">
        <f>AD485</f>
        <v>-1.7826504440004718</v>
      </c>
      <c r="AT484" s="29">
        <f>AD484</f>
        <v>-3.3502869353359328</v>
      </c>
    </row>
    <row r="485" spans="9:46" x14ac:dyDescent="0.25">
      <c r="I485" s="3">
        <v>-2000</v>
      </c>
      <c r="J485" s="3">
        <v>0</v>
      </c>
      <c r="K485" s="10">
        <f t="shared" si="183"/>
        <v>-5.2121212121212608</v>
      </c>
      <c r="L485" s="10">
        <f t="shared" si="184"/>
        <v>-5.2121212121212608</v>
      </c>
      <c r="M485" s="10">
        <f t="shared" si="185"/>
        <v>0</v>
      </c>
      <c r="N485" s="10">
        <f>(L485*(C$150+C$151*SIN(RADIANS(J485))))+(-M485*(C$149+C$151*COS(RADIANS(J485))))</f>
        <v>-521.21212121212602</v>
      </c>
      <c r="O485" s="10"/>
      <c r="P485" s="3">
        <v>-2000</v>
      </c>
      <c r="Q485" s="3">
        <v>20</v>
      </c>
      <c r="R485" s="10">
        <f t="shared" si="186"/>
        <v>-5.2121212121212608</v>
      </c>
      <c r="S485" s="10">
        <f t="shared" si="187"/>
        <v>-4.8977918416720536</v>
      </c>
      <c r="T485" s="10">
        <f t="shared" si="188"/>
        <v>-1.7826504440004718</v>
      </c>
      <c r="U485" s="10">
        <f>(-S485*(C$150-C$151*SIN(RADIANS(Q485))))+(-T485*(C$149+K$151*COS(RADIANS(Q485))))</f>
        <v>857.05997060055029</v>
      </c>
      <c r="W485" s="10">
        <f t="shared" si="189"/>
        <v>-10.109913053793314</v>
      </c>
      <c r="X485" s="10">
        <f t="shared" si="190"/>
        <v>-1.7826504440004718</v>
      </c>
      <c r="Y485" s="10">
        <f t="shared" si="191"/>
        <v>335.84784938842427</v>
      </c>
      <c r="AA485" s="3">
        <v>-2000</v>
      </c>
      <c r="AB485" s="3">
        <v>20</v>
      </c>
      <c r="AC485" s="28">
        <f t="shared" si="180"/>
        <v>-10.109913053793314</v>
      </c>
      <c r="AD485" s="28">
        <f t="shared" si="181"/>
        <v>-1.7826504440004718</v>
      </c>
      <c r="AE485" s="28">
        <f t="shared" si="182"/>
        <v>335.84784938842427</v>
      </c>
      <c r="AH485" s="10">
        <v>-4000</v>
      </c>
      <c r="AI485" s="21">
        <f>AD493</f>
        <v>62.4283117892533</v>
      </c>
      <c r="AJ485" s="23">
        <f>AD492</f>
        <v>33.217410889659654</v>
      </c>
      <c r="AK485" s="26">
        <f>AD491</f>
        <v>0</v>
      </c>
      <c r="AL485" s="27">
        <f>AD490</f>
        <v>-33.217410889659654</v>
      </c>
      <c r="AM485" s="29">
        <f>AD489</f>
        <v>-62.4283117892533</v>
      </c>
      <c r="AN485" s="10"/>
      <c r="AO485" s="10">
        <v>-4000</v>
      </c>
      <c r="AP485" s="21">
        <f>AD493</f>
        <v>62.4283117892533</v>
      </c>
      <c r="AQ485" s="23">
        <f>AD492</f>
        <v>33.217410889659654</v>
      </c>
      <c r="AR485" s="26">
        <f>AD491</f>
        <v>0</v>
      </c>
      <c r="AS485" s="27">
        <f>AD490</f>
        <v>-33.217410889659654</v>
      </c>
      <c r="AT485" s="29">
        <f>AD489</f>
        <v>-62.4283117892533</v>
      </c>
    </row>
    <row r="486" spans="9:46" x14ac:dyDescent="0.25">
      <c r="I486" s="3">
        <v>-2000</v>
      </c>
      <c r="J486" s="3">
        <v>0</v>
      </c>
      <c r="K486" s="10">
        <f t="shared" si="183"/>
        <v>-5.2121212121212608</v>
      </c>
      <c r="L486" s="10">
        <f t="shared" si="184"/>
        <v>-5.2121212121212608</v>
      </c>
      <c r="M486" s="10">
        <f t="shared" si="185"/>
        <v>0</v>
      </c>
      <c r="N486" s="10">
        <f>(L486*(C$150+C$151*SIN(RADIANS(J486))))+(-M486*(C$149+C$151*COS(RADIANS(J486))))</f>
        <v>-521.21212121212602</v>
      </c>
      <c r="O486" s="10"/>
      <c r="P486" s="3">
        <v>-2000</v>
      </c>
      <c r="Q486" s="3">
        <v>0</v>
      </c>
      <c r="R486" s="10">
        <f t="shared" si="186"/>
        <v>-5.2121212121212608</v>
      </c>
      <c r="S486" s="10">
        <f t="shared" si="187"/>
        <v>-5.2121212121212608</v>
      </c>
      <c r="T486" s="10">
        <f t="shared" si="188"/>
        <v>0</v>
      </c>
      <c r="U486" s="10">
        <f>(-S486*(C$150-C$151*SIN(RADIANS(Q486))))+(-T486*(C$149+K$151*COS(RADIANS(Q486))))</f>
        <v>521.21212121212602</v>
      </c>
      <c r="W486" s="10">
        <f t="shared" si="189"/>
        <v>-10.424242424242522</v>
      </c>
      <c r="X486" s="10">
        <f t="shared" si="190"/>
        <v>0</v>
      </c>
      <c r="Y486" s="10">
        <f t="shared" si="191"/>
        <v>0</v>
      </c>
      <c r="AA486" s="3">
        <v>-2000</v>
      </c>
      <c r="AB486" s="3">
        <v>0</v>
      </c>
      <c r="AC486" s="25">
        <f t="shared" si="180"/>
        <v>-10.424242424242522</v>
      </c>
      <c r="AD486" s="25">
        <f t="shared" si="181"/>
        <v>0</v>
      </c>
      <c r="AE486" s="25">
        <f t="shared" si="182"/>
        <v>0</v>
      </c>
      <c r="AH486" s="10"/>
      <c r="AI486" s="10"/>
      <c r="AJ486" s="10"/>
      <c r="AK486" s="10"/>
      <c r="AL486" s="10"/>
      <c r="AM486" s="10"/>
      <c r="AN486" s="10"/>
      <c r="AO486" s="10"/>
      <c r="AP486" s="10"/>
      <c r="AQ486" s="10"/>
      <c r="AR486" s="10"/>
      <c r="AS486" s="10"/>
      <c r="AT486" s="10"/>
    </row>
    <row r="487" spans="9:46" x14ac:dyDescent="0.25">
      <c r="I487" s="3">
        <v>-2000</v>
      </c>
      <c r="J487" s="3">
        <v>0</v>
      </c>
      <c r="K487" s="10">
        <f t="shared" si="183"/>
        <v>-5.2121212121212608</v>
      </c>
      <c r="L487" s="10">
        <f t="shared" si="184"/>
        <v>-5.2121212121212608</v>
      </c>
      <c r="M487" s="10">
        <f t="shared" si="185"/>
        <v>0</v>
      </c>
      <c r="N487" s="10">
        <f>(L487*(C$150+C$151*SIN(RADIANS(J487))))+(-M487*(C$149+C$151*COS(RADIANS(J487))))</f>
        <v>-521.21212121212602</v>
      </c>
      <c r="O487" s="10"/>
      <c r="P487" s="3">
        <v>-2000</v>
      </c>
      <c r="Q487" s="3">
        <v>-20</v>
      </c>
      <c r="R487" s="10">
        <f t="shared" si="186"/>
        <v>-5.2121212121212608</v>
      </c>
      <c r="S487" s="10">
        <f t="shared" si="187"/>
        <v>-4.8977918416720536</v>
      </c>
      <c r="T487" s="10">
        <f t="shared" si="188"/>
        <v>1.7826504440004718</v>
      </c>
      <c r="U487" s="10">
        <f>(-S487*(C$150-C$151*SIN(RADIANS(Q487))))+(-T487*(C$149+K$151*COS(RADIANS(Q487))))</f>
        <v>122.49839773386054</v>
      </c>
      <c r="W487" s="10">
        <f t="shared" si="189"/>
        <v>-10.109913053793314</v>
      </c>
      <c r="X487" s="10">
        <f t="shared" si="190"/>
        <v>1.7826504440004718</v>
      </c>
      <c r="Y487" s="10">
        <f t="shared" si="191"/>
        <v>-398.71372347826548</v>
      </c>
      <c r="AA487" s="3">
        <v>-2000</v>
      </c>
      <c r="AB487" s="3">
        <v>-20</v>
      </c>
      <c r="AC487" s="24">
        <f t="shared" si="180"/>
        <v>-10.109913053793314</v>
      </c>
      <c r="AD487" s="24">
        <f t="shared" si="181"/>
        <v>1.7826504440004718</v>
      </c>
      <c r="AE487" s="24">
        <f t="shared" si="182"/>
        <v>-398.71372347826548</v>
      </c>
      <c r="AH487" s="10"/>
      <c r="AI487" s="10"/>
      <c r="AJ487" s="10"/>
      <c r="AK487" s="10"/>
      <c r="AL487" s="10"/>
      <c r="AM487" s="10"/>
      <c r="AN487" s="10"/>
      <c r="AO487" s="10"/>
      <c r="AP487" s="10"/>
      <c r="AQ487" s="10"/>
      <c r="AR487" s="10"/>
      <c r="AS487" s="10"/>
      <c r="AT487" s="10"/>
    </row>
    <row r="488" spans="9:46" x14ac:dyDescent="0.25">
      <c r="I488" s="3">
        <v>-2000</v>
      </c>
      <c r="J488" s="3">
        <v>0</v>
      </c>
      <c r="K488" s="10">
        <f t="shared" si="183"/>
        <v>-5.2121212121212608</v>
      </c>
      <c r="L488" s="10">
        <f t="shared" si="184"/>
        <v>-5.2121212121212608</v>
      </c>
      <c r="M488" s="10">
        <f t="shared" si="185"/>
        <v>0</v>
      </c>
      <c r="N488" s="10">
        <f>(L488*(C$150+C$151*SIN(RADIANS(J488))))+(-M488*(C$149+C$151*COS(RADIANS(J488))))</f>
        <v>-521.21212121212602</v>
      </c>
      <c r="O488" s="10"/>
      <c r="P488" s="3">
        <v>-2000</v>
      </c>
      <c r="Q488" s="3">
        <v>-40</v>
      </c>
      <c r="R488" s="10">
        <f t="shared" si="186"/>
        <v>-5.2121212121212608</v>
      </c>
      <c r="S488" s="10">
        <f t="shared" si="187"/>
        <v>-3.9927164914080437</v>
      </c>
      <c r="T488" s="10">
        <f t="shared" si="188"/>
        <v>3.3502869353359328</v>
      </c>
      <c r="U488" s="10">
        <f>(-S488*(C$150-C$151*SIN(RADIANS(Q488))))+(-T488*(C$149+K$151*COS(RADIANS(Q488))))</f>
        <v>-349.16756249315529</v>
      </c>
      <c r="W488" s="10">
        <f t="shared" si="189"/>
        <v>-9.2048377035293036</v>
      </c>
      <c r="X488" s="10">
        <f t="shared" si="190"/>
        <v>3.3502869353359328</v>
      </c>
      <c r="Y488" s="10">
        <f t="shared" si="191"/>
        <v>-870.37968370528131</v>
      </c>
      <c r="AA488" s="3">
        <v>-2000</v>
      </c>
      <c r="AB488" s="3">
        <v>-40</v>
      </c>
      <c r="AC488" s="22">
        <f t="shared" si="180"/>
        <v>-9.2048377035293036</v>
      </c>
      <c r="AD488" s="22">
        <f t="shared" si="181"/>
        <v>3.3502869353359328</v>
      </c>
      <c r="AE488" s="22">
        <f t="shared" si="182"/>
        <v>-870.37968370528131</v>
      </c>
      <c r="AH488" s="10" t="s">
        <v>92</v>
      </c>
      <c r="AI488" s="10">
        <v>-40</v>
      </c>
      <c r="AJ488" s="10">
        <v>-20</v>
      </c>
      <c r="AK488" s="10">
        <v>0</v>
      </c>
      <c r="AL488" s="10">
        <v>20</v>
      </c>
      <c r="AM488" s="10">
        <v>40</v>
      </c>
      <c r="AN488" s="10"/>
      <c r="AO488" s="10"/>
      <c r="AP488" s="10">
        <v>-40</v>
      </c>
      <c r="AQ488" s="10">
        <v>-20</v>
      </c>
      <c r="AR488" s="10">
        <v>0</v>
      </c>
      <c r="AS488" s="10">
        <v>20</v>
      </c>
      <c r="AT488" s="10">
        <v>40</v>
      </c>
    </row>
    <row r="489" spans="9:46" x14ac:dyDescent="0.25">
      <c r="I489" s="3">
        <v>-2000</v>
      </c>
      <c r="J489" s="3">
        <v>0</v>
      </c>
      <c r="K489" s="10">
        <f t="shared" si="183"/>
        <v>-5.2121212121212608</v>
      </c>
      <c r="L489" s="10">
        <f t="shared" si="184"/>
        <v>-5.2121212121212608</v>
      </c>
      <c r="M489" s="10">
        <f t="shared" si="185"/>
        <v>0</v>
      </c>
      <c r="N489" s="10">
        <f>(L489*(C$150+C$151*SIN(RADIANS(J489))))+(-M489*(C$149+C$151*COS(RADIANS(J489))))</f>
        <v>-521.21212121212602</v>
      </c>
      <c r="O489" s="10"/>
      <c r="P489" s="3">
        <v>-4000</v>
      </c>
      <c r="Q489" s="3">
        <v>40</v>
      </c>
      <c r="R489" s="10">
        <f t="shared" si="186"/>
        <v>-97.121212121212153</v>
      </c>
      <c r="S489" s="10">
        <f t="shared" si="187"/>
        <v>-74.399164854434105</v>
      </c>
      <c r="T489" s="10">
        <f t="shared" si="188"/>
        <v>-62.4283117892533</v>
      </c>
      <c r="U489" s="10">
        <f>(-S489*(C$150-C$151*SIN(RADIANS(Q489))))+(-T489*(C$149+K$151*COS(RADIANS(Q489))))</f>
        <v>21386.123888273753</v>
      </c>
      <c r="W489" s="10">
        <f t="shared" si="189"/>
        <v>-79.611286066555365</v>
      </c>
      <c r="X489" s="10">
        <f t="shared" si="190"/>
        <v>-62.4283117892533</v>
      </c>
      <c r="Y489" s="10">
        <f t="shared" si="191"/>
        <v>20864.911767061625</v>
      </c>
      <c r="AA489" s="3">
        <v>-4000</v>
      </c>
      <c r="AB489" s="3">
        <v>40</v>
      </c>
      <c r="AC489" s="15">
        <f t="shared" si="180"/>
        <v>-79.611286066555365</v>
      </c>
      <c r="AD489" s="15">
        <f t="shared" si="181"/>
        <v>-62.4283117892533</v>
      </c>
      <c r="AE489" s="15">
        <f t="shared" si="182"/>
        <v>20864.911767061625</v>
      </c>
      <c r="AH489" s="10">
        <v>4000</v>
      </c>
      <c r="AI489" s="21">
        <f>AE477</f>
        <v>12491.369713561739</v>
      </c>
      <c r="AJ489" s="23">
        <f>AE476</f>
        <v>-5086.4140367588607</v>
      </c>
      <c r="AK489" s="26">
        <f>AE475</f>
        <v>-19945.454545454559</v>
      </c>
      <c r="AL489" s="27">
        <f>AE474</f>
        <v>-32461.644746499784</v>
      </c>
      <c r="AM489" s="29">
        <f>AE473</f>
        <v>-43293.459897759632</v>
      </c>
      <c r="AN489" s="10"/>
      <c r="AO489" s="10">
        <v>4000</v>
      </c>
      <c r="AP489" s="21">
        <f>AE477</f>
        <v>12491.369713561739</v>
      </c>
      <c r="AQ489" s="23">
        <f>AE476</f>
        <v>-5086.4140367588607</v>
      </c>
      <c r="AR489" s="26">
        <f>AE475</f>
        <v>-19945.454545454559</v>
      </c>
      <c r="AS489" s="27">
        <f>AE474</f>
        <v>-32461.644746499784</v>
      </c>
      <c r="AT489" s="29">
        <f>AE473</f>
        <v>-43293.459897759632</v>
      </c>
    </row>
    <row r="490" spans="9:46" x14ac:dyDescent="0.25">
      <c r="I490" s="3">
        <v>-2000</v>
      </c>
      <c r="J490" s="3">
        <v>0</v>
      </c>
      <c r="K490" s="10">
        <f t="shared" si="183"/>
        <v>-5.2121212121212608</v>
      </c>
      <c r="L490" s="10">
        <f t="shared" si="184"/>
        <v>-5.2121212121212608</v>
      </c>
      <c r="M490" s="10">
        <f t="shared" si="185"/>
        <v>0</v>
      </c>
      <c r="N490" s="10">
        <f>(L490*(C$150+C$151*SIN(RADIANS(J490))))+(-M490*(C$149+C$151*COS(RADIANS(J490))))</f>
        <v>-521.21212121212602</v>
      </c>
      <c r="O490" s="10"/>
      <c r="P490" s="3">
        <v>-4000</v>
      </c>
      <c r="Q490" s="3">
        <v>20</v>
      </c>
      <c r="R490" s="10">
        <f t="shared" si="186"/>
        <v>-97.121212121212153</v>
      </c>
      <c r="S490" s="10">
        <f t="shared" si="187"/>
        <v>-91.264086352085982</v>
      </c>
      <c r="T490" s="10">
        <f t="shared" si="188"/>
        <v>-33.217410889659654</v>
      </c>
      <c r="U490" s="10">
        <f>(-S490*(C$150-C$151*SIN(RADIANS(Q490))))+(-T490*(C$149+K$151*COS(RADIANS(Q490))))</f>
        <v>15970.216312643828</v>
      </c>
      <c r="W490" s="10">
        <f t="shared" si="189"/>
        <v>-96.476207564207243</v>
      </c>
      <c r="X490" s="10">
        <f t="shared" si="190"/>
        <v>-33.217410889659654</v>
      </c>
      <c r="Y490" s="10">
        <f t="shared" si="191"/>
        <v>15449.004191431703</v>
      </c>
      <c r="AA490" s="3">
        <v>-4000</v>
      </c>
      <c r="AB490" s="3">
        <v>20</v>
      </c>
      <c r="AC490" s="28">
        <f t="shared" si="180"/>
        <v>-96.476207564207243</v>
      </c>
      <c r="AD490" s="28">
        <f t="shared" si="181"/>
        <v>-33.217410889659654</v>
      </c>
      <c r="AE490" s="28">
        <f t="shared" si="182"/>
        <v>15449.004191431703</v>
      </c>
      <c r="AH490" s="10">
        <v>2000</v>
      </c>
      <c r="AI490" s="21">
        <f>AE482</f>
        <v>177.12300377418455</v>
      </c>
      <c r="AJ490" s="23">
        <f>AE481</f>
        <v>-766.20891667984711</v>
      </c>
      <c r="AK490" s="26">
        <f>AE480</f>
        <v>-1563.6363636363781</v>
      </c>
      <c r="AL490" s="27">
        <f>AE479</f>
        <v>-2235.3320624132266</v>
      </c>
      <c r="AM490" s="29">
        <f>AE478</f>
        <v>-2816.6338427616543</v>
      </c>
      <c r="AO490" s="10">
        <v>2000</v>
      </c>
      <c r="AP490" s="21">
        <f>AE482</f>
        <v>177.12300377418455</v>
      </c>
      <c r="AQ490" s="23">
        <f>AE481</f>
        <v>-766.20891667984711</v>
      </c>
      <c r="AR490" s="26">
        <f>AE480</f>
        <v>-1563.6363636363781</v>
      </c>
      <c r="AS490" s="27">
        <f>AE479</f>
        <v>-2235.3320624132266</v>
      </c>
      <c r="AT490" s="29">
        <f>AE478</f>
        <v>-2816.6338427616543</v>
      </c>
    </row>
    <row r="491" spans="9:46" x14ac:dyDescent="0.25">
      <c r="I491" s="3">
        <v>-2000</v>
      </c>
      <c r="J491" s="3">
        <v>0</v>
      </c>
      <c r="K491" s="10">
        <f t="shared" si="183"/>
        <v>-5.2121212121212608</v>
      </c>
      <c r="L491" s="10">
        <f t="shared" si="184"/>
        <v>-5.2121212121212608</v>
      </c>
      <c r="M491" s="10">
        <f t="shared" si="185"/>
        <v>0</v>
      </c>
      <c r="N491" s="10">
        <f>(L491*(C$150+C$151*SIN(RADIANS(J491))))+(-M491*(C$149+C$151*COS(RADIANS(J491))))</f>
        <v>-521.21212121212602</v>
      </c>
      <c r="O491" s="10"/>
      <c r="P491" s="3">
        <v>-4000</v>
      </c>
      <c r="Q491" s="3">
        <v>0</v>
      </c>
      <c r="R491" s="10">
        <f t="shared" si="186"/>
        <v>-97.121212121212153</v>
      </c>
      <c r="S491" s="10">
        <f t="shared" si="187"/>
        <v>-97.121212121212153</v>
      </c>
      <c r="T491" s="10">
        <f t="shared" si="188"/>
        <v>0</v>
      </c>
      <c r="U491" s="10">
        <f>(-S491*(C$150-C$151*SIN(RADIANS(Q491))))+(-T491*(C$149+K$151*COS(RADIANS(Q491))))</f>
        <v>9712.1212121212156</v>
      </c>
      <c r="W491" s="10">
        <f t="shared" si="189"/>
        <v>-102.33333333333341</v>
      </c>
      <c r="X491" s="10">
        <f t="shared" si="190"/>
        <v>0</v>
      </c>
      <c r="Y491" s="10">
        <f t="shared" si="191"/>
        <v>9190.9090909090901</v>
      </c>
      <c r="AA491" s="3">
        <v>-4000</v>
      </c>
      <c r="AB491" s="3">
        <v>0</v>
      </c>
      <c r="AC491" s="25">
        <f t="shared" si="180"/>
        <v>-102.33333333333341</v>
      </c>
      <c r="AD491" s="25">
        <f t="shared" si="181"/>
        <v>0</v>
      </c>
      <c r="AE491" s="25">
        <f t="shared" si="182"/>
        <v>9190.9090909090901</v>
      </c>
      <c r="AH491" s="10">
        <v>0</v>
      </c>
      <c r="AI491" s="20"/>
      <c r="AJ491" s="20"/>
      <c r="AK491" s="20"/>
      <c r="AL491" s="20"/>
      <c r="AM491" s="20"/>
      <c r="AO491" s="10">
        <v>0</v>
      </c>
      <c r="AP491" s="20"/>
      <c r="AQ491" s="20"/>
      <c r="AR491" s="20"/>
      <c r="AS491" s="20"/>
      <c r="AT491" s="20"/>
    </row>
    <row r="492" spans="9:46" x14ac:dyDescent="0.25">
      <c r="I492" s="3">
        <v>-2000</v>
      </c>
      <c r="J492" s="3">
        <v>0</v>
      </c>
      <c r="K492" s="10">
        <f t="shared" si="183"/>
        <v>-5.2121212121212608</v>
      </c>
      <c r="L492" s="10">
        <f t="shared" si="184"/>
        <v>-5.2121212121212608</v>
      </c>
      <c r="M492" s="10">
        <f t="shared" si="185"/>
        <v>0</v>
      </c>
      <c r="N492" s="10">
        <f>(L492*(C$150+C$151*SIN(RADIANS(J492))))+(-M492*(C$149+C$151*COS(RADIANS(J492))))</f>
        <v>-521.21212121212602</v>
      </c>
      <c r="O492" s="10"/>
      <c r="P492" s="3">
        <v>-4000</v>
      </c>
      <c r="Q492" s="3">
        <v>-20</v>
      </c>
      <c r="R492" s="10">
        <f t="shared" si="186"/>
        <v>-97.121212121212153</v>
      </c>
      <c r="S492" s="10">
        <f t="shared" si="187"/>
        <v>-91.264086352085982</v>
      </c>
      <c r="T492" s="10">
        <f t="shared" si="188"/>
        <v>33.217410889659654</v>
      </c>
      <c r="U492" s="10">
        <f>(-S492*(C$150-C$151*SIN(RADIANS(Q492))))+(-T492*(C$149+K$151*COS(RADIANS(Q492))))</f>
        <v>2282.6009577733676</v>
      </c>
      <c r="W492" s="10">
        <f t="shared" si="189"/>
        <v>-96.476207564207243</v>
      </c>
      <c r="X492" s="10">
        <f t="shared" si="190"/>
        <v>33.217410889659654</v>
      </c>
      <c r="Y492" s="10">
        <f t="shared" si="191"/>
        <v>1761.3888365612415</v>
      </c>
      <c r="AA492" s="3">
        <v>-4000</v>
      </c>
      <c r="AB492" s="3">
        <v>-20</v>
      </c>
      <c r="AC492" s="24">
        <f t="shared" si="180"/>
        <v>-96.476207564207243</v>
      </c>
      <c r="AD492" s="24">
        <f t="shared" si="181"/>
        <v>33.217410889659654</v>
      </c>
      <c r="AE492" s="24">
        <f t="shared" si="182"/>
        <v>1761.3888365612415</v>
      </c>
      <c r="AH492" s="10">
        <v>-2000</v>
      </c>
      <c r="AI492" s="21">
        <f>AE488</f>
        <v>-870.37968370528131</v>
      </c>
      <c r="AJ492" s="23">
        <f>AE487</f>
        <v>-398.71372347826548</v>
      </c>
      <c r="AK492" s="26">
        <f>AE486</f>
        <v>0</v>
      </c>
      <c r="AL492" s="27">
        <f>AE485</f>
        <v>335.84784938842427</v>
      </c>
      <c r="AM492" s="29">
        <f>AE484</f>
        <v>626.49873956263809</v>
      </c>
      <c r="AO492" s="10">
        <v>-2000</v>
      </c>
      <c r="AP492" s="21">
        <f>AE488</f>
        <v>-870.37968370528131</v>
      </c>
      <c r="AQ492" s="23">
        <f>AE487</f>
        <v>-398.71372347826548</v>
      </c>
      <c r="AR492" s="26">
        <f>AE486</f>
        <v>0</v>
      </c>
      <c r="AS492" s="27">
        <f>AE485</f>
        <v>335.84784938842427</v>
      </c>
      <c r="AT492" s="29">
        <f>AE484</f>
        <v>626.49873956263809</v>
      </c>
    </row>
    <row r="493" spans="9:46" x14ac:dyDescent="0.25">
      <c r="I493" s="3">
        <v>-2000</v>
      </c>
      <c r="J493" s="3">
        <v>0</v>
      </c>
      <c r="K493" s="10">
        <f t="shared" si="183"/>
        <v>-5.2121212121212608</v>
      </c>
      <c r="L493" s="10">
        <f t="shared" si="184"/>
        <v>-5.2121212121212608</v>
      </c>
      <c r="M493" s="10">
        <f t="shared" si="185"/>
        <v>0</v>
      </c>
      <c r="N493" s="10">
        <f>(L493*(C$150+C$151*SIN(RADIANS(J493))))+(-M493*(C$149+C$151*COS(RADIANS(J493))))</f>
        <v>-521.21212121212602</v>
      </c>
      <c r="O493" s="10"/>
      <c r="P493" s="3">
        <v>-4000</v>
      </c>
      <c r="Q493" s="3">
        <v>-40</v>
      </c>
      <c r="R493" s="10">
        <f t="shared" si="186"/>
        <v>-97.121212121212153</v>
      </c>
      <c r="S493" s="10">
        <f t="shared" si="187"/>
        <v>-74.399164854434105</v>
      </c>
      <c r="T493" s="10">
        <f t="shared" si="188"/>
        <v>62.4283117892533</v>
      </c>
      <c r="U493" s="10">
        <f>(-S493*(C$150-C$151*SIN(RADIANS(Q493))))+(-T493*(C$149+K$151*COS(RADIANS(Q493))))</f>
        <v>-6506.2909173869321</v>
      </c>
      <c r="W493" s="10">
        <f t="shared" si="189"/>
        <v>-79.611286066555365</v>
      </c>
      <c r="X493" s="10">
        <f t="shared" si="190"/>
        <v>62.4283117892533</v>
      </c>
      <c r="Y493" s="10">
        <f t="shared" si="191"/>
        <v>-7027.5030385990576</v>
      </c>
      <c r="AA493" s="3">
        <v>-4000</v>
      </c>
      <c r="AB493" s="3">
        <v>-40</v>
      </c>
      <c r="AC493" s="22">
        <f t="shared" si="180"/>
        <v>-79.611286066555365</v>
      </c>
      <c r="AD493" s="22">
        <f t="shared" si="181"/>
        <v>62.4283117892533</v>
      </c>
      <c r="AE493" s="22">
        <f t="shared" si="182"/>
        <v>-7027.5030385990576</v>
      </c>
      <c r="AH493" s="10">
        <v>-4000</v>
      </c>
      <c r="AI493" s="21">
        <f>AE493</f>
        <v>-7027.5030385990576</v>
      </c>
      <c r="AJ493" s="23">
        <f>AE492</f>
        <v>1761.3888365612415</v>
      </c>
      <c r="AK493" s="26">
        <f>AE491</f>
        <v>9190.9090909090901</v>
      </c>
      <c r="AL493" s="27">
        <f>AE490</f>
        <v>15449.004191431703</v>
      </c>
      <c r="AM493" s="29">
        <f>AE489</f>
        <v>20864.911767061625</v>
      </c>
      <c r="AO493" s="10">
        <v>-4000</v>
      </c>
      <c r="AP493" s="21">
        <f>AE493</f>
        <v>-7027.5030385990576</v>
      </c>
      <c r="AQ493" s="23">
        <f>AE492</f>
        <v>1761.3888365612415</v>
      </c>
      <c r="AR493" s="26">
        <f>AE491</f>
        <v>9190.9090909090901</v>
      </c>
      <c r="AS493" s="27">
        <f>AE490</f>
        <v>15449.004191431703</v>
      </c>
      <c r="AT493" s="29">
        <f>AE489</f>
        <v>20864.911767061625</v>
      </c>
    </row>
    <row r="495" spans="9:46" x14ac:dyDescent="0.25">
      <c r="I495" s="3">
        <v>-2000</v>
      </c>
      <c r="J495" s="3">
        <v>-20</v>
      </c>
      <c r="K495" s="10">
        <f>IF(I495&gt;0,(C$153*I495^2+C$154*I495+C$155),IF(I495&lt;0,-(C$157*(-I495)^2+C$158*(-I495)+C$159),0))</f>
        <v>-5.2121212121212608</v>
      </c>
      <c r="L495" s="10">
        <f>K495*COS(RADIANS(J495))</f>
        <v>-4.8977918416720536</v>
      </c>
      <c r="M495" s="10">
        <f>K495*SIN(RADIANS(J495))</f>
        <v>1.7826504440004718</v>
      </c>
      <c r="N495" s="10">
        <f>(L495*(C$150+C$151*SIN(RADIANS(J495))))+(-M495*(C$149+C$151*COS(RADIANS(J495))))</f>
        <v>-1024.574317367347</v>
      </c>
      <c r="O495" s="10"/>
      <c r="P495" s="3">
        <v>4000</v>
      </c>
      <c r="Q495" s="3">
        <v>40</v>
      </c>
      <c r="R495" s="10">
        <f>IF(P495&gt;0,(C$153*P495^2+C$154*P495+C$155),IF(P495&lt;0,-(C$157*(-P495)^2+C$158*(-P495)+C$159),0))</f>
        <v>194.24242424242431</v>
      </c>
      <c r="S495" s="10">
        <f>R495*COS(RADIANS(Q495))</f>
        <v>148.79832970886821</v>
      </c>
      <c r="T495" s="10">
        <f>R495*SIN(RADIANS(Q495))</f>
        <v>124.8566235785066</v>
      </c>
      <c r="U495" s="10">
        <f>(-S495*(C$150-C$151*SIN(RADIANS(Q495))))+(-T495*(C$149+K$151*COS(RADIANS(Q495))))</f>
        <v>-42772.247776547505</v>
      </c>
      <c r="W495" s="10">
        <f>L495+S495</f>
        <v>143.90053786719616</v>
      </c>
      <c r="X495" s="10">
        <f>M495+T495</f>
        <v>126.63927402250707</v>
      </c>
      <c r="Y495" s="10">
        <f>N495+U495</f>
        <v>-43796.822093914852</v>
      </c>
      <c r="AA495" s="3">
        <v>4000</v>
      </c>
      <c r="AB495" s="3">
        <v>40</v>
      </c>
      <c r="AC495" s="15">
        <f t="shared" ref="AC495:AC515" si="192">W495</f>
        <v>143.90053786719616</v>
      </c>
      <c r="AD495" s="15">
        <f t="shared" ref="AD495:AD515" si="193">X495</f>
        <v>126.63927402250707</v>
      </c>
      <c r="AE495" s="15">
        <f t="shared" ref="AE495:AE515" si="194">Y495</f>
        <v>-43796.822093914852</v>
      </c>
      <c r="AH495" s="10">
        <v>4000</v>
      </c>
      <c r="AI495" s="21">
        <f>AC499</f>
        <v>143.90053786719616</v>
      </c>
      <c r="AJ495" s="23">
        <f>AC498</f>
        <v>177.63038086249992</v>
      </c>
      <c r="AK495" s="26">
        <f>AC497</f>
        <v>189.34463240075226</v>
      </c>
      <c r="AL495" s="27">
        <f>AC496</f>
        <v>177.63038086249992</v>
      </c>
      <c r="AM495" s="29">
        <f>AC495</f>
        <v>143.90053786719616</v>
      </c>
      <c r="AN495" s="10"/>
      <c r="AO495" s="10">
        <v>4000</v>
      </c>
      <c r="AP495" s="21">
        <f>AC499</f>
        <v>143.90053786719616</v>
      </c>
      <c r="AQ495" s="23">
        <f>AC498</f>
        <v>177.63038086249992</v>
      </c>
      <c r="AR495" s="26">
        <f>AC497</f>
        <v>189.34463240075226</v>
      </c>
      <c r="AS495" s="27">
        <f>AC496</f>
        <v>177.63038086249992</v>
      </c>
      <c r="AT495" s="29">
        <f>AC495</f>
        <v>143.90053786719616</v>
      </c>
    </row>
    <row r="496" spans="9:46" x14ac:dyDescent="0.25">
      <c r="I496" s="3">
        <v>-2000</v>
      </c>
      <c r="J496" s="3">
        <v>-20</v>
      </c>
      <c r="K496" s="10">
        <f t="shared" ref="K496:K515" si="195">IF(I496&gt;0,(C$153*I496^2+C$154*I496+C$155),IF(I496&lt;0,-(C$157*(-I496)^2+C$158*(-I496)+C$159),0))</f>
        <v>-5.2121212121212608</v>
      </c>
      <c r="L496" s="10">
        <f t="shared" ref="L496:L515" si="196">K496*COS(RADIANS(J496))</f>
        <v>-4.8977918416720536</v>
      </c>
      <c r="M496" s="10">
        <f t="shared" ref="M496:M515" si="197">K496*SIN(RADIANS(J496))</f>
        <v>1.7826504440004718</v>
      </c>
      <c r="N496" s="10">
        <f>(L496*(C$150+C$151*SIN(RADIANS(J496))))+(-M496*(C$149+C$151*COS(RADIANS(J496))))</f>
        <v>-1024.574317367347</v>
      </c>
      <c r="O496" s="10"/>
      <c r="P496" s="3">
        <v>4000</v>
      </c>
      <c r="Q496" s="3">
        <v>20</v>
      </c>
      <c r="R496" s="10">
        <f t="shared" ref="R496:R515" si="198">IF(P496&gt;0,(C$153*P496^2+C$154*P496+C$155),IF(P496&lt;0,-(C$157*(-P496)^2+C$158*(-P496)+C$159),0))</f>
        <v>194.24242424242431</v>
      </c>
      <c r="S496" s="10">
        <f t="shared" ref="S496:S515" si="199">R496*COS(RADIANS(Q496))</f>
        <v>182.52817270417196</v>
      </c>
      <c r="T496" s="10">
        <f t="shared" ref="T496:T515" si="200">R496*SIN(RADIANS(Q496))</f>
        <v>66.434821779319307</v>
      </c>
      <c r="U496" s="10">
        <f>(-S496*(C$150-C$151*SIN(RADIANS(Q496))))+(-T496*(C$149+K$151*COS(RADIANS(Q496))))</f>
        <v>-31940.432625287656</v>
      </c>
      <c r="W496" s="10">
        <f t="shared" ref="W496:W515" si="201">L496+S496</f>
        <v>177.63038086249992</v>
      </c>
      <c r="X496" s="10">
        <f t="shared" ref="X496:X515" si="202">M496+T496</f>
        <v>68.217472223319774</v>
      </c>
      <c r="Y496" s="10">
        <f t="shared" ref="Y496:Y515" si="203">N496+U496</f>
        <v>-32965.006942655004</v>
      </c>
      <c r="AA496" s="3">
        <v>4000</v>
      </c>
      <c r="AB496" s="3">
        <v>20</v>
      </c>
      <c r="AC496" s="28">
        <f t="shared" si="192"/>
        <v>177.63038086249992</v>
      </c>
      <c r="AD496" s="28">
        <f t="shared" si="193"/>
        <v>68.217472223319774</v>
      </c>
      <c r="AE496" s="28">
        <f t="shared" si="194"/>
        <v>-32965.006942655004</v>
      </c>
      <c r="AH496" s="10">
        <v>2000</v>
      </c>
      <c r="AI496" s="21">
        <f>AC504</f>
        <v>3.0876411411440339</v>
      </c>
      <c r="AJ496" s="23">
        <f>AC503</f>
        <v>4.8977918416720536</v>
      </c>
      <c r="AK496" s="26">
        <f>AC502</f>
        <v>5.526450582570468</v>
      </c>
      <c r="AL496" s="27">
        <f>AC501</f>
        <v>4.8977918416720536</v>
      </c>
      <c r="AM496" s="29">
        <f>AC500</f>
        <v>3.0876411411440339</v>
      </c>
      <c r="AN496" s="10"/>
      <c r="AO496" s="10">
        <v>2000</v>
      </c>
      <c r="AP496" s="21">
        <f>AC504</f>
        <v>3.0876411411440339</v>
      </c>
      <c r="AQ496" s="23">
        <f>AC503</f>
        <v>4.8977918416720536</v>
      </c>
      <c r="AR496" s="26">
        <f>AC502</f>
        <v>5.526450582570468</v>
      </c>
      <c r="AS496" s="27">
        <f>AC501</f>
        <v>4.8977918416720536</v>
      </c>
      <c r="AT496" s="29">
        <f>AC500</f>
        <v>3.0876411411440339</v>
      </c>
    </row>
    <row r="497" spans="9:46" x14ac:dyDescent="0.25">
      <c r="I497" s="3">
        <v>-2000</v>
      </c>
      <c r="J497" s="3">
        <v>-20</v>
      </c>
      <c r="K497" s="10">
        <f t="shared" si="195"/>
        <v>-5.2121212121212608</v>
      </c>
      <c r="L497" s="10">
        <f t="shared" si="196"/>
        <v>-4.8977918416720536</v>
      </c>
      <c r="M497" s="10">
        <f t="shared" si="197"/>
        <v>1.7826504440004718</v>
      </c>
      <c r="N497" s="10">
        <f>(L497*(C$150+C$151*SIN(RADIANS(J497))))+(-M497*(C$149+C$151*COS(RADIANS(J497))))</f>
        <v>-1024.574317367347</v>
      </c>
      <c r="O497" s="10"/>
      <c r="P497" s="3">
        <v>4000</v>
      </c>
      <c r="Q497" s="3">
        <v>0</v>
      </c>
      <c r="R497" s="10">
        <f t="shared" si="198"/>
        <v>194.24242424242431</v>
      </c>
      <c r="S497" s="10">
        <f t="shared" si="199"/>
        <v>194.24242424242431</v>
      </c>
      <c r="T497" s="10">
        <f t="shared" si="200"/>
        <v>0</v>
      </c>
      <c r="U497" s="10">
        <f>(-S497*(C$150-C$151*SIN(RADIANS(Q497))))+(-T497*(C$149+K$151*COS(RADIANS(Q497))))</f>
        <v>-19424.242424242431</v>
      </c>
      <c r="W497" s="10">
        <f t="shared" si="201"/>
        <v>189.34463240075226</v>
      </c>
      <c r="X497" s="10">
        <f t="shared" si="202"/>
        <v>1.7826504440004718</v>
      </c>
      <c r="Y497" s="10">
        <f t="shared" si="203"/>
        <v>-20448.816741609779</v>
      </c>
      <c r="AA497" s="3">
        <v>4000</v>
      </c>
      <c r="AB497" s="3">
        <v>0</v>
      </c>
      <c r="AC497" s="25">
        <f t="shared" si="192"/>
        <v>189.34463240075226</v>
      </c>
      <c r="AD497" s="25">
        <f t="shared" si="193"/>
        <v>1.7826504440004718</v>
      </c>
      <c r="AE497" s="25">
        <f t="shared" si="194"/>
        <v>-20448.816741609779</v>
      </c>
      <c r="AH497" s="10">
        <v>0</v>
      </c>
      <c r="AI497" s="20"/>
      <c r="AJ497" s="20"/>
      <c r="AK497" s="20"/>
      <c r="AL497" s="20"/>
      <c r="AM497" s="20"/>
      <c r="AN497" s="10"/>
      <c r="AO497" s="10">
        <v>0</v>
      </c>
      <c r="AP497" s="20"/>
      <c r="AQ497" s="20"/>
      <c r="AR497" s="20"/>
      <c r="AS497" s="20"/>
      <c r="AT497" s="20"/>
    </row>
    <row r="498" spans="9:46" x14ac:dyDescent="0.25">
      <c r="I498" s="3">
        <v>-2000</v>
      </c>
      <c r="J498" s="3">
        <v>-20</v>
      </c>
      <c r="K498" s="10">
        <f t="shared" si="195"/>
        <v>-5.2121212121212608</v>
      </c>
      <c r="L498" s="10">
        <f t="shared" si="196"/>
        <v>-4.8977918416720536</v>
      </c>
      <c r="M498" s="10">
        <f t="shared" si="197"/>
        <v>1.7826504440004718</v>
      </c>
      <c r="N498" s="10">
        <f>(L498*(C$150+C$151*SIN(RADIANS(J498))))+(-M498*(C$149+C$151*COS(RADIANS(J498))))</f>
        <v>-1024.574317367347</v>
      </c>
      <c r="O498" s="10"/>
      <c r="P498" s="3">
        <v>4000</v>
      </c>
      <c r="Q498" s="3">
        <v>-20</v>
      </c>
      <c r="R498" s="10">
        <f t="shared" si="198"/>
        <v>194.24242424242431</v>
      </c>
      <c r="S498" s="10">
        <f t="shared" si="199"/>
        <v>182.52817270417196</v>
      </c>
      <c r="T498" s="10">
        <f t="shared" si="200"/>
        <v>-66.434821779319307</v>
      </c>
      <c r="U498" s="10">
        <f>(-S498*(C$150-C$151*SIN(RADIANS(Q498))))+(-T498*(C$149+K$151*COS(RADIANS(Q498))))</f>
        <v>-4565.2019155467351</v>
      </c>
      <c r="W498" s="10">
        <f t="shared" si="201"/>
        <v>177.63038086249992</v>
      </c>
      <c r="X498" s="10">
        <f t="shared" si="202"/>
        <v>-64.65217133531884</v>
      </c>
      <c r="Y498" s="10">
        <f t="shared" si="203"/>
        <v>-5589.7762329140824</v>
      </c>
      <c r="AA498" s="3">
        <v>4000</v>
      </c>
      <c r="AB498" s="3">
        <v>-20</v>
      </c>
      <c r="AC498" s="24">
        <f t="shared" si="192"/>
        <v>177.63038086249992</v>
      </c>
      <c r="AD498" s="24">
        <f t="shared" si="193"/>
        <v>-64.65217133531884</v>
      </c>
      <c r="AE498" s="24">
        <f t="shared" si="194"/>
        <v>-5589.7762329140824</v>
      </c>
      <c r="AH498" s="10">
        <v>-2000</v>
      </c>
      <c r="AI498" s="21">
        <f>AC510</f>
        <v>-8.8905083330800974</v>
      </c>
      <c r="AJ498" s="23">
        <f>AC509</f>
        <v>-9.7955836833441072</v>
      </c>
      <c r="AK498" s="26">
        <f>AC508</f>
        <v>-10.109913053793314</v>
      </c>
      <c r="AL498" s="27">
        <f>AC507</f>
        <v>-9.7955836833441072</v>
      </c>
      <c r="AM498" s="29">
        <f>AC506</f>
        <v>-8.8905083330800974</v>
      </c>
      <c r="AN498" s="10"/>
      <c r="AO498" s="10">
        <v>-2000</v>
      </c>
      <c r="AP498" s="21">
        <f>AC510</f>
        <v>-8.8905083330800974</v>
      </c>
      <c r="AQ498" s="23">
        <f>AC509</f>
        <v>-9.7955836833441072</v>
      </c>
      <c r="AR498" s="26">
        <f>AC508</f>
        <v>-10.109913053793314</v>
      </c>
      <c r="AS498" s="27">
        <f>AC507</f>
        <v>-9.7955836833441072</v>
      </c>
      <c r="AT498" s="29">
        <f>AC506</f>
        <v>-8.8905083330800974</v>
      </c>
    </row>
    <row r="499" spans="9:46" x14ac:dyDescent="0.25">
      <c r="I499" s="3">
        <v>-2000</v>
      </c>
      <c r="J499" s="3">
        <v>-20</v>
      </c>
      <c r="K499" s="10">
        <f t="shared" si="195"/>
        <v>-5.2121212121212608</v>
      </c>
      <c r="L499" s="10">
        <f t="shared" si="196"/>
        <v>-4.8977918416720536</v>
      </c>
      <c r="M499" s="10">
        <f t="shared" si="197"/>
        <v>1.7826504440004718</v>
      </c>
      <c r="N499" s="10">
        <f>(L499*(C$150+C$151*SIN(RADIANS(J499))))+(-M499*(C$149+C$151*COS(RADIANS(J499))))</f>
        <v>-1024.574317367347</v>
      </c>
      <c r="O499" s="10"/>
      <c r="P499" s="3">
        <v>4000</v>
      </c>
      <c r="Q499" s="3">
        <v>-40</v>
      </c>
      <c r="R499" s="10">
        <f t="shared" si="198"/>
        <v>194.24242424242431</v>
      </c>
      <c r="S499" s="10">
        <f t="shared" si="199"/>
        <v>148.79832970886821</v>
      </c>
      <c r="T499" s="10">
        <f t="shared" si="200"/>
        <v>-124.8566235785066</v>
      </c>
      <c r="U499" s="10">
        <f>(-S499*(C$150-C$151*SIN(RADIANS(Q499))))+(-T499*(C$149+K$151*COS(RADIANS(Q499))))</f>
        <v>13012.581834773864</v>
      </c>
      <c r="W499" s="10">
        <f t="shared" si="201"/>
        <v>143.90053786719616</v>
      </c>
      <c r="X499" s="10">
        <f t="shared" si="202"/>
        <v>-123.07397313450613</v>
      </c>
      <c r="Y499" s="10">
        <f t="shared" si="203"/>
        <v>11988.007517406517</v>
      </c>
      <c r="AA499" s="3">
        <v>4000</v>
      </c>
      <c r="AB499" s="3">
        <v>-40</v>
      </c>
      <c r="AC499" s="22">
        <f t="shared" si="192"/>
        <v>143.90053786719616</v>
      </c>
      <c r="AD499" s="22">
        <f t="shared" si="193"/>
        <v>-123.07397313450613</v>
      </c>
      <c r="AE499" s="22">
        <f t="shared" si="194"/>
        <v>11988.007517406517</v>
      </c>
      <c r="AH499" s="10">
        <v>-4000</v>
      </c>
      <c r="AI499" s="21">
        <f>AC515</f>
        <v>-79.296956696106164</v>
      </c>
      <c r="AJ499" s="23">
        <f>AC514</f>
        <v>-96.161878193758042</v>
      </c>
      <c r="AK499" s="26">
        <f>AC513</f>
        <v>-102.01900396288421</v>
      </c>
      <c r="AL499" s="27">
        <f>AC512</f>
        <v>-96.161878193758042</v>
      </c>
      <c r="AM499" s="29">
        <f>AC511</f>
        <v>-79.296956696106164</v>
      </c>
      <c r="AN499" s="10"/>
      <c r="AO499" s="10">
        <v>-4000</v>
      </c>
      <c r="AP499" s="21">
        <f>AC515</f>
        <v>-79.296956696106164</v>
      </c>
      <c r="AQ499" s="23">
        <f>AC514</f>
        <v>-96.161878193758042</v>
      </c>
      <c r="AR499" s="26">
        <f>AC513</f>
        <v>-102.01900396288421</v>
      </c>
      <c r="AS499" s="27">
        <f>AC512</f>
        <v>-96.161878193758042</v>
      </c>
      <c r="AT499" s="29">
        <f>AC511</f>
        <v>-79.296956696106164</v>
      </c>
    </row>
    <row r="500" spans="9:46" x14ac:dyDescent="0.25">
      <c r="I500" s="3">
        <v>-2000</v>
      </c>
      <c r="J500" s="3">
        <v>-20</v>
      </c>
      <c r="K500" s="10">
        <f t="shared" si="195"/>
        <v>-5.2121212121212608</v>
      </c>
      <c r="L500" s="10">
        <f t="shared" si="196"/>
        <v>-4.8977918416720536</v>
      </c>
      <c r="M500" s="10">
        <f t="shared" si="197"/>
        <v>1.7826504440004718</v>
      </c>
      <c r="N500" s="10">
        <f>(L500*(C$150+C$151*SIN(RADIANS(J500))))+(-M500*(C$149+C$151*COS(RADIANS(J500))))</f>
        <v>-1024.574317367347</v>
      </c>
      <c r="O500" s="10"/>
      <c r="P500" s="3">
        <v>2000</v>
      </c>
      <c r="Q500" s="3">
        <v>40</v>
      </c>
      <c r="R500" s="10">
        <f t="shared" si="198"/>
        <v>10.424242424242522</v>
      </c>
      <c r="S500" s="10">
        <f t="shared" si="199"/>
        <v>7.9854329828160875</v>
      </c>
      <c r="T500" s="10">
        <f t="shared" si="200"/>
        <v>6.7005738706718656</v>
      </c>
      <c r="U500" s="10">
        <f>(-S500*(C$150-C$151*SIN(RADIANS(Q500))))+(-T500*(C$149+K$151*COS(RADIANS(Q500))))</f>
        <v>-2295.4217215495282</v>
      </c>
      <c r="W500" s="10">
        <f t="shared" si="201"/>
        <v>3.0876411411440339</v>
      </c>
      <c r="X500" s="10">
        <f t="shared" si="202"/>
        <v>8.4832243146723378</v>
      </c>
      <c r="Y500" s="10">
        <f t="shared" si="203"/>
        <v>-3319.9960389168755</v>
      </c>
      <c r="AA500" s="3">
        <v>2000</v>
      </c>
      <c r="AB500" s="3">
        <v>40</v>
      </c>
      <c r="AC500" s="15">
        <f t="shared" si="192"/>
        <v>3.0876411411440339</v>
      </c>
      <c r="AD500" s="15">
        <f t="shared" si="193"/>
        <v>8.4832243146723378</v>
      </c>
      <c r="AE500" s="15">
        <f t="shared" si="194"/>
        <v>-3319.9960389168755</v>
      </c>
      <c r="AH500" s="10"/>
      <c r="AI500" s="10"/>
      <c r="AJ500" s="10"/>
      <c r="AK500" s="10"/>
      <c r="AL500" s="10"/>
      <c r="AM500" s="10"/>
      <c r="AN500" s="10"/>
      <c r="AO500" s="10"/>
      <c r="AP500" s="10"/>
      <c r="AQ500" s="10"/>
      <c r="AR500" s="10"/>
      <c r="AS500" s="10"/>
      <c r="AT500" s="10"/>
    </row>
    <row r="501" spans="9:46" x14ac:dyDescent="0.25">
      <c r="I501" s="3">
        <v>-2000</v>
      </c>
      <c r="J501" s="3">
        <v>-20</v>
      </c>
      <c r="K501" s="10">
        <f t="shared" si="195"/>
        <v>-5.2121212121212608</v>
      </c>
      <c r="L501" s="10">
        <f t="shared" si="196"/>
        <v>-4.8977918416720536</v>
      </c>
      <c r="M501" s="10">
        <f t="shared" si="197"/>
        <v>1.7826504440004718</v>
      </c>
      <c r="N501" s="10">
        <f>(L501*(C$150+C$151*SIN(RADIANS(J501))))+(-M501*(C$149+C$151*COS(RADIANS(J501))))</f>
        <v>-1024.574317367347</v>
      </c>
      <c r="O501" s="10"/>
      <c r="P501" s="3">
        <v>2000</v>
      </c>
      <c r="Q501" s="3">
        <v>20</v>
      </c>
      <c r="R501" s="10">
        <f t="shared" si="198"/>
        <v>10.424242424242522</v>
      </c>
      <c r="S501" s="10">
        <f t="shared" si="199"/>
        <v>9.7955836833441072</v>
      </c>
      <c r="T501" s="10">
        <f t="shared" si="200"/>
        <v>3.5653008880009436</v>
      </c>
      <c r="U501" s="10">
        <f>(-S501*(C$150-C$151*SIN(RADIANS(Q501))))+(-T501*(C$149+K$151*COS(RADIANS(Q501))))</f>
        <v>-1714.1199412011006</v>
      </c>
      <c r="W501" s="10">
        <f t="shared" si="201"/>
        <v>4.8977918416720536</v>
      </c>
      <c r="X501" s="10">
        <f t="shared" si="202"/>
        <v>5.3479513320014149</v>
      </c>
      <c r="Y501" s="10">
        <f t="shared" si="203"/>
        <v>-2738.6942585684474</v>
      </c>
      <c r="AA501" s="3">
        <v>2000</v>
      </c>
      <c r="AB501" s="3">
        <v>20</v>
      </c>
      <c r="AC501" s="28">
        <f t="shared" si="192"/>
        <v>4.8977918416720536</v>
      </c>
      <c r="AD501" s="28">
        <f t="shared" si="193"/>
        <v>5.3479513320014149</v>
      </c>
      <c r="AE501" s="28">
        <f t="shared" si="194"/>
        <v>-2738.6942585684474</v>
      </c>
      <c r="AH501" s="10"/>
      <c r="AI501" s="10"/>
      <c r="AJ501" s="10"/>
      <c r="AK501" s="10"/>
      <c r="AL501" s="10"/>
      <c r="AM501" s="10"/>
      <c r="AN501" s="10"/>
      <c r="AO501" s="10"/>
      <c r="AP501" s="10"/>
      <c r="AQ501" s="10"/>
      <c r="AR501" s="10"/>
      <c r="AS501" s="10"/>
      <c r="AT501" s="10"/>
    </row>
    <row r="502" spans="9:46" x14ac:dyDescent="0.25">
      <c r="I502" s="3">
        <v>-2000</v>
      </c>
      <c r="J502" s="3">
        <v>-20</v>
      </c>
      <c r="K502" s="10">
        <f t="shared" si="195"/>
        <v>-5.2121212121212608</v>
      </c>
      <c r="L502" s="10">
        <f t="shared" si="196"/>
        <v>-4.8977918416720536</v>
      </c>
      <c r="M502" s="10">
        <f t="shared" si="197"/>
        <v>1.7826504440004718</v>
      </c>
      <c r="N502" s="10">
        <f>(L502*(C$150+C$151*SIN(RADIANS(J502))))+(-M502*(C$149+C$151*COS(RADIANS(J502))))</f>
        <v>-1024.574317367347</v>
      </c>
      <c r="O502" s="10"/>
      <c r="P502" s="3">
        <v>2000</v>
      </c>
      <c r="Q502" s="3">
        <v>0</v>
      </c>
      <c r="R502" s="10">
        <f t="shared" si="198"/>
        <v>10.424242424242522</v>
      </c>
      <c r="S502" s="10">
        <f t="shared" si="199"/>
        <v>10.424242424242522</v>
      </c>
      <c r="T502" s="10">
        <f t="shared" si="200"/>
        <v>0</v>
      </c>
      <c r="U502" s="10">
        <f>(-S502*(C$150-C$151*SIN(RADIANS(Q502))))+(-T502*(C$149+K$151*COS(RADIANS(Q502))))</f>
        <v>-1042.424242424252</v>
      </c>
      <c r="W502" s="10">
        <f t="shared" si="201"/>
        <v>5.526450582570468</v>
      </c>
      <c r="X502" s="10">
        <f t="shared" si="202"/>
        <v>1.7826504440004718</v>
      </c>
      <c r="Y502" s="10">
        <f t="shared" si="203"/>
        <v>-2066.9985597915993</v>
      </c>
      <c r="AA502" s="3">
        <v>2000</v>
      </c>
      <c r="AB502" s="3">
        <v>0</v>
      </c>
      <c r="AC502" s="25">
        <f t="shared" si="192"/>
        <v>5.526450582570468</v>
      </c>
      <c r="AD502" s="25">
        <f t="shared" si="193"/>
        <v>1.7826504440004718</v>
      </c>
      <c r="AE502" s="25">
        <f t="shared" si="194"/>
        <v>-2066.9985597915993</v>
      </c>
      <c r="AH502" s="10"/>
      <c r="AI502" s="10">
        <v>-40</v>
      </c>
      <c r="AJ502" s="10">
        <v>-20</v>
      </c>
      <c r="AK502" s="10">
        <v>0</v>
      </c>
      <c r="AL502" s="10">
        <v>20</v>
      </c>
      <c r="AM502" s="10">
        <v>40</v>
      </c>
      <c r="AN502" s="10"/>
      <c r="AO502" s="10"/>
      <c r="AP502" s="10">
        <v>-40</v>
      </c>
      <c r="AQ502" s="10">
        <v>-20</v>
      </c>
      <c r="AR502" s="10">
        <v>0</v>
      </c>
      <c r="AS502" s="10">
        <v>20</v>
      </c>
      <c r="AT502" s="10">
        <v>40</v>
      </c>
    </row>
    <row r="503" spans="9:46" x14ac:dyDescent="0.25">
      <c r="I503" s="3">
        <v>-2000</v>
      </c>
      <c r="J503" s="3">
        <v>-20</v>
      </c>
      <c r="K503" s="10">
        <f t="shared" si="195"/>
        <v>-5.2121212121212608</v>
      </c>
      <c r="L503" s="10">
        <f t="shared" si="196"/>
        <v>-4.8977918416720536</v>
      </c>
      <c r="M503" s="10">
        <f t="shared" si="197"/>
        <v>1.7826504440004718</v>
      </c>
      <c r="N503" s="10">
        <f>(L503*(C$150+C$151*SIN(RADIANS(J503))))+(-M503*(C$149+C$151*COS(RADIANS(J503))))</f>
        <v>-1024.574317367347</v>
      </c>
      <c r="O503" s="10"/>
      <c r="P503" s="3">
        <v>2000</v>
      </c>
      <c r="Q503" s="3">
        <v>-20</v>
      </c>
      <c r="R503" s="10">
        <f t="shared" si="198"/>
        <v>10.424242424242522</v>
      </c>
      <c r="S503" s="10">
        <f t="shared" si="199"/>
        <v>9.7955836833441072</v>
      </c>
      <c r="T503" s="10">
        <f t="shared" si="200"/>
        <v>-3.5653008880009436</v>
      </c>
      <c r="U503" s="10">
        <f>(-S503*(C$150-C$151*SIN(RADIANS(Q503))))+(-T503*(C$149+K$151*COS(RADIANS(Q503))))</f>
        <v>-244.99679546772109</v>
      </c>
      <c r="W503" s="10">
        <f t="shared" si="201"/>
        <v>4.8977918416720536</v>
      </c>
      <c r="X503" s="10">
        <f t="shared" si="202"/>
        <v>-1.7826504440004718</v>
      </c>
      <c r="Y503" s="10">
        <f t="shared" si="203"/>
        <v>-1269.5711128350681</v>
      </c>
      <c r="AA503" s="3">
        <v>2000</v>
      </c>
      <c r="AB503" s="3">
        <v>-20</v>
      </c>
      <c r="AC503" s="24">
        <f t="shared" si="192"/>
        <v>4.8977918416720536</v>
      </c>
      <c r="AD503" s="24">
        <f t="shared" si="193"/>
        <v>-1.7826504440004718</v>
      </c>
      <c r="AE503" s="24">
        <f t="shared" si="194"/>
        <v>-1269.5711128350681</v>
      </c>
      <c r="AH503" s="10">
        <v>4000</v>
      </c>
      <c r="AI503" s="21">
        <f>AD499</f>
        <v>-123.07397313450613</v>
      </c>
      <c r="AJ503" s="23">
        <f>AD498</f>
        <v>-64.65217133531884</v>
      </c>
      <c r="AK503" s="26">
        <f>AD497</f>
        <v>1.7826504440004718</v>
      </c>
      <c r="AL503" s="27">
        <f>AD496</f>
        <v>68.217472223319774</v>
      </c>
      <c r="AM503" s="29">
        <f>AD495</f>
        <v>126.63927402250707</v>
      </c>
      <c r="AN503" s="10"/>
      <c r="AO503" s="10">
        <v>4000</v>
      </c>
      <c r="AP503" s="21">
        <f>AD499</f>
        <v>-123.07397313450613</v>
      </c>
      <c r="AQ503" s="23">
        <f>AD498</f>
        <v>-64.65217133531884</v>
      </c>
      <c r="AR503" s="26">
        <f>AD497</f>
        <v>1.7826504440004718</v>
      </c>
      <c r="AS503" s="27">
        <f>AD496</f>
        <v>68.217472223319774</v>
      </c>
      <c r="AT503" s="29">
        <f>AD495</f>
        <v>126.63927402250707</v>
      </c>
    </row>
    <row r="504" spans="9:46" x14ac:dyDescent="0.25">
      <c r="I504" s="3">
        <v>-2000</v>
      </c>
      <c r="J504" s="3">
        <v>-20</v>
      </c>
      <c r="K504" s="10">
        <f t="shared" si="195"/>
        <v>-5.2121212121212608</v>
      </c>
      <c r="L504" s="10">
        <f t="shared" si="196"/>
        <v>-4.8977918416720536</v>
      </c>
      <c r="M504" s="10">
        <f t="shared" si="197"/>
        <v>1.7826504440004718</v>
      </c>
      <c r="N504" s="10">
        <f>(L504*(C$150+C$151*SIN(RADIANS(J504))))+(-M504*(C$149+C$151*COS(RADIANS(J504))))</f>
        <v>-1024.574317367347</v>
      </c>
      <c r="O504" s="10"/>
      <c r="P504" s="3">
        <v>2000</v>
      </c>
      <c r="Q504" s="3">
        <v>-40</v>
      </c>
      <c r="R504" s="10">
        <f t="shared" si="198"/>
        <v>10.424242424242522</v>
      </c>
      <c r="S504" s="10">
        <f t="shared" si="199"/>
        <v>7.9854329828160875</v>
      </c>
      <c r="T504" s="10">
        <f t="shared" si="200"/>
        <v>-6.7005738706718656</v>
      </c>
      <c r="U504" s="10">
        <f>(-S504*(C$150-C$151*SIN(RADIANS(Q504))))+(-T504*(C$149+K$151*COS(RADIANS(Q504))))</f>
        <v>698.33512498631057</v>
      </c>
      <c r="W504" s="10">
        <f t="shared" si="201"/>
        <v>3.0876411411440339</v>
      </c>
      <c r="X504" s="10">
        <f t="shared" si="202"/>
        <v>-4.9179234266713934</v>
      </c>
      <c r="Y504" s="10">
        <f t="shared" si="203"/>
        <v>-326.23919238103645</v>
      </c>
      <c r="AA504" s="3">
        <v>2000</v>
      </c>
      <c r="AB504" s="3">
        <v>-40</v>
      </c>
      <c r="AC504" s="22">
        <f t="shared" si="192"/>
        <v>3.0876411411440339</v>
      </c>
      <c r="AD504" s="22">
        <f t="shared" si="193"/>
        <v>-4.9179234266713934</v>
      </c>
      <c r="AE504" s="22">
        <f t="shared" si="194"/>
        <v>-326.23919238103645</v>
      </c>
      <c r="AH504" s="10">
        <v>2000</v>
      </c>
      <c r="AI504" s="21">
        <f>AD504</f>
        <v>-4.9179234266713934</v>
      </c>
      <c r="AJ504" s="23">
        <f>AD503</f>
        <v>-1.7826504440004718</v>
      </c>
      <c r="AK504" s="26">
        <f>AD502</f>
        <v>1.7826504440004718</v>
      </c>
      <c r="AL504" s="27">
        <f>AD501</f>
        <v>5.3479513320014149</v>
      </c>
      <c r="AM504" s="29">
        <f>AD500</f>
        <v>8.4832243146723378</v>
      </c>
      <c r="AN504" s="10"/>
      <c r="AO504" s="10">
        <v>2000</v>
      </c>
      <c r="AP504" s="21">
        <f>AD504</f>
        <v>-4.9179234266713934</v>
      </c>
      <c r="AQ504" s="23">
        <f>AD503</f>
        <v>-1.7826504440004718</v>
      </c>
      <c r="AR504" s="26">
        <f>AD502</f>
        <v>1.7826504440004718</v>
      </c>
      <c r="AS504" s="27">
        <f>AD501</f>
        <v>5.3479513320014149</v>
      </c>
      <c r="AT504" s="29">
        <f>AD500</f>
        <v>8.4832243146723378</v>
      </c>
    </row>
    <row r="505" spans="9:46" x14ac:dyDescent="0.25">
      <c r="I505" s="3">
        <v>-2000</v>
      </c>
      <c r="J505" s="3">
        <v>-20</v>
      </c>
      <c r="K505" s="10">
        <f t="shared" si="195"/>
        <v>-5.2121212121212608</v>
      </c>
      <c r="L505" s="10">
        <f t="shared" si="196"/>
        <v>-4.8977918416720536</v>
      </c>
      <c r="M505" s="10">
        <f t="shared" si="197"/>
        <v>1.7826504440004718</v>
      </c>
      <c r="N505" s="10">
        <f>(L505*(C$150+C$151*SIN(RADIANS(J505))))+(-M505*(C$149+C$151*COS(RADIANS(J505))))</f>
        <v>-1024.574317367347</v>
      </c>
      <c r="O505" s="10"/>
      <c r="P505" s="3">
        <v>0</v>
      </c>
      <c r="Q505" s="3">
        <v>0</v>
      </c>
      <c r="R505" s="10">
        <f t="shared" si="198"/>
        <v>0</v>
      </c>
      <c r="S505" s="10">
        <f t="shared" si="199"/>
        <v>0</v>
      </c>
      <c r="T505" s="10">
        <f t="shared" si="200"/>
        <v>0</v>
      </c>
      <c r="U505" s="10">
        <f>(-S505*(C$150-C$151*SIN(RADIANS(Q505))))+(-T505*(C$149+K$151*COS(RADIANS(Q505))))</f>
        <v>0</v>
      </c>
      <c r="W505" s="10">
        <f t="shared" si="201"/>
        <v>-4.8977918416720536</v>
      </c>
      <c r="X505" s="10">
        <f t="shared" si="202"/>
        <v>1.7826504440004718</v>
      </c>
      <c r="Y505" s="10">
        <f t="shared" si="203"/>
        <v>-1024.574317367347</v>
      </c>
      <c r="AA505" s="3">
        <v>0</v>
      </c>
      <c r="AB505" s="3">
        <v>0</v>
      </c>
      <c r="AC505" s="10">
        <f t="shared" si="192"/>
        <v>-4.8977918416720536</v>
      </c>
      <c r="AD505" s="10">
        <f t="shared" si="193"/>
        <v>1.7826504440004718</v>
      </c>
      <c r="AE505" s="10">
        <f t="shared" si="194"/>
        <v>-1024.574317367347</v>
      </c>
      <c r="AH505" s="10">
        <v>0</v>
      </c>
      <c r="AI505" s="20"/>
      <c r="AJ505" s="20"/>
      <c r="AK505" s="20"/>
      <c r="AL505" s="20"/>
      <c r="AM505" s="20"/>
      <c r="AN505" s="10"/>
      <c r="AO505" s="10">
        <v>0</v>
      </c>
      <c r="AP505" s="20"/>
      <c r="AQ505" s="20"/>
      <c r="AR505" s="20"/>
      <c r="AS505" s="20"/>
      <c r="AT505" s="20"/>
    </row>
    <row r="506" spans="9:46" x14ac:dyDescent="0.25">
      <c r="I506" s="3">
        <v>-2000</v>
      </c>
      <c r="J506" s="3">
        <v>-20</v>
      </c>
      <c r="K506" s="10">
        <f t="shared" si="195"/>
        <v>-5.2121212121212608</v>
      </c>
      <c r="L506" s="10">
        <f t="shared" si="196"/>
        <v>-4.8977918416720536</v>
      </c>
      <c r="M506" s="10">
        <f t="shared" si="197"/>
        <v>1.7826504440004718</v>
      </c>
      <c r="N506" s="10">
        <f>(L506*(C$150+C$151*SIN(RADIANS(J506))))+(-M506*(C$149+C$151*COS(RADIANS(J506))))</f>
        <v>-1024.574317367347</v>
      </c>
      <c r="O506" s="10"/>
      <c r="P506" s="3">
        <v>-2000</v>
      </c>
      <c r="Q506" s="3">
        <v>40</v>
      </c>
      <c r="R506" s="10">
        <f t="shared" si="198"/>
        <v>-5.2121212121212608</v>
      </c>
      <c r="S506" s="10">
        <f t="shared" si="199"/>
        <v>-3.9927164914080437</v>
      </c>
      <c r="T506" s="10">
        <f t="shared" si="200"/>
        <v>-3.3502869353359328</v>
      </c>
      <c r="U506" s="10">
        <f>(-S506*(C$150-C$151*SIN(RADIANS(Q506))))+(-T506*(C$149+K$151*COS(RADIANS(Q506))))</f>
        <v>1147.7108607747641</v>
      </c>
      <c r="W506" s="10">
        <f t="shared" si="201"/>
        <v>-8.8905083330800974</v>
      </c>
      <c r="X506" s="10">
        <f t="shared" si="202"/>
        <v>-1.567636491335461</v>
      </c>
      <c r="Y506" s="10">
        <f t="shared" si="203"/>
        <v>123.13654340741709</v>
      </c>
      <c r="AA506" s="3">
        <v>-2000</v>
      </c>
      <c r="AB506" s="3">
        <v>40</v>
      </c>
      <c r="AC506" s="15">
        <f t="shared" si="192"/>
        <v>-8.8905083330800974</v>
      </c>
      <c r="AD506" s="15">
        <f t="shared" si="193"/>
        <v>-1.567636491335461</v>
      </c>
      <c r="AE506" s="15">
        <f t="shared" si="194"/>
        <v>123.13654340741709</v>
      </c>
      <c r="AH506" s="10">
        <v>-2000</v>
      </c>
      <c r="AI506" s="21">
        <f>AD510</f>
        <v>5.1329373793364041</v>
      </c>
      <c r="AJ506" s="23">
        <f>AD509</f>
        <v>3.5653008880009436</v>
      </c>
      <c r="AK506" s="26">
        <f>AD508</f>
        <v>1.7826504440004718</v>
      </c>
      <c r="AL506" s="27">
        <f>AD507</f>
        <v>0</v>
      </c>
      <c r="AM506" s="29">
        <f>AD506</f>
        <v>-1.567636491335461</v>
      </c>
      <c r="AN506" s="10"/>
      <c r="AO506" s="10">
        <v>-2000</v>
      </c>
      <c r="AP506" s="21">
        <f>AD510</f>
        <v>5.1329373793364041</v>
      </c>
      <c r="AQ506" s="23">
        <f>AD509</f>
        <v>3.5653008880009436</v>
      </c>
      <c r="AR506" s="26">
        <f>AD508</f>
        <v>1.7826504440004718</v>
      </c>
      <c r="AS506" s="27">
        <f>AD507</f>
        <v>0</v>
      </c>
      <c r="AT506" s="29">
        <f>AD506</f>
        <v>-1.567636491335461</v>
      </c>
    </row>
    <row r="507" spans="9:46" x14ac:dyDescent="0.25">
      <c r="I507" s="3">
        <v>-2000</v>
      </c>
      <c r="J507" s="3">
        <v>-20</v>
      </c>
      <c r="K507" s="10">
        <f t="shared" si="195"/>
        <v>-5.2121212121212608</v>
      </c>
      <c r="L507" s="10">
        <f t="shared" si="196"/>
        <v>-4.8977918416720536</v>
      </c>
      <c r="M507" s="10">
        <f t="shared" si="197"/>
        <v>1.7826504440004718</v>
      </c>
      <c r="N507" s="10">
        <f>(L507*(C$150+C$151*SIN(RADIANS(J507))))+(-M507*(C$149+C$151*COS(RADIANS(J507))))</f>
        <v>-1024.574317367347</v>
      </c>
      <c r="O507" s="10"/>
      <c r="P507" s="3">
        <v>-2000</v>
      </c>
      <c r="Q507" s="3">
        <v>20</v>
      </c>
      <c r="R507" s="10">
        <f t="shared" si="198"/>
        <v>-5.2121212121212608</v>
      </c>
      <c r="S507" s="10">
        <f t="shared" si="199"/>
        <v>-4.8977918416720536</v>
      </c>
      <c r="T507" s="10">
        <f t="shared" si="200"/>
        <v>-1.7826504440004718</v>
      </c>
      <c r="U507" s="10">
        <f>(-S507*(C$150-C$151*SIN(RADIANS(Q507))))+(-T507*(C$149+K$151*COS(RADIANS(Q507))))</f>
        <v>857.05997060055029</v>
      </c>
      <c r="W507" s="10">
        <f t="shared" si="201"/>
        <v>-9.7955836833441072</v>
      </c>
      <c r="X507" s="10">
        <f t="shared" si="202"/>
        <v>0</v>
      </c>
      <c r="Y507" s="10">
        <f t="shared" si="203"/>
        <v>-167.51434676679673</v>
      </c>
      <c r="AA507" s="3">
        <v>-2000</v>
      </c>
      <c r="AB507" s="3">
        <v>20</v>
      </c>
      <c r="AC507" s="28">
        <f t="shared" si="192"/>
        <v>-9.7955836833441072</v>
      </c>
      <c r="AD507" s="28">
        <f t="shared" si="193"/>
        <v>0</v>
      </c>
      <c r="AE507" s="28">
        <f t="shared" si="194"/>
        <v>-167.51434676679673</v>
      </c>
      <c r="AH507" s="10">
        <v>-4000</v>
      </c>
      <c r="AI507" s="21">
        <f>AD515</f>
        <v>64.210962233253767</v>
      </c>
      <c r="AJ507" s="23">
        <f>AD514</f>
        <v>35.000061333660128</v>
      </c>
      <c r="AK507" s="26">
        <f>AD513</f>
        <v>1.7826504440004718</v>
      </c>
      <c r="AL507" s="27">
        <f>AD512</f>
        <v>-31.434760445659183</v>
      </c>
      <c r="AM507" s="29">
        <f>AD511</f>
        <v>-60.645661345252826</v>
      </c>
      <c r="AN507" s="10"/>
      <c r="AO507" s="10">
        <v>-4000</v>
      </c>
      <c r="AP507" s="21">
        <f>AD515</f>
        <v>64.210962233253767</v>
      </c>
      <c r="AQ507" s="23">
        <f>AD514</f>
        <v>35.000061333660128</v>
      </c>
      <c r="AR507" s="26">
        <f>AD513</f>
        <v>1.7826504440004718</v>
      </c>
      <c r="AS507" s="27">
        <f>AD512</f>
        <v>-31.434760445659183</v>
      </c>
      <c r="AT507" s="29">
        <f>AD511</f>
        <v>-60.645661345252826</v>
      </c>
    </row>
    <row r="508" spans="9:46" x14ac:dyDescent="0.25">
      <c r="I508" s="3">
        <v>-2000</v>
      </c>
      <c r="J508" s="3">
        <v>-20</v>
      </c>
      <c r="K508" s="10">
        <f t="shared" si="195"/>
        <v>-5.2121212121212608</v>
      </c>
      <c r="L508" s="10">
        <f t="shared" si="196"/>
        <v>-4.8977918416720536</v>
      </c>
      <c r="M508" s="10">
        <f t="shared" si="197"/>
        <v>1.7826504440004718</v>
      </c>
      <c r="N508" s="10">
        <f>(L508*(C$150+C$151*SIN(RADIANS(J508))))+(-M508*(C$149+C$151*COS(RADIANS(J508))))</f>
        <v>-1024.574317367347</v>
      </c>
      <c r="O508" s="10"/>
      <c r="P508" s="3">
        <v>-2000</v>
      </c>
      <c r="Q508" s="3">
        <v>0</v>
      </c>
      <c r="R508" s="10">
        <f t="shared" si="198"/>
        <v>-5.2121212121212608</v>
      </c>
      <c r="S508" s="10">
        <f t="shared" si="199"/>
        <v>-5.2121212121212608</v>
      </c>
      <c r="T508" s="10">
        <f t="shared" si="200"/>
        <v>0</v>
      </c>
      <c r="U508" s="10">
        <f>(-S508*(C$150-C$151*SIN(RADIANS(Q508))))+(-T508*(C$149+K$151*COS(RADIANS(Q508))))</f>
        <v>521.21212121212602</v>
      </c>
      <c r="W508" s="10">
        <f t="shared" si="201"/>
        <v>-10.109913053793314</v>
      </c>
      <c r="X508" s="10">
        <f t="shared" si="202"/>
        <v>1.7826504440004718</v>
      </c>
      <c r="Y508" s="10">
        <f t="shared" si="203"/>
        <v>-503.362196155221</v>
      </c>
      <c r="AA508" s="3">
        <v>-2000</v>
      </c>
      <c r="AB508" s="3">
        <v>0</v>
      </c>
      <c r="AC508" s="25">
        <f t="shared" si="192"/>
        <v>-10.109913053793314</v>
      </c>
      <c r="AD508" s="25">
        <f t="shared" si="193"/>
        <v>1.7826504440004718</v>
      </c>
      <c r="AE508" s="25">
        <f t="shared" si="194"/>
        <v>-503.362196155221</v>
      </c>
      <c r="AH508" s="10"/>
      <c r="AI508" s="10"/>
      <c r="AJ508" s="10"/>
      <c r="AK508" s="10"/>
      <c r="AL508" s="10"/>
      <c r="AM508" s="10"/>
      <c r="AN508" s="10"/>
      <c r="AO508" s="10"/>
      <c r="AP508" s="10"/>
      <c r="AQ508" s="10"/>
      <c r="AR508" s="10"/>
      <c r="AS508" s="10"/>
      <c r="AT508" s="10"/>
    </row>
    <row r="509" spans="9:46" x14ac:dyDescent="0.25">
      <c r="I509" s="3">
        <v>-2000</v>
      </c>
      <c r="J509" s="3">
        <v>-20</v>
      </c>
      <c r="K509" s="10">
        <f t="shared" si="195"/>
        <v>-5.2121212121212608</v>
      </c>
      <c r="L509" s="10">
        <f t="shared" si="196"/>
        <v>-4.8977918416720536</v>
      </c>
      <c r="M509" s="10">
        <f t="shared" si="197"/>
        <v>1.7826504440004718</v>
      </c>
      <c r="N509" s="10">
        <f>(L509*(C$150+C$151*SIN(RADIANS(J509))))+(-M509*(C$149+C$151*COS(RADIANS(J509))))</f>
        <v>-1024.574317367347</v>
      </c>
      <c r="O509" s="10"/>
      <c r="P509" s="3">
        <v>-2000</v>
      </c>
      <c r="Q509" s="3">
        <v>-20</v>
      </c>
      <c r="R509" s="10">
        <f t="shared" si="198"/>
        <v>-5.2121212121212608</v>
      </c>
      <c r="S509" s="10">
        <f t="shared" si="199"/>
        <v>-4.8977918416720536</v>
      </c>
      <c r="T509" s="10">
        <f t="shared" si="200"/>
        <v>1.7826504440004718</v>
      </c>
      <c r="U509" s="10">
        <f>(-S509*(C$150-C$151*SIN(RADIANS(Q509))))+(-T509*(C$149+K$151*COS(RADIANS(Q509))))</f>
        <v>122.49839773386054</v>
      </c>
      <c r="W509" s="10">
        <f t="shared" si="201"/>
        <v>-9.7955836833441072</v>
      </c>
      <c r="X509" s="10">
        <f t="shared" si="202"/>
        <v>3.5653008880009436</v>
      </c>
      <c r="Y509" s="10">
        <f t="shared" si="203"/>
        <v>-902.07591963348648</v>
      </c>
      <c r="AA509" s="3">
        <v>-2000</v>
      </c>
      <c r="AB509" s="3">
        <v>-20</v>
      </c>
      <c r="AC509" s="24">
        <f t="shared" si="192"/>
        <v>-9.7955836833441072</v>
      </c>
      <c r="AD509" s="24">
        <f t="shared" si="193"/>
        <v>3.5653008880009436</v>
      </c>
      <c r="AE509" s="24">
        <f t="shared" si="194"/>
        <v>-902.07591963348648</v>
      </c>
      <c r="AH509" s="10"/>
      <c r="AI509" s="10"/>
      <c r="AJ509" s="10"/>
      <c r="AK509" s="10"/>
      <c r="AL509" s="10"/>
      <c r="AM509" s="10"/>
      <c r="AN509" s="10"/>
      <c r="AO509" s="10"/>
      <c r="AP509" s="10"/>
      <c r="AQ509" s="10"/>
      <c r="AR509" s="10"/>
      <c r="AS509" s="10"/>
      <c r="AT509" s="10"/>
    </row>
    <row r="510" spans="9:46" x14ac:dyDescent="0.25">
      <c r="I510" s="3">
        <v>-2000</v>
      </c>
      <c r="J510" s="3">
        <v>-20</v>
      </c>
      <c r="K510" s="10">
        <f t="shared" si="195"/>
        <v>-5.2121212121212608</v>
      </c>
      <c r="L510" s="10">
        <f t="shared" si="196"/>
        <v>-4.8977918416720536</v>
      </c>
      <c r="M510" s="10">
        <f t="shared" si="197"/>
        <v>1.7826504440004718</v>
      </c>
      <c r="N510" s="10">
        <f>(L510*(C$150+C$151*SIN(RADIANS(J510))))+(-M510*(C$149+C$151*COS(RADIANS(J510))))</f>
        <v>-1024.574317367347</v>
      </c>
      <c r="O510" s="10"/>
      <c r="P510" s="3">
        <v>-2000</v>
      </c>
      <c r="Q510" s="3">
        <v>-40</v>
      </c>
      <c r="R510" s="10">
        <f t="shared" si="198"/>
        <v>-5.2121212121212608</v>
      </c>
      <c r="S510" s="10">
        <f t="shared" si="199"/>
        <v>-3.9927164914080437</v>
      </c>
      <c r="T510" s="10">
        <f t="shared" si="200"/>
        <v>3.3502869353359328</v>
      </c>
      <c r="U510" s="10">
        <f>(-S510*(C$150-C$151*SIN(RADIANS(Q510))))+(-T510*(C$149+K$151*COS(RADIANS(Q510))))</f>
        <v>-349.16756249315529</v>
      </c>
      <c r="W510" s="10">
        <f t="shared" si="201"/>
        <v>-8.8905083330800974</v>
      </c>
      <c r="X510" s="10">
        <f t="shared" si="202"/>
        <v>5.1329373793364041</v>
      </c>
      <c r="Y510" s="10">
        <f t="shared" si="203"/>
        <v>-1373.7418798605022</v>
      </c>
      <c r="AA510" s="3">
        <v>-2000</v>
      </c>
      <c r="AB510" s="3">
        <v>-40</v>
      </c>
      <c r="AC510" s="22">
        <f t="shared" si="192"/>
        <v>-8.8905083330800974</v>
      </c>
      <c r="AD510" s="22">
        <f t="shared" si="193"/>
        <v>5.1329373793364041</v>
      </c>
      <c r="AE510" s="22">
        <f t="shared" si="194"/>
        <v>-1373.7418798605022</v>
      </c>
      <c r="AH510" s="10" t="s">
        <v>92</v>
      </c>
      <c r="AI510" s="10">
        <v>-40</v>
      </c>
      <c r="AJ510" s="10">
        <v>-20</v>
      </c>
      <c r="AK510" s="10">
        <v>0</v>
      </c>
      <c r="AL510" s="10">
        <v>20</v>
      </c>
      <c r="AM510" s="10">
        <v>40</v>
      </c>
      <c r="AN510" s="10"/>
      <c r="AO510" s="10"/>
      <c r="AP510" s="10">
        <v>-40</v>
      </c>
      <c r="AQ510" s="10">
        <v>-20</v>
      </c>
      <c r="AR510" s="10">
        <v>0</v>
      </c>
      <c r="AS510" s="10">
        <v>20</v>
      </c>
      <c r="AT510" s="10">
        <v>40</v>
      </c>
    </row>
    <row r="511" spans="9:46" x14ac:dyDescent="0.25">
      <c r="I511" s="3">
        <v>-2000</v>
      </c>
      <c r="J511" s="3">
        <v>-20</v>
      </c>
      <c r="K511" s="10">
        <f t="shared" si="195"/>
        <v>-5.2121212121212608</v>
      </c>
      <c r="L511" s="10">
        <f t="shared" si="196"/>
        <v>-4.8977918416720536</v>
      </c>
      <c r="M511" s="10">
        <f t="shared" si="197"/>
        <v>1.7826504440004718</v>
      </c>
      <c r="N511" s="10">
        <f>(L511*(C$150+C$151*SIN(RADIANS(J511))))+(-M511*(C$149+C$151*COS(RADIANS(J511))))</f>
        <v>-1024.574317367347</v>
      </c>
      <c r="O511" s="10"/>
      <c r="P511" s="3">
        <v>-4000</v>
      </c>
      <c r="Q511" s="3">
        <v>40</v>
      </c>
      <c r="R511" s="10">
        <f t="shared" si="198"/>
        <v>-97.121212121212153</v>
      </c>
      <c r="S511" s="10">
        <f t="shared" si="199"/>
        <v>-74.399164854434105</v>
      </c>
      <c r="T511" s="10">
        <f t="shared" si="200"/>
        <v>-62.4283117892533</v>
      </c>
      <c r="U511" s="10">
        <f>(-S511*(C$150-C$151*SIN(RADIANS(Q511))))+(-T511*(C$149+K$151*COS(RADIANS(Q511))))</f>
        <v>21386.123888273753</v>
      </c>
      <c r="W511" s="10">
        <f t="shared" si="201"/>
        <v>-79.296956696106164</v>
      </c>
      <c r="X511" s="10">
        <f t="shared" si="202"/>
        <v>-60.645661345252826</v>
      </c>
      <c r="Y511" s="10">
        <f t="shared" si="203"/>
        <v>20361.549570906405</v>
      </c>
      <c r="AA511" s="3">
        <v>-4000</v>
      </c>
      <c r="AB511" s="3">
        <v>40</v>
      </c>
      <c r="AC511" s="15">
        <f t="shared" si="192"/>
        <v>-79.296956696106164</v>
      </c>
      <c r="AD511" s="15">
        <f t="shared" si="193"/>
        <v>-60.645661345252826</v>
      </c>
      <c r="AE511" s="15">
        <f t="shared" si="194"/>
        <v>20361.549570906405</v>
      </c>
      <c r="AH511" s="10">
        <v>4000</v>
      </c>
      <c r="AI511" s="21">
        <f>AE499</f>
        <v>11988.007517406517</v>
      </c>
      <c r="AJ511" s="23">
        <f>AE498</f>
        <v>-5589.7762329140824</v>
      </c>
      <c r="AK511" s="26">
        <f>AE497</f>
        <v>-20448.816741609779</v>
      </c>
      <c r="AL511" s="27">
        <f>AE496</f>
        <v>-32965.006942655004</v>
      </c>
      <c r="AM511" s="29">
        <f>AE495</f>
        <v>-43796.822093914852</v>
      </c>
      <c r="AN511" s="10"/>
      <c r="AO511" s="10">
        <v>4000</v>
      </c>
      <c r="AP511" s="21">
        <f>AE499</f>
        <v>11988.007517406517</v>
      </c>
      <c r="AQ511" s="23">
        <f>AE498</f>
        <v>-5589.7762329140824</v>
      </c>
      <c r="AR511" s="26">
        <f>AE497</f>
        <v>-20448.816741609779</v>
      </c>
      <c r="AS511" s="27">
        <f>AE496</f>
        <v>-32965.006942655004</v>
      </c>
      <c r="AT511" s="29">
        <f>AE495</f>
        <v>-43796.822093914852</v>
      </c>
    </row>
    <row r="512" spans="9:46" x14ac:dyDescent="0.25">
      <c r="I512" s="3">
        <v>-2000</v>
      </c>
      <c r="J512" s="3">
        <v>-20</v>
      </c>
      <c r="K512" s="10">
        <f t="shared" si="195"/>
        <v>-5.2121212121212608</v>
      </c>
      <c r="L512" s="10">
        <f t="shared" si="196"/>
        <v>-4.8977918416720536</v>
      </c>
      <c r="M512" s="10">
        <f t="shared" si="197"/>
        <v>1.7826504440004718</v>
      </c>
      <c r="N512" s="10">
        <f>(L512*(C$150+C$151*SIN(RADIANS(J512))))+(-M512*(C$149+C$151*COS(RADIANS(J512))))</f>
        <v>-1024.574317367347</v>
      </c>
      <c r="O512" s="10"/>
      <c r="P512" s="3">
        <v>-4000</v>
      </c>
      <c r="Q512" s="3">
        <v>20</v>
      </c>
      <c r="R512" s="10">
        <f t="shared" si="198"/>
        <v>-97.121212121212153</v>
      </c>
      <c r="S512" s="10">
        <f t="shared" si="199"/>
        <v>-91.264086352085982</v>
      </c>
      <c r="T512" s="10">
        <f t="shared" si="200"/>
        <v>-33.217410889659654</v>
      </c>
      <c r="U512" s="10">
        <f>(-S512*(C$150-C$151*SIN(RADIANS(Q512))))+(-T512*(C$149+K$151*COS(RADIANS(Q512))))</f>
        <v>15970.216312643828</v>
      </c>
      <c r="W512" s="10">
        <f t="shared" si="201"/>
        <v>-96.161878193758042</v>
      </c>
      <c r="X512" s="10">
        <f t="shared" si="202"/>
        <v>-31.434760445659183</v>
      </c>
      <c r="Y512" s="10">
        <f t="shared" si="203"/>
        <v>14945.641995276481</v>
      </c>
      <c r="AA512" s="3">
        <v>-4000</v>
      </c>
      <c r="AB512" s="3">
        <v>20</v>
      </c>
      <c r="AC512" s="28">
        <f t="shared" si="192"/>
        <v>-96.161878193758042</v>
      </c>
      <c r="AD512" s="28">
        <f t="shared" si="193"/>
        <v>-31.434760445659183</v>
      </c>
      <c r="AE512" s="28">
        <f t="shared" si="194"/>
        <v>14945.641995276481</v>
      </c>
      <c r="AH512" s="10">
        <v>2000</v>
      </c>
      <c r="AI512" s="21">
        <f>AE504</f>
        <v>-326.23919238103645</v>
      </c>
      <c r="AJ512" s="23">
        <f>AE503</f>
        <v>-1269.5711128350681</v>
      </c>
      <c r="AK512" s="26">
        <f>AE502</f>
        <v>-2066.9985597915993</v>
      </c>
      <c r="AL512" s="27">
        <f>AE501</f>
        <v>-2738.6942585684474</v>
      </c>
      <c r="AM512" s="29">
        <f>AE500</f>
        <v>-3319.9960389168755</v>
      </c>
      <c r="AO512" s="10">
        <v>2000</v>
      </c>
      <c r="AP512" s="21">
        <f>AE504</f>
        <v>-326.23919238103645</v>
      </c>
      <c r="AQ512" s="23">
        <f>AE503</f>
        <v>-1269.5711128350681</v>
      </c>
      <c r="AR512" s="26">
        <f>AE502</f>
        <v>-2066.9985597915993</v>
      </c>
      <c r="AS512" s="27">
        <f>AE501</f>
        <v>-2738.6942585684474</v>
      </c>
      <c r="AT512" s="29">
        <f>AE500</f>
        <v>-3319.9960389168755</v>
      </c>
    </row>
    <row r="513" spans="9:46" x14ac:dyDescent="0.25">
      <c r="I513" s="3">
        <v>-2000</v>
      </c>
      <c r="J513" s="3">
        <v>-20</v>
      </c>
      <c r="K513" s="10">
        <f t="shared" si="195"/>
        <v>-5.2121212121212608</v>
      </c>
      <c r="L513" s="10">
        <f t="shared" si="196"/>
        <v>-4.8977918416720536</v>
      </c>
      <c r="M513" s="10">
        <f t="shared" si="197"/>
        <v>1.7826504440004718</v>
      </c>
      <c r="N513" s="10">
        <f>(L513*(C$150+C$151*SIN(RADIANS(J513))))+(-M513*(C$149+C$151*COS(RADIANS(J513))))</f>
        <v>-1024.574317367347</v>
      </c>
      <c r="O513" s="10"/>
      <c r="P513" s="3">
        <v>-4000</v>
      </c>
      <c r="Q513" s="3">
        <v>0</v>
      </c>
      <c r="R513" s="10">
        <f t="shared" si="198"/>
        <v>-97.121212121212153</v>
      </c>
      <c r="S513" s="10">
        <f t="shared" si="199"/>
        <v>-97.121212121212153</v>
      </c>
      <c r="T513" s="10">
        <f t="shared" si="200"/>
        <v>0</v>
      </c>
      <c r="U513" s="10">
        <f>(-S513*(C$150-C$151*SIN(RADIANS(Q513))))+(-T513*(C$149+K$151*COS(RADIANS(Q513))))</f>
        <v>9712.1212121212156</v>
      </c>
      <c r="W513" s="10">
        <f t="shared" si="201"/>
        <v>-102.01900396288421</v>
      </c>
      <c r="X513" s="10">
        <f t="shared" si="202"/>
        <v>1.7826504440004718</v>
      </c>
      <c r="Y513" s="10">
        <f t="shared" si="203"/>
        <v>8687.5468947538684</v>
      </c>
      <c r="AA513" s="3">
        <v>-4000</v>
      </c>
      <c r="AB513" s="3">
        <v>0</v>
      </c>
      <c r="AC513" s="25">
        <f t="shared" si="192"/>
        <v>-102.01900396288421</v>
      </c>
      <c r="AD513" s="25">
        <f t="shared" si="193"/>
        <v>1.7826504440004718</v>
      </c>
      <c r="AE513" s="25">
        <f t="shared" si="194"/>
        <v>8687.5468947538684</v>
      </c>
      <c r="AH513" s="10">
        <v>0</v>
      </c>
      <c r="AI513" s="20"/>
      <c r="AJ513" s="20"/>
      <c r="AK513" s="20"/>
      <c r="AL513" s="20"/>
      <c r="AM513" s="20"/>
      <c r="AO513" s="10">
        <v>0</v>
      </c>
      <c r="AP513" s="20"/>
      <c r="AQ513" s="20"/>
      <c r="AR513" s="20"/>
      <c r="AS513" s="20"/>
      <c r="AT513" s="20"/>
    </row>
    <row r="514" spans="9:46" x14ac:dyDescent="0.25">
      <c r="I514" s="3">
        <v>-2000</v>
      </c>
      <c r="J514" s="3">
        <v>-20</v>
      </c>
      <c r="K514" s="10">
        <f t="shared" si="195"/>
        <v>-5.2121212121212608</v>
      </c>
      <c r="L514" s="10">
        <f t="shared" si="196"/>
        <v>-4.8977918416720536</v>
      </c>
      <c r="M514" s="10">
        <f t="shared" si="197"/>
        <v>1.7826504440004718</v>
      </c>
      <c r="N514" s="10">
        <f>(L514*(C$150+C$151*SIN(RADIANS(J514))))+(-M514*(C$149+C$151*COS(RADIANS(J514))))</f>
        <v>-1024.574317367347</v>
      </c>
      <c r="O514" s="10"/>
      <c r="P514" s="3">
        <v>-4000</v>
      </c>
      <c r="Q514" s="3">
        <v>-20</v>
      </c>
      <c r="R514" s="10">
        <f t="shared" si="198"/>
        <v>-97.121212121212153</v>
      </c>
      <c r="S514" s="10">
        <f t="shared" si="199"/>
        <v>-91.264086352085982</v>
      </c>
      <c r="T514" s="10">
        <f t="shared" si="200"/>
        <v>33.217410889659654</v>
      </c>
      <c r="U514" s="10">
        <f>(-S514*(C$150-C$151*SIN(RADIANS(Q514))))+(-T514*(C$149+K$151*COS(RADIANS(Q514))))</f>
        <v>2282.6009577733676</v>
      </c>
      <c r="W514" s="10">
        <f t="shared" si="201"/>
        <v>-96.161878193758042</v>
      </c>
      <c r="X514" s="10">
        <f t="shared" si="202"/>
        <v>35.000061333660128</v>
      </c>
      <c r="Y514" s="10">
        <f t="shared" si="203"/>
        <v>1258.0266404060205</v>
      </c>
      <c r="AA514" s="3">
        <v>-4000</v>
      </c>
      <c r="AB514" s="3">
        <v>-20</v>
      </c>
      <c r="AC514" s="24">
        <f t="shared" si="192"/>
        <v>-96.161878193758042</v>
      </c>
      <c r="AD514" s="24">
        <f t="shared" si="193"/>
        <v>35.000061333660128</v>
      </c>
      <c r="AE514" s="24">
        <f t="shared" si="194"/>
        <v>1258.0266404060205</v>
      </c>
      <c r="AH514" s="10">
        <v>-2000</v>
      </c>
      <c r="AI514" s="21">
        <f>AE510</f>
        <v>-1373.7418798605022</v>
      </c>
      <c r="AJ514" s="23">
        <f>AE509</f>
        <v>-902.07591963348648</v>
      </c>
      <c r="AK514" s="26">
        <f>AE508</f>
        <v>-503.362196155221</v>
      </c>
      <c r="AL514" s="27">
        <f>AE507</f>
        <v>-167.51434676679673</v>
      </c>
      <c r="AM514" s="29">
        <f>AE506</f>
        <v>123.13654340741709</v>
      </c>
      <c r="AO514" s="10">
        <v>-2000</v>
      </c>
      <c r="AP514" s="21">
        <f>AE510</f>
        <v>-1373.7418798605022</v>
      </c>
      <c r="AQ514" s="23">
        <f>AE509</f>
        <v>-902.07591963348648</v>
      </c>
      <c r="AR514" s="26">
        <f>AE508</f>
        <v>-503.362196155221</v>
      </c>
      <c r="AS514" s="27">
        <f>AE507</f>
        <v>-167.51434676679673</v>
      </c>
      <c r="AT514" s="29">
        <f>AE506</f>
        <v>123.13654340741709</v>
      </c>
    </row>
    <row r="515" spans="9:46" x14ac:dyDescent="0.25">
      <c r="I515" s="3">
        <v>-2000</v>
      </c>
      <c r="J515" s="3">
        <v>-20</v>
      </c>
      <c r="K515" s="10">
        <f t="shared" si="195"/>
        <v>-5.2121212121212608</v>
      </c>
      <c r="L515" s="10">
        <f t="shared" si="196"/>
        <v>-4.8977918416720536</v>
      </c>
      <c r="M515" s="10">
        <f t="shared" si="197"/>
        <v>1.7826504440004718</v>
      </c>
      <c r="N515" s="10">
        <f>(L515*(C$150+C$151*SIN(RADIANS(J515))))+(-M515*(C$149+C$151*COS(RADIANS(J515))))</f>
        <v>-1024.574317367347</v>
      </c>
      <c r="O515" s="10"/>
      <c r="P515" s="3">
        <v>-4000</v>
      </c>
      <c r="Q515" s="3">
        <v>-40</v>
      </c>
      <c r="R515" s="10">
        <f t="shared" si="198"/>
        <v>-97.121212121212153</v>
      </c>
      <c r="S515" s="10">
        <f t="shared" si="199"/>
        <v>-74.399164854434105</v>
      </c>
      <c r="T515" s="10">
        <f t="shared" si="200"/>
        <v>62.4283117892533</v>
      </c>
      <c r="U515" s="10">
        <f>(-S515*(C$150-C$151*SIN(RADIANS(Q515))))+(-T515*(C$149+K$151*COS(RADIANS(Q515))))</f>
        <v>-6506.2909173869321</v>
      </c>
      <c r="W515" s="10">
        <f t="shared" si="201"/>
        <v>-79.296956696106164</v>
      </c>
      <c r="X515" s="10">
        <f t="shared" si="202"/>
        <v>64.210962233253767</v>
      </c>
      <c r="Y515" s="10">
        <f t="shared" si="203"/>
        <v>-7530.8652347542793</v>
      </c>
      <c r="AA515" s="3">
        <v>-4000</v>
      </c>
      <c r="AB515" s="3">
        <v>-40</v>
      </c>
      <c r="AC515" s="22">
        <f t="shared" si="192"/>
        <v>-79.296956696106164</v>
      </c>
      <c r="AD515" s="22">
        <f t="shared" si="193"/>
        <v>64.210962233253767</v>
      </c>
      <c r="AE515" s="22">
        <f t="shared" si="194"/>
        <v>-7530.8652347542793</v>
      </c>
      <c r="AH515" s="10">
        <v>-4000</v>
      </c>
      <c r="AI515" s="21">
        <f>AE515</f>
        <v>-7530.8652347542793</v>
      </c>
      <c r="AJ515" s="23">
        <f>AE514</f>
        <v>1258.0266404060205</v>
      </c>
      <c r="AK515" s="26">
        <f>AE513</f>
        <v>8687.5468947538684</v>
      </c>
      <c r="AL515" s="27">
        <f>AE512</f>
        <v>14945.641995276481</v>
      </c>
      <c r="AM515" s="29">
        <f>AE511</f>
        <v>20361.549570906405</v>
      </c>
      <c r="AO515" s="10">
        <v>-4000</v>
      </c>
      <c r="AP515" s="21">
        <f>AE515</f>
        <v>-7530.8652347542793</v>
      </c>
      <c r="AQ515" s="23">
        <f>AE514</f>
        <v>1258.0266404060205</v>
      </c>
      <c r="AR515" s="26">
        <f>AE513</f>
        <v>8687.5468947538684</v>
      </c>
      <c r="AS515" s="27">
        <f>AE512</f>
        <v>14945.641995276481</v>
      </c>
      <c r="AT515" s="29">
        <f>AE511</f>
        <v>20361.549570906405</v>
      </c>
    </row>
    <row r="517" spans="9:46" x14ac:dyDescent="0.25">
      <c r="I517" s="3">
        <v>-2000</v>
      </c>
      <c r="J517" s="3">
        <v>-40</v>
      </c>
      <c r="K517" s="10">
        <f>IF(I517&gt;0,(C$153*I517^2+C$154*I517+C$155),IF(I517&lt;0,-(C$157*(-I517)^2+C$158*(-I517)+C$159),0))</f>
        <v>-5.2121212121212608</v>
      </c>
      <c r="L517" s="10">
        <f>K517*COS(RADIANS(J517))</f>
        <v>-3.9927164914080437</v>
      </c>
      <c r="M517" s="10">
        <f>K517*SIN(RADIANS(J517))</f>
        <v>3.3502869353359328</v>
      </c>
      <c r="N517" s="10">
        <f>(L517*(C$150+C$151*SIN(RADIANS(J517))))+(-M517*(C$149+C$151*COS(RADIANS(J517))))</f>
        <v>-1404.3577297415841</v>
      </c>
      <c r="O517" s="10"/>
      <c r="P517" s="3">
        <v>4000</v>
      </c>
      <c r="Q517" s="3">
        <v>40</v>
      </c>
      <c r="R517" s="10">
        <f>IF(P517&gt;0,(C$153*P517^2+C$154*P517+C$155),IF(P517&lt;0,-(C$157*(-P517)^2+C$158*(-P517)+C$159),0))</f>
        <v>194.24242424242431</v>
      </c>
      <c r="S517" s="10">
        <f>R517*COS(RADIANS(Q517))</f>
        <v>148.79832970886821</v>
      </c>
      <c r="T517" s="10">
        <f>R517*SIN(RADIANS(Q517))</f>
        <v>124.8566235785066</v>
      </c>
      <c r="U517" s="10">
        <f>(-S517*(C$150-C$151*SIN(RADIANS(Q517))))+(-T517*(C$149+K$151*COS(RADIANS(Q517))))</f>
        <v>-42772.247776547505</v>
      </c>
      <c r="W517" s="10">
        <f>L517+S517</f>
        <v>144.80561321746018</v>
      </c>
      <c r="X517" s="10">
        <f>M517+T517</f>
        <v>128.20691051384253</v>
      </c>
      <c r="Y517" s="10">
        <f>N517+U517</f>
        <v>-44176.605506289088</v>
      </c>
      <c r="AA517" s="3">
        <v>4000</v>
      </c>
      <c r="AB517" s="3">
        <v>40</v>
      </c>
      <c r="AC517" s="15">
        <f t="shared" ref="AC517:AC537" si="204">W517</f>
        <v>144.80561321746018</v>
      </c>
      <c r="AD517" s="15">
        <f t="shared" ref="AD517:AD537" si="205">X517</f>
        <v>128.20691051384253</v>
      </c>
      <c r="AE517" s="15">
        <f t="shared" ref="AE517:AE537" si="206">Y517</f>
        <v>-44176.605506289088</v>
      </c>
      <c r="AH517" s="10">
        <v>4000</v>
      </c>
      <c r="AI517" s="21">
        <f>AC521</f>
        <v>144.80561321746018</v>
      </c>
      <c r="AJ517" s="23">
        <f>AC520</f>
        <v>178.53545621276393</v>
      </c>
      <c r="AK517" s="26">
        <f>AC519</f>
        <v>190.24970775101627</v>
      </c>
      <c r="AL517" s="27">
        <f>AC518</f>
        <v>178.53545621276393</v>
      </c>
      <c r="AM517" s="29">
        <f>AC517</f>
        <v>144.80561321746018</v>
      </c>
      <c r="AN517" s="10"/>
      <c r="AO517" s="10">
        <v>4000</v>
      </c>
      <c r="AP517" s="21">
        <f>AC521</f>
        <v>144.80561321746018</v>
      </c>
      <c r="AQ517" s="23">
        <f>AC520</f>
        <v>178.53545621276393</v>
      </c>
      <c r="AR517" s="26">
        <f>AC519</f>
        <v>190.24970775101627</v>
      </c>
      <c r="AS517" s="27">
        <f>AC518</f>
        <v>178.53545621276393</v>
      </c>
      <c r="AT517" s="29">
        <f>AC517</f>
        <v>144.80561321746018</v>
      </c>
    </row>
    <row r="518" spans="9:46" x14ac:dyDescent="0.25">
      <c r="I518" s="3">
        <v>-2000</v>
      </c>
      <c r="J518" s="3">
        <v>-40</v>
      </c>
      <c r="K518" s="10">
        <f t="shared" ref="K518:K537" si="207">IF(I518&gt;0,(C$153*I518^2+C$154*I518+C$155),IF(I518&lt;0,-(C$157*(-I518)^2+C$158*(-I518)+C$159),0))</f>
        <v>-5.2121212121212608</v>
      </c>
      <c r="L518" s="10">
        <f t="shared" ref="L518:L537" si="208">K518*COS(RADIANS(J518))</f>
        <v>-3.9927164914080437</v>
      </c>
      <c r="M518" s="10">
        <f t="shared" ref="M518:M537" si="209">K518*SIN(RADIANS(J518))</f>
        <v>3.3502869353359328</v>
      </c>
      <c r="N518" s="10">
        <f>(L518*(C$150+C$151*SIN(RADIANS(J518))))+(-M518*(C$149+C$151*COS(RADIANS(J518))))</f>
        <v>-1404.3577297415841</v>
      </c>
      <c r="O518" s="10"/>
      <c r="P518" s="3">
        <v>4000</v>
      </c>
      <c r="Q518" s="3">
        <v>20</v>
      </c>
      <c r="R518" s="10">
        <f t="shared" ref="R518:R537" si="210">IF(P518&gt;0,(C$153*P518^2+C$154*P518+C$155),IF(P518&lt;0,-(C$157*(-P518)^2+C$158*(-P518)+C$159),0))</f>
        <v>194.24242424242431</v>
      </c>
      <c r="S518" s="10">
        <f t="shared" ref="S518:S537" si="211">R518*COS(RADIANS(Q518))</f>
        <v>182.52817270417196</v>
      </c>
      <c r="T518" s="10">
        <f t="shared" ref="T518:T537" si="212">R518*SIN(RADIANS(Q518))</f>
        <v>66.434821779319307</v>
      </c>
      <c r="U518" s="10">
        <f>(-S518*(C$150-C$151*SIN(RADIANS(Q518))))+(-T518*(C$149+K$151*COS(RADIANS(Q518))))</f>
        <v>-31940.432625287656</v>
      </c>
      <c r="W518" s="10">
        <f t="shared" ref="W518:W537" si="213">L518+S518</f>
        <v>178.53545621276393</v>
      </c>
      <c r="X518" s="10">
        <f t="shared" ref="X518:X537" si="214">M518+T518</f>
        <v>69.785108714655237</v>
      </c>
      <c r="Y518" s="10">
        <f t="shared" ref="Y518:Y537" si="215">N518+U518</f>
        <v>-33344.790355029239</v>
      </c>
      <c r="AA518" s="3">
        <v>4000</v>
      </c>
      <c r="AB518" s="3">
        <v>20</v>
      </c>
      <c r="AC518" s="28">
        <f t="shared" si="204"/>
        <v>178.53545621276393</v>
      </c>
      <c r="AD518" s="28">
        <f t="shared" si="205"/>
        <v>69.785108714655237</v>
      </c>
      <c r="AE518" s="28">
        <f t="shared" si="206"/>
        <v>-33344.790355029239</v>
      </c>
      <c r="AH518" s="10">
        <v>2000</v>
      </c>
      <c r="AI518" s="21">
        <f>AC526</f>
        <v>3.9927164914080437</v>
      </c>
      <c r="AJ518" s="23">
        <f>AC525</f>
        <v>5.8028671919360635</v>
      </c>
      <c r="AK518" s="26">
        <f>AC524</f>
        <v>6.4315259328344778</v>
      </c>
      <c r="AL518" s="27">
        <f>AC523</f>
        <v>5.8028671919360635</v>
      </c>
      <c r="AM518" s="29">
        <f>AC522</f>
        <v>3.9927164914080437</v>
      </c>
      <c r="AN518" s="10"/>
      <c r="AO518" s="10">
        <v>2000</v>
      </c>
      <c r="AP518" s="21">
        <f>AC526</f>
        <v>3.9927164914080437</v>
      </c>
      <c r="AQ518" s="23">
        <f>AC525</f>
        <v>5.8028671919360635</v>
      </c>
      <c r="AR518" s="26">
        <f>AC524</f>
        <v>6.4315259328344778</v>
      </c>
      <c r="AS518" s="27">
        <f>AC523</f>
        <v>5.8028671919360635</v>
      </c>
      <c r="AT518" s="29">
        <f>AC522</f>
        <v>3.9927164914080437</v>
      </c>
    </row>
    <row r="519" spans="9:46" x14ac:dyDescent="0.25">
      <c r="I519" s="3">
        <v>-2000</v>
      </c>
      <c r="J519" s="3">
        <v>-40</v>
      </c>
      <c r="K519" s="10">
        <f t="shared" si="207"/>
        <v>-5.2121212121212608</v>
      </c>
      <c r="L519" s="10">
        <f t="shared" si="208"/>
        <v>-3.9927164914080437</v>
      </c>
      <c r="M519" s="10">
        <f t="shared" si="209"/>
        <v>3.3502869353359328</v>
      </c>
      <c r="N519" s="10">
        <f>(L519*(C$150+C$151*SIN(RADIANS(J519))))+(-M519*(C$149+C$151*COS(RADIANS(J519))))</f>
        <v>-1404.3577297415841</v>
      </c>
      <c r="O519" s="10"/>
      <c r="P519" s="3">
        <v>4000</v>
      </c>
      <c r="Q519" s="3">
        <v>0</v>
      </c>
      <c r="R519" s="10">
        <f t="shared" si="210"/>
        <v>194.24242424242431</v>
      </c>
      <c r="S519" s="10">
        <f t="shared" si="211"/>
        <v>194.24242424242431</v>
      </c>
      <c r="T519" s="10">
        <f t="shared" si="212"/>
        <v>0</v>
      </c>
      <c r="U519" s="10">
        <f>(-S519*(C$150-C$151*SIN(RADIANS(Q519))))+(-T519*(C$149+K$151*COS(RADIANS(Q519))))</f>
        <v>-19424.242424242431</v>
      </c>
      <c r="W519" s="10">
        <f t="shared" si="213"/>
        <v>190.24970775101627</v>
      </c>
      <c r="X519" s="10">
        <f t="shared" si="214"/>
        <v>3.3502869353359328</v>
      </c>
      <c r="Y519" s="10">
        <f t="shared" si="215"/>
        <v>-20828.600153984014</v>
      </c>
      <c r="AA519" s="3">
        <v>4000</v>
      </c>
      <c r="AB519" s="3">
        <v>0</v>
      </c>
      <c r="AC519" s="25">
        <f t="shared" si="204"/>
        <v>190.24970775101627</v>
      </c>
      <c r="AD519" s="25">
        <f t="shared" si="205"/>
        <v>3.3502869353359328</v>
      </c>
      <c r="AE519" s="25">
        <f t="shared" si="206"/>
        <v>-20828.600153984014</v>
      </c>
      <c r="AH519" s="10">
        <v>0</v>
      </c>
      <c r="AI519" s="20"/>
      <c r="AJ519" s="20"/>
      <c r="AK519" s="20"/>
      <c r="AL519" s="20"/>
      <c r="AM519" s="20"/>
      <c r="AN519" s="10"/>
      <c r="AO519" s="10">
        <v>0</v>
      </c>
      <c r="AP519" s="20"/>
      <c r="AQ519" s="20"/>
      <c r="AR519" s="20"/>
      <c r="AS519" s="20"/>
      <c r="AT519" s="20"/>
    </row>
    <row r="520" spans="9:46" x14ac:dyDescent="0.25">
      <c r="I520" s="3">
        <v>-2000</v>
      </c>
      <c r="J520" s="3">
        <v>-40</v>
      </c>
      <c r="K520" s="10">
        <f t="shared" si="207"/>
        <v>-5.2121212121212608</v>
      </c>
      <c r="L520" s="10">
        <f t="shared" si="208"/>
        <v>-3.9927164914080437</v>
      </c>
      <c r="M520" s="10">
        <f t="shared" si="209"/>
        <v>3.3502869353359328</v>
      </c>
      <c r="N520" s="10">
        <f>(L520*(C$150+C$151*SIN(RADIANS(J520))))+(-M520*(C$149+C$151*COS(RADIANS(J520))))</f>
        <v>-1404.3577297415841</v>
      </c>
      <c r="O520" s="10"/>
      <c r="P520" s="3">
        <v>4000</v>
      </c>
      <c r="Q520" s="3">
        <v>-20</v>
      </c>
      <c r="R520" s="10">
        <f t="shared" si="210"/>
        <v>194.24242424242431</v>
      </c>
      <c r="S520" s="10">
        <f t="shared" si="211"/>
        <v>182.52817270417196</v>
      </c>
      <c r="T520" s="10">
        <f t="shared" si="212"/>
        <v>-66.434821779319307</v>
      </c>
      <c r="U520" s="10">
        <f>(-S520*(C$150-C$151*SIN(RADIANS(Q520))))+(-T520*(C$149+K$151*COS(RADIANS(Q520))))</f>
        <v>-4565.2019155467351</v>
      </c>
      <c r="W520" s="10">
        <f t="shared" si="213"/>
        <v>178.53545621276393</v>
      </c>
      <c r="X520" s="10">
        <f t="shared" si="214"/>
        <v>-63.084534843983377</v>
      </c>
      <c r="Y520" s="10">
        <f t="shared" si="215"/>
        <v>-5969.5596452883192</v>
      </c>
      <c r="AA520" s="3">
        <v>4000</v>
      </c>
      <c r="AB520" s="3">
        <v>-20</v>
      </c>
      <c r="AC520" s="24">
        <f t="shared" si="204"/>
        <v>178.53545621276393</v>
      </c>
      <c r="AD520" s="24">
        <f t="shared" si="205"/>
        <v>-63.084534843983377</v>
      </c>
      <c r="AE520" s="24">
        <f t="shared" si="206"/>
        <v>-5969.5596452883192</v>
      </c>
      <c r="AH520" s="10">
        <v>-2000</v>
      </c>
      <c r="AI520" s="21">
        <f>AC532</f>
        <v>-7.9854329828160875</v>
      </c>
      <c r="AJ520" s="23">
        <f>AC531</f>
        <v>-8.8905083330800974</v>
      </c>
      <c r="AK520" s="26">
        <f>AC530</f>
        <v>-9.2048377035293036</v>
      </c>
      <c r="AL520" s="27">
        <f>AC529</f>
        <v>-8.8905083330800974</v>
      </c>
      <c r="AM520" s="29">
        <f>AC528</f>
        <v>-7.9854329828160875</v>
      </c>
      <c r="AN520" s="10"/>
      <c r="AO520" s="10">
        <v>-2000</v>
      </c>
      <c r="AP520" s="21">
        <f>AC532</f>
        <v>-7.9854329828160875</v>
      </c>
      <c r="AQ520" s="23">
        <f>AC531</f>
        <v>-8.8905083330800974</v>
      </c>
      <c r="AR520" s="26">
        <f>AC530</f>
        <v>-9.2048377035293036</v>
      </c>
      <c r="AS520" s="27">
        <f>AC529</f>
        <v>-8.8905083330800974</v>
      </c>
      <c r="AT520" s="29">
        <f>AC528</f>
        <v>-7.9854329828160875</v>
      </c>
    </row>
    <row r="521" spans="9:46" x14ac:dyDescent="0.25">
      <c r="I521" s="3">
        <v>-2000</v>
      </c>
      <c r="J521" s="3">
        <v>-40</v>
      </c>
      <c r="K521" s="10">
        <f t="shared" si="207"/>
        <v>-5.2121212121212608</v>
      </c>
      <c r="L521" s="10">
        <f t="shared" si="208"/>
        <v>-3.9927164914080437</v>
      </c>
      <c r="M521" s="10">
        <f t="shared" si="209"/>
        <v>3.3502869353359328</v>
      </c>
      <c r="N521" s="10">
        <f>(L521*(C$150+C$151*SIN(RADIANS(J521))))+(-M521*(C$149+C$151*COS(RADIANS(J521))))</f>
        <v>-1404.3577297415841</v>
      </c>
      <c r="O521" s="10"/>
      <c r="P521" s="3">
        <v>4000</v>
      </c>
      <c r="Q521" s="3">
        <v>-40</v>
      </c>
      <c r="R521" s="10">
        <f t="shared" si="210"/>
        <v>194.24242424242431</v>
      </c>
      <c r="S521" s="10">
        <f t="shared" si="211"/>
        <v>148.79832970886821</v>
      </c>
      <c r="T521" s="10">
        <f t="shared" si="212"/>
        <v>-124.8566235785066</v>
      </c>
      <c r="U521" s="10">
        <f>(-S521*(C$150-C$151*SIN(RADIANS(Q521))))+(-T521*(C$149+K$151*COS(RADIANS(Q521))))</f>
        <v>13012.581834773864</v>
      </c>
      <c r="W521" s="10">
        <f t="shared" si="213"/>
        <v>144.80561321746018</v>
      </c>
      <c r="X521" s="10">
        <f t="shared" si="214"/>
        <v>-121.50633664317067</v>
      </c>
      <c r="Y521" s="10">
        <f t="shared" si="215"/>
        <v>11608.224105032281</v>
      </c>
      <c r="AA521" s="3">
        <v>4000</v>
      </c>
      <c r="AB521" s="3">
        <v>-40</v>
      </c>
      <c r="AC521" s="22">
        <f t="shared" si="204"/>
        <v>144.80561321746018</v>
      </c>
      <c r="AD521" s="22">
        <f t="shared" si="205"/>
        <v>-121.50633664317067</v>
      </c>
      <c r="AE521" s="22">
        <f t="shared" si="206"/>
        <v>11608.224105032281</v>
      </c>
      <c r="AH521" s="10">
        <v>-4000</v>
      </c>
      <c r="AI521" s="21">
        <f>AC537</f>
        <v>-78.391881345842151</v>
      </c>
      <c r="AJ521" s="23">
        <f>AC536</f>
        <v>-95.256802843494029</v>
      </c>
      <c r="AK521" s="26">
        <f>AC535</f>
        <v>-101.1139286126202</v>
      </c>
      <c r="AL521" s="27">
        <f>AC534</f>
        <v>-95.256802843494029</v>
      </c>
      <c r="AM521" s="29">
        <f>AC533</f>
        <v>-78.391881345842151</v>
      </c>
      <c r="AN521" s="10"/>
      <c r="AO521" s="10">
        <v>-4000</v>
      </c>
      <c r="AP521" s="21">
        <f>AC537</f>
        <v>-78.391881345842151</v>
      </c>
      <c r="AQ521" s="23">
        <f>AC536</f>
        <v>-95.256802843494029</v>
      </c>
      <c r="AR521" s="26">
        <f>AC535</f>
        <v>-101.1139286126202</v>
      </c>
      <c r="AS521" s="27">
        <f>AC534</f>
        <v>-95.256802843494029</v>
      </c>
      <c r="AT521" s="29">
        <f>AC533</f>
        <v>-78.391881345842151</v>
      </c>
    </row>
    <row r="522" spans="9:46" x14ac:dyDescent="0.25">
      <c r="I522" s="3">
        <v>-2000</v>
      </c>
      <c r="J522" s="3">
        <v>-40</v>
      </c>
      <c r="K522" s="10">
        <f t="shared" si="207"/>
        <v>-5.2121212121212608</v>
      </c>
      <c r="L522" s="10">
        <f t="shared" si="208"/>
        <v>-3.9927164914080437</v>
      </c>
      <c r="M522" s="10">
        <f t="shared" si="209"/>
        <v>3.3502869353359328</v>
      </c>
      <c r="N522" s="10">
        <f>(L522*(C$150+C$151*SIN(RADIANS(J522))))+(-M522*(C$149+C$151*COS(RADIANS(J522))))</f>
        <v>-1404.3577297415841</v>
      </c>
      <c r="O522" s="10"/>
      <c r="P522" s="3">
        <v>2000</v>
      </c>
      <c r="Q522" s="3">
        <v>40</v>
      </c>
      <c r="R522" s="10">
        <f t="shared" si="210"/>
        <v>10.424242424242522</v>
      </c>
      <c r="S522" s="10">
        <f t="shared" si="211"/>
        <v>7.9854329828160875</v>
      </c>
      <c r="T522" s="10">
        <f t="shared" si="212"/>
        <v>6.7005738706718656</v>
      </c>
      <c r="U522" s="10">
        <f>(-S522*(C$150-C$151*SIN(RADIANS(Q522))))+(-T522*(C$149+K$151*COS(RADIANS(Q522))))</f>
        <v>-2295.4217215495282</v>
      </c>
      <c r="W522" s="10">
        <f t="shared" si="213"/>
        <v>3.9927164914080437</v>
      </c>
      <c r="X522" s="10">
        <f t="shared" si="214"/>
        <v>10.050860806007798</v>
      </c>
      <c r="Y522" s="10">
        <f t="shared" si="215"/>
        <v>-3699.7794512911123</v>
      </c>
      <c r="AA522" s="3">
        <v>2000</v>
      </c>
      <c r="AB522" s="3">
        <v>40</v>
      </c>
      <c r="AC522" s="15">
        <f t="shared" si="204"/>
        <v>3.9927164914080437</v>
      </c>
      <c r="AD522" s="15">
        <f t="shared" si="205"/>
        <v>10.050860806007798</v>
      </c>
      <c r="AE522" s="15">
        <f t="shared" si="206"/>
        <v>-3699.7794512911123</v>
      </c>
      <c r="AH522" s="10"/>
      <c r="AI522" s="10"/>
      <c r="AJ522" s="10"/>
      <c r="AK522" s="10"/>
      <c r="AL522" s="10"/>
      <c r="AM522" s="10"/>
      <c r="AN522" s="10"/>
      <c r="AO522" s="10"/>
      <c r="AP522" s="10"/>
      <c r="AQ522" s="10"/>
      <c r="AR522" s="10"/>
      <c r="AS522" s="10"/>
      <c r="AT522" s="10"/>
    </row>
    <row r="523" spans="9:46" x14ac:dyDescent="0.25">
      <c r="I523" s="3">
        <v>-2000</v>
      </c>
      <c r="J523" s="3">
        <v>-40</v>
      </c>
      <c r="K523" s="10">
        <f t="shared" si="207"/>
        <v>-5.2121212121212608</v>
      </c>
      <c r="L523" s="10">
        <f t="shared" si="208"/>
        <v>-3.9927164914080437</v>
      </c>
      <c r="M523" s="10">
        <f t="shared" si="209"/>
        <v>3.3502869353359328</v>
      </c>
      <c r="N523" s="10">
        <f>(L523*(C$150+C$151*SIN(RADIANS(J523))))+(-M523*(C$149+C$151*COS(RADIANS(J523))))</f>
        <v>-1404.3577297415841</v>
      </c>
      <c r="O523" s="10"/>
      <c r="P523" s="3">
        <v>2000</v>
      </c>
      <c r="Q523" s="3">
        <v>20</v>
      </c>
      <c r="R523" s="10">
        <f t="shared" si="210"/>
        <v>10.424242424242522</v>
      </c>
      <c r="S523" s="10">
        <f t="shared" si="211"/>
        <v>9.7955836833441072</v>
      </c>
      <c r="T523" s="10">
        <f t="shared" si="212"/>
        <v>3.5653008880009436</v>
      </c>
      <c r="U523" s="10">
        <f>(-S523*(C$150-C$151*SIN(RADIANS(Q523))))+(-T523*(C$149+K$151*COS(RADIANS(Q523))))</f>
        <v>-1714.1199412011006</v>
      </c>
      <c r="W523" s="10">
        <f t="shared" si="213"/>
        <v>5.8028671919360635</v>
      </c>
      <c r="X523" s="10">
        <f t="shared" si="214"/>
        <v>6.9155878233368764</v>
      </c>
      <c r="Y523" s="10">
        <f t="shared" si="215"/>
        <v>-3118.4776709426847</v>
      </c>
      <c r="AA523" s="3">
        <v>2000</v>
      </c>
      <c r="AB523" s="3">
        <v>20</v>
      </c>
      <c r="AC523" s="28">
        <f t="shared" si="204"/>
        <v>5.8028671919360635</v>
      </c>
      <c r="AD523" s="28">
        <f t="shared" si="205"/>
        <v>6.9155878233368764</v>
      </c>
      <c r="AE523" s="28">
        <f t="shared" si="206"/>
        <v>-3118.4776709426847</v>
      </c>
      <c r="AH523" s="10"/>
      <c r="AI523" s="10"/>
      <c r="AJ523" s="10"/>
      <c r="AK523" s="10"/>
      <c r="AL523" s="10"/>
      <c r="AM523" s="10"/>
      <c r="AN523" s="10"/>
      <c r="AO523" s="10"/>
      <c r="AP523" s="10"/>
      <c r="AQ523" s="10"/>
      <c r="AR523" s="10"/>
      <c r="AS523" s="10"/>
      <c r="AT523" s="10"/>
    </row>
    <row r="524" spans="9:46" x14ac:dyDescent="0.25">
      <c r="I524" s="3">
        <v>-2000</v>
      </c>
      <c r="J524" s="3">
        <v>-40</v>
      </c>
      <c r="K524" s="10">
        <f t="shared" si="207"/>
        <v>-5.2121212121212608</v>
      </c>
      <c r="L524" s="10">
        <f t="shared" si="208"/>
        <v>-3.9927164914080437</v>
      </c>
      <c r="M524" s="10">
        <f t="shared" si="209"/>
        <v>3.3502869353359328</v>
      </c>
      <c r="N524" s="10">
        <f>(L524*(C$150+C$151*SIN(RADIANS(J524))))+(-M524*(C$149+C$151*COS(RADIANS(J524))))</f>
        <v>-1404.3577297415841</v>
      </c>
      <c r="O524" s="10"/>
      <c r="P524" s="3">
        <v>2000</v>
      </c>
      <c r="Q524" s="3">
        <v>0</v>
      </c>
      <c r="R524" s="10">
        <f t="shared" si="210"/>
        <v>10.424242424242522</v>
      </c>
      <c r="S524" s="10">
        <f t="shared" si="211"/>
        <v>10.424242424242522</v>
      </c>
      <c r="T524" s="10">
        <f t="shared" si="212"/>
        <v>0</v>
      </c>
      <c r="U524" s="10">
        <f>(-S524*(C$150-C$151*SIN(RADIANS(Q524))))+(-T524*(C$149+K$151*COS(RADIANS(Q524))))</f>
        <v>-1042.424242424252</v>
      </c>
      <c r="W524" s="10">
        <f t="shared" si="213"/>
        <v>6.4315259328344778</v>
      </c>
      <c r="X524" s="10">
        <f t="shared" si="214"/>
        <v>3.3502869353359328</v>
      </c>
      <c r="Y524" s="10">
        <f t="shared" si="215"/>
        <v>-2446.7819721658361</v>
      </c>
      <c r="AA524" s="3">
        <v>2000</v>
      </c>
      <c r="AB524" s="3">
        <v>0</v>
      </c>
      <c r="AC524" s="25">
        <f t="shared" si="204"/>
        <v>6.4315259328344778</v>
      </c>
      <c r="AD524" s="25">
        <f t="shared" si="205"/>
        <v>3.3502869353359328</v>
      </c>
      <c r="AE524" s="25">
        <f t="shared" si="206"/>
        <v>-2446.7819721658361</v>
      </c>
      <c r="AH524" s="10"/>
      <c r="AI524" s="10">
        <v>-40</v>
      </c>
      <c r="AJ524" s="10">
        <v>-20</v>
      </c>
      <c r="AK524" s="10">
        <v>0</v>
      </c>
      <c r="AL524" s="10">
        <v>20</v>
      </c>
      <c r="AM524" s="10">
        <v>40</v>
      </c>
      <c r="AN524" s="10"/>
      <c r="AO524" s="10"/>
      <c r="AP524" s="10">
        <v>-40</v>
      </c>
      <c r="AQ524" s="10">
        <v>-20</v>
      </c>
      <c r="AR524" s="10">
        <v>0</v>
      </c>
      <c r="AS524" s="10">
        <v>20</v>
      </c>
      <c r="AT524" s="10">
        <v>40</v>
      </c>
    </row>
    <row r="525" spans="9:46" x14ac:dyDescent="0.25">
      <c r="I525" s="3">
        <v>-2000</v>
      </c>
      <c r="J525" s="3">
        <v>-40</v>
      </c>
      <c r="K525" s="10">
        <f t="shared" si="207"/>
        <v>-5.2121212121212608</v>
      </c>
      <c r="L525" s="10">
        <f t="shared" si="208"/>
        <v>-3.9927164914080437</v>
      </c>
      <c r="M525" s="10">
        <f t="shared" si="209"/>
        <v>3.3502869353359328</v>
      </c>
      <c r="N525" s="10">
        <f>(L525*(C$150+C$151*SIN(RADIANS(J525))))+(-M525*(C$149+C$151*COS(RADIANS(J525))))</f>
        <v>-1404.3577297415841</v>
      </c>
      <c r="O525" s="10"/>
      <c r="P525" s="3">
        <v>2000</v>
      </c>
      <c r="Q525" s="3">
        <v>-20</v>
      </c>
      <c r="R525" s="10">
        <f t="shared" si="210"/>
        <v>10.424242424242522</v>
      </c>
      <c r="S525" s="10">
        <f t="shared" si="211"/>
        <v>9.7955836833441072</v>
      </c>
      <c r="T525" s="10">
        <f t="shared" si="212"/>
        <v>-3.5653008880009436</v>
      </c>
      <c r="U525" s="10">
        <f>(-S525*(C$150-C$151*SIN(RADIANS(Q525))))+(-T525*(C$149+K$151*COS(RADIANS(Q525))))</f>
        <v>-244.99679546772109</v>
      </c>
      <c r="W525" s="10">
        <f t="shared" si="213"/>
        <v>5.8028671919360635</v>
      </c>
      <c r="X525" s="10">
        <f t="shared" si="214"/>
        <v>-0.21501395266501078</v>
      </c>
      <c r="Y525" s="10">
        <f t="shared" si="215"/>
        <v>-1649.3545252093052</v>
      </c>
      <c r="AA525" s="3">
        <v>2000</v>
      </c>
      <c r="AB525" s="3">
        <v>-20</v>
      </c>
      <c r="AC525" s="24">
        <f t="shared" si="204"/>
        <v>5.8028671919360635</v>
      </c>
      <c r="AD525" s="24">
        <f t="shared" si="205"/>
        <v>-0.21501395266501078</v>
      </c>
      <c r="AE525" s="24">
        <f t="shared" si="206"/>
        <v>-1649.3545252093052</v>
      </c>
      <c r="AH525" s="10">
        <v>4000</v>
      </c>
      <c r="AI525" s="21">
        <f>AD521</f>
        <v>-121.50633664317067</v>
      </c>
      <c r="AJ525" s="23">
        <f>AD520</f>
        <v>-63.084534843983377</v>
      </c>
      <c r="AK525" s="26">
        <f>AD519</f>
        <v>3.3502869353359328</v>
      </c>
      <c r="AL525" s="27">
        <f>AD518</f>
        <v>69.785108714655237</v>
      </c>
      <c r="AM525" s="29">
        <f>AD517</f>
        <v>128.20691051384253</v>
      </c>
      <c r="AN525" s="10"/>
      <c r="AO525" s="10">
        <v>4000</v>
      </c>
      <c r="AP525" s="21">
        <f>AD521</f>
        <v>-121.50633664317067</v>
      </c>
      <c r="AQ525" s="23">
        <f>AD520</f>
        <v>-63.084534843983377</v>
      </c>
      <c r="AR525" s="26">
        <f>AD519</f>
        <v>3.3502869353359328</v>
      </c>
      <c r="AS525" s="27">
        <f>AD518</f>
        <v>69.785108714655237</v>
      </c>
      <c r="AT525" s="29">
        <f>AD517</f>
        <v>128.20691051384253</v>
      </c>
    </row>
    <row r="526" spans="9:46" x14ac:dyDescent="0.25">
      <c r="I526" s="3">
        <v>-2000</v>
      </c>
      <c r="J526" s="3">
        <v>-40</v>
      </c>
      <c r="K526" s="10">
        <f t="shared" si="207"/>
        <v>-5.2121212121212608</v>
      </c>
      <c r="L526" s="10">
        <f t="shared" si="208"/>
        <v>-3.9927164914080437</v>
      </c>
      <c r="M526" s="10">
        <f t="shared" si="209"/>
        <v>3.3502869353359328</v>
      </c>
      <c r="N526" s="10">
        <f>(L526*(C$150+C$151*SIN(RADIANS(J526))))+(-M526*(C$149+C$151*COS(RADIANS(J526))))</f>
        <v>-1404.3577297415841</v>
      </c>
      <c r="O526" s="10"/>
      <c r="P526" s="3">
        <v>2000</v>
      </c>
      <c r="Q526" s="3">
        <v>-40</v>
      </c>
      <c r="R526" s="10">
        <f t="shared" si="210"/>
        <v>10.424242424242522</v>
      </c>
      <c r="S526" s="10">
        <f t="shared" si="211"/>
        <v>7.9854329828160875</v>
      </c>
      <c r="T526" s="10">
        <f t="shared" si="212"/>
        <v>-6.7005738706718656</v>
      </c>
      <c r="U526" s="10">
        <f>(-S526*(C$150-C$151*SIN(RADIANS(Q526))))+(-T526*(C$149+K$151*COS(RADIANS(Q526))))</f>
        <v>698.33512498631057</v>
      </c>
      <c r="W526" s="10">
        <f t="shared" si="213"/>
        <v>3.9927164914080437</v>
      </c>
      <c r="X526" s="10">
        <f t="shared" si="214"/>
        <v>-3.3502869353359328</v>
      </c>
      <c r="Y526" s="10">
        <f t="shared" si="215"/>
        <v>-706.02260475527351</v>
      </c>
      <c r="AA526" s="3">
        <v>2000</v>
      </c>
      <c r="AB526" s="3">
        <v>-40</v>
      </c>
      <c r="AC526" s="22">
        <f t="shared" si="204"/>
        <v>3.9927164914080437</v>
      </c>
      <c r="AD526" s="22">
        <f t="shared" si="205"/>
        <v>-3.3502869353359328</v>
      </c>
      <c r="AE526" s="22">
        <f t="shared" si="206"/>
        <v>-706.02260475527351</v>
      </c>
      <c r="AH526" s="10">
        <v>2000</v>
      </c>
      <c r="AI526" s="21">
        <f>AD526</f>
        <v>-3.3502869353359328</v>
      </c>
      <c r="AJ526" s="23">
        <f>AD525</f>
        <v>-0.21501395266501078</v>
      </c>
      <c r="AK526" s="26">
        <f>AD524</f>
        <v>3.3502869353359328</v>
      </c>
      <c r="AL526" s="27">
        <f>AD523</f>
        <v>6.9155878233368764</v>
      </c>
      <c r="AM526" s="29">
        <f>AD522</f>
        <v>10.050860806007798</v>
      </c>
      <c r="AN526" s="10"/>
      <c r="AO526" s="10">
        <v>2000</v>
      </c>
      <c r="AP526" s="21">
        <f>AD526</f>
        <v>-3.3502869353359328</v>
      </c>
      <c r="AQ526" s="23">
        <f>AD525</f>
        <v>-0.21501395266501078</v>
      </c>
      <c r="AR526" s="26">
        <f>AD524</f>
        <v>3.3502869353359328</v>
      </c>
      <c r="AS526" s="27">
        <f>AD523</f>
        <v>6.9155878233368764</v>
      </c>
      <c r="AT526" s="29">
        <f>AD522</f>
        <v>10.050860806007798</v>
      </c>
    </row>
    <row r="527" spans="9:46" x14ac:dyDescent="0.25">
      <c r="I527" s="3">
        <v>-2000</v>
      </c>
      <c r="J527" s="3">
        <v>-40</v>
      </c>
      <c r="K527" s="10">
        <f t="shared" si="207"/>
        <v>-5.2121212121212608</v>
      </c>
      <c r="L527" s="10">
        <f t="shared" si="208"/>
        <v>-3.9927164914080437</v>
      </c>
      <c r="M527" s="10">
        <f t="shared" si="209"/>
        <v>3.3502869353359328</v>
      </c>
      <c r="N527" s="10">
        <f>(L527*(C$150+C$151*SIN(RADIANS(J527))))+(-M527*(C$149+C$151*COS(RADIANS(J527))))</f>
        <v>-1404.3577297415841</v>
      </c>
      <c r="O527" s="10"/>
      <c r="P527" s="3">
        <v>0</v>
      </c>
      <c r="Q527" s="3">
        <v>0</v>
      </c>
      <c r="R527" s="10">
        <f t="shared" si="210"/>
        <v>0</v>
      </c>
      <c r="S527" s="10">
        <f t="shared" si="211"/>
        <v>0</v>
      </c>
      <c r="T527" s="10">
        <f t="shared" si="212"/>
        <v>0</v>
      </c>
      <c r="U527" s="10">
        <f>(-S527*(C$150-C$151*SIN(RADIANS(Q527))))+(-T527*(C$149+K$151*COS(RADIANS(Q527))))</f>
        <v>0</v>
      </c>
      <c r="W527" s="10">
        <f t="shared" si="213"/>
        <v>-3.9927164914080437</v>
      </c>
      <c r="X527" s="10">
        <f t="shared" si="214"/>
        <v>3.3502869353359328</v>
      </c>
      <c r="Y527" s="10">
        <f t="shared" si="215"/>
        <v>-1404.3577297415841</v>
      </c>
      <c r="AA527" s="3">
        <v>0</v>
      </c>
      <c r="AB527" s="3">
        <v>0</v>
      </c>
      <c r="AC527" s="10">
        <f t="shared" si="204"/>
        <v>-3.9927164914080437</v>
      </c>
      <c r="AD527" s="10">
        <f t="shared" si="205"/>
        <v>3.3502869353359328</v>
      </c>
      <c r="AE527" s="10">
        <f t="shared" si="206"/>
        <v>-1404.3577297415841</v>
      </c>
      <c r="AH527" s="10">
        <v>0</v>
      </c>
      <c r="AI527" s="20"/>
      <c r="AJ527" s="20"/>
      <c r="AK527" s="20"/>
      <c r="AL527" s="20"/>
      <c r="AM527" s="20"/>
      <c r="AN527" s="10"/>
      <c r="AO527" s="10">
        <v>0</v>
      </c>
      <c r="AP527" s="20"/>
      <c r="AQ527" s="20"/>
      <c r="AR527" s="20"/>
      <c r="AS527" s="20"/>
      <c r="AT527" s="20"/>
    </row>
    <row r="528" spans="9:46" x14ac:dyDescent="0.25">
      <c r="I528" s="3">
        <v>-2000</v>
      </c>
      <c r="J528" s="3">
        <v>-40</v>
      </c>
      <c r="K528" s="10">
        <f t="shared" si="207"/>
        <v>-5.2121212121212608</v>
      </c>
      <c r="L528" s="10">
        <f t="shared" si="208"/>
        <v>-3.9927164914080437</v>
      </c>
      <c r="M528" s="10">
        <f t="shared" si="209"/>
        <v>3.3502869353359328</v>
      </c>
      <c r="N528" s="10">
        <f>(L528*(C$150+C$151*SIN(RADIANS(J528))))+(-M528*(C$149+C$151*COS(RADIANS(J528))))</f>
        <v>-1404.3577297415841</v>
      </c>
      <c r="O528" s="10"/>
      <c r="P528" s="3">
        <v>-2000</v>
      </c>
      <c r="Q528" s="3">
        <v>40</v>
      </c>
      <c r="R528" s="10">
        <f t="shared" si="210"/>
        <v>-5.2121212121212608</v>
      </c>
      <c r="S528" s="10">
        <f t="shared" si="211"/>
        <v>-3.9927164914080437</v>
      </c>
      <c r="T528" s="10">
        <f t="shared" si="212"/>
        <v>-3.3502869353359328</v>
      </c>
      <c r="U528" s="10">
        <f>(-S528*(C$150-C$151*SIN(RADIANS(Q528))))+(-T528*(C$149+K$151*COS(RADIANS(Q528))))</f>
        <v>1147.7108607747641</v>
      </c>
      <c r="W528" s="10">
        <f t="shared" si="213"/>
        <v>-7.9854329828160875</v>
      </c>
      <c r="X528" s="10">
        <f t="shared" si="214"/>
        <v>0</v>
      </c>
      <c r="Y528" s="10">
        <f t="shared" si="215"/>
        <v>-256.64686896681997</v>
      </c>
      <c r="AA528" s="3">
        <v>-2000</v>
      </c>
      <c r="AB528" s="3">
        <v>40</v>
      </c>
      <c r="AC528" s="15">
        <f t="shared" si="204"/>
        <v>-7.9854329828160875</v>
      </c>
      <c r="AD528" s="15">
        <f t="shared" si="205"/>
        <v>0</v>
      </c>
      <c r="AE528" s="15">
        <f t="shared" si="206"/>
        <v>-256.64686896681997</v>
      </c>
      <c r="AH528" s="10">
        <v>-2000</v>
      </c>
      <c r="AI528" s="21">
        <f>AD532</f>
        <v>6.7005738706718656</v>
      </c>
      <c r="AJ528" s="23">
        <f>AD531</f>
        <v>5.1329373793364041</v>
      </c>
      <c r="AK528" s="26">
        <f>AD530</f>
        <v>3.3502869353359328</v>
      </c>
      <c r="AL528" s="27">
        <f>AD529</f>
        <v>1.567636491335461</v>
      </c>
      <c r="AM528" s="29">
        <f>AD528</f>
        <v>0</v>
      </c>
      <c r="AN528" s="10"/>
      <c r="AO528" s="10">
        <v>-2000</v>
      </c>
      <c r="AP528" s="21">
        <f>AD532</f>
        <v>6.7005738706718656</v>
      </c>
      <c r="AQ528" s="23">
        <f>AD531</f>
        <v>5.1329373793364041</v>
      </c>
      <c r="AR528" s="26">
        <f>AD530</f>
        <v>3.3502869353359328</v>
      </c>
      <c r="AS528" s="27">
        <f>AD529</f>
        <v>1.567636491335461</v>
      </c>
      <c r="AT528" s="29">
        <f>AD528</f>
        <v>0</v>
      </c>
    </row>
    <row r="529" spans="9:46" x14ac:dyDescent="0.25">
      <c r="I529" s="3">
        <v>-2000</v>
      </c>
      <c r="J529" s="3">
        <v>-40</v>
      </c>
      <c r="K529" s="10">
        <f t="shared" si="207"/>
        <v>-5.2121212121212608</v>
      </c>
      <c r="L529" s="10">
        <f t="shared" si="208"/>
        <v>-3.9927164914080437</v>
      </c>
      <c r="M529" s="10">
        <f t="shared" si="209"/>
        <v>3.3502869353359328</v>
      </c>
      <c r="N529" s="10">
        <f>(L529*(C$150+C$151*SIN(RADIANS(J529))))+(-M529*(C$149+C$151*COS(RADIANS(J529))))</f>
        <v>-1404.3577297415841</v>
      </c>
      <c r="O529" s="10"/>
      <c r="P529" s="3">
        <v>-2000</v>
      </c>
      <c r="Q529" s="3">
        <v>20</v>
      </c>
      <c r="R529" s="10">
        <f t="shared" si="210"/>
        <v>-5.2121212121212608</v>
      </c>
      <c r="S529" s="10">
        <f t="shared" si="211"/>
        <v>-4.8977918416720536</v>
      </c>
      <c r="T529" s="10">
        <f t="shared" si="212"/>
        <v>-1.7826504440004718</v>
      </c>
      <c r="U529" s="10">
        <f>(-S529*(C$150-C$151*SIN(RADIANS(Q529))))+(-T529*(C$149+K$151*COS(RADIANS(Q529))))</f>
        <v>857.05997060055029</v>
      </c>
      <c r="W529" s="10">
        <f t="shared" si="213"/>
        <v>-8.8905083330800974</v>
      </c>
      <c r="X529" s="10">
        <f t="shared" si="214"/>
        <v>1.567636491335461</v>
      </c>
      <c r="Y529" s="10">
        <f t="shared" si="215"/>
        <v>-547.29775914103379</v>
      </c>
      <c r="AA529" s="3">
        <v>-2000</v>
      </c>
      <c r="AB529" s="3">
        <v>20</v>
      </c>
      <c r="AC529" s="28">
        <f t="shared" si="204"/>
        <v>-8.8905083330800974</v>
      </c>
      <c r="AD529" s="28">
        <f t="shared" si="205"/>
        <v>1.567636491335461</v>
      </c>
      <c r="AE529" s="28">
        <f t="shared" si="206"/>
        <v>-547.29775914103379</v>
      </c>
      <c r="AH529" s="10">
        <v>-4000</v>
      </c>
      <c r="AI529" s="21">
        <f>AD537</f>
        <v>65.77859872458923</v>
      </c>
      <c r="AJ529" s="23">
        <f>AD536</f>
        <v>36.567697824995584</v>
      </c>
      <c r="AK529" s="26">
        <f>AD535</f>
        <v>3.3502869353359328</v>
      </c>
      <c r="AL529" s="27">
        <f>AD534</f>
        <v>-29.86712395432372</v>
      </c>
      <c r="AM529" s="29">
        <f>AD533</f>
        <v>-59.07802485391737</v>
      </c>
      <c r="AN529" s="10"/>
      <c r="AO529" s="10">
        <v>-4000</v>
      </c>
      <c r="AP529" s="21">
        <f>AD537</f>
        <v>65.77859872458923</v>
      </c>
      <c r="AQ529" s="23">
        <f>AD536</f>
        <v>36.567697824995584</v>
      </c>
      <c r="AR529" s="26">
        <f>AD535</f>
        <v>3.3502869353359328</v>
      </c>
      <c r="AS529" s="27">
        <f>AD534</f>
        <v>-29.86712395432372</v>
      </c>
      <c r="AT529" s="29">
        <f>AD533</f>
        <v>-59.07802485391737</v>
      </c>
    </row>
    <row r="530" spans="9:46" x14ac:dyDescent="0.25">
      <c r="I530" s="3">
        <v>-2000</v>
      </c>
      <c r="J530" s="3">
        <v>-40</v>
      </c>
      <c r="K530" s="10">
        <f t="shared" si="207"/>
        <v>-5.2121212121212608</v>
      </c>
      <c r="L530" s="10">
        <f t="shared" si="208"/>
        <v>-3.9927164914080437</v>
      </c>
      <c r="M530" s="10">
        <f t="shared" si="209"/>
        <v>3.3502869353359328</v>
      </c>
      <c r="N530" s="10">
        <f>(L530*(C$150+C$151*SIN(RADIANS(J530))))+(-M530*(C$149+C$151*COS(RADIANS(J530))))</f>
        <v>-1404.3577297415841</v>
      </c>
      <c r="O530" s="10"/>
      <c r="P530" s="3">
        <v>-2000</v>
      </c>
      <c r="Q530" s="3">
        <v>0</v>
      </c>
      <c r="R530" s="10">
        <f t="shared" si="210"/>
        <v>-5.2121212121212608</v>
      </c>
      <c r="S530" s="10">
        <f t="shared" si="211"/>
        <v>-5.2121212121212608</v>
      </c>
      <c r="T530" s="10">
        <f t="shared" si="212"/>
        <v>0</v>
      </c>
      <c r="U530" s="10">
        <f>(-S530*(C$150-C$151*SIN(RADIANS(Q530))))+(-T530*(C$149+K$151*COS(RADIANS(Q530))))</f>
        <v>521.21212121212602</v>
      </c>
      <c r="W530" s="10">
        <f t="shared" si="213"/>
        <v>-9.2048377035293036</v>
      </c>
      <c r="X530" s="10">
        <f t="shared" si="214"/>
        <v>3.3502869353359328</v>
      </c>
      <c r="Y530" s="10">
        <f t="shared" si="215"/>
        <v>-883.14560852945806</v>
      </c>
      <c r="AA530" s="3">
        <v>-2000</v>
      </c>
      <c r="AB530" s="3">
        <v>0</v>
      </c>
      <c r="AC530" s="25">
        <f t="shared" si="204"/>
        <v>-9.2048377035293036</v>
      </c>
      <c r="AD530" s="25">
        <f t="shared" si="205"/>
        <v>3.3502869353359328</v>
      </c>
      <c r="AE530" s="25">
        <f t="shared" si="206"/>
        <v>-883.14560852945806</v>
      </c>
      <c r="AH530" s="10"/>
      <c r="AI530" s="10"/>
      <c r="AJ530" s="10"/>
      <c r="AK530" s="10"/>
      <c r="AL530" s="10"/>
      <c r="AM530" s="10"/>
      <c r="AN530" s="10"/>
      <c r="AO530" s="10"/>
      <c r="AP530" s="10"/>
      <c r="AQ530" s="10"/>
      <c r="AR530" s="10"/>
      <c r="AS530" s="10"/>
      <c r="AT530" s="10"/>
    </row>
    <row r="531" spans="9:46" x14ac:dyDescent="0.25">
      <c r="I531" s="3">
        <v>-2000</v>
      </c>
      <c r="J531" s="3">
        <v>-40</v>
      </c>
      <c r="K531" s="10">
        <f t="shared" si="207"/>
        <v>-5.2121212121212608</v>
      </c>
      <c r="L531" s="10">
        <f t="shared" si="208"/>
        <v>-3.9927164914080437</v>
      </c>
      <c r="M531" s="10">
        <f t="shared" si="209"/>
        <v>3.3502869353359328</v>
      </c>
      <c r="N531" s="10">
        <f>(L531*(C$150+C$151*SIN(RADIANS(J531))))+(-M531*(C$149+C$151*COS(RADIANS(J531))))</f>
        <v>-1404.3577297415841</v>
      </c>
      <c r="O531" s="10"/>
      <c r="P531" s="3">
        <v>-2000</v>
      </c>
      <c r="Q531" s="3">
        <v>-20</v>
      </c>
      <c r="R531" s="10">
        <f t="shared" si="210"/>
        <v>-5.2121212121212608</v>
      </c>
      <c r="S531" s="10">
        <f t="shared" si="211"/>
        <v>-4.8977918416720536</v>
      </c>
      <c r="T531" s="10">
        <f t="shared" si="212"/>
        <v>1.7826504440004718</v>
      </c>
      <c r="U531" s="10">
        <f>(-S531*(C$150-C$151*SIN(RADIANS(Q531))))+(-T531*(C$149+K$151*COS(RADIANS(Q531))))</f>
        <v>122.49839773386054</v>
      </c>
      <c r="W531" s="10">
        <f t="shared" si="213"/>
        <v>-8.8905083330800974</v>
      </c>
      <c r="X531" s="10">
        <f t="shared" si="214"/>
        <v>5.1329373793364041</v>
      </c>
      <c r="Y531" s="10">
        <f t="shared" si="215"/>
        <v>-1281.8593320077234</v>
      </c>
      <c r="AA531" s="3">
        <v>-2000</v>
      </c>
      <c r="AB531" s="3">
        <v>-20</v>
      </c>
      <c r="AC531" s="24">
        <f t="shared" si="204"/>
        <v>-8.8905083330800974</v>
      </c>
      <c r="AD531" s="24">
        <f t="shared" si="205"/>
        <v>5.1329373793364041</v>
      </c>
      <c r="AE531" s="24">
        <f t="shared" si="206"/>
        <v>-1281.8593320077234</v>
      </c>
      <c r="AH531" s="10"/>
      <c r="AI531" s="10"/>
      <c r="AJ531" s="10"/>
      <c r="AK531" s="10"/>
      <c r="AL531" s="10"/>
      <c r="AM531" s="10"/>
      <c r="AN531" s="10"/>
      <c r="AO531" s="10"/>
      <c r="AP531" s="10"/>
      <c r="AQ531" s="10"/>
      <c r="AR531" s="10"/>
      <c r="AS531" s="10"/>
      <c r="AT531" s="10"/>
    </row>
    <row r="532" spans="9:46" x14ac:dyDescent="0.25">
      <c r="I532" s="3">
        <v>-2000</v>
      </c>
      <c r="J532" s="3">
        <v>-40</v>
      </c>
      <c r="K532" s="10">
        <f t="shared" si="207"/>
        <v>-5.2121212121212608</v>
      </c>
      <c r="L532" s="10">
        <f t="shared" si="208"/>
        <v>-3.9927164914080437</v>
      </c>
      <c r="M532" s="10">
        <f t="shared" si="209"/>
        <v>3.3502869353359328</v>
      </c>
      <c r="N532" s="10">
        <f>(L532*(C$150+C$151*SIN(RADIANS(J532))))+(-M532*(C$149+C$151*COS(RADIANS(J532))))</f>
        <v>-1404.3577297415841</v>
      </c>
      <c r="O532" s="10"/>
      <c r="P532" s="3">
        <v>-2000</v>
      </c>
      <c r="Q532" s="3">
        <v>-40</v>
      </c>
      <c r="R532" s="10">
        <f t="shared" si="210"/>
        <v>-5.2121212121212608</v>
      </c>
      <c r="S532" s="10">
        <f t="shared" si="211"/>
        <v>-3.9927164914080437</v>
      </c>
      <c r="T532" s="10">
        <f t="shared" si="212"/>
        <v>3.3502869353359328</v>
      </c>
      <c r="U532" s="10">
        <f>(-S532*(C$150-C$151*SIN(RADIANS(Q532))))+(-T532*(C$149+K$151*COS(RADIANS(Q532))))</f>
        <v>-349.16756249315529</v>
      </c>
      <c r="W532" s="10">
        <f t="shared" si="213"/>
        <v>-7.9854329828160875</v>
      </c>
      <c r="X532" s="10">
        <f t="shared" si="214"/>
        <v>6.7005738706718656</v>
      </c>
      <c r="Y532" s="10">
        <f t="shared" si="215"/>
        <v>-1753.5252922347395</v>
      </c>
      <c r="AA532" s="3">
        <v>-2000</v>
      </c>
      <c r="AB532" s="3">
        <v>-40</v>
      </c>
      <c r="AC532" s="22">
        <f t="shared" si="204"/>
        <v>-7.9854329828160875</v>
      </c>
      <c r="AD532" s="22">
        <f t="shared" si="205"/>
        <v>6.7005738706718656</v>
      </c>
      <c r="AE532" s="22">
        <f t="shared" si="206"/>
        <v>-1753.5252922347395</v>
      </c>
      <c r="AH532" s="10" t="s">
        <v>92</v>
      </c>
      <c r="AI532" s="10">
        <v>-40</v>
      </c>
      <c r="AJ532" s="10">
        <v>-20</v>
      </c>
      <c r="AK532" s="10">
        <v>0</v>
      </c>
      <c r="AL532" s="10">
        <v>20</v>
      </c>
      <c r="AM532" s="10">
        <v>40</v>
      </c>
      <c r="AN532" s="10"/>
      <c r="AO532" s="10"/>
      <c r="AP532" s="10">
        <v>-40</v>
      </c>
      <c r="AQ532" s="10">
        <v>-20</v>
      </c>
      <c r="AR532" s="10">
        <v>0</v>
      </c>
      <c r="AS532" s="10">
        <v>20</v>
      </c>
      <c r="AT532" s="10">
        <v>40</v>
      </c>
    </row>
    <row r="533" spans="9:46" x14ac:dyDescent="0.25">
      <c r="I533" s="3">
        <v>-2000</v>
      </c>
      <c r="J533" s="3">
        <v>-40</v>
      </c>
      <c r="K533" s="10">
        <f t="shared" si="207"/>
        <v>-5.2121212121212608</v>
      </c>
      <c r="L533" s="10">
        <f t="shared" si="208"/>
        <v>-3.9927164914080437</v>
      </c>
      <c r="M533" s="10">
        <f t="shared" si="209"/>
        <v>3.3502869353359328</v>
      </c>
      <c r="N533" s="10">
        <f>(L533*(C$150+C$151*SIN(RADIANS(J533))))+(-M533*(C$149+C$151*COS(RADIANS(J533))))</f>
        <v>-1404.3577297415841</v>
      </c>
      <c r="O533" s="10"/>
      <c r="P533" s="3">
        <v>-4000</v>
      </c>
      <c r="Q533" s="3">
        <v>40</v>
      </c>
      <c r="R533" s="10">
        <f t="shared" si="210"/>
        <v>-97.121212121212153</v>
      </c>
      <c r="S533" s="10">
        <f t="shared" si="211"/>
        <v>-74.399164854434105</v>
      </c>
      <c r="T533" s="10">
        <f t="shared" si="212"/>
        <v>-62.4283117892533</v>
      </c>
      <c r="U533" s="10">
        <f>(-S533*(C$150-C$151*SIN(RADIANS(Q533))))+(-T533*(C$149+K$151*COS(RADIANS(Q533))))</f>
        <v>21386.123888273753</v>
      </c>
      <c r="W533" s="10">
        <f t="shared" si="213"/>
        <v>-78.391881345842151</v>
      </c>
      <c r="X533" s="10">
        <f t="shared" si="214"/>
        <v>-59.07802485391737</v>
      </c>
      <c r="Y533" s="10">
        <f t="shared" si="215"/>
        <v>19981.766158532169</v>
      </c>
      <c r="AA533" s="3">
        <v>-4000</v>
      </c>
      <c r="AB533" s="3">
        <v>40</v>
      </c>
      <c r="AC533" s="15">
        <f t="shared" si="204"/>
        <v>-78.391881345842151</v>
      </c>
      <c r="AD533" s="15">
        <f t="shared" si="205"/>
        <v>-59.07802485391737</v>
      </c>
      <c r="AE533" s="15">
        <f t="shared" si="206"/>
        <v>19981.766158532169</v>
      </c>
      <c r="AH533" s="10">
        <v>4000</v>
      </c>
      <c r="AI533" s="21">
        <f>AE521</f>
        <v>11608.224105032281</v>
      </c>
      <c r="AJ533" s="23">
        <f>AE520</f>
        <v>-5969.5596452883192</v>
      </c>
      <c r="AK533" s="26">
        <f>AE519</f>
        <v>-20828.600153984014</v>
      </c>
      <c r="AL533" s="27">
        <f>AE518</f>
        <v>-33344.790355029239</v>
      </c>
      <c r="AM533" s="29">
        <f>AE517</f>
        <v>-44176.605506289088</v>
      </c>
      <c r="AN533" s="10"/>
      <c r="AO533" s="10">
        <v>4000</v>
      </c>
      <c r="AP533" s="21">
        <f>AE521</f>
        <v>11608.224105032281</v>
      </c>
      <c r="AQ533" s="23">
        <f>AE520</f>
        <v>-5969.5596452883192</v>
      </c>
      <c r="AR533" s="26">
        <f>AE519</f>
        <v>-20828.600153984014</v>
      </c>
      <c r="AS533" s="27">
        <f>AE518</f>
        <v>-33344.790355029239</v>
      </c>
      <c r="AT533" s="29">
        <f>AE517</f>
        <v>-44176.605506289088</v>
      </c>
    </row>
    <row r="534" spans="9:46" x14ac:dyDescent="0.25">
      <c r="I534" s="3">
        <v>-2000</v>
      </c>
      <c r="J534" s="3">
        <v>-40</v>
      </c>
      <c r="K534" s="10">
        <f t="shared" si="207"/>
        <v>-5.2121212121212608</v>
      </c>
      <c r="L534" s="10">
        <f t="shared" si="208"/>
        <v>-3.9927164914080437</v>
      </c>
      <c r="M534" s="10">
        <f t="shared" si="209"/>
        <v>3.3502869353359328</v>
      </c>
      <c r="N534" s="10">
        <f>(L534*(C$150+C$151*SIN(RADIANS(J534))))+(-M534*(C$149+C$151*COS(RADIANS(J534))))</f>
        <v>-1404.3577297415841</v>
      </c>
      <c r="O534" s="10"/>
      <c r="P534" s="3">
        <v>-4000</v>
      </c>
      <c r="Q534" s="3">
        <v>20</v>
      </c>
      <c r="R534" s="10">
        <f t="shared" si="210"/>
        <v>-97.121212121212153</v>
      </c>
      <c r="S534" s="10">
        <f t="shared" si="211"/>
        <v>-91.264086352085982</v>
      </c>
      <c r="T534" s="10">
        <f t="shared" si="212"/>
        <v>-33.217410889659654</v>
      </c>
      <c r="U534" s="10">
        <f>(-S534*(C$150-C$151*SIN(RADIANS(Q534))))+(-T534*(C$149+K$151*COS(RADIANS(Q534))))</f>
        <v>15970.216312643828</v>
      </c>
      <c r="W534" s="10">
        <f t="shared" si="213"/>
        <v>-95.256802843494029</v>
      </c>
      <c r="X534" s="10">
        <f t="shared" si="214"/>
        <v>-29.86712395432372</v>
      </c>
      <c r="Y534" s="10">
        <f t="shared" si="215"/>
        <v>14565.858582902245</v>
      </c>
      <c r="AA534" s="3">
        <v>-4000</v>
      </c>
      <c r="AB534" s="3">
        <v>20</v>
      </c>
      <c r="AC534" s="28">
        <f t="shared" si="204"/>
        <v>-95.256802843494029</v>
      </c>
      <c r="AD534" s="28">
        <f t="shared" si="205"/>
        <v>-29.86712395432372</v>
      </c>
      <c r="AE534" s="28">
        <f t="shared" si="206"/>
        <v>14565.858582902245</v>
      </c>
      <c r="AH534" s="10">
        <v>2000</v>
      </c>
      <c r="AI534" s="21">
        <f>AE526</f>
        <v>-706.02260475527351</v>
      </c>
      <c r="AJ534" s="23">
        <f>AE525</f>
        <v>-1649.3545252093052</v>
      </c>
      <c r="AK534" s="26">
        <f>AE524</f>
        <v>-2446.7819721658361</v>
      </c>
      <c r="AL534" s="27">
        <f>AE523</f>
        <v>-3118.4776709426847</v>
      </c>
      <c r="AM534" s="29">
        <f>AE522</f>
        <v>-3699.7794512911123</v>
      </c>
      <c r="AO534" s="10">
        <v>2000</v>
      </c>
      <c r="AP534" s="21">
        <f>AE526</f>
        <v>-706.02260475527351</v>
      </c>
      <c r="AQ534" s="23">
        <f>AE525</f>
        <v>-1649.3545252093052</v>
      </c>
      <c r="AR534" s="26">
        <f>AE524</f>
        <v>-2446.7819721658361</v>
      </c>
      <c r="AS534" s="27">
        <f>AE523</f>
        <v>-3118.4776709426847</v>
      </c>
      <c r="AT534" s="29">
        <f>AE522</f>
        <v>-3699.7794512911123</v>
      </c>
    </row>
    <row r="535" spans="9:46" x14ac:dyDescent="0.25">
      <c r="I535" s="3">
        <v>-2000</v>
      </c>
      <c r="J535" s="3">
        <v>-40</v>
      </c>
      <c r="K535" s="10">
        <f t="shared" si="207"/>
        <v>-5.2121212121212608</v>
      </c>
      <c r="L535" s="10">
        <f t="shared" si="208"/>
        <v>-3.9927164914080437</v>
      </c>
      <c r="M535" s="10">
        <f t="shared" si="209"/>
        <v>3.3502869353359328</v>
      </c>
      <c r="N535" s="10">
        <f>(L535*(C$150+C$151*SIN(RADIANS(J535))))+(-M535*(C$149+C$151*COS(RADIANS(J535))))</f>
        <v>-1404.3577297415841</v>
      </c>
      <c r="O535" s="10"/>
      <c r="P535" s="3">
        <v>-4000</v>
      </c>
      <c r="Q535" s="3">
        <v>0</v>
      </c>
      <c r="R535" s="10">
        <f t="shared" si="210"/>
        <v>-97.121212121212153</v>
      </c>
      <c r="S535" s="10">
        <f t="shared" si="211"/>
        <v>-97.121212121212153</v>
      </c>
      <c r="T535" s="10">
        <f t="shared" si="212"/>
        <v>0</v>
      </c>
      <c r="U535" s="10">
        <f>(-S535*(C$150-C$151*SIN(RADIANS(Q535))))+(-T535*(C$149+K$151*COS(RADIANS(Q535))))</f>
        <v>9712.1212121212156</v>
      </c>
      <c r="W535" s="10">
        <f t="shared" si="213"/>
        <v>-101.1139286126202</v>
      </c>
      <c r="X535" s="10">
        <f t="shared" si="214"/>
        <v>3.3502869353359328</v>
      </c>
      <c r="Y535" s="10">
        <f t="shared" si="215"/>
        <v>8307.7634823796325</v>
      </c>
      <c r="AA535" s="3">
        <v>-4000</v>
      </c>
      <c r="AB535" s="3">
        <v>0</v>
      </c>
      <c r="AC535" s="25">
        <f t="shared" si="204"/>
        <v>-101.1139286126202</v>
      </c>
      <c r="AD535" s="25">
        <f t="shared" si="205"/>
        <v>3.3502869353359328</v>
      </c>
      <c r="AE535" s="25">
        <f t="shared" si="206"/>
        <v>8307.7634823796325</v>
      </c>
      <c r="AH535" s="10">
        <v>0</v>
      </c>
      <c r="AI535" s="20"/>
      <c r="AJ535" s="20"/>
      <c r="AK535" s="20"/>
      <c r="AL535" s="20"/>
      <c r="AM535" s="20"/>
      <c r="AO535" s="10">
        <v>0</v>
      </c>
      <c r="AP535" s="20"/>
      <c r="AQ535" s="20"/>
      <c r="AR535" s="20"/>
      <c r="AS535" s="20"/>
      <c r="AT535" s="20"/>
    </row>
    <row r="536" spans="9:46" x14ac:dyDescent="0.25">
      <c r="I536" s="3">
        <v>-2000</v>
      </c>
      <c r="J536" s="3">
        <v>-40</v>
      </c>
      <c r="K536" s="10">
        <f t="shared" si="207"/>
        <v>-5.2121212121212608</v>
      </c>
      <c r="L536" s="10">
        <f t="shared" si="208"/>
        <v>-3.9927164914080437</v>
      </c>
      <c r="M536" s="10">
        <f t="shared" si="209"/>
        <v>3.3502869353359328</v>
      </c>
      <c r="N536" s="10">
        <f>(L536*(C$150+C$151*SIN(RADIANS(J536))))+(-M536*(C$149+C$151*COS(RADIANS(J536))))</f>
        <v>-1404.3577297415841</v>
      </c>
      <c r="O536" s="10"/>
      <c r="P536" s="3">
        <v>-4000</v>
      </c>
      <c r="Q536" s="3">
        <v>-20</v>
      </c>
      <c r="R536" s="10">
        <f t="shared" si="210"/>
        <v>-97.121212121212153</v>
      </c>
      <c r="S536" s="10">
        <f t="shared" si="211"/>
        <v>-91.264086352085982</v>
      </c>
      <c r="T536" s="10">
        <f t="shared" si="212"/>
        <v>33.217410889659654</v>
      </c>
      <c r="U536" s="10">
        <f>(-S536*(C$150-C$151*SIN(RADIANS(Q536))))+(-T536*(C$149+K$151*COS(RADIANS(Q536))))</f>
        <v>2282.6009577733676</v>
      </c>
      <c r="W536" s="10">
        <f t="shared" si="213"/>
        <v>-95.256802843494029</v>
      </c>
      <c r="X536" s="10">
        <f t="shared" si="214"/>
        <v>36.567697824995584</v>
      </c>
      <c r="Y536" s="10">
        <f t="shared" si="215"/>
        <v>878.24322803178347</v>
      </c>
      <c r="AA536" s="3">
        <v>-4000</v>
      </c>
      <c r="AB536" s="3">
        <v>-20</v>
      </c>
      <c r="AC536" s="24">
        <f t="shared" si="204"/>
        <v>-95.256802843494029</v>
      </c>
      <c r="AD536" s="24">
        <f t="shared" si="205"/>
        <v>36.567697824995584</v>
      </c>
      <c r="AE536" s="24">
        <f t="shared" si="206"/>
        <v>878.24322803178347</v>
      </c>
      <c r="AH536" s="10">
        <v>-2000</v>
      </c>
      <c r="AI536" s="21">
        <f>AE532</f>
        <v>-1753.5252922347395</v>
      </c>
      <c r="AJ536" s="23">
        <f>AE531</f>
        <v>-1281.8593320077234</v>
      </c>
      <c r="AK536" s="26">
        <f>AE530</f>
        <v>-883.14560852945806</v>
      </c>
      <c r="AL536" s="27">
        <f>AE529</f>
        <v>-547.29775914103379</v>
      </c>
      <c r="AM536" s="29">
        <f>AE528</f>
        <v>-256.64686896681997</v>
      </c>
      <c r="AO536" s="10">
        <v>-2000</v>
      </c>
      <c r="AP536" s="21">
        <f>AE532</f>
        <v>-1753.5252922347395</v>
      </c>
      <c r="AQ536" s="23">
        <f>AE531</f>
        <v>-1281.8593320077234</v>
      </c>
      <c r="AR536" s="26">
        <f>AE530</f>
        <v>-883.14560852945806</v>
      </c>
      <c r="AS536" s="27">
        <f>AE529</f>
        <v>-547.29775914103379</v>
      </c>
      <c r="AT536" s="29">
        <f>AE528</f>
        <v>-256.64686896681997</v>
      </c>
    </row>
    <row r="537" spans="9:46" x14ac:dyDescent="0.25">
      <c r="I537" s="3">
        <v>-2000</v>
      </c>
      <c r="J537" s="3">
        <v>-40</v>
      </c>
      <c r="K537" s="10">
        <f t="shared" si="207"/>
        <v>-5.2121212121212608</v>
      </c>
      <c r="L537" s="10">
        <f t="shared" si="208"/>
        <v>-3.9927164914080437</v>
      </c>
      <c r="M537" s="10">
        <f t="shared" si="209"/>
        <v>3.3502869353359328</v>
      </c>
      <c r="N537" s="10">
        <f>(L537*(C$150+C$151*SIN(RADIANS(J537))))+(-M537*(C$149+C$151*COS(RADIANS(J537))))</f>
        <v>-1404.3577297415841</v>
      </c>
      <c r="O537" s="10"/>
      <c r="P537" s="3">
        <v>-4000</v>
      </c>
      <c r="Q537" s="3">
        <v>-40</v>
      </c>
      <c r="R537" s="10">
        <f t="shared" si="210"/>
        <v>-97.121212121212153</v>
      </c>
      <c r="S537" s="10">
        <f t="shared" si="211"/>
        <v>-74.399164854434105</v>
      </c>
      <c r="T537" s="10">
        <f t="shared" si="212"/>
        <v>62.4283117892533</v>
      </c>
      <c r="U537" s="10">
        <f>(-S537*(C$150-C$151*SIN(RADIANS(Q537))))+(-T537*(C$149+K$151*COS(RADIANS(Q537))))</f>
        <v>-6506.2909173869321</v>
      </c>
      <c r="W537" s="10">
        <f t="shared" si="213"/>
        <v>-78.391881345842151</v>
      </c>
      <c r="X537" s="10">
        <f t="shared" si="214"/>
        <v>65.77859872458923</v>
      </c>
      <c r="Y537" s="10">
        <f t="shared" si="215"/>
        <v>-7910.6486471285161</v>
      </c>
      <c r="AA537" s="3">
        <v>-4000</v>
      </c>
      <c r="AB537" s="3">
        <v>-40</v>
      </c>
      <c r="AC537" s="22">
        <f t="shared" si="204"/>
        <v>-78.391881345842151</v>
      </c>
      <c r="AD537" s="22">
        <f t="shared" si="205"/>
        <v>65.77859872458923</v>
      </c>
      <c r="AE537" s="22">
        <f t="shared" si="206"/>
        <v>-7910.6486471285161</v>
      </c>
      <c r="AH537" s="10">
        <v>-4000</v>
      </c>
      <c r="AI537" s="21">
        <f>AE537</f>
        <v>-7910.6486471285161</v>
      </c>
      <c r="AJ537" s="23">
        <f>AE536</f>
        <v>878.24322803178347</v>
      </c>
      <c r="AK537" s="26">
        <f>AE535</f>
        <v>8307.7634823796325</v>
      </c>
      <c r="AL537" s="27">
        <f>AE534</f>
        <v>14565.858582902245</v>
      </c>
      <c r="AM537" s="29">
        <f>AE533</f>
        <v>19981.766158532169</v>
      </c>
      <c r="AO537" s="10">
        <v>-4000</v>
      </c>
      <c r="AP537" s="21">
        <f>AE537</f>
        <v>-7910.6486471285161</v>
      </c>
      <c r="AQ537" s="23">
        <f>AE536</f>
        <v>878.24322803178347</v>
      </c>
      <c r="AR537" s="26">
        <f>AE535</f>
        <v>8307.7634823796325</v>
      </c>
      <c r="AS537" s="27">
        <f>AE534</f>
        <v>14565.858582902245</v>
      </c>
      <c r="AT537" s="29">
        <f>AE533</f>
        <v>19981.766158532169</v>
      </c>
    </row>
    <row r="539" spans="9:46" x14ac:dyDescent="0.25">
      <c r="I539" s="3">
        <v>-4000</v>
      </c>
      <c r="J539" s="3">
        <v>40</v>
      </c>
      <c r="K539" s="10">
        <f>IF(I539&gt;0,(C$153*I539^2+C$154*I539+C$155),IF(I539&lt;0,-(C$157*(-I539)^2+C$158*(-I539)+C$159),0))</f>
        <v>-97.121212121212153</v>
      </c>
      <c r="L539" s="10">
        <f>K539*COS(RADIANS(J539))</f>
        <v>-74.399164854434105</v>
      </c>
      <c r="M539" s="10">
        <f>K539*SIN(RADIANS(J539))</f>
        <v>-62.4283117892533</v>
      </c>
      <c r="N539" s="10">
        <f>(L539*(C$150+C$151*SIN(RADIANS(J539))))+(-M539*(C$149+C$151*COS(RADIANS(J539))))</f>
        <v>11288.577051332579</v>
      </c>
      <c r="O539" s="10"/>
      <c r="P539" s="3">
        <v>4000</v>
      </c>
      <c r="Q539" s="3">
        <v>40</v>
      </c>
      <c r="R539" s="10">
        <f>IF(P539&gt;0,(C$153*P539^2+C$154*P539+C$155),IF(P539&lt;0,-(C$157*(-P539)^2+C$158*(-P539)+C$159),0))</f>
        <v>194.24242424242431</v>
      </c>
      <c r="S539" s="10">
        <f>R539*COS(RADIANS(Q539))</f>
        <v>148.79832970886821</v>
      </c>
      <c r="T539" s="10">
        <f>R539*SIN(RADIANS(Q539))</f>
        <v>124.8566235785066</v>
      </c>
      <c r="U539" s="10">
        <f>(-S539*(C$150-C$151*SIN(RADIANS(Q539))))+(-T539*(C$149+K$151*COS(RADIANS(Q539))))</f>
        <v>-42772.247776547505</v>
      </c>
      <c r="W539" s="10">
        <f>L539+S539</f>
        <v>74.399164854434105</v>
      </c>
      <c r="X539" s="10">
        <f>M539+T539</f>
        <v>62.4283117892533</v>
      </c>
      <c r="Y539" s="10">
        <f>N539+U539</f>
        <v>-31483.670725214928</v>
      </c>
      <c r="AA539" s="3">
        <v>4000</v>
      </c>
      <c r="AB539" s="3">
        <v>40</v>
      </c>
      <c r="AC539" s="15">
        <f t="shared" ref="AC539:AC559" si="216">W539</f>
        <v>74.399164854434105</v>
      </c>
      <c r="AD539" s="15">
        <f t="shared" ref="AD539:AD559" si="217">X539</f>
        <v>62.4283117892533</v>
      </c>
      <c r="AE539" s="15">
        <f t="shared" ref="AE539:AE559" si="218">Y539</f>
        <v>-31483.670725214928</v>
      </c>
      <c r="AH539" s="10">
        <v>4000</v>
      </c>
      <c r="AI539" s="21">
        <f>AC543</f>
        <v>74.399164854434105</v>
      </c>
      <c r="AJ539" s="23">
        <f>AC542</f>
        <v>108.12900784973786</v>
      </c>
      <c r="AK539" s="26">
        <f>AC541</f>
        <v>119.8432593879902</v>
      </c>
      <c r="AL539" s="27">
        <f>AC540</f>
        <v>108.12900784973786</v>
      </c>
      <c r="AM539" s="29">
        <f>AC539</f>
        <v>74.399164854434105</v>
      </c>
      <c r="AN539" s="10"/>
      <c r="AO539" s="10">
        <v>4000</v>
      </c>
      <c r="AP539" s="21">
        <f>AC543</f>
        <v>74.399164854434105</v>
      </c>
      <c r="AQ539" s="23">
        <f>AC542</f>
        <v>108.12900784973786</v>
      </c>
      <c r="AR539" s="26">
        <f>AC541</f>
        <v>119.8432593879902</v>
      </c>
      <c r="AS539" s="27">
        <f>AC540</f>
        <v>108.12900784973786</v>
      </c>
      <c r="AT539" s="29">
        <f>AC539</f>
        <v>74.399164854434105</v>
      </c>
    </row>
    <row r="540" spans="9:46" x14ac:dyDescent="0.25">
      <c r="I540" s="3">
        <v>-4000</v>
      </c>
      <c r="J540" s="3">
        <v>40</v>
      </c>
      <c r="K540" s="10">
        <f t="shared" ref="K540:K559" si="219">IF(I540&gt;0,(C$153*I540^2+C$154*I540+C$155),IF(I540&lt;0,-(C$157*(-I540)^2+C$158*(-I540)+C$159),0))</f>
        <v>-97.121212121212153</v>
      </c>
      <c r="L540" s="10">
        <f t="shared" ref="L540:L559" si="220">K540*COS(RADIANS(J540))</f>
        <v>-74.399164854434105</v>
      </c>
      <c r="M540" s="10">
        <f t="shared" ref="M540:M559" si="221">K540*SIN(RADIANS(J540))</f>
        <v>-62.4283117892533</v>
      </c>
      <c r="N540" s="10">
        <f>(L540*(C$150+C$151*SIN(RADIANS(J540))))+(-M540*(C$149+C$151*COS(RADIANS(J540))))</f>
        <v>11288.577051332579</v>
      </c>
      <c r="O540" s="10"/>
      <c r="P540" s="3">
        <v>4000</v>
      </c>
      <c r="Q540" s="3">
        <v>20</v>
      </c>
      <c r="R540" s="10">
        <f t="shared" ref="R540:R559" si="222">IF(P540&gt;0,(C$153*P540^2+C$154*P540+C$155),IF(P540&lt;0,-(C$157*(-P540)^2+C$158*(-P540)+C$159),0))</f>
        <v>194.24242424242431</v>
      </c>
      <c r="S540" s="10">
        <f t="shared" ref="S540:S559" si="223">R540*COS(RADIANS(Q540))</f>
        <v>182.52817270417196</v>
      </c>
      <c r="T540" s="10">
        <f t="shared" ref="T540:T559" si="224">R540*SIN(RADIANS(Q540))</f>
        <v>66.434821779319307</v>
      </c>
      <c r="U540" s="10">
        <f>(-S540*(C$150-C$151*SIN(RADIANS(Q540))))+(-T540*(C$149+K$151*COS(RADIANS(Q540))))</f>
        <v>-31940.432625287656</v>
      </c>
      <c r="W540" s="10">
        <f t="shared" ref="W540:W559" si="225">L540+S540</f>
        <v>108.12900784973786</v>
      </c>
      <c r="X540" s="10">
        <f t="shared" ref="X540:X559" si="226">M540+T540</f>
        <v>4.0065099900660073</v>
      </c>
      <c r="Y540" s="10">
        <f t="shared" ref="Y540:Y559" si="227">N540+U540</f>
        <v>-20651.855573955079</v>
      </c>
      <c r="AA540" s="3">
        <v>4000</v>
      </c>
      <c r="AB540" s="3">
        <v>20</v>
      </c>
      <c r="AC540" s="28">
        <f t="shared" si="216"/>
        <v>108.12900784973786</v>
      </c>
      <c r="AD540" s="28">
        <f t="shared" si="217"/>
        <v>4.0065099900660073</v>
      </c>
      <c r="AE540" s="28">
        <f t="shared" si="218"/>
        <v>-20651.855573955079</v>
      </c>
      <c r="AH540" s="10">
        <v>2000</v>
      </c>
      <c r="AI540" s="21">
        <f>AC548</f>
        <v>-66.413731871618012</v>
      </c>
      <c r="AJ540" s="23">
        <f>AC547</f>
        <v>-64.603581171089999</v>
      </c>
      <c r="AK540" s="26">
        <f>AC546</f>
        <v>-63.974922430191583</v>
      </c>
      <c r="AL540" s="27">
        <f>AC545</f>
        <v>-64.603581171089999</v>
      </c>
      <c r="AM540" s="29">
        <f>AC544</f>
        <v>-66.413731871618012</v>
      </c>
      <c r="AN540" s="10"/>
      <c r="AO540" s="10">
        <v>2000</v>
      </c>
      <c r="AP540" s="21">
        <f>AC548</f>
        <v>-66.413731871618012</v>
      </c>
      <c r="AQ540" s="23">
        <f>AC547</f>
        <v>-64.603581171089999</v>
      </c>
      <c r="AR540" s="26">
        <f>AC546</f>
        <v>-63.974922430191583</v>
      </c>
      <c r="AS540" s="27">
        <f>AC545</f>
        <v>-64.603581171089999</v>
      </c>
      <c r="AT540" s="29">
        <f>AC544</f>
        <v>-66.413731871618012</v>
      </c>
    </row>
    <row r="541" spans="9:46" x14ac:dyDescent="0.25">
      <c r="I541" s="3">
        <v>-4000</v>
      </c>
      <c r="J541" s="3">
        <v>40</v>
      </c>
      <c r="K541" s="10">
        <f t="shared" si="219"/>
        <v>-97.121212121212153</v>
      </c>
      <c r="L541" s="10">
        <f t="shared" si="220"/>
        <v>-74.399164854434105</v>
      </c>
      <c r="M541" s="10">
        <f t="shared" si="221"/>
        <v>-62.4283117892533</v>
      </c>
      <c r="N541" s="10">
        <f>(L541*(C$150+C$151*SIN(RADIANS(J541))))+(-M541*(C$149+C$151*COS(RADIANS(J541))))</f>
        <v>11288.577051332579</v>
      </c>
      <c r="O541" s="10"/>
      <c r="P541" s="3">
        <v>4000</v>
      </c>
      <c r="Q541" s="3">
        <v>0</v>
      </c>
      <c r="R541" s="10">
        <f t="shared" si="222"/>
        <v>194.24242424242431</v>
      </c>
      <c r="S541" s="10">
        <f t="shared" si="223"/>
        <v>194.24242424242431</v>
      </c>
      <c r="T541" s="10">
        <f t="shared" si="224"/>
        <v>0</v>
      </c>
      <c r="U541" s="10">
        <f>(-S541*(C$150-C$151*SIN(RADIANS(Q541))))+(-T541*(C$149+K$151*COS(RADIANS(Q541))))</f>
        <v>-19424.242424242431</v>
      </c>
      <c r="W541" s="10">
        <f t="shared" si="225"/>
        <v>119.8432593879902</v>
      </c>
      <c r="X541" s="10">
        <f t="shared" si="226"/>
        <v>-62.4283117892533</v>
      </c>
      <c r="Y541" s="10">
        <f t="shared" si="227"/>
        <v>-8135.6653729098525</v>
      </c>
      <c r="AA541" s="3">
        <v>4000</v>
      </c>
      <c r="AB541" s="3">
        <v>0</v>
      </c>
      <c r="AC541" s="25">
        <f t="shared" si="216"/>
        <v>119.8432593879902</v>
      </c>
      <c r="AD541" s="25">
        <f t="shared" si="217"/>
        <v>-62.4283117892533</v>
      </c>
      <c r="AE541" s="25">
        <f t="shared" si="218"/>
        <v>-8135.6653729098525</v>
      </c>
      <c r="AH541" s="10">
        <v>0</v>
      </c>
      <c r="AI541" s="20"/>
      <c r="AJ541" s="20"/>
      <c r="AK541" s="20"/>
      <c r="AL541" s="20"/>
      <c r="AM541" s="20"/>
      <c r="AN541" s="10"/>
      <c r="AO541" s="10">
        <v>0</v>
      </c>
      <c r="AP541" s="20"/>
      <c r="AQ541" s="20"/>
      <c r="AR541" s="20"/>
      <c r="AS541" s="20"/>
      <c r="AT541" s="20"/>
    </row>
    <row r="542" spans="9:46" x14ac:dyDescent="0.25">
      <c r="I542" s="3">
        <v>-4000</v>
      </c>
      <c r="J542" s="3">
        <v>40</v>
      </c>
      <c r="K542" s="10">
        <f t="shared" si="219"/>
        <v>-97.121212121212153</v>
      </c>
      <c r="L542" s="10">
        <f t="shared" si="220"/>
        <v>-74.399164854434105</v>
      </c>
      <c r="M542" s="10">
        <f t="shared" si="221"/>
        <v>-62.4283117892533</v>
      </c>
      <c r="N542" s="10">
        <f>(L542*(C$150+C$151*SIN(RADIANS(J542))))+(-M542*(C$149+C$151*COS(RADIANS(J542))))</f>
        <v>11288.577051332579</v>
      </c>
      <c r="O542" s="10"/>
      <c r="P542" s="3">
        <v>4000</v>
      </c>
      <c r="Q542" s="3">
        <v>-20</v>
      </c>
      <c r="R542" s="10">
        <f t="shared" si="222"/>
        <v>194.24242424242431</v>
      </c>
      <c r="S542" s="10">
        <f t="shared" si="223"/>
        <v>182.52817270417196</v>
      </c>
      <c r="T542" s="10">
        <f t="shared" si="224"/>
        <v>-66.434821779319307</v>
      </c>
      <c r="U542" s="10">
        <f>(-S542*(C$150-C$151*SIN(RADIANS(Q542))))+(-T542*(C$149+K$151*COS(RADIANS(Q542))))</f>
        <v>-4565.2019155467351</v>
      </c>
      <c r="W542" s="10">
        <f t="shared" si="225"/>
        <v>108.12900784973786</v>
      </c>
      <c r="X542" s="10">
        <f t="shared" si="226"/>
        <v>-128.86313356857261</v>
      </c>
      <c r="Y542" s="10">
        <f t="shared" si="227"/>
        <v>6723.3751357858437</v>
      </c>
      <c r="AA542" s="3">
        <v>4000</v>
      </c>
      <c r="AB542" s="3">
        <v>-20</v>
      </c>
      <c r="AC542" s="24">
        <f t="shared" si="216"/>
        <v>108.12900784973786</v>
      </c>
      <c r="AD542" s="24">
        <f t="shared" si="217"/>
        <v>-128.86313356857261</v>
      </c>
      <c r="AE542" s="24">
        <f t="shared" si="218"/>
        <v>6723.3751357858437</v>
      </c>
      <c r="AH542" s="10">
        <v>-2000</v>
      </c>
      <c r="AI542" s="21">
        <f>AC554</f>
        <v>-78.391881345842151</v>
      </c>
      <c r="AJ542" s="23">
        <f>AC553</f>
        <v>-79.296956696106164</v>
      </c>
      <c r="AK542" s="26">
        <f>AC552</f>
        <v>-79.611286066555365</v>
      </c>
      <c r="AL542" s="27">
        <f>AC551</f>
        <v>-79.296956696106164</v>
      </c>
      <c r="AM542" s="29">
        <f>AC550</f>
        <v>-78.391881345842151</v>
      </c>
      <c r="AN542" s="10"/>
      <c r="AO542" s="10">
        <v>-2000</v>
      </c>
      <c r="AP542" s="21">
        <f>AC554</f>
        <v>-78.391881345842151</v>
      </c>
      <c r="AQ542" s="23">
        <f>AC553</f>
        <v>-79.296956696106164</v>
      </c>
      <c r="AR542" s="26">
        <f>AC552</f>
        <v>-79.611286066555365</v>
      </c>
      <c r="AS542" s="27">
        <f>AC551</f>
        <v>-79.296956696106164</v>
      </c>
      <c r="AT542" s="29">
        <f>AC550</f>
        <v>-78.391881345842151</v>
      </c>
    </row>
    <row r="543" spans="9:46" x14ac:dyDescent="0.25">
      <c r="I543" s="3">
        <v>-4000</v>
      </c>
      <c r="J543" s="3">
        <v>40</v>
      </c>
      <c r="K543" s="10">
        <f t="shared" si="219"/>
        <v>-97.121212121212153</v>
      </c>
      <c r="L543" s="10">
        <f t="shared" si="220"/>
        <v>-74.399164854434105</v>
      </c>
      <c r="M543" s="10">
        <f t="shared" si="221"/>
        <v>-62.4283117892533</v>
      </c>
      <c r="N543" s="10">
        <f>(L543*(C$150+C$151*SIN(RADIANS(J543))))+(-M543*(C$149+C$151*COS(RADIANS(J543))))</f>
        <v>11288.577051332579</v>
      </c>
      <c r="O543" s="10"/>
      <c r="P543" s="3">
        <v>4000</v>
      </c>
      <c r="Q543" s="3">
        <v>-40</v>
      </c>
      <c r="R543" s="10">
        <f t="shared" si="222"/>
        <v>194.24242424242431</v>
      </c>
      <c r="S543" s="10">
        <f t="shared" si="223"/>
        <v>148.79832970886821</v>
      </c>
      <c r="T543" s="10">
        <f t="shared" si="224"/>
        <v>-124.8566235785066</v>
      </c>
      <c r="U543" s="10">
        <f>(-S543*(C$150-C$151*SIN(RADIANS(Q543))))+(-T543*(C$149+K$151*COS(RADIANS(Q543))))</f>
        <v>13012.581834773864</v>
      </c>
      <c r="W543" s="10">
        <f t="shared" si="225"/>
        <v>74.399164854434105</v>
      </c>
      <c r="X543" s="10">
        <f t="shared" si="226"/>
        <v>-187.28493536775989</v>
      </c>
      <c r="Y543" s="10">
        <f t="shared" si="227"/>
        <v>24301.158886106445</v>
      </c>
      <c r="AA543" s="3">
        <v>4000</v>
      </c>
      <c r="AB543" s="3">
        <v>-40</v>
      </c>
      <c r="AC543" s="22">
        <f t="shared" si="216"/>
        <v>74.399164854434105</v>
      </c>
      <c r="AD543" s="22">
        <f t="shared" si="217"/>
        <v>-187.28493536775989</v>
      </c>
      <c r="AE543" s="22">
        <f t="shared" si="218"/>
        <v>24301.158886106445</v>
      </c>
      <c r="AH543" s="10">
        <v>-4000</v>
      </c>
      <c r="AI543" s="21">
        <f>AC559</f>
        <v>-148.79832970886821</v>
      </c>
      <c r="AJ543" s="23">
        <f>AC558</f>
        <v>-165.6632512065201</v>
      </c>
      <c r="AK543" s="26">
        <f>AC557</f>
        <v>-171.52037697564626</v>
      </c>
      <c r="AL543" s="27">
        <f>AC556</f>
        <v>-165.6632512065201</v>
      </c>
      <c r="AM543" s="29">
        <f>AC555</f>
        <v>-148.79832970886821</v>
      </c>
      <c r="AN543" s="10"/>
      <c r="AO543" s="10">
        <v>-4000</v>
      </c>
      <c r="AP543" s="21">
        <f>AC559</f>
        <v>-148.79832970886821</v>
      </c>
      <c r="AQ543" s="23">
        <f>AC558</f>
        <v>-165.6632512065201</v>
      </c>
      <c r="AR543" s="26">
        <f>AC557</f>
        <v>-171.52037697564626</v>
      </c>
      <c r="AS543" s="27">
        <f>AC556</f>
        <v>-165.6632512065201</v>
      </c>
      <c r="AT543" s="29">
        <f>AC555</f>
        <v>-148.79832970886821</v>
      </c>
    </row>
    <row r="544" spans="9:46" x14ac:dyDescent="0.25">
      <c r="I544" s="3">
        <v>-4000</v>
      </c>
      <c r="J544" s="3">
        <v>40</v>
      </c>
      <c r="K544" s="10">
        <f t="shared" si="219"/>
        <v>-97.121212121212153</v>
      </c>
      <c r="L544" s="10">
        <f t="shared" si="220"/>
        <v>-74.399164854434105</v>
      </c>
      <c r="M544" s="10">
        <f t="shared" si="221"/>
        <v>-62.4283117892533</v>
      </c>
      <c r="N544" s="10">
        <f>(L544*(C$150+C$151*SIN(RADIANS(J544))))+(-M544*(C$149+C$151*COS(RADIANS(J544))))</f>
        <v>11288.577051332579</v>
      </c>
      <c r="O544" s="10"/>
      <c r="P544" s="3">
        <v>2000</v>
      </c>
      <c r="Q544" s="3">
        <v>40</v>
      </c>
      <c r="R544" s="10">
        <f t="shared" si="222"/>
        <v>10.424242424242522</v>
      </c>
      <c r="S544" s="10">
        <f t="shared" si="223"/>
        <v>7.9854329828160875</v>
      </c>
      <c r="T544" s="10">
        <f t="shared" si="224"/>
        <v>6.7005738706718656</v>
      </c>
      <c r="U544" s="10">
        <f>(-S544*(C$150-C$151*SIN(RADIANS(Q544))))+(-T544*(C$149+K$151*COS(RADIANS(Q544))))</f>
        <v>-2295.4217215495282</v>
      </c>
      <c r="W544" s="10">
        <f t="shared" si="225"/>
        <v>-66.413731871618012</v>
      </c>
      <c r="X544" s="10">
        <f t="shared" si="226"/>
        <v>-55.727737918581433</v>
      </c>
      <c r="Y544" s="10">
        <f t="shared" si="227"/>
        <v>8993.1553297830505</v>
      </c>
      <c r="AA544" s="3">
        <v>2000</v>
      </c>
      <c r="AB544" s="3">
        <v>40</v>
      </c>
      <c r="AC544" s="15">
        <f t="shared" si="216"/>
        <v>-66.413731871618012</v>
      </c>
      <c r="AD544" s="15">
        <f t="shared" si="217"/>
        <v>-55.727737918581433</v>
      </c>
      <c r="AE544" s="15">
        <f t="shared" si="218"/>
        <v>8993.1553297830505</v>
      </c>
      <c r="AH544" s="10"/>
      <c r="AI544" s="10"/>
      <c r="AJ544" s="10"/>
      <c r="AK544" s="10"/>
      <c r="AL544" s="10"/>
      <c r="AM544" s="10"/>
      <c r="AN544" s="10"/>
      <c r="AO544" s="10"/>
      <c r="AP544" s="10"/>
      <c r="AQ544" s="10"/>
      <c r="AR544" s="10"/>
      <c r="AS544" s="10"/>
      <c r="AT544" s="10"/>
    </row>
    <row r="545" spans="9:46" x14ac:dyDescent="0.25">
      <c r="I545" s="3">
        <v>-4000</v>
      </c>
      <c r="J545" s="3">
        <v>40</v>
      </c>
      <c r="K545" s="10">
        <f t="shared" si="219"/>
        <v>-97.121212121212153</v>
      </c>
      <c r="L545" s="10">
        <f t="shared" si="220"/>
        <v>-74.399164854434105</v>
      </c>
      <c r="M545" s="10">
        <f t="shared" si="221"/>
        <v>-62.4283117892533</v>
      </c>
      <c r="N545" s="10">
        <f>(L545*(C$150+C$151*SIN(RADIANS(J545))))+(-M545*(C$149+C$151*COS(RADIANS(J545))))</f>
        <v>11288.577051332579</v>
      </c>
      <c r="O545" s="10"/>
      <c r="P545" s="3">
        <v>2000</v>
      </c>
      <c r="Q545" s="3">
        <v>20</v>
      </c>
      <c r="R545" s="10">
        <f t="shared" si="222"/>
        <v>10.424242424242522</v>
      </c>
      <c r="S545" s="10">
        <f t="shared" si="223"/>
        <v>9.7955836833441072</v>
      </c>
      <c r="T545" s="10">
        <f t="shared" si="224"/>
        <v>3.5653008880009436</v>
      </c>
      <c r="U545" s="10">
        <f>(-S545*(C$150-C$151*SIN(RADIANS(Q545))))+(-T545*(C$149+K$151*COS(RADIANS(Q545))))</f>
        <v>-1714.1199412011006</v>
      </c>
      <c r="W545" s="10">
        <f t="shared" si="225"/>
        <v>-64.603581171089999</v>
      </c>
      <c r="X545" s="10">
        <f t="shared" si="226"/>
        <v>-58.863010901252359</v>
      </c>
      <c r="Y545" s="10">
        <f t="shared" si="227"/>
        <v>9574.4571101314777</v>
      </c>
      <c r="AA545" s="3">
        <v>2000</v>
      </c>
      <c r="AB545" s="3">
        <v>20</v>
      </c>
      <c r="AC545" s="28">
        <f t="shared" si="216"/>
        <v>-64.603581171089999</v>
      </c>
      <c r="AD545" s="28">
        <f t="shared" si="217"/>
        <v>-58.863010901252359</v>
      </c>
      <c r="AE545" s="28">
        <f t="shared" si="218"/>
        <v>9574.4571101314777</v>
      </c>
      <c r="AH545" s="10"/>
      <c r="AI545" s="10"/>
      <c r="AJ545" s="10"/>
      <c r="AK545" s="10"/>
      <c r="AL545" s="10"/>
      <c r="AM545" s="10"/>
      <c r="AN545" s="10"/>
      <c r="AO545" s="10"/>
      <c r="AP545" s="10"/>
      <c r="AQ545" s="10"/>
      <c r="AR545" s="10"/>
      <c r="AS545" s="10"/>
      <c r="AT545" s="10"/>
    </row>
    <row r="546" spans="9:46" x14ac:dyDescent="0.25">
      <c r="I546" s="3">
        <v>-4000</v>
      </c>
      <c r="J546" s="3">
        <v>40</v>
      </c>
      <c r="K546" s="10">
        <f t="shared" si="219"/>
        <v>-97.121212121212153</v>
      </c>
      <c r="L546" s="10">
        <f t="shared" si="220"/>
        <v>-74.399164854434105</v>
      </c>
      <c r="M546" s="10">
        <f t="shared" si="221"/>
        <v>-62.4283117892533</v>
      </c>
      <c r="N546" s="10">
        <f>(L546*(C$150+C$151*SIN(RADIANS(J546))))+(-M546*(C$149+C$151*COS(RADIANS(J546))))</f>
        <v>11288.577051332579</v>
      </c>
      <c r="O546" s="10"/>
      <c r="P546" s="3">
        <v>2000</v>
      </c>
      <c r="Q546" s="3">
        <v>0</v>
      </c>
      <c r="R546" s="10">
        <f t="shared" si="222"/>
        <v>10.424242424242522</v>
      </c>
      <c r="S546" s="10">
        <f t="shared" si="223"/>
        <v>10.424242424242522</v>
      </c>
      <c r="T546" s="10">
        <f t="shared" si="224"/>
        <v>0</v>
      </c>
      <c r="U546" s="10">
        <f>(-S546*(C$150-C$151*SIN(RADIANS(Q546))))+(-T546*(C$149+K$151*COS(RADIANS(Q546))))</f>
        <v>-1042.424242424252</v>
      </c>
      <c r="W546" s="10">
        <f t="shared" si="225"/>
        <v>-63.974922430191583</v>
      </c>
      <c r="X546" s="10">
        <f t="shared" si="226"/>
        <v>-62.4283117892533</v>
      </c>
      <c r="Y546" s="10">
        <f t="shared" si="227"/>
        <v>10246.152808908326</v>
      </c>
      <c r="AA546" s="3">
        <v>2000</v>
      </c>
      <c r="AB546" s="3">
        <v>0</v>
      </c>
      <c r="AC546" s="25">
        <f t="shared" si="216"/>
        <v>-63.974922430191583</v>
      </c>
      <c r="AD546" s="25">
        <f t="shared" si="217"/>
        <v>-62.4283117892533</v>
      </c>
      <c r="AE546" s="25">
        <f t="shared" si="218"/>
        <v>10246.152808908326</v>
      </c>
      <c r="AH546" s="10"/>
      <c r="AI546" s="10">
        <v>-40</v>
      </c>
      <c r="AJ546" s="10">
        <v>-20</v>
      </c>
      <c r="AK546" s="10">
        <v>0</v>
      </c>
      <c r="AL546" s="10">
        <v>20</v>
      </c>
      <c r="AM546" s="10">
        <v>40</v>
      </c>
      <c r="AN546" s="10"/>
      <c r="AO546" s="10"/>
      <c r="AP546" s="10">
        <v>-40</v>
      </c>
      <c r="AQ546" s="10">
        <v>-20</v>
      </c>
      <c r="AR546" s="10">
        <v>0</v>
      </c>
      <c r="AS546" s="10">
        <v>20</v>
      </c>
      <c r="AT546" s="10">
        <v>40</v>
      </c>
    </row>
    <row r="547" spans="9:46" x14ac:dyDescent="0.25">
      <c r="I547" s="3">
        <v>-4000</v>
      </c>
      <c r="J547" s="3">
        <v>40</v>
      </c>
      <c r="K547" s="10">
        <f t="shared" si="219"/>
        <v>-97.121212121212153</v>
      </c>
      <c r="L547" s="10">
        <f t="shared" si="220"/>
        <v>-74.399164854434105</v>
      </c>
      <c r="M547" s="10">
        <f t="shared" si="221"/>
        <v>-62.4283117892533</v>
      </c>
      <c r="N547" s="10">
        <f>(L547*(C$150+C$151*SIN(RADIANS(J547))))+(-M547*(C$149+C$151*COS(RADIANS(J547))))</f>
        <v>11288.577051332579</v>
      </c>
      <c r="O547" s="10"/>
      <c r="P547" s="3">
        <v>2000</v>
      </c>
      <c r="Q547" s="3">
        <v>-20</v>
      </c>
      <c r="R547" s="10">
        <f t="shared" si="222"/>
        <v>10.424242424242522</v>
      </c>
      <c r="S547" s="10">
        <f t="shared" si="223"/>
        <v>9.7955836833441072</v>
      </c>
      <c r="T547" s="10">
        <f t="shared" si="224"/>
        <v>-3.5653008880009436</v>
      </c>
      <c r="U547" s="10">
        <f>(-S547*(C$150-C$151*SIN(RADIANS(Q547))))+(-T547*(C$149+K$151*COS(RADIANS(Q547))))</f>
        <v>-244.99679546772109</v>
      </c>
      <c r="W547" s="10">
        <f t="shared" si="225"/>
        <v>-64.603581171089999</v>
      </c>
      <c r="X547" s="10">
        <f t="shared" si="226"/>
        <v>-65.993612677254248</v>
      </c>
      <c r="Y547" s="10">
        <f t="shared" si="227"/>
        <v>11043.580255864857</v>
      </c>
      <c r="AA547" s="3">
        <v>2000</v>
      </c>
      <c r="AB547" s="3">
        <v>-20</v>
      </c>
      <c r="AC547" s="24">
        <f t="shared" si="216"/>
        <v>-64.603581171089999</v>
      </c>
      <c r="AD547" s="24">
        <f t="shared" si="217"/>
        <v>-65.993612677254248</v>
      </c>
      <c r="AE547" s="24">
        <f t="shared" si="218"/>
        <v>11043.580255864857</v>
      </c>
      <c r="AH547" s="10">
        <v>4000</v>
      </c>
      <c r="AI547" s="21">
        <f>AD543</f>
        <v>-187.28493536775989</v>
      </c>
      <c r="AJ547" s="23">
        <f>AD542</f>
        <v>-128.86313356857261</v>
      </c>
      <c r="AK547" s="26">
        <f>AD541</f>
        <v>-62.4283117892533</v>
      </c>
      <c r="AL547" s="27">
        <f>AD540</f>
        <v>4.0065099900660073</v>
      </c>
      <c r="AM547" s="29">
        <f>AD539</f>
        <v>62.4283117892533</v>
      </c>
      <c r="AN547" s="10"/>
      <c r="AO547" s="10">
        <v>4000</v>
      </c>
      <c r="AP547" s="21">
        <f>AD543</f>
        <v>-187.28493536775989</v>
      </c>
      <c r="AQ547" s="23">
        <f>AD542</f>
        <v>-128.86313356857261</v>
      </c>
      <c r="AR547" s="26">
        <f>AD541</f>
        <v>-62.4283117892533</v>
      </c>
      <c r="AS547" s="27">
        <f>AD540</f>
        <v>4.0065099900660073</v>
      </c>
      <c r="AT547" s="29">
        <f>AD539</f>
        <v>62.4283117892533</v>
      </c>
    </row>
    <row r="548" spans="9:46" x14ac:dyDescent="0.25">
      <c r="I548" s="3">
        <v>-4000</v>
      </c>
      <c r="J548" s="3">
        <v>40</v>
      </c>
      <c r="K548" s="10">
        <f t="shared" si="219"/>
        <v>-97.121212121212153</v>
      </c>
      <c r="L548" s="10">
        <f t="shared" si="220"/>
        <v>-74.399164854434105</v>
      </c>
      <c r="M548" s="10">
        <f t="shared" si="221"/>
        <v>-62.4283117892533</v>
      </c>
      <c r="N548" s="10">
        <f>(L548*(C$150+C$151*SIN(RADIANS(J548))))+(-M548*(C$149+C$151*COS(RADIANS(J548))))</f>
        <v>11288.577051332579</v>
      </c>
      <c r="O548" s="10"/>
      <c r="P548" s="3">
        <v>2000</v>
      </c>
      <c r="Q548" s="3">
        <v>-40</v>
      </c>
      <c r="R548" s="10">
        <f t="shared" si="222"/>
        <v>10.424242424242522</v>
      </c>
      <c r="S548" s="10">
        <f t="shared" si="223"/>
        <v>7.9854329828160875</v>
      </c>
      <c r="T548" s="10">
        <f t="shared" si="224"/>
        <v>-6.7005738706718656</v>
      </c>
      <c r="U548" s="10">
        <f>(-S548*(C$150-C$151*SIN(RADIANS(Q548))))+(-T548*(C$149+K$151*COS(RADIANS(Q548))))</f>
        <v>698.33512498631057</v>
      </c>
      <c r="W548" s="10">
        <f t="shared" si="225"/>
        <v>-66.413731871618012</v>
      </c>
      <c r="X548" s="10">
        <f t="shared" si="226"/>
        <v>-69.12888565992516</v>
      </c>
      <c r="Y548" s="10">
        <f t="shared" si="227"/>
        <v>11986.912176318889</v>
      </c>
      <c r="AA548" s="3">
        <v>2000</v>
      </c>
      <c r="AB548" s="3">
        <v>-40</v>
      </c>
      <c r="AC548" s="22">
        <f t="shared" si="216"/>
        <v>-66.413731871618012</v>
      </c>
      <c r="AD548" s="22">
        <f t="shared" si="217"/>
        <v>-69.12888565992516</v>
      </c>
      <c r="AE548" s="22">
        <f t="shared" si="218"/>
        <v>11986.912176318889</v>
      </c>
      <c r="AH548" s="10">
        <v>2000</v>
      </c>
      <c r="AI548" s="21">
        <f>AD548</f>
        <v>-69.12888565992516</v>
      </c>
      <c r="AJ548" s="23">
        <f>AD547</f>
        <v>-65.993612677254248</v>
      </c>
      <c r="AK548" s="26">
        <f>AD546</f>
        <v>-62.4283117892533</v>
      </c>
      <c r="AL548" s="27">
        <f>AD545</f>
        <v>-58.863010901252359</v>
      </c>
      <c r="AM548" s="29">
        <f>AD544</f>
        <v>-55.727737918581433</v>
      </c>
      <c r="AN548" s="10"/>
      <c r="AO548" s="10">
        <v>2000</v>
      </c>
      <c r="AP548" s="21">
        <f>AD548</f>
        <v>-69.12888565992516</v>
      </c>
      <c r="AQ548" s="23">
        <f>AD547</f>
        <v>-65.993612677254248</v>
      </c>
      <c r="AR548" s="26">
        <f>AD546</f>
        <v>-62.4283117892533</v>
      </c>
      <c r="AS548" s="27">
        <f>AD545</f>
        <v>-58.863010901252359</v>
      </c>
      <c r="AT548" s="29">
        <f>AD544</f>
        <v>-55.727737918581433</v>
      </c>
    </row>
    <row r="549" spans="9:46" x14ac:dyDescent="0.25">
      <c r="I549" s="3">
        <v>-4000</v>
      </c>
      <c r="J549" s="3">
        <v>40</v>
      </c>
      <c r="K549" s="10">
        <f t="shared" si="219"/>
        <v>-97.121212121212153</v>
      </c>
      <c r="L549" s="10">
        <f t="shared" si="220"/>
        <v>-74.399164854434105</v>
      </c>
      <c r="M549" s="10">
        <f t="shared" si="221"/>
        <v>-62.4283117892533</v>
      </c>
      <c r="N549" s="10">
        <f>(L549*(C$150+C$151*SIN(RADIANS(J549))))+(-M549*(C$149+C$151*COS(RADIANS(J549))))</f>
        <v>11288.577051332579</v>
      </c>
      <c r="O549" s="10"/>
      <c r="P549" s="3">
        <v>0</v>
      </c>
      <c r="Q549" s="3">
        <v>0</v>
      </c>
      <c r="R549" s="10">
        <f t="shared" si="222"/>
        <v>0</v>
      </c>
      <c r="S549" s="10">
        <f t="shared" si="223"/>
        <v>0</v>
      </c>
      <c r="T549" s="10">
        <f t="shared" si="224"/>
        <v>0</v>
      </c>
      <c r="U549" s="10">
        <f>(-S549*(C$150-C$151*SIN(RADIANS(Q549))))+(-T549*(C$149+K$151*COS(RADIANS(Q549))))</f>
        <v>0</v>
      </c>
      <c r="W549" s="10">
        <f t="shared" si="225"/>
        <v>-74.399164854434105</v>
      </c>
      <c r="X549" s="10">
        <f t="shared" si="226"/>
        <v>-62.4283117892533</v>
      </c>
      <c r="Y549" s="10">
        <f t="shared" si="227"/>
        <v>11288.577051332579</v>
      </c>
      <c r="AA549" s="3">
        <v>0</v>
      </c>
      <c r="AB549" s="3">
        <v>0</v>
      </c>
      <c r="AC549" s="10">
        <f t="shared" si="216"/>
        <v>-74.399164854434105</v>
      </c>
      <c r="AD549" s="10">
        <f t="shared" si="217"/>
        <v>-62.4283117892533</v>
      </c>
      <c r="AE549" s="10">
        <f t="shared" si="218"/>
        <v>11288.577051332579</v>
      </c>
      <c r="AH549" s="10">
        <v>0</v>
      </c>
      <c r="AI549" s="20"/>
      <c r="AJ549" s="20"/>
      <c r="AK549" s="20"/>
      <c r="AL549" s="20"/>
      <c r="AM549" s="20"/>
      <c r="AN549" s="10"/>
      <c r="AO549" s="10">
        <v>0</v>
      </c>
      <c r="AP549" s="20"/>
      <c r="AQ549" s="20"/>
      <c r="AR549" s="20"/>
      <c r="AS549" s="20"/>
      <c r="AT549" s="20"/>
    </row>
    <row r="550" spans="9:46" x14ac:dyDescent="0.25">
      <c r="I550" s="3">
        <v>-4000</v>
      </c>
      <c r="J550" s="3">
        <v>40</v>
      </c>
      <c r="K550" s="10">
        <f t="shared" si="219"/>
        <v>-97.121212121212153</v>
      </c>
      <c r="L550" s="10">
        <f t="shared" si="220"/>
        <v>-74.399164854434105</v>
      </c>
      <c r="M550" s="10">
        <f t="shared" si="221"/>
        <v>-62.4283117892533</v>
      </c>
      <c r="N550" s="10">
        <f>(L550*(C$150+C$151*SIN(RADIANS(J550))))+(-M550*(C$149+C$151*COS(RADIANS(J550))))</f>
        <v>11288.577051332579</v>
      </c>
      <c r="O550" s="10"/>
      <c r="P550" s="3">
        <v>-2000</v>
      </c>
      <c r="Q550" s="3">
        <v>40</v>
      </c>
      <c r="R550" s="10">
        <f t="shared" si="222"/>
        <v>-5.2121212121212608</v>
      </c>
      <c r="S550" s="10">
        <f t="shared" si="223"/>
        <v>-3.9927164914080437</v>
      </c>
      <c r="T550" s="10">
        <f t="shared" si="224"/>
        <v>-3.3502869353359328</v>
      </c>
      <c r="U550" s="10">
        <f>(-S550*(C$150-C$151*SIN(RADIANS(Q550))))+(-T550*(C$149+K$151*COS(RADIANS(Q550))))</f>
        <v>1147.7108607747641</v>
      </c>
      <c r="W550" s="10">
        <f t="shared" si="225"/>
        <v>-78.391881345842151</v>
      </c>
      <c r="X550" s="10">
        <f t="shared" si="226"/>
        <v>-65.77859872458923</v>
      </c>
      <c r="Y550" s="10">
        <f t="shared" si="227"/>
        <v>12436.287912107342</v>
      </c>
      <c r="AA550" s="3">
        <v>-2000</v>
      </c>
      <c r="AB550" s="3">
        <v>40</v>
      </c>
      <c r="AC550" s="15">
        <f t="shared" si="216"/>
        <v>-78.391881345842151</v>
      </c>
      <c r="AD550" s="15">
        <f t="shared" si="217"/>
        <v>-65.77859872458923</v>
      </c>
      <c r="AE550" s="15">
        <f t="shared" si="218"/>
        <v>12436.287912107342</v>
      </c>
      <c r="AH550" s="10">
        <v>-2000</v>
      </c>
      <c r="AI550" s="21">
        <f>AD554</f>
        <v>-59.07802485391737</v>
      </c>
      <c r="AJ550" s="23">
        <f>AD553</f>
        <v>-60.645661345252826</v>
      </c>
      <c r="AK550" s="26">
        <f>AD552</f>
        <v>-62.4283117892533</v>
      </c>
      <c r="AL550" s="27">
        <f>AD551</f>
        <v>-64.210962233253767</v>
      </c>
      <c r="AM550" s="29">
        <f>AD550</f>
        <v>-65.77859872458923</v>
      </c>
      <c r="AN550" s="10"/>
      <c r="AO550" s="10">
        <v>-2000</v>
      </c>
      <c r="AP550" s="21">
        <f>AD554</f>
        <v>-59.07802485391737</v>
      </c>
      <c r="AQ550" s="23">
        <f>AD553</f>
        <v>-60.645661345252826</v>
      </c>
      <c r="AR550" s="26">
        <f>AD552</f>
        <v>-62.4283117892533</v>
      </c>
      <c r="AS550" s="27">
        <f>AD551</f>
        <v>-64.210962233253767</v>
      </c>
      <c r="AT550" s="29">
        <f>AD550</f>
        <v>-65.77859872458923</v>
      </c>
    </row>
    <row r="551" spans="9:46" x14ac:dyDescent="0.25">
      <c r="I551" s="3">
        <v>-4000</v>
      </c>
      <c r="J551" s="3">
        <v>40</v>
      </c>
      <c r="K551" s="10">
        <f t="shared" si="219"/>
        <v>-97.121212121212153</v>
      </c>
      <c r="L551" s="10">
        <f t="shared" si="220"/>
        <v>-74.399164854434105</v>
      </c>
      <c r="M551" s="10">
        <f t="shared" si="221"/>
        <v>-62.4283117892533</v>
      </c>
      <c r="N551" s="10">
        <f>(L551*(C$150+C$151*SIN(RADIANS(J551))))+(-M551*(C$149+C$151*COS(RADIANS(J551))))</f>
        <v>11288.577051332579</v>
      </c>
      <c r="O551" s="10"/>
      <c r="P551" s="3">
        <v>-2000</v>
      </c>
      <c r="Q551" s="3">
        <v>20</v>
      </c>
      <c r="R551" s="10">
        <f t="shared" si="222"/>
        <v>-5.2121212121212608</v>
      </c>
      <c r="S551" s="10">
        <f t="shared" si="223"/>
        <v>-4.8977918416720536</v>
      </c>
      <c r="T551" s="10">
        <f t="shared" si="224"/>
        <v>-1.7826504440004718</v>
      </c>
      <c r="U551" s="10">
        <f>(-S551*(C$150-C$151*SIN(RADIANS(Q551))))+(-T551*(C$149+K$151*COS(RADIANS(Q551))))</f>
        <v>857.05997060055029</v>
      </c>
      <c r="W551" s="10">
        <f t="shared" si="225"/>
        <v>-79.296956696106164</v>
      </c>
      <c r="X551" s="10">
        <f t="shared" si="226"/>
        <v>-64.210962233253767</v>
      </c>
      <c r="Y551" s="10">
        <f t="shared" si="227"/>
        <v>12145.637021933129</v>
      </c>
      <c r="AA551" s="3">
        <v>-2000</v>
      </c>
      <c r="AB551" s="3">
        <v>20</v>
      </c>
      <c r="AC551" s="28">
        <f t="shared" si="216"/>
        <v>-79.296956696106164</v>
      </c>
      <c r="AD551" s="28">
        <f t="shared" si="217"/>
        <v>-64.210962233253767</v>
      </c>
      <c r="AE551" s="28">
        <f t="shared" si="218"/>
        <v>12145.637021933129</v>
      </c>
      <c r="AH551" s="10">
        <v>-4000</v>
      </c>
      <c r="AI551" s="21">
        <f>AD559</f>
        <v>0</v>
      </c>
      <c r="AJ551" s="23">
        <f>AD558</f>
        <v>-29.210900899593646</v>
      </c>
      <c r="AK551" s="26">
        <f>AD557</f>
        <v>-62.4283117892533</v>
      </c>
      <c r="AL551" s="27">
        <f>AD556</f>
        <v>-95.645722678912961</v>
      </c>
      <c r="AM551" s="29">
        <f>AD555</f>
        <v>-124.8566235785066</v>
      </c>
      <c r="AN551" s="10"/>
      <c r="AO551" s="10">
        <v>-4000</v>
      </c>
      <c r="AP551" s="21">
        <f>AD559</f>
        <v>0</v>
      </c>
      <c r="AQ551" s="23">
        <f>AD558</f>
        <v>-29.210900899593646</v>
      </c>
      <c r="AR551" s="26">
        <f>AD557</f>
        <v>-62.4283117892533</v>
      </c>
      <c r="AS551" s="27">
        <f>AD556</f>
        <v>-95.645722678912961</v>
      </c>
      <c r="AT551" s="29">
        <f>AD555</f>
        <v>-124.8566235785066</v>
      </c>
    </row>
    <row r="552" spans="9:46" x14ac:dyDescent="0.25">
      <c r="I552" s="3">
        <v>-4000</v>
      </c>
      <c r="J552" s="3">
        <v>40</v>
      </c>
      <c r="K552" s="10">
        <f t="shared" si="219"/>
        <v>-97.121212121212153</v>
      </c>
      <c r="L552" s="10">
        <f t="shared" si="220"/>
        <v>-74.399164854434105</v>
      </c>
      <c r="M552" s="10">
        <f t="shared" si="221"/>
        <v>-62.4283117892533</v>
      </c>
      <c r="N552" s="10">
        <f>(L552*(C$150+C$151*SIN(RADIANS(J552))))+(-M552*(C$149+C$151*COS(RADIANS(J552))))</f>
        <v>11288.577051332579</v>
      </c>
      <c r="O552" s="10"/>
      <c r="P552" s="3">
        <v>-2000</v>
      </c>
      <c r="Q552" s="3">
        <v>0</v>
      </c>
      <c r="R552" s="10">
        <f t="shared" si="222"/>
        <v>-5.2121212121212608</v>
      </c>
      <c r="S552" s="10">
        <f t="shared" si="223"/>
        <v>-5.2121212121212608</v>
      </c>
      <c r="T552" s="10">
        <f t="shared" si="224"/>
        <v>0</v>
      </c>
      <c r="U552" s="10">
        <f>(-S552*(C$150-C$151*SIN(RADIANS(Q552))))+(-T552*(C$149+K$151*COS(RADIANS(Q552))))</f>
        <v>521.21212121212602</v>
      </c>
      <c r="W552" s="10">
        <f t="shared" si="225"/>
        <v>-79.611286066555365</v>
      </c>
      <c r="X552" s="10">
        <f t="shared" si="226"/>
        <v>-62.4283117892533</v>
      </c>
      <c r="Y552" s="10">
        <f t="shared" si="227"/>
        <v>11809.789172544704</v>
      </c>
      <c r="AA552" s="3">
        <v>-2000</v>
      </c>
      <c r="AB552" s="3">
        <v>0</v>
      </c>
      <c r="AC552" s="25">
        <f t="shared" si="216"/>
        <v>-79.611286066555365</v>
      </c>
      <c r="AD552" s="25">
        <f t="shared" si="217"/>
        <v>-62.4283117892533</v>
      </c>
      <c r="AE552" s="25">
        <f t="shared" si="218"/>
        <v>11809.789172544704</v>
      </c>
      <c r="AH552" s="10"/>
      <c r="AI552" s="10"/>
      <c r="AJ552" s="10"/>
      <c r="AK552" s="10"/>
      <c r="AL552" s="10"/>
      <c r="AM552" s="10"/>
      <c r="AN552" s="10"/>
      <c r="AO552" s="10"/>
      <c r="AP552" s="10"/>
      <c r="AQ552" s="10"/>
      <c r="AR552" s="10"/>
      <c r="AS552" s="10"/>
      <c r="AT552" s="10"/>
    </row>
    <row r="553" spans="9:46" x14ac:dyDescent="0.25">
      <c r="I553" s="3">
        <v>-4000</v>
      </c>
      <c r="J553" s="3">
        <v>40</v>
      </c>
      <c r="K553" s="10">
        <f t="shared" si="219"/>
        <v>-97.121212121212153</v>
      </c>
      <c r="L553" s="10">
        <f t="shared" si="220"/>
        <v>-74.399164854434105</v>
      </c>
      <c r="M553" s="10">
        <f t="shared" si="221"/>
        <v>-62.4283117892533</v>
      </c>
      <c r="N553" s="10">
        <f>(L553*(C$150+C$151*SIN(RADIANS(J553))))+(-M553*(C$149+C$151*COS(RADIANS(J553))))</f>
        <v>11288.577051332579</v>
      </c>
      <c r="O553" s="10"/>
      <c r="P553" s="3">
        <v>-2000</v>
      </c>
      <c r="Q553" s="3">
        <v>-20</v>
      </c>
      <c r="R553" s="10">
        <f t="shared" si="222"/>
        <v>-5.2121212121212608</v>
      </c>
      <c r="S553" s="10">
        <f t="shared" si="223"/>
        <v>-4.8977918416720536</v>
      </c>
      <c r="T553" s="10">
        <f t="shared" si="224"/>
        <v>1.7826504440004718</v>
      </c>
      <c r="U553" s="10">
        <f>(-S553*(C$150-C$151*SIN(RADIANS(Q553))))+(-T553*(C$149+K$151*COS(RADIANS(Q553))))</f>
        <v>122.49839773386054</v>
      </c>
      <c r="W553" s="10">
        <f t="shared" si="225"/>
        <v>-79.296956696106164</v>
      </c>
      <c r="X553" s="10">
        <f t="shared" si="226"/>
        <v>-60.645661345252826</v>
      </c>
      <c r="Y553" s="10">
        <f t="shared" si="227"/>
        <v>11411.075449066439</v>
      </c>
      <c r="AA553" s="3">
        <v>-2000</v>
      </c>
      <c r="AB553" s="3">
        <v>-20</v>
      </c>
      <c r="AC553" s="24">
        <f t="shared" si="216"/>
        <v>-79.296956696106164</v>
      </c>
      <c r="AD553" s="24">
        <f t="shared" si="217"/>
        <v>-60.645661345252826</v>
      </c>
      <c r="AE553" s="24">
        <f t="shared" si="218"/>
        <v>11411.075449066439</v>
      </c>
      <c r="AH553" s="10"/>
      <c r="AI553" s="10"/>
      <c r="AJ553" s="10"/>
      <c r="AK553" s="10"/>
      <c r="AL553" s="10"/>
      <c r="AM553" s="10"/>
      <c r="AN553" s="10"/>
      <c r="AO553" s="10"/>
      <c r="AP553" s="10"/>
      <c r="AQ553" s="10"/>
      <c r="AR553" s="10"/>
      <c r="AS553" s="10"/>
      <c r="AT553" s="10"/>
    </row>
    <row r="554" spans="9:46" x14ac:dyDescent="0.25">
      <c r="I554" s="3">
        <v>-4000</v>
      </c>
      <c r="J554" s="3">
        <v>40</v>
      </c>
      <c r="K554" s="10">
        <f t="shared" si="219"/>
        <v>-97.121212121212153</v>
      </c>
      <c r="L554" s="10">
        <f t="shared" si="220"/>
        <v>-74.399164854434105</v>
      </c>
      <c r="M554" s="10">
        <f t="shared" si="221"/>
        <v>-62.4283117892533</v>
      </c>
      <c r="N554" s="10">
        <f>(L554*(C$150+C$151*SIN(RADIANS(J554))))+(-M554*(C$149+C$151*COS(RADIANS(J554))))</f>
        <v>11288.577051332579</v>
      </c>
      <c r="O554" s="10"/>
      <c r="P554" s="3">
        <v>-2000</v>
      </c>
      <c r="Q554" s="3">
        <v>-40</v>
      </c>
      <c r="R554" s="10">
        <f t="shared" si="222"/>
        <v>-5.2121212121212608</v>
      </c>
      <c r="S554" s="10">
        <f t="shared" si="223"/>
        <v>-3.9927164914080437</v>
      </c>
      <c r="T554" s="10">
        <f t="shared" si="224"/>
        <v>3.3502869353359328</v>
      </c>
      <c r="U554" s="10">
        <f>(-S554*(C$150-C$151*SIN(RADIANS(Q554))))+(-T554*(C$149+K$151*COS(RADIANS(Q554))))</f>
        <v>-349.16756249315529</v>
      </c>
      <c r="W554" s="10">
        <f t="shared" si="225"/>
        <v>-78.391881345842151</v>
      </c>
      <c r="X554" s="10">
        <f t="shared" si="226"/>
        <v>-59.07802485391737</v>
      </c>
      <c r="Y554" s="10">
        <f t="shared" si="227"/>
        <v>10939.409488839423</v>
      </c>
      <c r="AA554" s="3">
        <v>-2000</v>
      </c>
      <c r="AB554" s="3">
        <v>-40</v>
      </c>
      <c r="AC554" s="22">
        <f t="shared" si="216"/>
        <v>-78.391881345842151</v>
      </c>
      <c r="AD554" s="22">
        <f t="shared" si="217"/>
        <v>-59.07802485391737</v>
      </c>
      <c r="AE554" s="22">
        <f t="shared" si="218"/>
        <v>10939.409488839423</v>
      </c>
      <c r="AH554" s="10" t="s">
        <v>92</v>
      </c>
      <c r="AI554" s="10">
        <v>-40</v>
      </c>
      <c r="AJ554" s="10">
        <v>-20</v>
      </c>
      <c r="AK554" s="10">
        <v>0</v>
      </c>
      <c r="AL554" s="10">
        <v>20</v>
      </c>
      <c r="AM554" s="10">
        <v>40</v>
      </c>
      <c r="AN554" s="10"/>
      <c r="AO554" s="10"/>
      <c r="AP554" s="10">
        <v>-40</v>
      </c>
      <c r="AQ554" s="10">
        <v>-20</v>
      </c>
      <c r="AR554" s="10">
        <v>0</v>
      </c>
      <c r="AS554" s="10">
        <v>20</v>
      </c>
      <c r="AT554" s="10">
        <v>40</v>
      </c>
    </row>
    <row r="555" spans="9:46" x14ac:dyDescent="0.25">
      <c r="I555" s="3">
        <v>-4000</v>
      </c>
      <c r="J555" s="3">
        <v>40</v>
      </c>
      <c r="K555" s="10">
        <f t="shared" si="219"/>
        <v>-97.121212121212153</v>
      </c>
      <c r="L555" s="10">
        <f t="shared" si="220"/>
        <v>-74.399164854434105</v>
      </c>
      <c r="M555" s="10">
        <f t="shared" si="221"/>
        <v>-62.4283117892533</v>
      </c>
      <c r="N555" s="10">
        <f>(L555*(C$150+C$151*SIN(RADIANS(J555))))+(-M555*(C$149+C$151*COS(RADIANS(J555))))</f>
        <v>11288.577051332579</v>
      </c>
      <c r="O555" s="10"/>
      <c r="P555" s="3">
        <v>-4000</v>
      </c>
      <c r="Q555" s="3">
        <v>40</v>
      </c>
      <c r="R555" s="10">
        <f t="shared" si="222"/>
        <v>-97.121212121212153</v>
      </c>
      <c r="S555" s="10">
        <f t="shared" si="223"/>
        <v>-74.399164854434105</v>
      </c>
      <c r="T555" s="10">
        <f t="shared" si="224"/>
        <v>-62.4283117892533</v>
      </c>
      <c r="U555" s="10">
        <f>(-S555*(C$150-C$151*SIN(RADIANS(Q555))))+(-T555*(C$149+K$151*COS(RADIANS(Q555))))</f>
        <v>21386.123888273753</v>
      </c>
      <c r="W555" s="10">
        <f t="shared" si="225"/>
        <v>-148.79832970886821</v>
      </c>
      <c r="X555" s="10">
        <f t="shared" si="226"/>
        <v>-124.8566235785066</v>
      </c>
      <c r="Y555" s="10">
        <f t="shared" si="227"/>
        <v>32674.700939606329</v>
      </c>
      <c r="AA555" s="3">
        <v>-4000</v>
      </c>
      <c r="AB555" s="3">
        <v>40</v>
      </c>
      <c r="AC555" s="15">
        <f t="shared" si="216"/>
        <v>-148.79832970886821</v>
      </c>
      <c r="AD555" s="15">
        <f t="shared" si="217"/>
        <v>-124.8566235785066</v>
      </c>
      <c r="AE555" s="15">
        <f t="shared" si="218"/>
        <v>32674.700939606329</v>
      </c>
      <c r="AH555" s="10">
        <v>4000</v>
      </c>
      <c r="AI555" s="21">
        <f>AE543</f>
        <v>24301.158886106445</v>
      </c>
      <c r="AJ555" s="23">
        <f>AE542</f>
        <v>6723.3751357858437</v>
      </c>
      <c r="AK555" s="26">
        <f>AE541</f>
        <v>-8135.6653729098525</v>
      </c>
      <c r="AL555" s="27">
        <f>AE540</f>
        <v>-20651.855573955079</v>
      </c>
      <c r="AM555" s="29">
        <f>AE539</f>
        <v>-31483.670725214928</v>
      </c>
      <c r="AN555" s="10"/>
      <c r="AO555" s="10">
        <v>4000</v>
      </c>
      <c r="AP555" s="21">
        <f>AE543</f>
        <v>24301.158886106445</v>
      </c>
      <c r="AQ555" s="23">
        <f>AE542</f>
        <v>6723.3751357858437</v>
      </c>
      <c r="AR555" s="26">
        <f>AE541</f>
        <v>-8135.6653729098525</v>
      </c>
      <c r="AS555" s="27">
        <f>AE540</f>
        <v>-20651.855573955079</v>
      </c>
      <c r="AT555" s="29">
        <f>AE539</f>
        <v>-31483.670725214928</v>
      </c>
    </row>
    <row r="556" spans="9:46" x14ac:dyDescent="0.25">
      <c r="I556" s="3">
        <v>-4000</v>
      </c>
      <c r="J556" s="3">
        <v>40</v>
      </c>
      <c r="K556" s="10">
        <f t="shared" si="219"/>
        <v>-97.121212121212153</v>
      </c>
      <c r="L556" s="10">
        <f t="shared" si="220"/>
        <v>-74.399164854434105</v>
      </c>
      <c r="M556" s="10">
        <f t="shared" si="221"/>
        <v>-62.4283117892533</v>
      </c>
      <c r="N556" s="10">
        <f>(L556*(C$150+C$151*SIN(RADIANS(J556))))+(-M556*(C$149+C$151*COS(RADIANS(J556))))</f>
        <v>11288.577051332579</v>
      </c>
      <c r="O556" s="10"/>
      <c r="P556" s="3">
        <v>-4000</v>
      </c>
      <c r="Q556" s="3">
        <v>20</v>
      </c>
      <c r="R556" s="10">
        <f t="shared" si="222"/>
        <v>-97.121212121212153</v>
      </c>
      <c r="S556" s="10">
        <f t="shared" si="223"/>
        <v>-91.264086352085982</v>
      </c>
      <c r="T556" s="10">
        <f t="shared" si="224"/>
        <v>-33.217410889659654</v>
      </c>
      <c r="U556" s="10">
        <f>(-S556*(C$150-C$151*SIN(RADIANS(Q556))))+(-T556*(C$149+K$151*COS(RADIANS(Q556))))</f>
        <v>15970.216312643828</v>
      </c>
      <c r="W556" s="10">
        <f t="shared" si="225"/>
        <v>-165.6632512065201</v>
      </c>
      <c r="X556" s="10">
        <f t="shared" si="226"/>
        <v>-95.645722678912961</v>
      </c>
      <c r="Y556" s="10">
        <f t="shared" si="227"/>
        <v>27258.793363976409</v>
      </c>
      <c r="AA556" s="3">
        <v>-4000</v>
      </c>
      <c r="AB556" s="3">
        <v>20</v>
      </c>
      <c r="AC556" s="28">
        <f t="shared" si="216"/>
        <v>-165.6632512065201</v>
      </c>
      <c r="AD556" s="28">
        <f t="shared" si="217"/>
        <v>-95.645722678912961</v>
      </c>
      <c r="AE556" s="28">
        <f t="shared" si="218"/>
        <v>27258.793363976409</v>
      </c>
      <c r="AH556" s="10">
        <v>2000</v>
      </c>
      <c r="AI556" s="21">
        <f>AE548</f>
        <v>11986.912176318889</v>
      </c>
      <c r="AJ556" s="23">
        <f>AE547</f>
        <v>11043.580255864857</v>
      </c>
      <c r="AK556" s="26">
        <f>AE546</f>
        <v>10246.152808908326</v>
      </c>
      <c r="AL556" s="27">
        <f>AE545</f>
        <v>9574.4571101314777</v>
      </c>
      <c r="AM556" s="29">
        <f>AE544</f>
        <v>8993.1553297830505</v>
      </c>
      <c r="AO556" s="10">
        <v>2000</v>
      </c>
      <c r="AP556" s="21">
        <f>AE548</f>
        <v>11986.912176318889</v>
      </c>
      <c r="AQ556" s="23">
        <f>AE547</f>
        <v>11043.580255864857</v>
      </c>
      <c r="AR556" s="26">
        <f>AE546</f>
        <v>10246.152808908326</v>
      </c>
      <c r="AS556" s="27">
        <f>AE545</f>
        <v>9574.4571101314777</v>
      </c>
      <c r="AT556" s="29">
        <f>AE544</f>
        <v>8993.1553297830505</v>
      </c>
    </row>
    <row r="557" spans="9:46" x14ac:dyDescent="0.25">
      <c r="I557" s="3">
        <v>-4000</v>
      </c>
      <c r="J557" s="3">
        <v>40</v>
      </c>
      <c r="K557" s="10">
        <f t="shared" si="219"/>
        <v>-97.121212121212153</v>
      </c>
      <c r="L557" s="10">
        <f t="shared" si="220"/>
        <v>-74.399164854434105</v>
      </c>
      <c r="M557" s="10">
        <f t="shared" si="221"/>
        <v>-62.4283117892533</v>
      </c>
      <c r="N557" s="10">
        <f>(L557*(C$150+C$151*SIN(RADIANS(J557))))+(-M557*(C$149+C$151*COS(RADIANS(J557))))</f>
        <v>11288.577051332579</v>
      </c>
      <c r="O557" s="10"/>
      <c r="P557" s="3">
        <v>-4000</v>
      </c>
      <c r="Q557" s="3">
        <v>0</v>
      </c>
      <c r="R557" s="10">
        <f t="shared" si="222"/>
        <v>-97.121212121212153</v>
      </c>
      <c r="S557" s="10">
        <f t="shared" si="223"/>
        <v>-97.121212121212153</v>
      </c>
      <c r="T557" s="10">
        <f t="shared" si="224"/>
        <v>0</v>
      </c>
      <c r="U557" s="10">
        <f>(-S557*(C$150-C$151*SIN(RADIANS(Q557))))+(-T557*(C$149+K$151*COS(RADIANS(Q557))))</f>
        <v>9712.1212121212156</v>
      </c>
      <c r="W557" s="10">
        <f t="shared" si="225"/>
        <v>-171.52037697564626</v>
      </c>
      <c r="X557" s="10">
        <f t="shared" si="226"/>
        <v>-62.4283117892533</v>
      </c>
      <c r="Y557" s="10">
        <f t="shared" si="227"/>
        <v>21000.698263453793</v>
      </c>
      <c r="AA557" s="3">
        <v>-4000</v>
      </c>
      <c r="AB557" s="3">
        <v>0</v>
      </c>
      <c r="AC557" s="25">
        <f t="shared" si="216"/>
        <v>-171.52037697564626</v>
      </c>
      <c r="AD557" s="25">
        <f t="shared" si="217"/>
        <v>-62.4283117892533</v>
      </c>
      <c r="AE557" s="25">
        <f t="shared" si="218"/>
        <v>21000.698263453793</v>
      </c>
      <c r="AH557" s="10">
        <v>0</v>
      </c>
      <c r="AI557" s="20"/>
      <c r="AJ557" s="20"/>
      <c r="AK557" s="20"/>
      <c r="AL557" s="20"/>
      <c r="AM557" s="20"/>
      <c r="AO557" s="10">
        <v>0</v>
      </c>
      <c r="AP557" s="20"/>
      <c r="AQ557" s="20"/>
      <c r="AR557" s="20"/>
      <c r="AS557" s="20"/>
      <c r="AT557" s="20"/>
    </row>
    <row r="558" spans="9:46" x14ac:dyDescent="0.25">
      <c r="I558" s="3">
        <v>-4000</v>
      </c>
      <c r="J558" s="3">
        <v>40</v>
      </c>
      <c r="K558" s="10">
        <f t="shared" si="219"/>
        <v>-97.121212121212153</v>
      </c>
      <c r="L558" s="10">
        <f t="shared" si="220"/>
        <v>-74.399164854434105</v>
      </c>
      <c r="M558" s="10">
        <f t="shared" si="221"/>
        <v>-62.4283117892533</v>
      </c>
      <c r="N558" s="10">
        <f>(L558*(C$150+C$151*SIN(RADIANS(J558))))+(-M558*(C$149+C$151*COS(RADIANS(J558))))</f>
        <v>11288.577051332579</v>
      </c>
      <c r="O558" s="10"/>
      <c r="P558" s="3">
        <v>-4000</v>
      </c>
      <c r="Q558" s="3">
        <v>-20</v>
      </c>
      <c r="R558" s="10">
        <f t="shared" si="222"/>
        <v>-97.121212121212153</v>
      </c>
      <c r="S558" s="10">
        <f t="shared" si="223"/>
        <v>-91.264086352085982</v>
      </c>
      <c r="T558" s="10">
        <f t="shared" si="224"/>
        <v>33.217410889659654</v>
      </c>
      <c r="U558" s="10">
        <f>(-S558*(C$150-C$151*SIN(RADIANS(Q558))))+(-T558*(C$149+K$151*COS(RADIANS(Q558))))</f>
        <v>2282.6009577733676</v>
      </c>
      <c r="W558" s="10">
        <f t="shared" si="225"/>
        <v>-165.6632512065201</v>
      </c>
      <c r="X558" s="10">
        <f t="shared" si="226"/>
        <v>-29.210900899593646</v>
      </c>
      <c r="Y558" s="10">
        <f t="shared" si="227"/>
        <v>13571.178009105946</v>
      </c>
      <c r="AA558" s="3">
        <v>-4000</v>
      </c>
      <c r="AB558" s="3">
        <v>-20</v>
      </c>
      <c r="AC558" s="24">
        <f t="shared" si="216"/>
        <v>-165.6632512065201</v>
      </c>
      <c r="AD558" s="24">
        <f t="shared" si="217"/>
        <v>-29.210900899593646</v>
      </c>
      <c r="AE558" s="24">
        <f t="shared" si="218"/>
        <v>13571.178009105946</v>
      </c>
      <c r="AH558" s="10">
        <v>-2000</v>
      </c>
      <c r="AI558" s="21">
        <f>AE554</f>
        <v>10939.409488839423</v>
      </c>
      <c r="AJ558" s="23">
        <f>AE553</f>
        <v>11411.075449066439</v>
      </c>
      <c r="AK558" s="26">
        <f>AE552</f>
        <v>11809.789172544704</v>
      </c>
      <c r="AL558" s="27">
        <f>AE551</f>
        <v>12145.637021933129</v>
      </c>
      <c r="AM558" s="29">
        <f>AE550</f>
        <v>12436.287912107342</v>
      </c>
      <c r="AO558" s="10">
        <v>-2000</v>
      </c>
      <c r="AP558" s="21">
        <f>AE554</f>
        <v>10939.409488839423</v>
      </c>
      <c r="AQ558" s="23">
        <f>AE553</f>
        <v>11411.075449066439</v>
      </c>
      <c r="AR558" s="26">
        <f>AE552</f>
        <v>11809.789172544704</v>
      </c>
      <c r="AS558" s="27">
        <f>AE551</f>
        <v>12145.637021933129</v>
      </c>
      <c r="AT558" s="29">
        <f>AE550</f>
        <v>12436.287912107342</v>
      </c>
    </row>
    <row r="559" spans="9:46" x14ac:dyDescent="0.25">
      <c r="I559" s="3">
        <v>-4000</v>
      </c>
      <c r="J559" s="3">
        <v>40</v>
      </c>
      <c r="K559" s="10">
        <f t="shared" si="219"/>
        <v>-97.121212121212153</v>
      </c>
      <c r="L559" s="10">
        <f t="shared" si="220"/>
        <v>-74.399164854434105</v>
      </c>
      <c r="M559" s="10">
        <f t="shared" si="221"/>
        <v>-62.4283117892533</v>
      </c>
      <c r="N559" s="10">
        <f>(L559*(C$150+C$151*SIN(RADIANS(J559))))+(-M559*(C$149+C$151*COS(RADIANS(J559))))</f>
        <v>11288.577051332579</v>
      </c>
      <c r="O559" s="10"/>
      <c r="P559" s="3">
        <v>-4000</v>
      </c>
      <c r="Q559" s="3">
        <v>-40</v>
      </c>
      <c r="R559" s="10">
        <f t="shared" si="222"/>
        <v>-97.121212121212153</v>
      </c>
      <c r="S559" s="10">
        <f t="shared" si="223"/>
        <v>-74.399164854434105</v>
      </c>
      <c r="T559" s="10">
        <f t="shared" si="224"/>
        <v>62.4283117892533</v>
      </c>
      <c r="U559" s="10">
        <f>(-S559*(C$150-C$151*SIN(RADIANS(Q559))))+(-T559*(C$149+K$151*COS(RADIANS(Q559))))</f>
        <v>-6506.2909173869321</v>
      </c>
      <c r="W559" s="10">
        <f t="shared" si="225"/>
        <v>-148.79832970886821</v>
      </c>
      <c r="X559" s="10">
        <f t="shared" si="226"/>
        <v>0</v>
      </c>
      <c r="Y559" s="10">
        <f t="shared" si="227"/>
        <v>4782.2861339456467</v>
      </c>
      <c r="AA559" s="3">
        <v>-4000</v>
      </c>
      <c r="AB559" s="3">
        <v>-40</v>
      </c>
      <c r="AC559" s="22">
        <f t="shared" si="216"/>
        <v>-148.79832970886821</v>
      </c>
      <c r="AD559" s="22">
        <f t="shared" si="217"/>
        <v>0</v>
      </c>
      <c r="AE559" s="22">
        <f t="shared" si="218"/>
        <v>4782.2861339456467</v>
      </c>
      <c r="AH559" s="10">
        <v>-4000</v>
      </c>
      <c r="AI559" s="21">
        <f>AE559</f>
        <v>4782.2861339456467</v>
      </c>
      <c r="AJ559" s="23">
        <f>AE558</f>
        <v>13571.178009105946</v>
      </c>
      <c r="AK559" s="26">
        <f>AE557</f>
        <v>21000.698263453793</v>
      </c>
      <c r="AL559" s="27">
        <f>AE556</f>
        <v>27258.793363976409</v>
      </c>
      <c r="AM559" s="29">
        <f>AE555</f>
        <v>32674.700939606329</v>
      </c>
      <c r="AO559" s="10">
        <v>-4000</v>
      </c>
      <c r="AP559" s="21">
        <f>AE559</f>
        <v>4782.2861339456467</v>
      </c>
      <c r="AQ559" s="23">
        <f>AE558</f>
        <v>13571.178009105946</v>
      </c>
      <c r="AR559" s="26">
        <f>AE557</f>
        <v>21000.698263453793</v>
      </c>
      <c r="AS559" s="27">
        <f>AE556</f>
        <v>27258.793363976409</v>
      </c>
      <c r="AT559" s="29">
        <f>AE555</f>
        <v>32674.700939606329</v>
      </c>
    </row>
    <row r="561" spans="9:46" x14ac:dyDescent="0.25">
      <c r="I561" s="3">
        <v>-4000</v>
      </c>
      <c r="J561" s="3">
        <v>20</v>
      </c>
      <c r="K561" s="10">
        <f>IF(I561&gt;0,(C$153*I561^2+C$154*I561+C$155),IF(I561&lt;0,-(C$157*(-I561)^2+C$158*(-I561)+C$159),0))</f>
        <v>-97.121212121212153</v>
      </c>
      <c r="L561" s="10">
        <f>K561*COS(RADIANS(J561))</f>
        <v>-91.264086352085982</v>
      </c>
      <c r="M561" s="10">
        <f>K561*SIN(RADIANS(J561))</f>
        <v>-33.217410889659654</v>
      </c>
      <c r="N561" s="10">
        <f>(L561*(C$150+C$151*SIN(RADIANS(J561))))+(-M561*(C$149+C$151*COS(RADIANS(J561))))</f>
        <v>838.81463168929986</v>
      </c>
      <c r="O561" s="10"/>
      <c r="P561" s="3">
        <v>4000</v>
      </c>
      <c r="Q561" s="3">
        <v>40</v>
      </c>
      <c r="R561" s="10">
        <f>IF(P561&gt;0,(C$153*P561^2+C$154*P561+C$155),IF(P561&lt;0,-(C$157*(-P561)^2+C$158*(-P561)+C$159),0))</f>
        <v>194.24242424242431</v>
      </c>
      <c r="S561" s="10">
        <f>R561*COS(RADIANS(Q561))</f>
        <v>148.79832970886821</v>
      </c>
      <c r="T561" s="10">
        <f>R561*SIN(RADIANS(Q561))</f>
        <v>124.8566235785066</v>
      </c>
      <c r="U561" s="10">
        <f>(-S561*(C$150-C$151*SIN(RADIANS(Q561))))+(-T561*(C$149+K$151*COS(RADIANS(Q561))))</f>
        <v>-42772.247776547505</v>
      </c>
      <c r="W561" s="10">
        <f>L561+S561</f>
        <v>57.534243356782227</v>
      </c>
      <c r="X561" s="10">
        <f>M561+T561</f>
        <v>91.639212688846953</v>
      </c>
      <c r="Y561" s="10">
        <f>N561+U561</f>
        <v>-41933.433144858209</v>
      </c>
      <c r="AA561" s="3">
        <v>4000</v>
      </c>
      <c r="AB561" s="3">
        <v>40</v>
      </c>
      <c r="AC561" s="15">
        <f t="shared" ref="AC561:AC581" si="228">W561</f>
        <v>57.534243356782227</v>
      </c>
      <c r="AD561" s="15">
        <f t="shared" ref="AD561:AD581" si="229">X561</f>
        <v>91.639212688846953</v>
      </c>
      <c r="AE561" s="15">
        <f t="shared" ref="AE561:AE581" si="230">Y561</f>
        <v>-41933.433144858209</v>
      </c>
      <c r="AH561" s="10">
        <v>4000</v>
      </c>
      <c r="AI561" s="21">
        <f>AC565</f>
        <v>57.534243356782227</v>
      </c>
      <c r="AJ561" s="23">
        <f>AC564</f>
        <v>91.264086352085982</v>
      </c>
      <c r="AK561" s="26">
        <f>AC563</f>
        <v>102.97833789033832</v>
      </c>
      <c r="AL561" s="27">
        <f>AC562</f>
        <v>91.264086352085982</v>
      </c>
      <c r="AM561" s="29">
        <f>AC561</f>
        <v>57.534243356782227</v>
      </c>
      <c r="AN561" s="10"/>
      <c r="AO561" s="10">
        <v>4000</v>
      </c>
      <c r="AP561" s="21">
        <f>AC565</f>
        <v>57.534243356782227</v>
      </c>
      <c r="AQ561" s="23">
        <f>AC564</f>
        <v>91.264086352085982</v>
      </c>
      <c r="AR561" s="26">
        <f>AC563</f>
        <v>102.97833789033832</v>
      </c>
      <c r="AS561" s="27">
        <f>AC562</f>
        <v>91.264086352085982</v>
      </c>
      <c r="AT561" s="29">
        <f>AC561</f>
        <v>57.534243356782227</v>
      </c>
    </row>
    <row r="562" spans="9:46" x14ac:dyDescent="0.25">
      <c r="I562" s="3">
        <v>-4000</v>
      </c>
      <c r="J562" s="3">
        <v>20</v>
      </c>
      <c r="K562" s="10">
        <f t="shared" ref="K562:K581" si="231">IF(I562&gt;0,(C$153*I562^2+C$154*I562+C$155),IF(I562&lt;0,-(C$157*(-I562)^2+C$158*(-I562)+C$159),0))</f>
        <v>-97.121212121212153</v>
      </c>
      <c r="L562" s="10">
        <f t="shared" ref="L562:L581" si="232">K562*COS(RADIANS(J562))</f>
        <v>-91.264086352085982</v>
      </c>
      <c r="M562" s="10">
        <f t="shared" ref="M562:M581" si="233">K562*SIN(RADIANS(J562))</f>
        <v>-33.217410889659654</v>
      </c>
      <c r="N562" s="10">
        <f>(L562*(C$150+C$151*SIN(RADIANS(J562))))+(-M562*(C$149+C$151*COS(RADIANS(J562))))</f>
        <v>838.81463168929986</v>
      </c>
      <c r="O562" s="10"/>
      <c r="P562" s="3">
        <v>4000</v>
      </c>
      <c r="Q562" s="3">
        <v>20</v>
      </c>
      <c r="R562" s="10">
        <f t="shared" ref="R562:R581" si="234">IF(P562&gt;0,(C$153*P562^2+C$154*P562+C$155),IF(P562&lt;0,-(C$157*(-P562)^2+C$158*(-P562)+C$159),0))</f>
        <v>194.24242424242431</v>
      </c>
      <c r="S562" s="10">
        <f t="shared" ref="S562:S581" si="235">R562*COS(RADIANS(Q562))</f>
        <v>182.52817270417196</v>
      </c>
      <c r="T562" s="10">
        <f t="shared" ref="T562:T581" si="236">R562*SIN(RADIANS(Q562))</f>
        <v>66.434821779319307</v>
      </c>
      <c r="U562" s="10">
        <f>(-S562*(C$150-C$151*SIN(RADIANS(Q562))))+(-T562*(C$149+K$151*COS(RADIANS(Q562))))</f>
        <v>-31940.432625287656</v>
      </c>
      <c r="W562" s="10">
        <f t="shared" ref="W562:W581" si="237">L562+S562</f>
        <v>91.264086352085982</v>
      </c>
      <c r="X562" s="10">
        <f t="shared" ref="X562:X581" si="238">M562+T562</f>
        <v>33.217410889659654</v>
      </c>
      <c r="Y562" s="10">
        <f t="shared" ref="Y562:Y581" si="239">N562+U562</f>
        <v>-31101.617993598356</v>
      </c>
      <c r="AA562" s="3">
        <v>4000</v>
      </c>
      <c r="AB562" s="3">
        <v>20</v>
      </c>
      <c r="AC562" s="28">
        <f t="shared" si="228"/>
        <v>91.264086352085982</v>
      </c>
      <c r="AD562" s="28">
        <f t="shared" si="229"/>
        <v>33.217410889659654</v>
      </c>
      <c r="AE562" s="28">
        <f t="shared" si="230"/>
        <v>-31101.617993598356</v>
      </c>
      <c r="AH562" s="10">
        <v>2000</v>
      </c>
      <c r="AI562" s="21">
        <f>AC570</f>
        <v>-83.27865336926989</v>
      </c>
      <c r="AJ562" s="23">
        <f>AC569</f>
        <v>-81.468502668741877</v>
      </c>
      <c r="AK562" s="26">
        <f>AC568</f>
        <v>-80.839843927843461</v>
      </c>
      <c r="AL562" s="27">
        <f>AC567</f>
        <v>-81.468502668741877</v>
      </c>
      <c r="AM562" s="29">
        <f>AC566</f>
        <v>-83.27865336926989</v>
      </c>
      <c r="AN562" s="10"/>
      <c r="AO562" s="10">
        <v>2000</v>
      </c>
      <c r="AP562" s="21">
        <f>AC570</f>
        <v>-83.27865336926989</v>
      </c>
      <c r="AQ562" s="23">
        <f>AC569</f>
        <v>-81.468502668741877</v>
      </c>
      <c r="AR562" s="26">
        <f>AC568</f>
        <v>-80.839843927843461</v>
      </c>
      <c r="AS562" s="27">
        <f>AC567</f>
        <v>-81.468502668741877</v>
      </c>
      <c r="AT562" s="29">
        <f>AC566</f>
        <v>-83.27865336926989</v>
      </c>
    </row>
    <row r="563" spans="9:46" x14ac:dyDescent="0.25">
      <c r="I563" s="3">
        <v>-4000</v>
      </c>
      <c r="J563" s="3">
        <v>20</v>
      </c>
      <c r="K563" s="10">
        <f t="shared" si="231"/>
        <v>-97.121212121212153</v>
      </c>
      <c r="L563" s="10">
        <f t="shared" si="232"/>
        <v>-91.264086352085982</v>
      </c>
      <c r="M563" s="10">
        <f t="shared" si="233"/>
        <v>-33.217410889659654</v>
      </c>
      <c r="N563" s="10">
        <f>(L563*(C$150+C$151*SIN(RADIANS(J563))))+(-M563*(C$149+C$151*COS(RADIANS(J563))))</f>
        <v>838.81463168929986</v>
      </c>
      <c r="O563" s="10"/>
      <c r="P563" s="3">
        <v>4000</v>
      </c>
      <c r="Q563" s="3">
        <v>0</v>
      </c>
      <c r="R563" s="10">
        <f t="shared" si="234"/>
        <v>194.24242424242431</v>
      </c>
      <c r="S563" s="10">
        <f t="shared" si="235"/>
        <v>194.24242424242431</v>
      </c>
      <c r="T563" s="10">
        <f t="shared" si="236"/>
        <v>0</v>
      </c>
      <c r="U563" s="10">
        <f>(-S563*(C$150-C$151*SIN(RADIANS(Q563))))+(-T563*(C$149+K$151*COS(RADIANS(Q563))))</f>
        <v>-19424.242424242431</v>
      </c>
      <c r="W563" s="10">
        <f t="shared" si="237"/>
        <v>102.97833789033832</v>
      </c>
      <c r="X563" s="10">
        <f t="shared" si="238"/>
        <v>-33.217410889659654</v>
      </c>
      <c r="Y563" s="10">
        <f t="shared" si="239"/>
        <v>-18585.427792553131</v>
      </c>
      <c r="AA563" s="3">
        <v>4000</v>
      </c>
      <c r="AB563" s="3">
        <v>0</v>
      </c>
      <c r="AC563" s="25">
        <f t="shared" si="228"/>
        <v>102.97833789033832</v>
      </c>
      <c r="AD563" s="25">
        <f t="shared" si="229"/>
        <v>-33.217410889659654</v>
      </c>
      <c r="AE563" s="25">
        <f t="shared" si="230"/>
        <v>-18585.427792553131</v>
      </c>
      <c r="AH563" s="10">
        <v>0</v>
      </c>
      <c r="AI563" s="20"/>
      <c r="AJ563" s="20"/>
      <c r="AK563" s="20"/>
      <c r="AL563" s="20"/>
      <c r="AM563" s="20"/>
      <c r="AN563" s="10"/>
      <c r="AO563" s="10">
        <v>0</v>
      </c>
      <c r="AP563" s="20"/>
      <c r="AQ563" s="20"/>
      <c r="AR563" s="20"/>
      <c r="AS563" s="20"/>
      <c r="AT563" s="20"/>
    </row>
    <row r="564" spans="9:46" x14ac:dyDescent="0.25">
      <c r="I564" s="3">
        <v>-4000</v>
      </c>
      <c r="J564" s="3">
        <v>20</v>
      </c>
      <c r="K564" s="10">
        <f t="shared" si="231"/>
        <v>-97.121212121212153</v>
      </c>
      <c r="L564" s="10">
        <f t="shared" si="232"/>
        <v>-91.264086352085982</v>
      </c>
      <c r="M564" s="10">
        <f t="shared" si="233"/>
        <v>-33.217410889659654</v>
      </c>
      <c r="N564" s="10">
        <f>(L564*(C$150+C$151*SIN(RADIANS(J564))))+(-M564*(C$149+C$151*COS(RADIANS(J564))))</f>
        <v>838.81463168929986</v>
      </c>
      <c r="O564" s="10"/>
      <c r="P564" s="3">
        <v>4000</v>
      </c>
      <c r="Q564" s="3">
        <v>-20</v>
      </c>
      <c r="R564" s="10">
        <f t="shared" si="234"/>
        <v>194.24242424242431</v>
      </c>
      <c r="S564" s="10">
        <f t="shared" si="235"/>
        <v>182.52817270417196</v>
      </c>
      <c r="T564" s="10">
        <f t="shared" si="236"/>
        <v>-66.434821779319307</v>
      </c>
      <c r="U564" s="10">
        <f>(-S564*(C$150-C$151*SIN(RADIANS(Q564))))+(-T564*(C$149+K$151*COS(RADIANS(Q564))))</f>
        <v>-4565.2019155467351</v>
      </c>
      <c r="W564" s="10">
        <f t="shared" si="237"/>
        <v>91.264086352085982</v>
      </c>
      <c r="X564" s="10">
        <f t="shared" si="238"/>
        <v>-99.652232668978968</v>
      </c>
      <c r="Y564" s="10">
        <f t="shared" si="239"/>
        <v>-3726.3872838574352</v>
      </c>
      <c r="AA564" s="3">
        <v>4000</v>
      </c>
      <c r="AB564" s="3">
        <v>-20</v>
      </c>
      <c r="AC564" s="24">
        <f t="shared" si="228"/>
        <v>91.264086352085982</v>
      </c>
      <c r="AD564" s="24">
        <f t="shared" si="229"/>
        <v>-99.652232668978968</v>
      </c>
      <c r="AE564" s="24">
        <f t="shared" si="230"/>
        <v>-3726.3872838574352</v>
      </c>
      <c r="AH564" s="10">
        <v>-2000</v>
      </c>
      <c r="AI564" s="21">
        <f>AC576</f>
        <v>-95.256802843494029</v>
      </c>
      <c r="AJ564" s="23">
        <f>AC575</f>
        <v>-96.161878193758042</v>
      </c>
      <c r="AK564" s="26">
        <f>AC574</f>
        <v>-96.476207564207243</v>
      </c>
      <c r="AL564" s="27">
        <f>AC573</f>
        <v>-96.161878193758042</v>
      </c>
      <c r="AM564" s="29">
        <f>AC572</f>
        <v>-95.256802843494029</v>
      </c>
      <c r="AN564" s="10"/>
      <c r="AO564" s="10">
        <v>-2000</v>
      </c>
      <c r="AP564" s="21">
        <f>AC576</f>
        <v>-95.256802843494029</v>
      </c>
      <c r="AQ564" s="23">
        <f>AC575</f>
        <v>-96.161878193758042</v>
      </c>
      <c r="AR564" s="26">
        <f>AC574</f>
        <v>-96.476207564207243</v>
      </c>
      <c r="AS564" s="27">
        <f>AC573</f>
        <v>-96.161878193758042</v>
      </c>
      <c r="AT564" s="29">
        <f>AC572</f>
        <v>-95.256802843494029</v>
      </c>
    </row>
    <row r="565" spans="9:46" x14ac:dyDescent="0.25">
      <c r="I565" s="3">
        <v>-4000</v>
      </c>
      <c r="J565" s="3">
        <v>20</v>
      </c>
      <c r="K565" s="10">
        <f t="shared" si="231"/>
        <v>-97.121212121212153</v>
      </c>
      <c r="L565" s="10">
        <f t="shared" si="232"/>
        <v>-91.264086352085982</v>
      </c>
      <c r="M565" s="10">
        <f t="shared" si="233"/>
        <v>-33.217410889659654</v>
      </c>
      <c r="N565" s="10">
        <f>(L565*(C$150+C$151*SIN(RADIANS(J565))))+(-M565*(C$149+C$151*COS(RADIANS(J565))))</f>
        <v>838.81463168929986</v>
      </c>
      <c r="O565" s="10"/>
      <c r="P565" s="3">
        <v>4000</v>
      </c>
      <c r="Q565" s="3">
        <v>-40</v>
      </c>
      <c r="R565" s="10">
        <f t="shared" si="234"/>
        <v>194.24242424242431</v>
      </c>
      <c r="S565" s="10">
        <f t="shared" si="235"/>
        <v>148.79832970886821</v>
      </c>
      <c r="T565" s="10">
        <f t="shared" si="236"/>
        <v>-124.8566235785066</v>
      </c>
      <c r="U565" s="10">
        <f>(-S565*(C$150-C$151*SIN(RADIANS(Q565))))+(-T565*(C$149+K$151*COS(RADIANS(Q565))))</f>
        <v>13012.581834773864</v>
      </c>
      <c r="W565" s="10">
        <f t="shared" si="237"/>
        <v>57.534243356782227</v>
      </c>
      <c r="X565" s="10">
        <f t="shared" si="238"/>
        <v>-158.07403446816625</v>
      </c>
      <c r="Y565" s="10">
        <f t="shared" si="239"/>
        <v>13851.396466463164</v>
      </c>
      <c r="AA565" s="3">
        <v>4000</v>
      </c>
      <c r="AB565" s="3">
        <v>-40</v>
      </c>
      <c r="AC565" s="22">
        <f t="shared" si="228"/>
        <v>57.534243356782227</v>
      </c>
      <c r="AD565" s="22">
        <f t="shared" si="229"/>
        <v>-158.07403446816625</v>
      </c>
      <c r="AE565" s="22">
        <f t="shared" si="230"/>
        <v>13851.396466463164</v>
      </c>
      <c r="AH565" s="10">
        <v>-4000</v>
      </c>
      <c r="AI565" s="21">
        <f>AC581</f>
        <v>-165.6632512065201</v>
      </c>
      <c r="AJ565" s="23">
        <f>AC580</f>
        <v>-182.52817270417196</v>
      </c>
      <c r="AK565" s="26">
        <f>AC579</f>
        <v>-188.38529847329812</v>
      </c>
      <c r="AL565" s="27">
        <f>AC578</f>
        <v>-182.52817270417196</v>
      </c>
      <c r="AM565" s="29">
        <f>AC577</f>
        <v>-165.6632512065201</v>
      </c>
      <c r="AN565" s="10"/>
      <c r="AO565" s="10">
        <v>-4000</v>
      </c>
      <c r="AP565" s="21">
        <f>AC581</f>
        <v>-165.6632512065201</v>
      </c>
      <c r="AQ565" s="23">
        <f>AC580</f>
        <v>-182.52817270417196</v>
      </c>
      <c r="AR565" s="26">
        <f>AC579</f>
        <v>-188.38529847329812</v>
      </c>
      <c r="AS565" s="27">
        <f>AC578</f>
        <v>-182.52817270417196</v>
      </c>
      <c r="AT565" s="29">
        <f>AC577</f>
        <v>-165.6632512065201</v>
      </c>
    </row>
    <row r="566" spans="9:46" x14ac:dyDescent="0.25">
      <c r="I566" s="3">
        <v>-4000</v>
      </c>
      <c r="J566" s="3">
        <v>20</v>
      </c>
      <c r="K566" s="10">
        <f t="shared" si="231"/>
        <v>-97.121212121212153</v>
      </c>
      <c r="L566" s="10">
        <f t="shared" si="232"/>
        <v>-91.264086352085982</v>
      </c>
      <c r="M566" s="10">
        <f t="shared" si="233"/>
        <v>-33.217410889659654</v>
      </c>
      <c r="N566" s="10">
        <f>(L566*(C$150+C$151*SIN(RADIANS(J566))))+(-M566*(C$149+C$151*COS(RADIANS(J566))))</f>
        <v>838.81463168929986</v>
      </c>
      <c r="O566" s="10"/>
      <c r="P566" s="3">
        <v>2000</v>
      </c>
      <c r="Q566" s="3">
        <v>40</v>
      </c>
      <c r="R566" s="10">
        <f t="shared" si="234"/>
        <v>10.424242424242522</v>
      </c>
      <c r="S566" s="10">
        <f t="shared" si="235"/>
        <v>7.9854329828160875</v>
      </c>
      <c r="T566" s="10">
        <f t="shared" si="236"/>
        <v>6.7005738706718656</v>
      </c>
      <c r="U566" s="10">
        <f>(-S566*(C$150-C$151*SIN(RADIANS(Q566))))+(-T566*(C$149+K$151*COS(RADIANS(Q566))))</f>
        <v>-2295.4217215495282</v>
      </c>
      <c r="W566" s="10">
        <f t="shared" si="237"/>
        <v>-83.27865336926989</v>
      </c>
      <c r="X566" s="10">
        <f t="shared" si="238"/>
        <v>-26.516837018987786</v>
      </c>
      <c r="Y566" s="10">
        <f t="shared" si="239"/>
        <v>-1456.6070898602284</v>
      </c>
      <c r="AA566" s="3">
        <v>2000</v>
      </c>
      <c r="AB566" s="3">
        <v>40</v>
      </c>
      <c r="AC566" s="15">
        <f t="shared" si="228"/>
        <v>-83.27865336926989</v>
      </c>
      <c r="AD566" s="15">
        <f t="shared" si="229"/>
        <v>-26.516837018987786</v>
      </c>
      <c r="AE566" s="15">
        <f t="shared" si="230"/>
        <v>-1456.6070898602284</v>
      </c>
      <c r="AH566" s="10"/>
      <c r="AI566" s="10"/>
      <c r="AJ566" s="10"/>
      <c r="AK566" s="10"/>
      <c r="AL566" s="10"/>
      <c r="AM566" s="10"/>
      <c r="AN566" s="10"/>
      <c r="AO566" s="10"/>
      <c r="AP566" s="10"/>
      <c r="AQ566" s="10"/>
      <c r="AR566" s="10"/>
      <c r="AS566" s="10"/>
      <c r="AT566" s="10"/>
    </row>
    <row r="567" spans="9:46" x14ac:dyDescent="0.25">
      <c r="I567" s="3">
        <v>-4000</v>
      </c>
      <c r="J567" s="3">
        <v>20</v>
      </c>
      <c r="K567" s="10">
        <f t="shared" si="231"/>
        <v>-97.121212121212153</v>
      </c>
      <c r="L567" s="10">
        <f t="shared" si="232"/>
        <v>-91.264086352085982</v>
      </c>
      <c r="M567" s="10">
        <f t="shared" si="233"/>
        <v>-33.217410889659654</v>
      </c>
      <c r="N567" s="10">
        <f>(L567*(C$150+C$151*SIN(RADIANS(J567))))+(-M567*(C$149+C$151*COS(RADIANS(J567))))</f>
        <v>838.81463168929986</v>
      </c>
      <c r="O567" s="10"/>
      <c r="P567" s="3">
        <v>2000</v>
      </c>
      <c r="Q567" s="3">
        <v>20</v>
      </c>
      <c r="R567" s="10">
        <f t="shared" si="234"/>
        <v>10.424242424242522</v>
      </c>
      <c r="S567" s="10">
        <f t="shared" si="235"/>
        <v>9.7955836833441072</v>
      </c>
      <c r="T567" s="10">
        <f t="shared" si="236"/>
        <v>3.5653008880009436</v>
      </c>
      <c r="U567" s="10">
        <f>(-S567*(C$150-C$151*SIN(RADIANS(Q567))))+(-T567*(C$149+K$151*COS(RADIANS(Q567))))</f>
        <v>-1714.1199412011006</v>
      </c>
      <c r="W567" s="10">
        <f t="shared" si="237"/>
        <v>-81.468502668741877</v>
      </c>
      <c r="X567" s="10">
        <f t="shared" si="238"/>
        <v>-29.652110001658709</v>
      </c>
      <c r="Y567" s="10">
        <f t="shared" si="239"/>
        <v>-875.30530951180071</v>
      </c>
      <c r="AA567" s="3">
        <v>2000</v>
      </c>
      <c r="AB567" s="3">
        <v>20</v>
      </c>
      <c r="AC567" s="28">
        <f t="shared" si="228"/>
        <v>-81.468502668741877</v>
      </c>
      <c r="AD567" s="28">
        <f t="shared" si="229"/>
        <v>-29.652110001658709</v>
      </c>
      <c r="AE567" s="28">
        <f t="shared" si="230"/>
        <v>-875.30530951180071</v>
      </c>
      <c r="AH567" s="10"/>
      <c r="AI567" s="10"/>
      <c r="AJ567" s="10"/>
      <c r="AK567" s="10"/>
      <c r="AL567" s="10"/>
      <c r="AM567" s="10"/>
      <c r="AN567" s="10"/>
      <c r="AO567" s="10"/>
      <c r="AP567" s="10"/>
      <c r="AQ567" s="10"/>
      <c r="AR567" s="10"/>
      <c r="AS567" s="10"/>
      <c r="AT567" s="10"/>
    </row>
    <row r="568" spans="9:46" x14ac:dyDescent="0.25">
      <c r="I568" s="3">
        <v>-4000</v>
      </c>
      <c r="J568" s="3">
        <v>20</v>
      </c>
      <c r="K568" s="10">
        <f t="shared" si="231"/>
        <v>-97.121212121212153</v>
      </c>
      <c r="L568" s="10">
        <f t="shared" si="232"/>
        <v>-91.264086352085982</v>
      </c>
      <c r="M568" s="10">
        <f t="shared" si="233"/>
        <v>-33.217410889659654</v>
      </c>
      <c r="N568" s="10">
        <f>(L568*(C$150+C$151*SIN(RADIANS(J568))))+(-M568*(C$149+C$151*COS(RADIANS(J568))))</f>
        <v>838.81463168929986</v>
      </c>
      <c r="O568" s="10"/>
      <c r="P568" s="3">
        <v>2000</v>
      </c>
      <c r="Q568" s="3">
        <v>0</v>
      </c>
      <c r="R568" s="10">
        <f t="shared" si="234"/>
        <v>10.424242424242522</v>
      </c>
      <c r="S568" s="10">
        <f t="shared" si="235"/>
        <v>10.424242424242522</v>
      </c>
      <c r="T568" s="10">
        <f t="shared" si="236"/>
        <v>0</v>
      </c>
      <c r="U568" s="10">
        <f>(-S568*(C$150-C$151*SIN(RADIANS(Q568))))+(-T568*(C$149+K$151*COS(RADIANS(Q568))))</f>
        <v>-1042.424242424252</v>
      </c>
      <c r="W568" s="10">
        <f t="shared" si="237"/>
        <v>-80.839843927843461</v>
      </c>
      <c r="X568" s="10">
        <f t="shared" si="238"/>
        <v>-33.217410889659654</v>
      </c>
      <c r="Y568" s="10">
        <f t="shared" si="239"/>
        <v>-203.60961073495218</v>
      </c>
      <c r="AA568" s="3">
        <v>2000</v>
      </c>
      <c r="AB568" s="3">
        <v>0</v>
      </c>
      <c r="AC568" s="25">
        <f t="shared" si="228"/>
        <v>-80.839843927843461</v>
      </c>
      <c r="AD568" s="25">
        <f t="shared" si="229"/>
        <v>-33.217410889659654</v>
      </c>
      <c r="AE568" s="25">
        <f t="shared" si="230"/>
        <v>-203.60961073495218</v>
      </c>
      <c r="AH568" s="10"/>
      <c r="AI568" s="10">
        <v>-40</v>
      </c>
      <c r="AJ568" s="10">
        <v>-20</v>
      </c>
      <c r="AK568" s="10">
        <v>0</v>
      </c>
      <c r="AL568" s="10">
        <v>20</v>
      </c>
      <c r="AM568" s="10">
        <v>40</v>
      </c>
      <c r="AN568" s="10"/>
      <c r="AO568" s="10"/>
      <c r="AP568" s="10">
        <v>-40</v>
      </c>
      <c r="AQ568" s="10">
        <v>-20</v>
      </c>
      <c r="AR568" s="10">
        <v>0</v>
      </c>
      <c r="AS568" s="10">
        <v>20</v>
      </c>
      <c r="AT568" s="10">
        <v>40</v>
      </c>
    </row>
    <row r="569" spans="9:46" x14ac:dyDescent="0.25">
      <c r="I569" s="3">
        <v>-4000</v>
      </c>
      <c r="J569" s="3">
        <v>20</v>
      </c>
      <c r="K569" s="10">
        <f t="shared" si="231"/>
        <v>-97.121212121212153</v>
      </c>
      <c r="L569" s="10">
        <f t="shared" si="232"/>
        <v>-91.264086352085982</v>
      </c>
      <c r="M569" s="10">
        <f t="shared" si="233"/>
        <v>-33.217410889659654</v>
      </c>
      <c r="N569" s="10">
        <f>(L569*(C$150+C$151*SIN(RADIANS(J569))))+(-M569*(C$149+C$151*COS(RADIANS(J569))))</f>
        <v>838.81463168929986</v>
      </c>
      <c r="O569" s="10"/>
      <c r="P569" s="3">
        <v>2000</v>
      </c>
      <c r="Q569" s="3">
        <v>-20</v>
      </c>
      <c r="R569" s="10">
        <f t="shared" si="234"/>
        <v>10.424242424242522</v>
      </c>
      <c r="S569" s="10">
        <f t="shared" si="235"/>
        <v>9.7955836833441072</v>
      </c>
      <c r="T569" s="10">
        <f t="shared" si="236"/>
        <v>-3.5653008880009436</v>
      </c>
      <c r="U569" s="10">
        <f>(-S569*(C$150-C$151*SIN(RADIANS(Q569))))+(-T569*(C$149+K$151*COS(RADIANS(Q569))))</f>
        <v>-244.99679546772109</v>
      </c>
      <c r="W569" s="10">
        <f t="shared" si="237"/>
        <v>-81.468502668741877</v>
      </c>
      <c r="X569" s="10">
        <f t="shared" si="238"/>
        <v>-36.782711777660595</v>
      </c>
      <c r="Y569" s="10">
        <f t="shared" si="239"/>
        <v>593.81783622157877</v>
      </c>
      <c r="AA569" s="3">
        <v>2000</v>
      </c>
      <c r="AB569" s="3">
        <v>-20</v>
      </c>
      <c r="AC569" s="24">
        <f t="shared" si="228"/>
        <v>-81.468502668741877</v>
      </c>
      <c r="AD569" s="24">
        <f t="shared" si="229"/>
        <v>-36.782711777660595</v>
      </c>
      <c r="AE569" s="24">
        <f t="shared" si="230"/>
        <v>593.81783622157877</v>
      </c>
      <c r="AH569" s="10">
        <v>4000</v>
      </c>
      <c r="AI569" s="21">
        <f>AD565</f>
        <v>-158.07403446816625</v>
      </c>
      <c r="AJ569" s="23">
        <f>AD564</f>
        <v>-99.652232668978968</v>
      </c>
      <c r="AK569" s="26">
        <f>AD563</f>
        <v>-33.217410889659654</v>
      </c>
      <c r="AL569" s="27">
        <f>AD562</f>
        <v>33.217410889659654</v>
      </c>
      <c r="AM569" s="29">
        <f>AD561</f>
        <v>91.639212688846953</v>
      </c>
      <c r="AN569" s="10"/>
      <c r="AO569" s="10">
        <v>4000</v>
      </c>
      <c r="AP569" s="21">
        <f>AD565</f>
        <v>-158.07403446816625</v>
      </c>
      <c r="AQ569" s="23">
        <f>AD564</f>
        <v>-99.652232668978968</v>
      </c>
      <c r="AR569" s="26">
        <f>AD563</f>
        <v>-33.217410889659654</v>
      </c>
      <c r="AS569" s="27">
        <f>AD562</f>
        <v>33.217410889659654</v>
      </c>
      <c r="AT569" s="29">
        <f>AD561</f>
        <v>91.639212688846953</v>
      </c>
    </row>
    <row r="570" spans="9:46" x14ac:dyDescent="0.25">
      <c r="I570" s="3">
        <v>-4000</v>
      </c>
      <c r="J570" s="3">
        <v>20</v>
      </c>
      <c r="K570" s="10">
        <f t="shared" si="231"/>
        <v>-97.121212121212153</v>
      </c>
      <c r="L570" s="10">
        <f t="shared" si="232"/>
        <v>-91.264086352085982</v>
      </c>
      <c r="M570" s="10">
        <f t="shared" si="233"/>
        <v>-33.217410889659654</v>
      </c>
      <c r="N570" s="10">
        <f>(L570*(C$150+C$151*SIN(RADIANS(J570))))+(-M570*(C$149+C$151*COS(RADIANS(J570))))</f>
        <v>838.81463168929986</v>
      </c>
      <c r="O570" s="10"/>
      <c r="P570" s="3">
        <v>2000</v>
      </c>
      <c r="Q570" s="3">
        <v>-40</v>
      </c>
      <c r="R570" s="10">
        <f t="shared" si="234"/>
        <v>10.424242424242522</v>
      </c>
      <c r="S570" s="10">
        <f t="shared" si="235"/>
        <v>7.9854329828160875</v>
      </c>
      <c r="T570" s="10">
        <f t="shared" si="236"/>
        <v>-6.7005738706718656</v>
      </c>
      <c r="U570" s="10">
        <f>(-S570*(C$150-C$151*SIN(RADIANS(Q570))))+(-T570*(C$149+K$151*COS(RADIANS(Q570))))</f>
        <v>698.33512498631057</v>
      </c>
      <c r="W570" s="10">
        <f t="shared" si="237"/>
        <v>-83.27865336926989</v>
      </c>
      <c r="X570" s="10">
        <f t="shared" si="238"/>
        <v>-39.917984760331521</v>
      </c>
      <c r="Y570" s="10">
        <f t="shared" si="239"/>
        <v>1537.1497566756104</v>
      </c>
      <c r="AA570" s="3">
        <v>2000</v>
      </c>
      <c r="AB570" s="3">
        <v>-40</v>
      </c>
      <c r="AC570" s="22">
        <f t="shared" si="228"/>
        <v>-83.27865336926989</v>
      </c>
      <c r="AD570" s="22">
        <f t="shared" si="229"/>
        <v>-39.917984760331521</v>
      </c>
      <c r="AE570" s="22">
        <f t="shared" si="230"/>
        <v>1537.1497566756104</v>
      </c>
      <c r="AH570" s="10">
        <v>2000</v>
      </c>
      <c r="AI570" s="21">
        <f>AD570</f>
        <v>-39.917984760331521</v>
      </c>
      <c r="AJ570" s="23">
        <f>AD569</f>
        <v>-36.782711777660595</v>
      </c>
      <c r="AK570" s="26">
        <f>AD568</f>
        <v>-33.217410889659654</v>
      </c>
      <c r="AL570" s="27">
        <f>AD567</f>
        <v>-29.652110001658709</v>
      </c>
      <c r="AM570" s="29">
        <f>AD566</f>
        <v>-26.516837018987786</v>
      </c>
      <c r="AN570" s="10"/>
      <c r="AO570" s="10">
        <v>2000</v>
      </c>
      <c r="AP570" s="21">
        <f>AD570</f>
        <v>-39.917984760331521</v>
      </c>
      <c r="AQ570" s="23">
        <f>AD569</f>
        <v>-36.782711777660595</v>
      </c>
      <c r="AR570" s="26">
        <f>AD568</f>
        <v>-33.217410889659654</v>
      </c>
      <c r="AS570" s="27">
        <f>AD567</f>
        <v>-29.652110001658709</v>
      </c>
      <c r="AT570" s="29">
        <f>AD566</f>
        <v>-26.516837018987786</v>
      </c>
    </row>
    <row r="571" spans="9:46" x14ac:dyDescent="0.25">
      <c r="I571" s="3">
        <v>-4000</v>
      </c>
      <c r="J571" s="3">
        <v>20</v>
      </c>
      <c r="K571" s="10">
        <f t="shared" si="231"/>
        <v>-97.121212121212153</v>
      </c>
      <c r="L571" s="10">
        <f t="shared" si="232"/>
        <v>-91.264086352085982</v>
      </c>
      <c r="M571" s="10">
        <f t="shared" si="233"/>
        <v>-33.217410889659654</v>
      </c>
      <c r="N571" s="10">
        <f>(L571*(C$150+C$151*SIN(RADIANS(J571))))+(-M571*(C$149+C$151*COS(RADIANS(J571))))</f>
        <v>838.81463168929986</v>
      </c>
      <c r="O571" s="10"/>
      <c r="P571" s="3">
        <v>0</v>
      </c>
      <c r="Q571" s="3">
        <v>0</v>
      </c>
      <c r="R571" s="10">
        <f t="shared" si="234"/>
        <v>0</v>
      </c>
      <c r="S571" s="10">
        <f t="shared" si="235"/>
        <v>0</v>
      </c>
      <c r="T571" s="10">
        <f t="shared" si="236"/>
        <v>0</v>
      </c>
      <c r="U571" s="10">
        <f>(-S571*(C$150-C$151*SIN(RADIANS(Q571))))+(-T571*(C$149+K$151*COS(RADIANS(Q571))))</f>
        <v>0</v>
      </c>
      <c r="W571" s="10">
        <f t="shared" si="237"/>
        <v>-91.264086352085982</v>
      </c>
      <c r="X571" s="10">
        <f t="shared" si="238"/>
        <v>-33.217410889659654</v>
      </c>
      <c r="Y571" s="10">
        <f t="shared" si="239"/>
        <v>838.81463168929986</v>
      </c>
      <c r="AA571" s="3">
        <v>0</v>
      </c>
      <c r="AB571" s="3">
        <v>0</v>
      </c>
      <c r="AC571" s="10">
        <f t="shared" si="228"/>
        <v>-91.264086352085982</v>
      </c>
      <c r="AD571" s="10">
        <f t="shared" si="229"/>
        <v>-33.217410889659654</v>
      </c>
      <c r="AE571" s="10">
        <f t="shared" si="230"/>
        <v>838.81463168929986</v>
      </c>
      <c r="AH571" s="10">
        <v>0</v>
      </c>
      <c r="AI571" s="20"/>
      <c r="AJ571" s="20"/>
      <c r="AK571" s="20"/>
      <c r="AL571" s="20"/>
      <c r="AM571" s="20"/>
      <c r="AN571" s="10"/>
      <c r="AO571" s="10">
        <v>0</v>
      </c>
      <c r="AP571" s="20"/>
      <c r="AQ571" s="20"/>
      <c r="AR571" s="20"/>
      <c r="AS571" s="20"/>
      <c r="AT571" s="20"/>
    </row>
    <row r="572" spans="9:46" x14ac:dyDescent="0.25">
      <c r="I572" s="3">
        <v>-4000</v>
      </c>
      <c r="J572" s="3">
        <v>20</v>
      </c>
      <c r="K572" s="10">
        <f t="shared" si="231"/>
        <v>-97.121212121212153</v>
      </c>
      <c r="L572" s="10">
        <f t="shared" si="232"/>
        <v>-91.264086352085982</v>
      </c>
      <c r="M572" s="10">
        <f t="shared" si="233"/>
        <v>-33.217410889659654</v>
      </c>
      <c r="N572" s="10">
        <f>(L572*(C$150+C$151*SIN(RADIANS(J572))))+(-M572*(C$149+C$151*COS(RADIANS(J572))))</f>
        <v>838.81463168929986</v>
      </c>
      <c r="O572" s="10"/>
      <c r="P572" s="3">
        <v>-2000</v>
      </c>
      <c r="Q572" s="3">
        <v>40</v>
      </c>
      <c r="R572" s="10">
        <f t="shared" si="234"/>
        <v>-5.2121212121212608</v>
      </c>
      <c r="S572" s="10">
        <f t="shared" si="235"/>
        <v>-3.9927164914080437</v>
      </c>
      <c r="T572" s="10">
        <f t="shared" si="236"/>
        <v>-3.3502869353359328</v>
      </c>
      <c r="U572" s="10">
        <f>(-S572*(C$150-C$151*SIN(RADIANS(Q572))))+(-T572*(C$149+K$151*COS(RADIANS(Q572))))</f>
        <v>1147.7108607747641</v>
      </c>
      <c r="W572" s="10">
        <f t="shared" si="237"/>
        <v>-95.256802843494029</v>
      </c>
      <c r="X572" s="10">
        <f t="shared" si="238"/>
        <v>-36.567697824995584</v>
      </c>
      <c r="Y572" s="10">
        <f t="shared" si="239"/>
        <v>1986.525492464064</v>
      </c>
      <c r="AA572" s="3">
        <v>-2000</v>
      </c>
      <c r="AB572" s="3">
        <v>40</v>
      </c>
      <c r="AC572" s="15">
        <f t="shared" si="228"/>
        <v>-95.256802843494029</v>
      </c>
      <c r="AD572" s="15">
        <f t="shared" si="229"/>
        <v>-36.567697824995584</v>
      </c>
      <c r="AE572" s="15">
        <f t="shared" si="230"/>
        <v>1986.525492464064</v>
      </c>
      <c r="AH572" s="10">
        <v>-2000</v>
      </c>
      <c r="AI572" s="21">
        <f>AD576</f>
        <v>-29.86712395432372</v>
      </c>
      <c r="AJ572" s="23">
        <f>AD575</f>
        <v>-31.434760445659183</v>
      </c>
      <c r="AK572" s="26">
        <f>AD574</f>
        <v>-33.217410889659654</v>
      </c>
      <c r="AL572" s="27">
        <f>AD573</f>
        <v>-35.000061333660128</v>
      </c>
      <c r="AM572" s="29">
        <f>AD572</f>
        <v>-36.567697824995584</v>
      </c>
      <c r="AN572" s="10"/>
      <c r="AO572" s="10">
        <v>-2000</v>
      </c>
      <c r="AP572" s="21">
        <f>AD576</f>
        <v>-29.86712395432372</v>
      </c>
      <c r="AQ572" s="23">
        <f>AD575</f>
        <v>-31.434760445659183</v>
      </c>
      <c r="AR572" s="26">
        <f>AD574</f>
        <v>-33.217410889659654</v>
      </c>
      <c r="AS572" s="27">
        <f>AD573</f>
        <v>-35.000061333660128</v>
      </c>
      <c r="AT572" s="29">
        <f>AD572</f>
        <v>-36.567697824995584</v>
      </c>
    </row>
    <row r="573" spans="9:46" x14ac:dyDescent="0.25">
      <c r="I573" s="3">
        <v>-4000</v>
      </c>
      <c r="J573" s="3">
        <v>20</v>
      </c>
      <c r="K573" s="10">
        <f t="shared" si="231"/>
        <v>-97.121212121212153</v>
      </c>
      <c r="L573" s="10">
        <f t="shared" si="232"/>
        <v>-91.264086352085982</v>
      </c>
      <c r="M573" s="10">
        <f t="shared" si="233"/>
        <v>-33.217410889659654</v>
      </c>
      <c r="N573" s="10">
        <f>(L573*(C$150+C$151*SIN(RADIANS(J573))))+(-M573*(C$149+C$151*COS(RADIANS(J573))))</f>
        <v>838.81463168929986</v>
      </c>
      <c r="O573" s="10"/>
      <c r="P573" s="3">
        <v>-2000</v>
      </c>
      <c r="Q573" s="3">
        <v>20</v>
      </c>
      <c r="R573" s="10">
        <f t="shared" si="234"/>
        <v>-5.2121212121212608</v>
      </c>
      <c r="S573" s="10">
        <f t="shared" si="235"/>
        <v>-4.8977918416720536</v>
      </c>
      <c r="T573" s="10">
        <f t="shared" si="236"/>
        <v>-1.7826504440004718</v>
      </c>
      <c r="U573" s="10">
        <f>(-S573*(C$150-C$151*SIN(RADIANS(Q573))))+(-T573*(C$149+K$151*COS(RADIANS(Q573))))</f>
        <v>857.05997060055029</v>
      </c>
      <c r="W573" s="10">
        <f t="shared" si="237"/>
        <v>-96.161878193758042</v>
      </c>
      <c r="X573" s="10">
        <f t="shared" si="238"/>
        <v>-35.000061333660128</v>
      </c>
      <c r="Y573" s="10">
        <f t="shared" si="239"/>
        <v>1695.8746022898501</v>
      </c>
      <c r="AA573" s="3">
        <v>-2000</v>
      </c>
      <c r="AB573" s="3">
        <v>20</v>
      </c>
      <c r="AC573" s="28">
        <f t="shared" si="228"/>
        <v>-96.161878193758042</v>
      </c>
      <c r="AD573" s="28">
        <f t="shared" si="229"/>
        <v>-35.000061333660128</v>
      </c>
      <c r="AE573" s="28">
        <f t="shared" si="230"/>
        <v>1695.8746022898501</v>
      </c>
      <c r="AH573" s="10">
        <v>-4000</v>
      </c>
      <c r="AI573" s="21">
        <f>AD581</f>
        <v>29.210900899593646</v>
      </c>
      <c r="AJ573" s="23">
        <f>AD580</f>
        <v>0</v>
      </c>
      <c r="AK573" s="26">
        <f>AD579</f>
        <v>-33.217410889659654</v>
      </c>
      <c r="AL573" s="27">
        <f>AD578</f>
        <v>-66.434821779319307</v>
      </c>
      <c r="AM573" s="29">
        <f>AD577</f>
        <v>-95.645722678912961</v>
      </c>
      <c r="AN573" s="10"/>
      <c r="AO573" s="10">
        <v>-4000</v>
      </c>
      <c r="AP573" s="21">
        <f>AD581</f>
        <v>29.210900899593646</v>
      </c>
      <c r="AQ573" s="23">
        <f>AD580</f>
        <v>0</v>
      </c>
      <c r="AR573" s="26">
        <f>AD579</f>
        <v>-33.217410889659654</v>
      </c>
      <c r="AS573" s="27">
        <f>AD578</f>
        <v>-66.434821779319307</v>
      </c>
      <c r="AT573" s="29">
        <f>AD577</f>
        <v>-95.645722678912961</v>
      </c>
    </row>
    <row r="574" spans="9:46" x14ac:dyDescent="0.25">
      <c r="I574" s="3">
        <v>-4000</v>
      </c>
      <c r="J574" s="3">
        <v>20</v>
      </c>
      <c r="K574" s="10">
        <f t="shared" si="231"/>
        <v>-97.121212121212153</v>
      </c>
      <c r="L574" s="10">
        <f t="shared" si="232"/>
        <v>-91.264086352085982</v>
      </c>
      <c r="M574" s="10">
        <f t="shared" si="233"/>
        <v>-33.217410889659654</v>
      </c>
      <c r="N574" s="10">
        <f>(L574*(C$150+C$151*SIN(RADIANS(J574))))+(-M574*(C$149+C$151*COS(RADIANS(J574))))</f>
        <v>838.81463168929986</v>
      </c>
      <c r="O574" s="10"/>
      <c r="P574" s="3">
        <v>-2000</v>
      </c>
      <c r="Q574" s="3">
        <v>0</v>
      </c>
      <c r="R574" s="10">
        <f t="shared" si="234"/>
        <v>-5.2121212121212608</v>
      </c>
      <c r="S574" s="10">
        <f t="shared" si="235"/>
        <v>-5.2121212121212608</v>
      </c>
      <c r="T574" s="10">
        <f t="shared" si="236"/>
        <v>0</v>
      </c>
      <c r="U574" s="10">
        <f>(-S574*(C$150-C$151*SIN(RADIANS(Q574))))+(-T574*(C$149+K$151*COS(RADIANS(Q574))))</f>
        <v>521.21212121212602</v>
      </c>
      <c r="W574" s="10">
        <f t="shared" si="237"/>
        <v>-96.476207564207243</v>
      </c>
      <c r="X574" s="10">
        <f t="shared" si="238"/>
        <v>-33.217410889659654</v>
      </c>
      <c r="Y574" s="10">
        <f t="shared" si="239"/>
        <v>1360.0267529014259</v>
      </c>
      <c r="AA574" s="3">
        <v>-2000</v>
      </c>
      <c r="AB574" s="3">
        <v>0</v>
      </c>
      <c r="AC574" s="25">
        <f t="shared" si="228"/>
        <v>-96.476207564207243</v>
      </c>
      <c r="AD574" s="25">
        <f t="shared" si="229"/>
        <v>-33.217410889659654</v>
      </c>
      <c r="AE574" s="25">
        <f t="shared" si="230"/>
        <v>1360.0267529014259</v>
      </c>
      <c r="AH574" s="10"/>
      <c r="AI574" s="10"/>
      <c r="AJ574" s="10"/>
      <c r="AK574" s="10"/>
      <c r="AL574" s="10"/>
      <c r="AM574" s="10"/>
      <c r="AN574" s="10"/>
      <c r="AO574" s="10"/>
      <c r="AP574" s="10"/>
      <c r="AQ574" s="10"/>
      <c r="AR574" s="10"/>
      <c r="AS574" s="10"/>
      <c r="AT574" s="10"/>
    </row>
    <row r="575" spans="9:46" x14ac:dyDescent="0.25">
      <c r="I575" s="3">
        <v>-4000</v>
      </c>
      <c r="J575" s="3">
        <v>20</v>
      </c>
      <c r="K575" s="10">
        <f t="shared" si="231"/>
        <v>-97.121212121212153</v>
      </c>
      <c r="L575" s="10">
        <f t="shared" si="232"/>
        <v>-91.264086352085982</v>
      </c>
      <c r="M575" s="10">
        <f t="shared" si="233"/>
        <v>-33.217410889659654</v>
      </c>
      <c r="N575" s="10">
        <f>(L575*(C$150+C$151*SIN(RADIANS(J575))))+(-M575*(C$149+C$151*COS(RADIANS(J575))))</f>
        <v>838.81463168929986</v>
      </c>
      <c r="O575" s="10"/>
      <c r="P575" s="3">
        <v>-2000</v>
      </c>
      <c r="Q575" s="3">
        <v>-20</v>
      </c>
      <c r="R575" s="10">
        <f t="shared" si="234"/>
        <v>-5.2121212121212608</v>
      </c>
      <c r="S575" s="10">
        <f t="shared" si="235"/>
        <v>-4.8977918416720536</v>
      </c>
      <c r="T575" s="10">
        <f t="shared" si="236"/>
        <v>1.7826504440004718</v>
      </c>
      <c r="U575" s="10">
        <f>(-S575*(C$150-C$151*SIN(RADIANS(Q575))))+(-T575*(C$149+K$151*COS(RADIANS(Q575))))</f>
        <v>122.49839773386054</v>
      </c>
      <c r="W575" s="10">
        <f t="shared" si="237"/>
        <v>-96.161878193758042</v>
      </c>
      <c r="X575" s="10">
        <f t="shared" si="238"/>
        <v>-31.434760445659183</v>
      </c>
      <c r="Y575" s="10">
        <f t="shared" si="239"/>
        <v>961.3130294231604</v>
      </c>
      <c r="AA575" s="3">
        <v>-2000</v>
      </c>
      <c r="AB575" s="3">
        <v>-20</v>
      </c>
      <c r="AC575" s="24">
        <f t="shared" si="228"/>
        <v>-96.161878193758042</v>
      </c>
      <c r="AD575" s="24">
        <f t="shared" si="229"/>
        <v>-31.434760445659183</v>
      </c>
      <c r="AE575" s="24">
        <f t="shared" si="230"/>
        <v>961.3130294231604</v>
      </c>
      <c r="AH575" s="10"/>
      <c r="AI575" s="10"/>
      <c r="AJ575" s="10"/>
      <c r="AK575" s="10"/>
      <c r="AL575" s="10"/>
      <c r="AM575" s="10"/>
      <c r="AN575" s="10"/>
      <c r="AO575" s="10"/>
      <c r="AP575" s="10"/>
      <c r="AQ575" s="10"/>
      <c r="AR575" s="10"/>
      <c r="AS575" s="10"/>
      <c r="AT575" s="10"/>
    </row>
    <row r="576" spans="9:46" x14ac:dyDescent="0.25">
      <c r="I576" s="3">
        <v>-4000</v>
      </c>
      <c r="J576" s="3">
        <v>20</v>
      </c>
      <c r="K576" s="10">
        <f t="shared" si="231"/>
        <v>-97.121212121212153</v>
      </c>
      <c r="L576" s="10">
        <f t="shared" si="232"/>
        <v>-91.264086352085982</v>
      </c>
      <c r="M576" s="10">
        <f t="shared" si="233"/>
        <v>-33.217410889659654</v>
      </c>
      <c r="N576" s="10">
        <f>(L576*(C$150+C$151*SIN(RADIANS(J576))))+(-M576*(C$149+C$151*COS(RADIANS(J576))))</f>
        <v>838.81463168929986</v>
      </c>
      <c r="O576" s="10"/>
      <c r="P576" s="3">
        <v>-2000</v>
      </c>
      <c r="Q576" s="3">
        <v>-40</v>
      </c>
      <c r="R576" s="10">
        <f t="shared" si="234"/>
        <v>-5.2121212121212608</v>
      </c>
      <c r="S576" s="10">
        <f t="shared" si="235"/>
        <v>-3.9927164914080437</v>
      </c>
      <c r="T576" s="10">
        <f t="shared" si="236"/>
        <v>3.3502869353359328</v>
      </c>
      <c r="U576" s="10">
        <f>(-S576*(C$150-C$151*SIN(RADIANS(Q576))))+(-T576*(C$149+K$151*COS(RADIANS(Q576))))</f>
        <v>-349.16756249315529</v>
      </c>
      <c r="W576" s="10">
        <f t="shared" si="237"/>
        <v>-95.256802843494029</v>
      </c>
      <c r="X576" s="10">
        <f t="shared" si="238"/>
        <v>-29.86712395432372</v>
      </c>
      <c r="Y576" s="10">
        <f t="shared" si="239"/>
        <v>489.64706919614457</v>
      </c>
      <c r="AA576" s="3">
        <v>-2000</v>
      </c>
      <c r="AB576" s="3">
        <v>-40</v>
      </c>
      <c r="AC576" s="22">
        <f t="shared" si="228"/>
        <v>-95.256802843494029</v>
      </c>
      <c r="AD576" s="22">
        <f t="shared" si="229"/>
        <v>-29.86712395432372</v>
      </c>
      <c r="AE576" s="22">
        <f t="shared" si="230"/>
        <v>489.64706919614457</v>
      </c>
      <c r="AH576" s="10" t="s">
        <v>92</v>
      </c>
      <c r="AI576" s="10">
        <v>-40</v>
      </c>
      <c r="AJ576" s="10">
        <v>-20</v>
      </c>
      <c r="AK576" s="10">
        <v>0</v>
      </c>
      <c r="AL576" s="10">
        <v>20</v>
      </c>
      <c r="AM576" s="10">
        <v>40</v>
      </c>
      <c r="AN576" s="10"/>
      <c r="AO576" s="10"/>
      <c r="AP576" s="10">
        <v>-40</v>
      </c>
      <c r="AQ576" s="10">
        <v>-20</v>
      </c>
      <c r="AR576" s="10">
        <v>0</v>
      </c>
      <c r="AS576" s="10">
        <v>20</v>
      </c>
      <c r="AT576" s="10">
        <v>40</v>
      </c>
    </row>
    <row r="577" spans="9:46" x14ac:dyDescent="0.25">
      <c r="I577" s="3">
        <v>-4000</v>
      </c>
      <c r="J577" s="3">
        <v>20</v>
      </c>
      <c r="K577" s="10">
        <f t="shared" si="231"/>
        <v>-97.121212121212153</v>
      </c>
      <c r="L577" s="10">
        <f t="shared" si="232"/>
        <v>-91.264086352085982</v>
      </c>
      <c r="M577" s="10">
        <f t="shared" si="233"/>
        <v>-33.217410889659654</v>
      </c>
      <c r="N577" s="10">
        <f>(L577*(C$150+C$151*SIN(RADIANS(J577))))+(-M577*(C$149+C$151*COS(RADIANS(J577))))</f>
        <v>838.81463168929986</v>
      </c>
      <c r="O577" s="10"/>
      <c r="P577" s="3">
        <v>-4000</v>
      </c>
      <c r="Q577" s="3">
        <v>40</v>
      </c>
      <c r="R577" s="10">
        <f t="shared" si="234"/>
        <v>-97.121212121212153</v>
      </c>
      <c r="S577" s="10">
        <f t="shared" si="235"/>
        <v>-74.399164854434105</v>
      </c>
      <c r="T577" s="10">
        <f t="shared" si="236"/>
        <v>-62.4283117892533</v>
      </c>
      <c r="U577" s="10">
        <f>(-S577*(C$150-C$151*SIN(RADIANS(Q577))))+(-T577*(C$149+K$151*COS(RADIANS(Q577))))</f>
        <v>21386.123888273753</v>
      </c>
      <c r="W577" s="10">
        <f t="shared" si="237"/>
        <v>-165.6632512065201</v>
      </c>
      <c r="X577" s="10">
        <f t="shared" si="238"/>
        <v>-95.645722678912961</v>
      </c>
      <c r="Y577" s="10">
        <f t="shared" si="239"/>
        <v>22224.938519963052</v>
      </c>
      <c r="AA577" s="3">
        <v>-4000</v>
      </c>
      <c r="AB577" s="3">
        <v>40</v>
      </c>
      <c r="AC577" s="15">
        <f t="shared" si="228"/>
        <v>-165.6632512065201</v>
      </c>
      <c r="AD577" s="15">
        <f t="shared" si="229"/>
        <v>-95.645722678912961</v>
      </c>
      <c r="AE577" s="15">
        <f t="shared" si="230"/>
        <v>22224.938519963052</v>
      </c>
      <c r="AH577" s="10">
        <v>4000</v>
      </c>
      <c r="AI577" s="21">
        <f>AE565</f>
        <v>13851.396466463164</v>
      </c>
      <c r="AJ577" s="23">
        <f>AE564</f>
        <v>-3726.3872838574352</v>
      </c>
      <c r="AK577" s="26">
        <f>AE563</f>
        <v>-18585.427792553131</v>
      </c>
      <c r="AL577" s="27">
        <f>AE562</f>
        <v>-31101.617993598356</v>
      </c>
      <c r="AM577" s="29">
        <f>AE561</f>
        <v>-41933.433144858209</v>
      </c>
      <c r="AN577" s="10"/>
      <c r="AO577" s="10">
        <v>4000</v>
      </c>
      <c r="AP577" s="21">
        <f>AE565</f>
        <v>13851.396466463164</v>
      </c>
      <c r="AQ577" s="23">
        <f>AE564</f>
        <v>-3726.3872838574352</v>
      </c>
      <c r="AR577" s="26">
        <f>AE563</f>
        <v>-18585.427792553131</v>
      </c>
      <c r="AS577" s="27">
        <f>AE562</f>
        <v>-31101.617993598356</v>
      </c>
      <c r="AT577" s="29">
        <f>AE561</f>
        <v>-41933.433144858209</v>
      </c>
    </row>
    <row r="578" spans="9:46" x14ac:dyDescent="0.25">
      <c r="I578" s="3">
        <v>-4000</v>
      </c>
      <c r="J578" s="3">
        <v>20</v>
      </c>
      <c r="K578" s="10">
        <f t="shared" si="231"/>
        <v>-97.121212121212153</v>
      </c>
      <c r="L578" s="10">
        <f t="shared" si="232"/>
        <v>-91.264086352085982</v>
      </c>
      <c r="M578" s="10">
        <f t="shared" si="233"/>
        <v>-33.217410889659654</v>
      </c>
      <c r="N578" s="10">
        <f>(L578*(C$150+C$151*SIN(RADIANS(J578))))+(-M578*(C$149+C$151*COS(RADIANS(J578))))</f>
        <v>838.81463168929986</v>
      </c>
      <c r="O578" s="10"/>
      <c r="P578" s="3">
        <v>-4000</v>
      </c>
      <c r="Q578" s="3">
        <v>20</v>
      </c>
      <c r="R578" s="10">
        <f t="shared" si="234"/>
        <v>-97.121212121212153</v>
      </c>
      <c r="S578" s="10">
        <f t="shared" si="235"/>
        <v>-91.264086352085982</v>
      </c>
      <c r="T578" s="10">
        <f t="shared" si="236"/>
        <v>-33.217410889659654</v>
      </c>
      <c r="U578" s="10">
        <f>(-S578*(C$150-C$151*SIN(RADIANS(Q578))))+(-T578*(C$149+K$151*COS(RADIANS(Q578))))</f>
        <v>15970.216312643828</v>
      </c>
      <c r="W578" s="10">
        <f t="shared" si="237"/>
        <v>-182.52817270417196</v>
      </c>
      <c r="X578" s="10">
        <f t="shared" si="238"/>
        <v>-66.434821779319307</v>
      </c>
      <c r="Y578" s="10">
        <f t="shared" si="239"/>
        <v>16809.030944333128</v>
      </c>
      <c r="AA578" s="3">
        <v>-4000</v>
      </c>
      <c r="AB578" s="3">
        <v>20</v>
      </c>
      <c r="AC578" s="28">
        <f t="shared" si="228"/>
        <v>-182.52817270417196</v>
      </c>
      <c r="AD578" s="28">
        <f t="shared" si="229"/>
        <v>-66.434821779319307</v>
      </c>
      <c r="AE578" s="28">
        <f t="shared" si="230"/>
        <v>16809.030944333128</v>
      </c>
      <c r="AH578" s="10">
        <v>2000</v>
      </c>
      <c r="AI578" s="21">
        <f>AE570</f>
        <v>1537.1497566756104</v>
      </c>
      <c r="AJ578" s="23">
        <f>AE569</f>
        <v>593.81783622157877</v>
      </c>
      <c r="AK578" s="26">
        <f>AE568</f>
        <v>-203.60961073495218</v>
      </c>
      <c r="AL578" s="27">
        <f>AE567</f>
        <v>-875.30530951180071</v>
      </c>
      <c r="AM578" s="29">
        <f>AE566</f>
        <v>-1456.6070898602284</v>
      </c>
      <c r="AO578" s="10">
        <v>2000</v>
      </c>
      <c r="AP578" s="21">
        <f>AE570</f>
        <v>1537.1497566756104</v>
      </c>
      <c r="AQ578" s="23">
        <f>AE569</f>
        <v>593.81783622157877</v>
      </c>
      <c r="AR578" s="26">
        <f>AE568</f>
        <v>-203.60961073495218</v>
      </c>
      <c r="AS578" s="27">
        <f>AE567</f>
        <v>-875.30530951180071</v>
      </c>
      <c r="AT578" s="29">
        <f>AE566</f>
        <v>-1456.6070898602284</v>
      </c>
    </row>
    <row r="579" spans="9:46" x14ac:dyDescent="0.25">
      <c r="I579" s="3">
        <v>-4000</v>
      </c>
      <c r="J579" s="3">
        <v>20</v>
      </c>
      <c r="K579" s="10">
        <f t="shared" si="231"/>
        <v>-97.121212121212153</v>
      </c>
      <c r="L579" s="10">
        <f t="shared" si="232"/>
        <v>-91.264086352085982</v>
      </c>
      <c r="M579" s="10">
        <f t="shared" si="233"/>
        <v>-33.217410889659654</v>
      </c>
      <c r="N579" s="10">
        <f>(L579*(C$150+C$151*SIN(RADIANS(J579))))+(-M579*(C$149+C$151*COS(RADIANS(J579))))</f>
        <v>838.81463168929986</v>
      </c>
      <c r="O579" s="10"/>
      <c r="P579" s="3">
        <v>-4000</v>
      </c>
      <c r="Q579" s="3">
        <v>0</v>
      </c>
      <c r="R579" s="10">
        <f t="shared" si="234"/>
        <v>-97.121212121212153</v>
      </c>
      <c r="S579" s="10">
        <f t="shared" si="235"/>
        <v>-97.121212121212153</v>
      </c>
      <c r="T579" s="10">
        <f t="shared" si="236"/>
        <v>0</v>
      </c>
      <c r="U579" s="10">
        <f>(-S579*(C$150-C$151*SIN(RADIANS(Q579))))+(-T579*(C$149+K$151*COS(RADIANS(Q579))))</f>
        <v>9712.1212121212156</v>
      </c>
      <c r="W579" s="10">
        <f t="shared" si="237"/>
        <v>-188.38529847329812</v>
      </c>
      <c r="X579" s="10">
        <f t="shared" si="238"/>
        <v>-33.217410889659654</v>
      </c>
      <c r="Y579" s="10">
        <f t="shared" si="239"/>
        <v>10550.935843810516</v>
      </c>
      <c r="AA579" s="3">
        <v>-4000</v>
      </c>
      <c r="AB579" s="3">
        <v>0</v>
      </c>
      <c r="AC579" s="25">
        <f t="shared" si="228"/>
        <v>-188.38529847329812</v>
      </c>
      <c r="AD579" s="25">
        <f t="shared" si="229"/>
        <v>-33.217410889659654</v>
      </c>
      <c r="AE579" s="25">
        <f t="shared" si="230"/>
        <v>10550.935843810516</v>
      </c>
      <c r="AH579" s="10">
        <v>0</v>
      </c>
      <c r="AI579" s="20"/>
      <c r="AJ579" s="20"/>
      <c r="AK579" s="20"/>
      <c r="AL579" s="20"/>
      <c r="AM579" s="20"/>
      <c r="AO579" s="10">
        <v>0</v>
      </c>
      <c r="AP579" s="20"/>
      <c r="AQ579" s="20"/>
      <c r="AR579" s="20"/>
      <c r="AS579" s="20"/>
      <c r="AT579" s="20"/>
    </row>
    <row r="580" spans="9:46" x14ac:dyDescent="0.25">
      <c r="I580" s="3">
        <v>-4000</v>
      </c>
      <c r="J580" s="3">
        <v>20</v>
      </c>
      <c r="K580" s="10">
        <f t="shared" si="231"/>
        <v>-97.121212121212153</v>
      </c>
      <c r="L580" s="10">
        <f t="shared" si="232"/>
        <v>-91.264086352085982</v>
      </c>
      <c r="M580" s="10">
        <f t="shared" si="233"/>
        <v>-33.217410889659654</v>
      </c>
      <c r="N580" s="10">
        <f>(L580*(C$150+C$151*SIN(RADIANS(J580))))+(-M580*(C$149+C$151*COS(RADIANS(J580))))</f>
        <v>838.81463168929986</v>
      </c>
      <c r="O580" s="10"/>
      <c r="P580" s="3">
        <v>-4000</v>
      </c>
      <c r="Q580" s="3">
        <v>-20</v>
      </c>
      <c r="R580" s="10">
        <f t="shared" si="234"/>
        <v>-97.121212121212153</v>
      </c>
      <c r="S580" s="10">
        <f t="shared" si="235"/>
        <v>-91.264086352085982</v>
      </c>
      <c r="T580" s="10">
        <f t="shared" si="236"/>
        <v>33.217410889659654</v>
      </c>
      <c r="U580" s="10">
        <f>(-S580*(C$150-C$151*SIN(RADIANS(Q580))))+(-T580*(C$149+K$151*COS(RADIANS(Q580))))</f>
        <v>2282.6009577733676</v>
      </c>
      <c r="W580" s="10">
        <f t="shared" si="237"/>
        <v>-182.52817270417196</v>
      </c>
      <c r="X580" s="10">
        <f t="shared" si="238"/>
        <v>0</v>
      </c>
      <c r="Y580" s="10">
        <f t="shared" si="239"/>
        <v>3121.4155894626674</v>
      </c>
      <c r="AA580" s="3">
        <v>-4000</v>
      </c>
      <c r="AB580" s="3">
        <v>-20</v>
      </c>
      <c r="AC580" s="24">
        <f t="shared" si="228"/>
        <v>-182.52817270417196</v>
      </c>
      <c r="AD580" s="24">
        <f t="shared" si="229"/>
        <v>0</v>
      </c>
      <c r="AE580" s="24">
        <f t="shared" si="230"/>
        <v>3121.4155894626674</v>
      </c>
      <c r="AH580" s="10">
        <v>-2000</v>
      </c>
      <c r="AI580" s="21">
        <f>AE576</f>
        <v>489.64706919614457</v>
      </c>
      <c r="AJ580" s="23">
        <f>AE575</f>
        <v>961.3130294231604</v>
      </c>
      <c r="AK580" s="26">
        <f>AE574</f>
        <v>1360.0267529014259</v>
      </c>
      <c r="AL580" s="27">
        <f>AE573</f>
        <v>1695.8746022898501</v>
      </c>
      <c r="AM580" s="29">
        <f>AE572</f>
        <v>1986.525492464064</v>
      </c>
      <c r="AO580" s="10">
        <v>-2000</v>
      </c>
      <c r="AP580" s="21">
        <f>AE576</f>
        <v>489.64706919614457</v>
      </c>
      <c r="AQ580" s="23">
        <f>AE575</f>
        <v>961.3130294231604</v>
      </c>
      <c r="AR580" s="26">
        <f>AE574</f>
        <v>1360.0267529014259</v>
      </c>
      <c r="AS580" s="27">
        <f>AE573</f>
        <v>1695.8746022898501</v>
      </c>
      <c r="AT580" s="29">
        <f>AE572</f>
        <v>1986.525492464064</v>
      </c>
    </row>
    <row r="581" spans="9:46" x14ac:dyDescent="0.25">
      <c r="I581" s="3">
        <v>-4000</v>
      </c>
      <c r="J581" s="3">
        <v>20</v>
      </c>
      <c r="K581" s="10">
        <f t="shared" si="231"/>
        <v>-97.121212121212153</v>
      </c>
      <c r="L581" s="10">
        <f t="shared" si="232"/>
        <v>-91.264086352085982</v>
      </c>
      <c r="M581" s="10">
        <f t="shared" si="233"/>
        <v>-33.217410889659654</v>
      </c>
      <c r="N581" s="10">
        <f>(L581*(C$150+C$151*SIN(RADIANS(J581))))+(-M581*(C$149+C$151*COS(RADIANS(J581))))</f>
        <v>838.81463168929986</v>
      </c>
      <c r="O581" s="10"/>
      <c r="P581" s="3">
        <v>-4000</v>
      </c>
      <c r="Q581" s="3">
        <v>-40</v>
      </c>
      <c r="R581" s="10">
        <f t="shared" si="234"/>
        <v>-97.121212121212153</v>
      </c>
      <c r="S581" s="10">
        <f t="shared" si="235"/>
        <v>-74.399164854434105</v>
      </c>
      <c r="T581" s="10">
        <f t="shared" si="236"/>
        <v>62.4283117892533</v>
      </c>
      <c r="U581" s="10">
        <f>(-S581*(C$150-C$151*SIN(RADIANS(Q581))))+(-T581*(C$149+K$151*COS(RADIANS(Q581))))</f>
        <v>-6506.2909173869321</v>
      </c>
      <c r="W581" s="10">
        <f t="shared" si="237"/>
        <v>-165.6632512065201</v>
      </c>
      <c r="X581" s="10">
        <f t="shared" si="238"/>
        <v>29.210900899593646</v>
      </c>
      <c r="Y581" s="10">
        <f t="shared" si="239"/>
        <v>-5667.4762856976322</v>
      </c>
      <c r="AA581" s="3">
        <v>-4000</v>
      </c>
      <c r="AB581" s="3">
        <v>-40</v>
      </c>
      <c r="AC581" s="22">
        <f t="shared" si="228"/>
        <v>-165.6632512065201</v>
      </c>
      <c r="AD581" s="22">
        <f t="shared" si="229"/>
        <v>29.210900899593646</v>
      </c>
      <c r="AE581" s="22">
        <f t="shared" si="230"/>
        <v>-5667.4762856976322</v>
      </c>
      <c r="AH581" s="10">
        <v>-4000</v>
      </c>
      <c r="AI581" s="21">
        <f>AE581</f>
        <v>-5667.4762856976322</v>
      </c>
      <c r="AJ581" s="23">
        <f>AE580</f>
        <v>3121.4155894626674</v>
      </c>
      <c r="AK581" s="26">
        <f>AE579</f>
        <v>10550.935843810516</v>
      </c>
      <c r="AL581" s="27">
        <f>AE578</f>
        <v>16809.030944333128</v>
      </c>
      <c r="AM581" s="29">
        <f>AE577</f>
        <v>22224.938519963052</v>
      </c>
      <c r="AO581" s="10">
        <v>-4000</v>
      </c>
      <c r="AP581" s="21">
        <f>AE581</f>
        <v>-5667.4762856976322</v>
      </c>
      <c r="AQ581" s="23">
        <f>AE580</f>
        <v>3121.4155894626674</v>
      </c>
      <c r="AR581" s="26">
        <f>AE579</f>
        <v>10550.935843810516</v>
      </c>
      <c r="AS581" s="27">
        <f>AE578</f>
        <v>16809.030944333128</v>
      </c>
      <c r="AT581" s="29">
        <f>AE577</f>
        <v>22224.938519963052</v>
      </c>
    </row>
    <row r="583" spans="9:46" x14ac:dyDescent="0.25">
      <c r="I583" s="3">
        <v>-4000</v>
      </c>
      <c r="J583" s="3">
        <v>0</v>
      </c>
      <c r="K583" s="10">
        <f>IF(I583&gt;0,(C$153*I583^2+C$154*I583+C$155),IF(I583&lt;0,-(C$157*(-I583)^2+C$158*(-I583)+C$159),0))</f>
        <v>-97.121212121212153</v>
      </c>
      <c r="L583" s="10">
        <f>K583*COS(RADIANS(J583))</f>
        <v>-97.121212121212153</v>
      </c>
      <c r="M583" s="10">
        <f>K583*SIN(RADIANS(J583))</f>
        <v>0</v>
      </c>
      <c r="N583" s="10">
        <f>(L583*(C$150+C$151*SIN(RADIANS(J583))))+(-M583*(C$149+C$151*COS(RADIANS(J583))))</f>
        <v>-9712.1212121212156</v>
      </c>
      <c r="O583" s="10"/>
      <c r="P583" s="3">
        <v>4000</v>
      </c>
      <c r="Q583" s="3">
        <v>40</v>
      </c>
      <c r="R583" s="10">
        <f>IF(P583&gt;0,(C$153*P583^2+C$154*P583+C$155),IF(P583&lt;0,-(C$157*(-P583)^2+C$158*(-P583)+C$159),0))</f>
        <v>194.24242424242431</v>
      </c>
      <c r="S583" s="10">
        <f>R583*COS(RADIANS(Q583))</f>
        <v>148.79832970886821</v>
      </c>
      <c r="T583" s="10">
        <f>R583*SIN(RADIANS(Q583))</f>
        <v>124.8566235785066</v>
      </c>
      <c r="U583" s="10">
        <f>(-S583*(C$150-C$151*SIN(RADIANS(Q583))))+(-T583*(C$149+K$151*COS(RADIANS(Q583))))</f>
        <v>-42772.247776547505</v>
      </c>
      <c r="W583" s="10">
        <f>L583+S583</f>
        <v>51.677117587656056</v>
      </c>
      <c r="X583" s="10">
        <f>M583+T583</f>
        <v>124.8566235785066</v>
      </c>
      <c r="Y583" s="10">
        <f>N583+U583</f>
        <v>-52484.368988668721</v>
      </c>
      <c r="AA583" s="3">
        <v>4000</v>
      </c>
      <c r="AB583" s="3">
        <v>40</v>
      </c>
      <c r="AC583" s="15">
        <f t="shared" ref="AC583:AC603" si="240">W583</f>
        <v>51.677117587656056</v>
      </c>
      <c r="AD583" s="15">
        <f t="shared" ref="AD583:AD603" si="241">X583</f>
        <v>124.8566235785066</v>
      </c>
      <c r="AE583" s="15">
        <f t="shared" ref="AE583:AE603" si="242">Y583</f>
        <v>-52484.368988668721</v>
      </c>
      <c r="AH583" s="10">
        <v>4000</v>
      </c>
      <c r="AI583" s="21">
        <f>AC587</f>
        <v>51.677117587656056</v>
      </c>
      <c r="AJ583" s="23">
        <f>AC586</f>
        <v>85.406960582959812</v>
      </c>
      <c r="AK583" s="26">
        <f>AC585</f>
        <v>97.121212121212153</v>
      </c>
      <c r="AL583" s="27">
        <f>AC584</f>
        <v>85.406960582959812</v>
      </c>
      <c r="AM583" s="29">
        <f>AC583</f>
        <v>51.677117587656056</v>
      </c>
      <c r="AN583" s="10"/>
      <c r="AO583" s="10">
        <v>4000</v>
      </c>
      <c r="AP583" s="21">
        <f>AC587</f>
        <v>51.677117587656056</v>
      </c>
      <c r="AQ583" s="23">
        <f>AC586</f>
        <v>85.406960582959812</v>
      </c>
      <c r="AR583" s="26">
        <f>AC585</f>
        <v>97.121212121212153</v>
      </c>
      <c r="AS583" s="27">
        <f>AC584</f>
        <v>85.406960582959812</v>
      </c>
      <c r="AT583" s="29">
        <f>AC583</f>
        <v>51.677117587656056</v>
      </c>
    </row>
    <row r="584" spans="9:46" x14ac:dyDescent="0.25">
      <c r="I584" s="3">
        <v>-4000</v>
      </c>
      <c r="J584" s="3">
        <v>0</v>
      </c>
      <c r="K584" s="10">
        <f t="shared" ref="K584:K603" si="243">IF(I584&gt;0,(C$153*I584^2+C$154*I584+C$155),IF(I584&lt;0,-(C$157*(-I584)^2+C$158*(-I584)+C$159),0))</f>
        <v>-97.121212121212153</v>
      </c>
      <c r="L584" s="10">
        <f t="shared" ref="L584:L603" si="244">K584*COS(RADIANS(J584))</f>
        <v>-97.121212121212153</v>
      </c>
      <c r="M584" s="10">
        <f t="shared" ref="M584:M603" si="245">K584*SIN(RADIANS(J584))</f>
        <v>0</v>
      </c>
      <c r="N584" s="10">
        <f>(L584*(C$150+C$151*SIN(RADIANS(J584))))+(-M584*(C$149+C$151*COS(RADIANS(J584))))</f>
        <v>-9712.1212121212156</v>
      </c>
      <c r="O584" s="10"/>
      <c r="P584" s="3">
        <v>4000</v>
      </c>
      <c r="Q584" s="3">
        <v>20</v>
      </c>
      <c r="R584" s="10">
        <f t="shared" ref="R584:R603" si="246">IF(P584&gt;0,(C$153*P584^2+C$154*P584+C$155),IF(P584&lt;0,-(C$157*(-P584)^2+C$158*(-P584)+C$159),0))</f>
        <v>194.24242424242431</v>
      </c>
      <c r="S584" s="10">
        <f t="shared" ref="S584:S603" si="247">R584*COS(RADIANS(Q584))</f>
        <v>182.52817270417196</v>
      </c>
      <c r="T584" s="10">
        <f t="shared" ref="T584:T603" si="248">R584*SIN(RADIANS(Q584))</f>
        <v>66.434821779319307</v>
      </c>
      <c r="U584" s="10">
        <f>(-S584*(C$150-C$151*SIN(RADIANS(Q584))))+(-T584*(C$149+K$151*COS(RADIANS(Q584))))</f>
        <v>-31940.432625287656</v>
      </c>
      <c r="W584" s="10">
        <f t="shared" ref="W584:W603" si="249">L584+S584</f>
        <v>85.406960582959812</v>
      </c>
      <c r="X584" s="10">
        <f t="shared" ref="X584:X603" si="250">M584+T584</f>
        <v>66.434821779319307</v>
      </c>
      <c r="Y584" s="10">
        <f t="shared" ref="Y584:Y603" si="251">N584+U584</f>
        <v>-41652.553837408872</v>
      </c>
      <c r="AA584" s="3">
        <v>4000</v>
      </c>
      <c r="AB584" s="3">
        <v>20</v>
      </c>
      <c r="AC584" s="28">
        <f t="shared" si="240"/>
        <v>85.406960582959812</v>
      </c>
      <c r="AD584" s="28">
        <f t="shared" si="241"/>
        <v>66.434821779319307</v>
      </c>
      <c r="AE584" s="28">
        <f t="shared" si="242"/>
        <v>-41652.553837408872</v>
      </c>
      <c r="AH584" s="10">
        <v>2000</v>
      </c>
      <c r="AI584" s="21">
        <f>AC592</f>
        <v>-89.13577913839606</v>
      </c>
      <c r="AJ584" s="23">
        <f>AC591</f>
        <v>-87.325628437868048</v>
      </c>
      <c r="AK584" s="26">
        <f>AC590</f>
        <v>-86.696969696969632</v>
      </c>
      <c r="AL584" s="27">
        <f>AC589</f>
        <v>-87.325628437868048</v>
      </c>
      <c r="AM584" s="29">
        <f>AC588</f>
        <v>-89.13577913839606</v>
      </c>
      <c r="AN584" s="10"/>
      <c r="AO584" s="10">
        <v>2000</v>
      </c>
      <c r="AP584" s="21">
        <f>AC592</f>
        <v>-89.13577913839606</v>
      </c>
      <c r="AQ584" s="23">
        <f>AC591</f>
        <v>-87.325628437868048</v>
      </c>
      <c r="AR584" s="26">
        <f>AC590</f>
        <v>-86.696969696969632</v>
      </c>
      <c r="AS584" s="27">
        <f>AC589</f>
        <v>-87.325628437868048</v>
      </c>
      <c r="AT584" s="29">
        <f>AC588</f>
        <v>-89.13577913839606</v>
      </c>
    </row>
    <row r="585" spans="9:46" x14ac:dyDescent="0.25">
      <c r="I585" s="3">
        <v>-4000</v>
      </c>
      <c r="J585" s="3">
        <v>0</v>
      </c>
      <c r="K585" s="10">
        <f t="shared" si="243"/>
        <v>-97.121212121212153</v>
      </c>
      <c r="L585" s="10">
        <f t="shared" si="244"/>
        <v>-97.121212121212153</v>
      </c>
      <c r="M585" s="10">
        <f t="shared" si="245"/>
        <v>0</v>
      </c>
      <c r="N585" s="10">
        <f>(L585*(C$150+C$151*SIN(RADIANS(J585))))+(-M585*(C$149+C$151*COS(RADIANS(J585))))</f>
        <v>-9712.1212121212156</v>
      </c>
      <c r="O585" s="10"/>
      <c r="P585" s="3">
        <v>4000</v>
      </c>
      <c r="Q585" s="3">
        <v>0</v>
      </c>
      <c r="R585" s="10">
        <f t="shared" si="246"/>
        <v>194.24242424242431</v>
      </c>
      <c r="S585" s="10">
        <f t="shared" si="247"/>
        <v>194.24242424242431</v>
      </c>
      <c r="T585" s="10">
        <f t="shared" si="248"/>
        <v>0</v>
      </c>
      <c r="U585" s="10">
        <f>(-S585*(C$150-C$151*SIN(RADIANS(Q585))))+(-T585*(C$149+K$151*COS(RADIANS(Q585))))</f>
        <v>-19424.242424242431</v>
      </c>
      <c r="W585" s="10">
        <f t="shared" si="249"/>
        <v>97.121212121212153</v>
      </c>
      <c r="X585" s="10">
        <f t="shared" si="250"/>
        <v>0</v>
      </c>
      <c r="Y585" s="10">
        <f t="shared" si="251"/>
        <v>-29136.363636363647</v>
      </c>
      <c r="AA585" s="3">
        <v>4000</v>
      </c>
      <c r="AB585" s="3">
        <v>0</v>
      </c>
      <c r="AC585" s="25">
        <f t="shared" si="240"/>
        <v>97.121212121212153</v>
      </c>
      <c r="AD585" s="25">
        <f t="shared" si="241"/>
        <v>0</v>
      </c>
      <c r="AE585" s="25">
        <f t="shared" si="242"/>
        <v>-29136.363636363647</v>
      </c>
      <c r="AH585" s="10">
        <v>0</v>
      </c>
      <c r="AI585" s="20"/>
      <c r="AJ585" s="20"/>
      <c r="AK585" s="20"/>
      <c r="AL585" s="20"/>
      <c r="AM585" s="20"/>
      <c r="AN585" s="10"/>
      <c r="AO585" s="10">
        <v>0</v>
      </c>
      <c r="AP585" s="20"/>
      <c r="AQ585" s="20"/>
      <c r="AR585" s="20"/>
      <c r="AS585" s="20"/>
      <c r="AT585" s="20"/>
    </row>
    <row r="586" spans="9:46" x14ac:dyDescent="0.25">
      <c r="I586" s="3">
        <v>-4000</v>
      </c>
      <c r="J586" s="3">
        <v>0</v>
      </c>
      <c r="K586" s="10">
        <f t="shared" si="243"/>
        <v>-97.121212121212153</v>
      </c>
      <c r="L586" s="10">
        <f t="shared" si="244"/>
        <v>-97.121212121212153</v>
      </c>
      <c r="M586" s="10">
        <f t="shared" si="245"/>
        <v>0</v>
      </c>
      <c r="N586" s="10">
        <f>(L586*(C$150+C$151*SIN(RADIANS(J586))))+(-M586*(C$149+C$151*COS(RADIANS(J586))))</f>
        <v>-9712.1212121212156</v>
      </c>
      <c r="O586" s="10"/>
      <c r="P586" s="3">
        <v>4000</v>
      </c>
      <c r="Q586" s="3">
        <v>-20</v>
      </c>
      <c r="R586" s="10">
        <f t="shared" si="246"/>
        <v>194.24242424242431</v>
      </c>
      <c r="S586" s="10">
        <f t="shared" si="247"/>
        <v>182.52817270417196</v>
      </c>
      <c r="T586" s="10">
        <f t="shared" si="248"/>
        <v>-66.434821779319307</v>
      </c>
      <c r="U586" s="10">
        <f>(-S586*(C$150-C$151*SIN(RADIANS(Q586))))+(-T586*(C$149+K$151*COS(RADIANS(Q586))))</f>
        <v>-4565.2019155467351</v>
      </c>
      <c r="W586" s="10">
        <f t="shared" si="249"/>
        <v>85.406960582959812</v>
      </c>
      <c r="X586" s="10">
        <f t="shared" si="250"/>
        <v>-66.434821779319307</v>
      </c>
      <c r="Y586" s="10">
        <f t="shared" si="251"/>
        <v>-14277.323127667951</v>
      </c>
      <c r="AA586" s="3">
        <v>4000</v>
      </c>
      <c r="AB586" s="3">
        <v>-20</v>
      </c>
      <c r="AC586" s="24">
        <f t="shared" si="240"/>
        <v>85.406960582959812</v>
      </c>
      <c r="AD586" s="24">
        <f t="shared" si="241"/>
        <v>-66.434821779319307</v>
      </c>
      <c r="AE586" s="24">
        <f t="shared" si="242"/>
        <v>-14277.323127667951</v>
      </c>
      <c r="AH586" s="10">
        <v>-2000</v>
      </c>
      <c r="AI586" s="21">
        <f>AC598</f>
        <v>-101.1139286126202</v>
      </c>
      <c r="AJ586" s="23">
        <f>AC597</f>
        <v>-102.01900396288421</v>
      </c>
      <c r="AK586" s="26">
        <f>AC596</f>
        <v>-102.33333333333341</v>
      </c>
      <c r="AL586" s="27">
        <f>AC595</f>
        <v>-102.01900396288421</v>
      </c>
      <c r="AM586" s="29">
        <f>AC594</f>
        <v>-101.1139286126202</v>
      </c>
      <c r="AN586" s="10"/>
      <c r="AO586" s="10">
        <v>-2000</v>
      </c>
      <c r="AP586" s="21">
        <f>AC598</f>
        <v>-101.1139286126202</v>
      </c>
      <c r="AQ586" s="23">
        <f>AC597</f>
        <v>-102.01900396288421</v>
      </c>
      <c r="AR586" s="26">
        <f>AC596</f>
        <v>-102.33333333333341</v>
      </c>
      <c r="AS586" s="27">
        <f>AC595</f>
        <v>-102.01900396288421</v>
      </c>
      <c r="AT586" s="29">
        <f>AC594</f>
        <v>-101.1139286126202</v>
      </c>
    </row>
    <row r="587" spans="9:46" x14ac:dyDescent="0.25">
      <c r="I587" s="3">
        <v>-4000</v>
      </c>
      <c r="J587" s="3">
        <v>0</v>
      </c>
      <c r="K587" s="10">
        <f t="shared" si="243"/>
        <v>-97.121212121212153</v>
      </c>
      <c r="L587" s="10">
        <f t="shared" si="244"/>
        <v>-97.121212121212153</v>
      </c>
      <c r="M587" s="10">
        <f t="shared" si="245"/>
        <v>0</v>
      </c>
      <c r="N587" s="10">
        <f>(L587*(C$150+C$151*SIN(RADIANS(J587))))+(-M587*(C$149+C$151*COS(RADIANS(J587))))</f>
        <v>-9712.1212121212156</v>
      </c>
      <c r="O587" s="10"/>
      <c r="P587" s="3">
        <v>4000</v>
      </c>
      <c r="Q587" s="3">
        <v>-40</v>
      </c>
      <c r="R587" s="10">
        <f t="shared" si="246"/>
        <v>194.24242424242431</v>
      </c>
      <c r="S587" s="10">
        <f t="shared" si="247"/>
        <v>148.79832970886821</v>
      </c>
      <c r="T587" s="10">
        <f t="shared" si="248"/>
        <v>-124.8566235785066</v>
      </c>
      <c r="U587" s="10">
        <f>(-S587*(C$150-C$151*SIN(RADIANS(Q587))))+(-T587*(C$149+K$151*COS(RADIANS(Q587))))</f>
        <v>13012.581834773864</v>
      </c>
      <c r="W587" s="10">
        <f t="shared" si="249"/>
        <v>51.677117587656056</v>
      </c>
      <c r="X587" s="10">
        <f t="shared" si="250"/>
        <v>-124.8566235785066</v>
      </c>
      <c r="Y587" s="10">
        <f t="shared" si="251"/>
        <v>3300.4606226526485</v>
      </c>
      <c r="AA587" s="3">
        <v>4000</v>
      </c>
      <c r="AB587" s="3">
        <v>-40</v>
      </c>
      <c r="AC587" s="22">
        <f t="shared" si="240"/>
        <v>51.677117587656056</v>
      </c>
      <c r="AD587" s="22">
        <f t="shared" si="241"/>
        <v>-124.8566235785066</v>
      </c>
      <c r="AE587" s="22">
        <f t="shared" si="242"/>
        <v>3300.4606226526485</v>
      </c>
      <c r="AH587" s="10">
        <v>-4000</v>
      </c>
      <c r="AI587" s="21">
        <f>AC603</f>
        <v>-171.52037697564626</v>
      </c>
      <c r="AJ587" s="23">
        <f>AC602</f>
        <v>-188.38529847329812</v>
      </c>
      <c r="AK587" s="26">
        <f>AC601</f>
        <v>-194.24242424242431</v>
      </c>
      <c r="AL587" s="27">
        <f>AC600</f>
        <v>-188.38529847329812</v>
      </c>
      <c r="AM587" s="29">
        <f>AC599</f>
        <v>-171.52037697564626</v>
      </c>
      <c r="AN587" s="10"/>
      <c r="AO587" s="10">
        <v>-4000</v>
      </c>
      <c r="AP587" s="21">
        <f>AC603</f>
        <v>-171.52037697564626</v>
      </c>
      <c r="AQ587" s="23">
        <f>AC602</f>
        <v>-188.38529847329812</v>
      </c>
      <c r="AR587" s="26">
        <f>AC601</f>
        <v>-194.24242424242431</v>
      </c>
      <c r="AS587" s="27">
        <f>AC600</f>
        <v>-188.38529847329812</v>
      </c>
      <c r="AT587" s="29">
        <f>AC599</f>
        <v>-171.52037697564626</v>
      </c>
    </row>
    <row r="588" spans="9:46" x14ac:dyDescent="0.25">
      <c r="I588" s="3">
        <v>-4000</v>
      </c>
      <c r="J588" s="3">
        <v>0</v>
      </c>
      <c r="K588" s="10">
        <f t="shared" si="243"/>
        <v>-97.121212121212153</v>
      </c>
      <c r="L588" s="10">
        <f t="shared" si="244"/>
        <v>-97.121212121212153</v>
      </c>
      <c r="M588" s="10">
        <f t="shared" si="245"/>
        <v>0</v>
      </c>
      <c r="N588" s="10">
        <f>(L588*(C$150+C$151*SIN(RADIANS(J588))))+(-M588*(C$149+C$151*COS(RADIANS(J588))))</f>
        <v>-9712.1212121212156</v>
      </c>
      <c r="O588" s="10"/>
      <c r="P588" s="3">
        <v>2000</v>
      </c>
      <c r="Q588" s="3">
        <v>40</v>
      </c>
      <c r="R588" s="10">
        <f t="shared" si="246"/>
        <v>10.424242424242522</v>
      </c>
      <c r="S588" s="10">
        <f t="shared" si="247"/>
        <v>7.9854329828160875</v>
      </c>
      <c r="T588" s="10">
        <f t="shared" si="248"/>
        <v>6.7005738706718656</v>
      </c>
      <c r="U588" s="10">
        <f>(-S588*(C$150-C$151*SIN(RADIANS(Q588))))+(-T588*(C$149+K$151*COS(RADIANS(Q588))))</f>
        <v>-2295.4217215495282</v>
      </c>
      <c r="W588" s="10">
        <f t="shared" si="249"/>
        <v>-89.13577913839606</v>
      </c>
      <c r="X588" s="10">
        <f t="shared" si="250"/>
        <v>6.7005738706718656</v>
      </c>
      <c r="Y588" s="10">
        <f t="shared" si="251"/>
        <v>-12007.542933670744</v>
      </c>
      <c r="AA588" s="3">
        <v>2000</v>
      </c>
      <c r="AB588" s="3">
        <v>40</v>
      </c>
      <c r="AC588" s="15">
        <f t="shared" si="240"/>
        <v>-89.13577913839606</v>
      </c>
      <c r="AD588" s="15">
        <f t="shared" si="241"/>
        <v>6.7005738706718656</v>
      </c>
      <c r="AE588" s="15">
        <f t="shared" si="242"/>
        <v>-12007.542933670744</v>
      </c>
      <c r="AH588" s="10"/>
      <c r="AI588" s="10"/>
      <c r="AJ588" s="10"/>
      <c r="AK588" s="10"/>
      <c r="AL588" s="10"/>
      <c r="AM588" s="10"/>
      <c r="AN588" s="10"/>
      <c r="AO588" s="10"/>
      <c r="AP588" s="10"/>
      <c r="AQ588" s="10"/>
      <c r="AR588" s="10"/>
      <c r="AS588" s="10"/>
      <c r="AT588" s="10"/>
    </row>
    <row r="589" spans="9:46" x14ac:dyDescent="0.25">
      <c r="I589" s="3">
        <v>-4000</v>
      </c>
      <c r="J589" s="3">
        <v>0</v>
      </c>
      <c r="K589" s="10">
        <f t="shared" si="243"/>
        <v>-97.121212121212153</v>
      </c>
      <c r="L589" s="10">
        <f t="shared" si="244"/>
        <v>-97.121212121212153</v>
      </c>
      <c r="M589" s="10">
        <f t="shared" si="245"/>
        <v>0</v>
      </c>
      <c r="N589" s="10">
        <f>(L589*(C$150+C$151*SIN(RADIANS(J589))))+(-M589*(C$149+C$151*COS(RADIANS(J589))))</f>
        <v>-9712.1212121212156</v>
      </c>
      <c r="O589" s="10"/>
      <c r="P589" s="3">
        <v>2000</v>
      </c>
      <c r="Q589" s="3">
        <v>20</v>
      </c>
      <c r="R589" s="10">
        <f t="shared" si="246"/>
        <v>10.424242424242522</v>
      </c>
      <c r="S589" s="10">
        <f t="shared" si="247"/>
        <v>9.7955836833441072</v>
      </c>
      <c r="T589" s="10">
        <f t="shared" si="248"/>
        <v>3.5653008880009436</v>
      </c>
      <c r="U589" s="10">
        <f>(-S589*(C$150-C$151*SIN(RADIANS(Q589))))+(-T589*(C$149+K$151*COS(RADIANS(Q589))))</f>
        <v>-1714.1199412011006</v>
      </c>
      <c r="W589" s="10">
        <f t="shared" si="249"/>
        <v>-87.325628437868048</v>
      </c>
      <c r="X589" s="10">
        <f t="shared" si="250"/>
        <v>3.5653008880009436</v>
      </c>
      <c r="Y589" s="10">
        <f t="shared" si="251"/>
        <v>-11426.241153322317</v>
      </c>
      <c r="AA589" s="3">
        <v>2000</v>
      </c>
      <c r="AB589" s="3">
        <v>20</v>
      </c>
      <c r="AC589" s="28">
        <f t="shared" si="240"/>
        <v>-87.325628437868048</v>
      </c>
      <c r="AD589" s="28">
        <f t="shared" si="241"/>
        <v>3.5653008880009436</v>
      </c>
      <c r="AE589" s="28">
        <f t="shared" si="242"/>
        <v>-11426.241153322317</v>
      </c>
      <c r="AH589" s="10"/>
      <c r="AI589" s="10"/>
      <c r="AJ589" s="10"/>
      <c r="AK589" s="10"/>
      <c r="AL589" s="10"/>
      <c r="AM589" s="10"/>
      <c r="AN589" s="10"/>
      <c r="AO589" s="10"/>
      <c r="AP589" s="10"/>
      <c r="AQ589" s="10"/>
      <c r="AR589" s="10"/>
      <c r="AS589" s="10"/>
      <c r="AT589" s="10"/>
    </row>
    <row r="590" spans="9:46" x14ac:dyDescent="0.25">
      <c r="I590" s="3">
        <v>-4000</v>
      </c>
      <c r="J590" s="3">
        <v>0</v>
      </c>
      <c r="K590" s="10">
        <f t="shared" si="243"/>
        <v>-97.121212121212153</v>
      </c>
      <c r="L590" s="10">
        <f t="shared" si="244"/>
        <v>-97.121212121212153</v>
      </c>
      <c r="M590" s="10">
        <f t="shared" si="245"/>
        <v>0</v>
      </c>
      <c r="N590" s="10">
        <f>(L590*(C$150+C$151*SIN(RADIANS(J590))))+(-M590*(C$149+C$151*COS(RADIANS(J590))))</f>
        <v>-9712.1212121212156</v>
      </c>
      <c r="O590" s="10"/>
      <c r="P590" s="3">
        <v>2000</v>
      </c>
      <c r="Q590" s="3">
        <v>0</v>
      </c>
      <c r="R590" s="10">
        <f t="shared" si="246"/>
        <v>10.424242424242522</v>
      </c>
      <c r="S590" s="10">
        <f t="shared" si="247"/>
        <v>10.424242424242522</v>
      </c>
      <c r="T590" s="10">
        <f t="shared" si="248"/>
        <v>0</v>
      </c>
      <c r="U590" s="10">
        <f>(-S590*(C$150-C$151*SIN(RADIANS(Q590))))+(-T590*(C$149+K$151*COS(RADIANS(Q590))))</f>
        <v>-1042.424242424252</v>
      </c>
      <c r="W590" s="10">
        <f t="shared" si="249"/>
        <v>-86.696969696969632</v>
      </c>
      <c r="X590" s="10">
        <f t="shared" si="250"/>
        <v>0</v>
      </c>
      <c r="Y590" s="10">
        <f t="shared" si="251"/>
        <v>-10754.545454545467</v>
      </c>
      <c r="AA590" s="3">
        <v>2000</v>
      </c>
      <c r="AB590" s="3">
        <v>0</v>
      </c>
      <c r="AC590" s="25">
        <f t="shared" si="240"/>
        <v>-86.696969696969632</v>
      </c>
      <c r="AD590" s="25">
        <f t="shared" si="241"/>
        <v>0</v>
      </c>
      <c r="AE590" s="25">
        <f t="shared" si="242"/>
        <v>-10754.545454545467</v>
      </c>
      <c r="AH590" s="10"/>
      <c r="AI590" s="10">
        <v>-40</v>
      </c>
      <c r="AJ590" s="10">
        <v>-20</v>
      </c>
      <c r="AK590" s="10">
        <v>0</v>
      </c>
      <c r="AL590" s="10">
        <v>20</v>
      </c>
      <c r="AM590" s="10">
        <v>40</v>
      </c>
      <c r="AN590" s="10"/>
      <c r="AO590" s="10"/>
      <c r="AP590" s="10">
        <v>-40</v>
      </c>
      <c r="AQ590" s="10">
        <v>-20</v>
      </c>
      <c r="AR590" s="10">
        <v>0</v>
      </c>
      <c r="AS590" s="10">
        <v>20</v>
      </c>
      <c r="AT590" s="10">
        <v>40</v>
      </c>
    </row>
    <row r="591" spans="9:46" x14ac:dyDescent="0.25">
      <c r="I591" s="3">
        <v>-4000</v>
      </c>
      <c r="J591" s="3">
        <v>0</v>
      </c>
      <c r="K591" s="10">
        <f t="shared" si="243"/>
        <v>-97.121212121212153</v>
      </c>
      <c r="L591" s="10">
        <f t="shared" si="244"/>
        <v>-97.121212121212153</v>
      </c>
      <c r="M591" s="10">
        <f t="shared" si="245"/>
        <v>0</v>
      </c>
      <c r="N591" s="10">
        <f>(L591*(C$150+C$151*SIN(RADIANS(J591))))+(-M591*(C$149+C$151*COS(RADIANS(J591))))</f>
        <v>-9712.1212121212156</v>
      </c>
      <c r="O591" s="10"/>
      <c r="P591" s="3">
        <v>2000</v>
      </c>
      <c r="Q591" s="3">
        <v>-20</v>
      </c>
      <c r="R591" s="10">
        <f t="shared" si="246"/>
        <v>10.424242424242522</v>
      </c>
      <c r="S591" s="10">
        <f t="shared" si="247"/>
        <v>9.7955836833441072</v>
      </c>
      <c r="T591" s="10">
        <f t="shared" si="248"/>
        <v>-3.5653008880009436</v>
      </c>
      <c r="U591" s="10">
        <f>(-S591*(C$150-C$151*SIN(RADIANS(Q591))))+(-T591*(C$149+K$151*COS(RADIANS(Q591))))</f>
        <v>-244.99679546772109</v>
      </c>
      <c r="W591" s="10">
        <f t="shared" si="249"/>
        <v>-87.325628437868048</v>
      </c>
      <c r="X591" s="10">
        <f t="shared" si="250"/>
        <v>-3.5653008880009436</v>
      </c>
      <c r="Y591" s="10">
        <f t="shared" si="251"/>
        <v>-9957.118007588937</v>
      </c>
      <c r="AA591" s="3">
        <v>2000</v>
      </c>
      <c r="AB591" s="3">
        <v>-20</v>
      </c>
      <c r="AC591" s="24">
        <f t="shared" si="240"/>
        <v>-87.325628437868048</v>
      </c>
      <c r="AD591" s="24">
        <f t="shared" si="241"/>
        <v>-3.5653008880009436</v>
      </c>
      <c r="AE591" s="24">
        <f t="shared" si="242"/>
        <v>-9957.118007588937</v>
      </c>
      <c r="AH591" s="10">
        <v>4000</v>
      </c>
      <c r="AI591" s="21">
        <f>AD587</f>
        <v>-124.8566235785066</v>
      </c>
      <c r="AJ591" s="23">
        <f>AD586</f>
        <v>-66.434821779319307</v>
      </c>
      <c r="AK591" s="26">
        <f>AD585</f>
        <v>0</v>
      </c>
      <c r="AL591" s="27">
        <f>AD584</f>
        <v>66.434821779319307</v>
      </c>
      <c r="AM591" s="29">
        <f>AD583</f>
        <v>124.8566235785066</v>
      </c>
      <c r="AN591" s="10"/>
      <c r="AO591" s="10">
        <v>4000</v>
      </c>
      <c r="AP591" s="21">
        <f>AD587</f>
        <v>-124.8566235785066</v>
      </c>
      <c r="AQ591" s="23">
        <f>AD586</f>
        <v>-66.434821779319307</v>
      </c>
      <c r="AR591" s="26">
        <f>AD585</f>
        <v>0</v>
      </c>
      <c r="AS591" s="27">
        <f>AD584</f>
        <v>66.434821779319307</v>
      </c>
      <c r="AT591" s="29">
        <f>AD583</f>
        <v>124.8566235785066</v>
      </c>
    </row>
    <row r="592" spans="9:46" x14ac:dyDescent="0.25">
      <c r="I592" s="3">
        <v>-4000</v>
      </c>
      <c r="J592" s="3">
        <v>0</v>
      </c>
      <c r="K592" s="10">
        <f t="shared" si="243"/>
        <v>-97.121212121212153</v>
      </c>
      <c r="L592" s="10">
        <f t="shared" si="244"/>
        <v>-97.121212121212153</v>
      </c>
      <c r="M592" s="10">
        <f t="shared" si="245"/>
        <v>0</v>
      </c>
      <c r="N592" s="10">
        <f>(L592*(C$150+C$151*SIN(RADIANS(J592))))+(-M592*(C$149+C$151*COS(RADIANS(J592))))</f>
        <v>-9712.1212121212156</v>
      </c>
      <c r="O592" s="10"/>
      <c r="P592" s="3">
        <v>2000</v>
      </c>
      <c r="Q592" s="3">
        <v>-40</v>
      </c>
      <c r="R592" s="10">
        <f t="shared" si="246"/>
        <v>10.424242424242522</v>
      </c>
      <c r="S592" s="10">
        <f t="shared" si="247"/>
        <v>7.9854329828160875</v>
      </c>
      <c r="T592" s="10">
        <f t="shared" si="248"/>
        <v>-6.7005738706718656</v>
      </c>
      <c r="U592" s="10">
        <f>(-S592*(C$150-C$151*SIN(RADIANS(Q592))))+(-T592*(C$149+K$151*COS(RADIANS(Q592))))</f>
        <v>698.33512498631057</v>
      </c>
      <c r="W592" s="10">
        <f t="shared" si="249"/>
        <v>-89.13577913839606</v>
      </c>
      <c r="X592" s="10">
        <f t="shared" si="250"/>
        <v>-6.7005738706718656</v>
      </c>
      <c r="Y592" s="10">
        <f t="shared" si="251"/>
        <v>-9013.7860871349058</v>
      </c>
      <c r="AA592" s="3">
        <v>2000</v>
      </c>
      <c r="AB592" s="3">
        <v>-40</v>
      </c>
      <c r="AC592" s="22">
        <f t="shared" si="240"/>
        <v>-89.13577913839606</v>
      </c>
      <c r="AD592" s="22">
        <f t="shared" si="241"/>
        <v>-6.7005738706718656</v>
      </c>
      <c r="AE592" s="22">
        <f t="shared" si="242"/>
        <v>-9013.7860871349058</v>
      </c>
      <c r="AH592" s="10">
        <v>2000</v>
      </c>
      <c r="AI592" s="21">
        <f>AD592</f>
        <v>-6.7005738706718656</v>
      </c>
      <c r="AJ592" s="23">
        <f>AD591</f>
        <v>-3.5653008880009436</v>
      </c>
      <c r="AK592" s="26">
        <f>AD590</f>
        <v>0</v>
      </c>
      <c r="AL592" s="27">
        <f>AD589</f>
        <v>3.5653008880009436</v>
      </c>
      <c r="AM592" s="29">
        <f>AD588</f>
        <v>6.7005738706718656</v>
      </c>
      <c r="AN592" s="10"/>
      <c r="AO592" s="10">
        <v>2000</v>
      </c>
      <c r="AP592" s="21">
        <f>AD592</f>
        <v>-6.7005738706718656</v>
      </c>
      <c r="AQ592" s="23">
        <f>AD591</f>
        <v>-3.5653008880009436</v>
      </c>
      <c r="AR592" s="26">
        <f>AD590</f>
        <v>0</v>
      </c>
      <c r="AS592" s="27">
        <f>AD589</f>
        <v>3.5653008880009436</v>
      </c>
      <c r="AT592" s="29">
        <f>AD588</f>
        <v>6.7005738706718656</v>
      </c>
    </row>
    <row r="593" spans="9:46" x14ac:dyDescent="0.25">
      <c r="I593" s="3">
        <v>-4000</v>
      </c>
      <c r="J593" s="3">
        <v>0</v>
      </c>
      <c r="K593" s="10">
        <f t="shared" si="243"/>
        <v>-97.121212121212153</v>
      </c>
      <c r="L593" s="10">
        <f t="shared" si="244"/>
        <v>-97.121212121212153</v>
      </c>
      <c r="M593" s="10">
        <f t="shared" si="245"/>
        <v>0</v>
      </c>
      <c r="N593" s="10">
        <f>(L593*(C$150+C$151*SIN(RADIANS(J593))))+(-M593*(C$149+C$151*COS(RADIANS(J593))))</f>
        <v>-9712.1212121212156</v>
      </c>
      <c r="O593" s="10"/>
      <c r="P593" s="3">
        <v>0</v>
      </c>
      <c r="Q593" s="3">
        <v>0</v>
      </c>
      <c r="R593" s="10">
        <f t="shared" si="246"/>
        <v>0</v>
      </c>
      <c r="S593" s="10">
        <f t="shared" si="247"/>
        <v>0</v>
      </c>
      <c r="T593" s="10">
        <f t="shared" si="248"/>
        <v>0</v>
      </c>
      <c r="U593" s="10">
        <f>(-S593*(C$150-C$151*SIN(RADIANS(Q593))))+(-T593*(C$149+K$151*COS(RADIANS(Q593))))</f>
        <v>0</v>
      </c>
      <c r="W593" s="10">
        <f t="shared" si="249"/>
        <v>-97.121212121212153</v>
      </c>
      <c r="X593" s="10">
        <f t="shared" si="250"/>
        <v>0</v>
      </c>
      <c r="Y593" s="10">
        <f t="shared" si="251"/>
        <v>-9712.1212121212156</v>
      </c>
      <c r="AA593" s="3">
        <v>0</v>
      </c>
      <c r="AB593" s="3">
        <v>0</v>
      </c>
      <c r="AC593" s="10">
        <f t="shared" si="240"/>
        <v>-97.121212121212153</v>
      </c>
      <c r="AD593" s="10">
        <f t="shared" si="241"/>
        <v>0</v>
      </c>
      <c r="AE593" s="10">
        <f t="shared" si="242"/>
        <v>-9712.1212121212156</v>
      </c>
      <c r="AH593" s="10">
        <v>0</v>
      </c>
      <c r="AI593" s="20"/>
      <c r="AJ593" s="20"/>
      <c r="AK593" s="20"/>
      <c r="AL593" s="20"/>
      <c r="AM593" s="20"/>
      <c r="AN593" s="10"/>
      <c r="AO593" s="10">
        <v>0</v>
      </c>
      <c r="AP593" s="20"/>
      <c r="AQ593" s="20"/>
      <c r="AR593" s="20"/>
      <c r="AS593" s="20"/>
      <c r="AT593" s="20"/>
    </row>
    <row r="594" spans="9:46" x14ac:dyDescent="0.25">
      <c r="I594" s="3">
        <v>-4000</v>
      </c>
      <c r="J594" s="3">
        <v>0</v>
      </c>
      <c r="K594" s="10">
        <f t="shared" si="243"/>
        <v>-97.121212121212153</v>
      </c>
      <c r="L594" s="10">
        <f t="shared" si="244"/>
        <v>-97.121212121212153</v>
      </c>
      <c r="M594" s="10">
        <f t="shared" si="245"/>
        <v>0</v>
      </c>
      <c r="N594" s="10">
        <f>(L594*(C$150+C$151*SIN(RADIANS(J594))))+(-M594*(C$149+C$151*COS(RADIANS(J594))))</f>
        <v>-9712.1212121212156</v>
      </c>
      <c r="O594" s="10"/>
      <c r="P594" s="3">
        <v>-2000</v>
      </c>
      <c r="Q594" s="3">
        <v>40</v>
      </c>
      <c r="R594" s="10">
        <f t="shared" si="246"/>
        <v>-5.2121212121212608</v>
      </c>
      <c r="S594" s="10">
        <f t="shared" si="247"/>
        <v>-3.9927164914080437</v>
      </c>
      <c r="T594" s="10">
        <f t="shared" si="248"/>
        <v>-3.3502869353359328</v>
      </c>
      <c r="U594" s="10">
        <f>(-S594*(C$150-C$151*SIN(RADIANS(Q594))))+(-T594*(C$149+K$151*COS(RADIANS(Q594))))</f>
        <v>1147.7108607747641</v>
      </c>
      <c r="W594" s="10">
        <f t="shared" si="249"/>
        <v>-101.1139286126202</v>
      </c>
      <c r="X594" s="10">
        <f t="shared" si="250"/>
        <v>-3.3502869353359328</v>
      </c>
      <c r="Y594" s="10">
        <f t="shared" si="251"/>
        <v>-8564.4103513464506</v>
      </c>
      <c r="AA594" s="3">
        <v>-2000</v>
      </c>
      <c r="AB594" s="3">
        <v>40</v>
      </c>
      <c r="AC594" s="15">
        <f t="shared" si="240"/>
        <v>-101.1139286126202</v>
      </c>
      <c r="AD594" s="15">
        <f t="shared" si="241"/>
        <v>-3.3502869353359328</v>
      </c>
      <c r="AE594" s="15">
        <f t="shared" si="242"/>
        <v>-8564.4103513464506</v>
      </c>
      <c r="AH594" s="10">
        <v>-2000</v>
      </c>
      <c r="AI594" s="21">
        <f>AD598</f>
        <v>3.3502869353359328</v>
      </c>
      <c r="AJ594" s="23">
        <f>AD597</f>
        <v>1.7826504440004718</v>
      </c>
      <c r="AK594" s="26">
        <f>AD596</f>
        <v>0</v>
      </c>
      <c r="AL594" s="27">
        <f>AD595</f>
        <v>-1.7826504440004718</v>
      </c>
      <c r="AM594" s="29">
        <f>AD594</f>
        <v>-3.3502869353359328</v>
      </c>
      <c r="AN594" s="10"/>
      <c r="AO594" s="10">
        <v>-2000</v>
      </c>
      <c r="AP594" s="21">
        <f>AD598</f>
        <v>3.3502869353359328</v>
      </c>
      <c r="AQ594" s="23">
        <f>AD597</f>
        <v>1.7826504440004718</v>
      </c>
      <c r="AR594" s="26">
        <f>AD596</f>
        <v>0</v>
      </c>
      <c r="AS594" s="27">
        <f>AD595</f>
        <v>-1.7826504440004718</v>
      </c>
      <c r="AT594" s="29">
        <f>AD594</f>
        <v>-3.3502869353359328</v>
      </c>
    </row>
    <row r="595" spans="9:46" x14ac:dyDescent="0.25">
      <c r="I595" s="3">
        <v>-4000</v>
      </c>
      <c r="J595" s="3">
        <v>0</v>
      </c>
      <c r="K595" s="10">
        <f t="shared" si="243"/>
        <v>-97.121212121212153</v>
      </c>
      <c r="L595" s="10">
        <f t="shared" si="244"/>
        <v>-97.121212121212153</v>
      </c>
      <c r="M595" s="10">
        <f t="shared" si="245"/>
        <v>0</v>
      </c>
      <c r="N595" s="10">
        <f>(L595*(C$150+C$151*SIN(RADIANS(J595))))+(-M595*(C$149+C$151*COS(RADIANS(J595))))</f>
        <v>-9712.1212121212156</v>
      </c>
      <c r="O595" s="10"/>
      <c r="P595" s="3">
        <v>-2000</v>
      </c>
      <c r="Q595" s="3">
        <v>20</v>
      </c>
      <c r="R595" s="10">
        <f t="shared" si="246"/>
        <v>-5.2121212121212608</v>
      </c>
      <c r="S595" s="10">
        <f t="shared" si="247"/>
        <v>-4.8977918416720536</v>
      </c>
      <c r="T595" s="10">
        <f t="shared" si="248"/>
        <v>-1.7826504440004718</v>
      </c>
      <c r="U595" s="10">
        <f>(-S595*(C$150-C$151*SIN(RADIANS(Q595))))+(-T595*(C$149+K$151*COS(RADIANS(Q595))))</f>
        <v>857.05997060055029</v>
      </c>
      <c r="W595" s="10">
        <f t="shared" si="249"/>
        <v>-102.01900396288421</v>
      </c>
      <c r="X595" s="10">
        <f t="shared" si="250"/>
        <v>-1.7826504440004718</v>
      </c>
      <c r="Y595" s="10">
        <f t="shared" si="251"/>
        <v>-8855.0612415206651</v>
      </c>
      <c r="AA595" s="3">
        <v>-2000</v>
      </c>
      <c r="AB595" s="3">
        <v>20</v>
      </c>
      <c r="AC595" s="28">
        <f t="shared" si="240"/>
        <v>-102.01900396288421</v>
      </c>
      <c r="AD595" s="28">
        <f t="shared" si="241"/>
        <v>-1.7826504440004718</v>
      </c>
      <c r="AE595" s="28">
        <f t="shared" si="242"/>
        <v>-8855.0612415206651</v>
      </c>
      <c r="AH595" s="10">
        <v>-4000</v>
      </c>
      <c r="AI595" s="21">
        <f>AD603</f>
        <v>62.4283117892533</v>
      </c>
      <c r="AJ595" s="23">
        <f>AD602</f>
        <v>33.217410889659654</v>
      </c>
      <c r="AK595" s="26">
        <f>AD601</f>
        <v>0</v>
      </c>
      <c r="AL595" s="27">
        <f>AD600</f>
        <v>-33.217410889659654</v>
      </c>
      <c r="AM595" s="29">
        <f>AD599</f>
        <v>-62.4283117892533</v>
      </c>
      <c r="AN595" s="10"/>
      <c r="AO595" s="10">
        <v>-4000</v>
      </c>
      <c r="AP595" s="21">
        <f>AD603</f>
        <v>62.4283117892533</v>
      </c>
      <c r="AQ595" s="23">
        <f>AD602</f>
        <v>33.217410889659654</v>
      </c>
      <c r="AR595" s="26">
        <f>AD601</f>
        <v>0</v>
      </c>
      <c r="AS595" s="27">
        <f>AD600</f>
        <v>-33.217410889659654</v>
      </c>
      <c r="AT595" s="29">
        <f>AD599</f>
        <v>-62.4283117892533</v>
      </c>
    </row>
    <row r="596" spans="9:46" x14ac:dyDescent="0.25">
      <c r="I596" s="3">
        <v>-4000</v>
      </c>
      <c r="J596" s="3">
        <v>0</v>
      </c>
      <c r="K596" s="10">
        <f t="shared" si="243"/>
        <v>-97.121212121212153</v>
      </c>
      <c r="L596" s="10">
        <f t="shared" si="244"/>
        <v>-97.121212121212153</v>
      </c>
      <c r="M596" s="10">
        <f t="shared" si="245"/>
        <v>0</v>
      </c>
      <c r="N596" s="10">
        <f>(L596*(C$150+C$151*SIN(RADIANS(J596))))+(-M596*(C$149+C$151*COS(RADIANS(J596))))</f>
        <v>-9712.1212121212156</v>
      </c>
      <c r="O596" s="10"/>
      <c r="P596" s="3">
        <v>-2000</v>
      </c>
      <c r="Q596" s="3">
        <v>0</v>
      </c>
      <c r="R596" s="10">
        <f t="shared" si="246"/>
        <v>-5.2121212121212608</v>
      </c>
      <c r="S596" s="10">
        <f t="shared" si="247"/>
        <v>-5.2121212121212608</v>
      </c>
      <c r="T596" s="10">
        <f t="shared" si="248"/>
        <v>0</v>
      </c>
      <c r="U596" s="10">
        <f>(-S596*(C$150-C$151*SIN(RADIANS(Q596))))+(-T596*(C$149+K$151*COS(RADIANS(Q596))))</f>
        <v>521.21212121212602</v>
      </c>
      <c r="W596" s="10">
        <f t="shared" si="249"/>
        <v>-102.33333333333341</v>
      </c>
      <c r="X596" s="10">
        <f t="shared" si="250"/>
        <v>0</v>
      </c>
      <c r="Y596" s="10">
        <f t="shared" si="251"/>
        <v>-9190.9090909090901</v>
      </c>
      <c r="AA596" s="3">
        <v>-2000</v>
      </c>
      <c r="AB596" s="3">
        <v>0</v>
      </c>
      <c r="AC596" s="25">
        <f t="shared" si="240"/>
        <v>-102.33333333333341</v>
      </c>
      <c r="AD596" s="25">
        <f t="shared" si="241"/>
        <v>0</v>
      </c>
      <c r="AE596" s="25">
        <f t="shared" si="242"/>
        <v>-9190.9090909090901</v>
      </c>
      <c r="AH596" s="10"/>
      <c r="AI596" s="10"/>
      <c r="AJ596" s="10"/>
      <c r="AK596" s="10"/>
      <c r="AL596" s="10"/>
      <c r="AM596" s="10"/>
      <c r="AN596" s="10"/>
      <c r="AO596" s="10"/>
      <c r="AP596" s="10"/>
      <c r="AQ596" s="10"/>
      <c r="AR596" s="10"/>
      <c r="AS596" s="10"/>
      <c r="AT596" s="10"/>
    </row>
    <row r="597" spans="9:46" x14ac:dyDescent="0.25">
      <c r="I597" s="3">
        <v>-4000</v>
      </c>
      <c r="J597" s="3">
        <v>0</v>
      </c>
      <c r="K597" s="10">
        <f t="shared" si="243"/>
        <v>-97.121212121212153</v>
      </c>
      <c r="L597" s="10">
        <f t="shared" si="244"/>
        <v>-97.121212121212153</v>
      </c>
      <c r="M597" s="10">
        <f t="shared" si="245"/>
        <v>0</v>
      </c>
      <c r="N597" s="10">
        <f>(L597*(C$150+C$151*SIN(RADIANS(J597))))+(-M597*(C$149+C$151*COS(RADIANS(J597))))</f>
        <v>-9712.1212121212156</v>
      </c>
      <c r="O597" s="10"/>
      <c r="P597" s="3">
        <v>-2000</v>
      </c>
      <c r="Q597" s="3">
        <v>-20</v>
      </c>
      <c r="R597" s="10">
        <f t="shared" si="246"/>
        <v>-5.2121212121212608</v>
      </c>
      <c r="S597" s="10">
        <f t="shared" si="247"/>
        <v>-4.8977918416720536</v>
      </c>
      <c r="T597" s="10">
        <f t="shared" si="248"/>
        <v>1.7826504440004718</v>
      </c>
      <c r="U597" s="10">
        <f>(-S597*(C$150-C$151*SIN(RADIANS(Q597))))+(-T597*(C$149+K$151*COS(RADIANS(Q597))))</f>
        <v>122.49839773386054</v>
      </c>
      <c r="W597" s="10">
        <f t="shared" si="249"/>
        <v>-102.01900396288421</v>
      </c>
      <c r="X597" s="10">
        <f t="shared" si="250"/>
        <v>1.7826504440004718</v>
      </c>
      <c r="Y597" s="10">
        <f t="shared" si="251"/>
        <v>-9589.6228143873559</v>
      </c>
      <c r="AA597" s="3">
        <v>-2000</v>
      </c>
      <c r="AB597" s="3">
        <v>-20</v>
      </c>
      <c r="AC597" s="24">
        <f t="shared" si="240"/>
        <v>-102.01900396288421</v>
      </c>
      <c r="AD597" s="24">
        <f t="shared" si="241"/>
        <v>1.7826504440004718</v>
      </c>
      <c r="AE597" s="24">
        <f t="shared" si="242"/>
        <v>-9589.6228143873559</v>
      </c>
      <c r="AH597" s="10"/>
      <c r="AI597" s="10"/>
      <c r="AJ597" s="10"/>
      <c r="AK597" s="10"/>
      <c r="AL597" s="10"/>
      <c r="AM597" s="10"/>
      <c r="AN597" s="10"/>
      <c r="AO597" s="10"/>
      <c r="AP597" s="10"/>
      <c r="AQ597" s="10"/>
      <c r="AR597" s="10"/>
      <c r="AS597" s="10"/>
      <c r="AT597" s="10"/>
    </row>
    <row r="598" spans="9:46" x14ac:dyDescent="0.25">
      <c r="I598" s="3">
        <v>-4000</v>
      </c>
      <c r="J598" s="3">
        <v>0</v>
      </c>
      <c r="K598" s="10">
        <f t="shared" si="243"/>
        <v>-97.121212121212153</v>
      </c>
      <c r="L598" s="10">
        <f t="shared" si="244"/>
        <v>-97.121212121212153</v>
      </c>
      <c r="M598" s="10">
        <f t="shared" si="245"/>
        <v>0</v>
      </c>
      <c r="N598" s="10">
        <f>(L598*(C$150+C$151*SIN(RADIANS(J598))))+(-M598*(C$149+C$151*COS(RADIANS(J598))))</f>
        <v>-9712.1212121212156</v>
      </c>
      <c r="O598" s="10"/>
      <c r="P598" s="3">
        <v>-2000</v>
      </c>
      <c r="Q598" s="3">
        <v>-40</v>
      </c>
      <c r="R598" s="10">
        <f t="shared" si="246"/>
        <v>-5.2121212121212608</v>
      </c>
      <c r="S598" s="10">
        <f t="shared" si="247"/>
        <v>-3.9927164914080437</v>
      </c>
      <c r="T598" s="10">
        <f t="shared" si="248"/>
        <v>3.3502869353359328</v>
      </c>
      <c r="U598" s="10">
        <f>(-S598*(C$150-C$151*SIN(RADIANS(Q598))))+(-T598*(C$149+K$151*COS(RADIANS(Q598))))</f>
        <v>-349.16756249315529</v>
      </c>
      <c r="W598" s="10">
        <f t="shared" si="249"/>
        <v>-101.1139286126202</v>
      </c>
      <c r="X598" s="10">
        <f t="shared" si="250"/>
        <v>3.3502869353359328</v>
      </c>
      <c r="Y598" s="10">
        <f t="shared" si="251"/>
        <v>-10061.288774614372</v>
      </c>
      <c r="AA598" s="3">
        <v>-2000</v>
      </c>
      <c r="AB598" s="3">
        <v>-40</v>
      </c>
      <c r="AC598" s="22">
        <f t="shared" si="240"/>
        <v>-101.1139286126202</v>
      </c>
      <c r="AD598" s="22">
        <f t="shared" si="241"/>
        <v>3.3502869353359328</v>
      </c>
      <c r="AE598" s="22">
        <f t="shared" si="242"/>
        <v>-10061.288774614372</v>
      </c>
      <c r="AH598" s="10" t="s">
        <v>92</v>
      </c>
      <c r="AI598" s="10">
        <v>-40</v>
      </c>
      <c r="AJ598" s="10">
        <v>-20</v>
      </c>
      <c r="AK598" s="10">
        <v>0</v>
      </c>
      <c r="AL598" s="10">
        <v>20</v>
      </c>
      <c r="AM598" s="10">
        <v>40</v>
      </c>
      <c r="AN598" s="10"/>
      <c r="AO598" s="10"/>
      <c r="AP598" s="10">
        <v>-40</v>
      </c>
      <c r="AQ598" s="10">
        <v>-20</v>
      </c>
      <c r="AR598" s="10">
        <v>0</v>
      </c>
      <c r="AS598" s="10">
        <v>20</v>
      </c>
      <c r="AT598" s="10">
        <v>40</v>
      </c>
    </row>
    <row r="599" spans="9:46" x14ac:dyDescent="0.25">
      <c r="I599" s="3">
        <v>-4000</v>
      </c>
      <c r="J599" s="3">
        <v>0</v>
      </c>
      <c r="K599" s="10">
        <f t="shared" si="243"/>
        <v>-97.121212121212153</v>
      </c>
      <c r="L599" s="10">
        <f t="shared" si="244"/>
        <v>-97.121212121212153</v>
      </c>
      <c r="M599" s="10">
        <f t="shared" si="245"/>
        <v>0</v>
      </c>
      <c r="N599" s="10">
        <f>(L599*(C$150+C$151*SIN(RADIANS(J599))))+(-M599*(C$149+C$151*COS(RADIANS(J599))))</f>
        <v>-9712.1212121212156</v>
      </c>
      <c r="O599" s="10"/>
      <c r="P599" s="3">
        <v>-4000</v>
      </c>
      <c r="Q599" s="3">
        <v>40</v>
      </c>
      <c r="R599" s="10">
        <f t="shared" si="246"/>
        <v>-97.121212121212153</v>
      </c>
      <c r="S599" s="10">
        <f t="shared" si="247"/>
        <v>-74.399164854434105</v>
      </c>
      <c r="T599" s="10">
        <f t="shared" si="248"/>
        <v>-62.4283117892533</v>
      </c>
      <c r="U599" s="10">
        <f>(-S599*(C$150-C$151*SIN(RADIANS(Q599))))+(-T599*(C$149+K$151*COS(RADIANS(Q599))))</f>
        <v>21386.123888273753</v>
      </c>
      <c r="W599" s="10">
        <f t="shared" si="249"/>
        <v>-171.52037697564626</v>
      </c>
      <c r="X599" s="10">
        <f t="shared" si="250"/>
        <v>-62.4283117892533</v>
      </c>
      <c r="Y599" s="10">
        <f t="shared" si="251"/>
        <v>11674.002676152537</v>
      </c>
      <c r="AA599" s="3">
        <v>-4000</v>
      </c>
      <c r="AB599" s="3">
        <v>40</v>
      </c>
      <c r="AC599" s="15">
        <f t="shared" si="240"/>
        <v>-171.52037697564626</v>
      </c>
      <c r="AD599" s="15">
        <f t="shared" si="241"/>
        <v>-62.4283117892533</v>
      </c>
      <c r="AE599" s="15">
        <f t="shared" si="242"/>
        <v>11674.002676152537</v>
      </c>
      <c r="AH599" s="10">
        <v>4000</v>
      </c>
      <c r="AI599" s="21">
        <f>AE587</f>
        <v>3300.4606226526485</v>
      </c>
      <c r="AJ599" s="23">
        <f>AE586</f>
        <v>-14277.323127667951</v>
      </c>
      <c r="AK599" s="26">
        <f>AE585</f>
        <v>-29136.363636363647</v>
      </c>
      <c r="AL599" s="27">
        <f>AE584</f>
        <v>-41652.553837408872</v>
      </c>
      <c r="AM599" s="29">
        <f>AE583</f>
        <v>-52484.368988668721</v>
      </c>
      <c r="AN599" s="10"/>
      <c r="AO599" s="10">
        <v>4000</v>
      </c>
      <c r="AP599" s="21">
        <f>AE587</f>
        <v>3300.4606226526485</v>
      </c>
      <c r="AQ599" s="23">
        <f>AE586</f>
        <v>-14277.323127667951</v>
      </c>
      <c r="AR599" s="26">
        <f>AE585</f>
        <v>-29136.363636363647</v>
      </c>
      <c r="AS599" s="27">
        <f>AE584</f>
        <v>-41652.553837408872</v>
      </c>
      <c r="AT599" s="29">
        <f>AE583</f>
        <v>-52484.368988668721</v>
      </c>
    </row>
    <row r="600" spans="9:46" x14ac:dyDescent="0.25">
      <c r="I600" s="3">
        <v>-4000</v>
      </c>
      <c r="J600" s="3">
        <v>0</v>
      </c>
      <c r="K600" s="10">
        <f t="shared" si="243"/>
        <v>-97.121212121212153</v>
      </c>
      <c r="L600" s="10">
        <f t="shared" si="244"/>
        <v>-97.121212121212153</v>
      </c>
      <c r="M600" s="10">
        <f t="shared" si="245"/>
        <v>0</v>
      </c>
      <c r="N600" s="10">
        <f>(L600*(C$150+C$151*SIN(RADIANS(J600))))+(-M600*(C$149+C$151*COS(RADIANS(J600))))</f>
        <v>-9712.1212121212156</v>
      </c>
      <c r="O600" s="10"/>
      <c r="P600" s="3">
        <v>-4000</v>
      </c>
      <c r="Q600" s="3">
        <v>20</v>
      </c>
      <c r="R600" s="10">
        <f t="shared" si="246"/>
        <v>-97.121212121212153</v>
      </c>
      <c r="S600" s="10">
        <f t="shared" si="247"/>
        <v>-91.264086352085982</v>
      </c>
      <c r="T600" s="10">
        <f t="shared" si="248"/>
        <v>-33.217410889659654</v>
      </c>
      <c r="U600" s="10">
        <f>(-S600*(C$150-C$151*SIN(RADIANS(Q600))))+(-T600*(C$149+K$151*COS(RADIANS(Q600))))</f>
        <v>15970.216312643828</v>
      </c>
      <c r="W600" s="10">
        <f t="shared" si="249"/>
        <v>-188.38529847329812</v>
      </c>
      <c r="X600" s="10">
        <f t="shared" si="250"/>
        <v>-33.217410889659654</v>
      </c>
      <c r="Y600" s="10">
        <f t="shared" si="251"/>
        <v>6258.0951005226125</v>
      </c>
      <c r="AA600" s="3">
        <v>-4000</v>
      </c>
      <c r="AB600" s="3">
        <v>20</v>
      </c>
      <c r="AC600" s="28">
        <f t="shared" si="240"/>
        <v>-188.38529847329812</v>
      </c>
      <c r="AD600" s="28">
        <f t="shared" si="241"/>
        <v>-33.217410889659654</v>
      </c>
      <c r="AE600" s="28">
        <f t="shared" si="242"/>
        <v>6258.0951005226125</v>
      </c>
      <c r="AH600" s="10">
        <v>2000</v>
      </c>
      <c r="AI600" s="21">
        <f>AE592</f>
        <v>-9013.7860871349058</v>
      </c>
      <c r="AJ600" s="23">
        <f>AE591</f>
        <v>-9957.118007588937</v>
      </c>
      <c r="AK600" s="26">
        <f>AE590</f>
        <v>-10754.545454545467</v>
      </c>
      <c r="AL600" s="27">
        <f>AE589</f>
        <v>-11426.241153322317</v>
      </c>
      <c r="AM600" s="29">
        <f>AE588</f>
        <v>-12007.542933670744</v>
      </c>
      <c r="AO600" s="10">
        <v>2000</v>
      </c>
      <c r="AP600" s="21">
        <f>AE592</f>
        <v>-9013.7860871349058</v>
      </c>
      <c r="AQ600" s="23">
        <f>AE591</f>
        <v>-9957.118007588937</v>
      </c>
      <c r="AR600" s="26">
        <f>AE590</f>
        <v>-10754.545454545467</v>
      </c>
      <c r="AS600" s="27">
        <f>AE589</f>
        <v>-11426.241153322317</v>
      </c>
      <c r="AT600" s="29">
        <f>AE588</f>
        <v>-12007.542933670744</v>
      </c>
    </row>
    <row r="601" spans="9:46" x14ac:dyDescent="0.25">
      <c r="I601" s="3">
        <v>-4000</v>
      </c>
      <c r="J601" s="3">
        <v>0</v>
      </c>
      <c r="K601" s="10">
        <f t="shared" si="243"/>
        <v>-97.121212121212153</v>
      </c>
      <c r="L601" s="10">
        <f t="shared" si="244"/>
        <v>-97.121212121212153</v>
      </c>
      <c r="M601" s="10">
        <f t="shared" si="245"/>
        <v>0</v>
      </c>
      <c r="N601" s="10">
        <f>(L601*(C$150+C$151*SIN(RADIANS(J601))))+(-M601*(C$149+C$151*COS(RADIANS(J601))))</f>
        <v>-9712.1212121212156</v>
      </c>
      <c r="O601" s="10"/>
      <c r="P601" s="3">
        <v>-4000</v>
      </c>
      <c r="Q601" s="3">
        <v>0</v>
      </c>
      <c r="R601" s="10">
        <f t="shared" si="246"/>
        <v>-97.121212121212153</v>
      </c>
      <c r="S601" s="10">
        <f t="shared" si="247"/>
        <v>-97.121212121212153</v>
      </c>
      <c r="T601" s="10">
        <f t="shared" si="248"/>
        <v>0</v>
      </c>
      <c r="U601" s="10">
        <f>(-S601*(C$150-C$151*SIN(RADIANS(Q601))))+(-T601*(C$149+K$151*COS(RADIANS(Q601))))</f>
        <v>9712.1212121212156</v>
      </c>
      <c r="W601" s="10">
        <f t="shared" si="249"/>
        <v>-194.24242424242431</v>
      </c>
      <c r="X601" s="10">
        <f t="shared" si="250"/>
        <v>0</v>
      </c>
      <c r="Y601" s="10">
        <f t="shared" si="251"/>
        <v>0</v>
      </c>
      <c r="AA601" s="3">
        <v>-4000</v>
      </c>
      <c r="AB601" s="3">
        <v>0</v>
      </c>
      <c r="AC601" s="25">
        <f t="shared" si="240"/>
        <v>-194.24242424242431</v>
      </c>
      <c r="AD601" s="25">
        <f t="shared" si="241"/>
        <v>0</v>
      </c>
      <c r="AE601" s="25">
        <f t="shared" si="242"/>
        <v>0</v>
      </c>
      <c r="AH601" s="10">
        <v>0</v>
      </c>
      <c r="AI601" s="20"/>
      <c r="AJ601" s="20"/>
      <c r="AK601" s="20"/>
      <c r="AL601" s="20"/>
      <c r="AM601" s="20"/>
      <c r="AO601" s="10">
        <v>0</v>
      </c>
      <c r="AP601" s="20"/>
      <c r="AQ601" s="20"/>
      <c r="AR601" s="20"/>
      <c r="AS601" s="20"/>
      <c r="AT601" s="20"/>
    </row>
    <row r="602" spans="9:46" x14ac:dyDescent="0.25">
      <c r="I602" s="3">
        <v>-4000</v>
      </c>
      <c r="J602" s="3">
        <v>0</v>
      </c>
      <c r="K602" s="10">
        <f t="shared" si="243"/>
        <v>-97.121212121212153</v>
      </c>
      <c r="L602" s="10">
        <f t="shared" si="244"/>
        <v>-97.121212121212153</v>
      </c>
      <c r="M602" s="10">
        <f t="shared" si="245"/>
        <v>0</v>
      </c>
      <c r="N602" s="10">
        <f>(L602*(C$150+C$151*SIN(RADIANS(J602))))+(-M602*(C$149+C$151*COS(RADIANS(J602))))</f>
        <v>-9712.1212121212156</v>
      </c>
      <c r="O602" s="10"/>
      <c r="P602" s="3">
        <v>-4000</v>
      </c>
      <c r="Q602" s="3">
        <v>-20</v>
      </c>
      <c r="R602" s="10">
        <f t="shared" si="246"/>
        <v>-97.121212121212153</v>
      </c>
      <c r="S602" s="10">
        <f t="shared" si="247"/>
        <v>-91.264086352085982</v>
      </c>
      <c r="T602" s="10">
        <f t="shared" si="248"/>
        <v>33.217410889659654</v>
      </c>
      <c r="U602" s="10">
        <f>(-S602*(C$150-C$151*SIN(RADIANS(Q602))))+(-T602*(C$149+K$151*COS(RADIANS(Q602))))</f>
        <v>2282.6009577733676</v>
      </c>
      <c r="W602" s="10">
        <f t="shared" si="249"/>
        <v>-188.38529847329812</v>
      </c>
      <c r="X602" s="10">
        <f t="shared" si="250"/>
        <v>33.217410889659654</v>
      </c>
      <c r="Y602" s="10">
        <f t="shared" si="251"/>
        <v>-7429.5202543478481</v>
      </c>
      <c r="AA602" s="3">
        <v>-4000</v>
      </c>
      <c r="AB602" s="3">
        <v>-20</v>
      </c>
      <c r="AC602" s="24">
        <f t="shared" si="240"/>
        <v>-188.38529847329812</v>
      </c>
      <c r="AD602" s="24">
        <f t="shared" si="241"/>
        <v>33.217410889659654</v>
      </c>
      <c r="AE602" s="24">
        <f t="shared" si="242"/>
        <v>-7429.5202543478481</v>
      </c>
      <c r="AH602" s="10">
        <v>-2000</v>
      </c>
      <c r="AI602" s="21">
        <f>AE598</f>
        <v>-10061.288774614372</v>
      </c>
      <c r="AJ602" s="23">
        <f>AE597</f>
        <v>-9589.6228143873559</v>
      </c>
      <c r="AK602" s="26">
        <f>AE596</f>
        <v>-9190.9090909090901</v>
      </c>
      <c r="AL602" s="27">
        <f>AE595</f>
        <v>-8855.0612415206651</v>
      </c>
      <c r="AM602" s="29">
        <f>AE594</f>
        <v>-8564.4103513464506</v>
      </c>
      <c r="AO602" s="10">
        <v>-2000</v>
      </c>
      <c r="AP602" s="21">
        <f>AE598</f>
        <v>-10061.288774614372</v>
      </c>
      <c r="AQ602" s="23">
        <f>AE597</f>
        <v>-9589.6228143873559</v>
      </c>
      <c r="AR602" s="26">
        <f>AE596</f>
        <v>-9190.9090909090901</v>
      </c>
      <c r="AS602" s="27">
        <f>AE595</f>
        <v>-8855.0612415206651</v>
      </c>
      <c r="AT602" s="29">
        <f>AE594</f>
        <v>-8564.4103513464506</v>
      </c>
    </row>
    <row r="603" spans="9:46" x14ac:dyDescent="0.25">
      <c r="I603" s="3">
        <v>-4000</v>
      </c>
      <c r="J603" s="3">
        <v>0</v>
      </c>
      <c r="K603" s="10">
        <f t="shared" si="243"/>
        <v>-97.121212121212153</v>
      </c>
      <c r="L603" s="10">
        <f t="shared" si="244"/>
        <v>-97.121212121212153</v>
      </c>
      <c r="M603" s="10">
        <f t="shared" si="245"/>
        <v>0</v>
      </c>
      <c r="N603" s="10">
        <f>(L603*(C$150+C$151*SIN(RADIANS(J603))))+(-M603*(C$149+C$151*COS(RADIANS(J603))))</f>
        <v>-9712.1212121212156</v>
      </c>
      <c r="O603" s="10"/>
      <c r="P603" s="3">
        <v>-4000</v>
      </c>
      <c r="Q603" s="3">
        <v>-40</v>
      </c>
      <c r="R603" s="10">
        <f t="shared" si="246"/>
        <v>-97.121212121212153</v>
      </c>
      <c r="S603" s="10">
        <f t="shared" si="247"/>
        <v>-74.399164854434105</v>
      </c>
      <c r="T603" s="10">
        <f t="shared" si="248"/>
        <v>62.4283117892533</v>
      </c>
      <c r="U603" s="10">
        <f>(-S603*(C$150-C$151*SIN(RADIANS(Q603))))+(-T603*(C$149+K$151*COS(RADIANS(Q603))))</f>
        <v>-6506.2909173869321</v>
      </c>
      <c r="W603" s="10">
        <f t="shared" si="249"/>
        <v>-171.52037697564626</v>
      </c>
      <c r="X603" s="10">
        <f t="shared" si="250"/>
        <v>62.4283117892533</v>
      </c>
      <c r="Y603" s="10">
        <f t="shared" si="251"/>
        <v>-16218.412129508148</v>
      </c>
      <c r="AA603" s="3">
        <v>-4000</v>
      </c>
      <c r="AB603" s="3">
        <v>-40</v>
      </c>
      <c r="AC603" s="22">
        <f t="shared" si="240"/>
        <v>-171.52037697564626</v>
      </c>
      <c r="AD603" s="22">
        <f t="shared" si="241"/>
        <v>62.4283117892533</v>
      </c>
      <c r="AE603" s="22">
        <f t="shared" si="242"/>
        <v>-16218.412129508148</v>
      </c>
      <c r="AH603" s="10">
        <v>-4000</v>
      </c>
      <c r="AI603" s="21">
        <f>AE603</f>
        <v>-16218.412129508148</v>
      </c>
      <c r="AJ603" s="23">
        <f>AE602</f>
        <v>-7429.5202543478481</v>
      </c>
      <c r="AK603" s="26">
        <f>AE601</f>
        <v>0</v>
      </c>
      <c r="AL603" s="27">
        <f>AE600</f>
        <v>6258.0951005226125</v>
      </c>
      <c r="AM603" s="29">
        <f>AE599</f>
        <v>11674.002676152537</v>
      </c>
      <c r="AO603" s="10">
        <v>-4000</v>
      </c>
      <c r="AP603" s="21">
        <f>AE603</f>
        <v>-16218.412129508148</v>
      </c>
      <c r="AQ603" s="23">
        <f>AE602</f>
        <v>-7429.5202543478481</v>
      </c>
      <c r="AR603" s="26">
        <f>AE601</f>
        <v>0</v>
      </c>
      <c r="AS603" s="27">
        <f>AE600</f>
        <v>6258.0951005226125</v>
      </c>
      <c r="AT603" s="29">
        <f>AE599</f>
        <v>11674.002676152537</v>
      </c>
    </row>
    <row r="605" spans="9:46" x14ac:dyDescent="0.25">
      <c r="I605" s="3">
        <v>-4000</v>
      </c>
      <c r="J605" s="3">
        <v>-20</v>
      </c>
      <c r="K605" s="10">
        <f>IF(I605&gt;0,(C$153*I605^2+C$154*I605+C$155),IF(I605&lt;0,-(C$157*(-I605)^2+C$158*(-I605)+C$159),0))</f>
        <v>-97.121212121212153</v>
      </c>
      <c r="L605" s="10">
        <f>K605*COS(RADIANS(J605))</f>
        <v>-91.264086352085982</v>
      </c>
      <c r="M605" s="10">
        <f>K605*SIN(RADIANS(J605))</f>
        <v>33.217410889659654</v>
      </c>
      <c r="N605" s="10">
        <f>(L605*(C$150+C$151*SIN(RADIANS(J605))))+(-M605*(C$149+C$151*COS(RADIANS(J605))))</f>
        <v>-19091.631902106496</v>
      </c>
      <c r="O605" s="10"/>
      <c r="P605" s="3">
        <v>4000</v>
      </c>
      <c r="Q605" s="3">
        <v>40</v>
      </c>
      <c r="R605" s="10">
        <f>IF(P605&gt;0,(C$153*P605^2+C$154*P605+C$155),IF(P605&lt;0,-(C$157*(-P605)^2+C$158*(-P605)+C$159),0))</f>
        <v>194.24242424242431</v>
      </c>
      <c r="S605" s="10">
        <f>R605*COS(RADIANS(Q605))</f>
        <v>148.79832970886821</v>
      </c>
      <c r="T605" s="10">
        <f>R605*SIN(RADIANS(Q605))</f>
        <v>124.8566235785066</v>
      </c>
      <c r="U605" s="10">
        <f>(-S605*(C$150-C$151*SIN(RADIANS(Q605))))+(-T605*(C$149+K$151*COS(RADIANS(Q605))))</f>
        <v>-42772.247776547505</v>
      </c>
      <c r="W605" s="10">
        <f>L605+S605</f>
        <v>57.534243356782227</v>
      </c>
      <c r="X605" s="10">
        <f>M605+T605</f>
        <v>158.07403446816625</v>
      </c>
      <c r="Y605" s="10">
        <f>N605+U605</f>
        <v>-61863.879678654004</v>
      </c>
      <c r="AA605" s="3">
        <v>4000</v>
      </c>
      <c r="AB605" s="3">
        <v>40</v>
      </c>
      <c r="AC605" s="15">
        <f t="shared" ref="AC605:AC625" si="252">W605</f>
        <v>57.534243356782227</v>
      </c>
      <c r="AD605" s="15">
        <f t="shared" ref="AD605:AD625" si="253">X605</f>
        <v>158.07403446816625</v>
      </c>
      <c r="AE605" s="15">
        <f t="shared" ref="AE605:AE625" si="254">Y605</f>
        <v>-61863.879678654004</v>
      </c>
      <c r="AH605" s="10">
        <v>4000</v>
      </c>
      <c r="AI605" s="21">
        <f>AC609</f>
        <v>57.534243356782227</v>
      </c>
      <c r="AJ605" s="23">
        <f>AC608</f>
        <v>91.264086352085982</v>
      </c>
      <c r="AK605" s="26">
        <f>AC607</f>
        <v>102.97833789033832</v>
      </c>
      <c r="AL605" s="27">
        <f>AC606</f>
        <v>91.264086352085982</v>
      </c>
      <c r="AM605" s="29">
        <f>AC605</f>
        <v>57.534243356782227</v>
      </c>
      <c r="AN605" s="10"/>
      <c r="AO605" s="10">
        <v>4000</v>
      </c>
      <c r="AP605" s="21">
        <f>AC609</f>
        <v>57.534243356782227</v>
      </c>
      <c r="AQ605" s="23">
        <f>AC608</f>
        <v>91.264086352085982</v>
      </c>
      <c r="AR605" s="26">
        <f>AC607</f>
        <v>102.97833789033832</v>
      </c>
      <c r="AS605" s="27">
        <f>AC606</f>
        <v>91.264086352085982</v>
      </c>
      <c r="AT605" s="29">
        <f>AC605</f>
        <v>57.534243356782227</v>
      </c>
    </row>
    <row r="606" spans="9:46" x14ac:dyDescent="0.25">
      <c r="I606" s="3">
        <v>-4000</v>
      </c>
      <c r="J606" s="3">
        <v>-20</v>
      </c>
      <c r="K606" s="10">
        <f t="shared" ref="K606:K625" si="255">IF(I606&gt;0,(C$153*I606^2+C$154*I606+C$155),IF(I606&lt;0,-(C$157*(-I606)^2+C$158*(-I606)+C$159),0))</f>
        <v>-97.121212121212153</v>
      </c>
      <c r="L606" s="10">
        <f t="shared" ref="L606:L625" si="256">K606*COS(RADIANS(J606))</f>
        <v>-91.264086352085982</v>
      </c>
      <c r="M606" s="10">
        <f t="shared" ref="M606:M625" si="257">K606*SIN(RADIANS(J606))</f>
        <v>33.217410889659654</v>
      </c>
      <c r="N606" s="10">
        <f>(L606*(C$150+C$151*SIN(RADIANS(J606))))+(-M606*(C$149+C$151*COS(RADIANS(J606))))</f>
        <v>-19091.631902106496</v>
      </c>
      <c r="O606" s="10"/>
      <c r="P606" s="3">
        <v>4000</v>
      </c>
      <c r="Q606" s="3">
        <v>20</v>
      </c>
      <c r="R606" s="10">
        <f t="shared" ref="R606:R625" si="258">IF(P606&gt;0,(C$153*P606^2+C$154*P606+C$155),IF(P606&lt;0,-(C$157*(-P606)^2+C$158*(-P606)+C$159),0))</f>
        <v>194.24242424242431</v>
      </c>
      <c r="S606" s="10">
        <f t="shared" ref="S606:S625" si="259">R606*COS(RADIANS(Q606))</f>
        <v>182.52817270417196</v>
      </c>
      <c r="T606" s="10">
        <f t="shared" ref="T606:T625" si="260">R606*SIN(RADIANS(Q606))</f>
        <v>66.434821779319307</v>
      </c>
      <c r="U606" s="10">
        <f>(-S606*(C$150-C$151*SIN(RADIANS(Q606))))+(-T606*(C$149+K$151*COS(RADIANS(Q606))))</f>
        <v>-31940.432625287656</v>
      </c>
      <c r="W606" s="10">
        <f t="shared" ref="W606:W625" si="261">L606+S606</f>
        <v>91.264086352085982</v>
      </c>
      <c r="X606" s="10">
        <f t="shared" ref="X606:X625" si="262">M606+T606</f>
        <v>99.652232668978968</v>
      </c>
      <c r="Y606" s="10">
        <f t="shared" ref="Y606:Y625" si="263">N606+U606</f>
        <v>-51032.064527394148</v>
      </c>
      <c r="AA606" s="3">
        <v>4000</v>
      </c>
      <c r="AB606" s="3">
        <v>20</v>
      </c>
      <c r="AC606" s="28">
        <f t="shared" si="252"/>
        <v>91.264086352085982</v>
      </c>
      <c r="AD606" s="28">
        <f t="shared" si="253"/>
        <v>99.652232668978968</v>
      </c>
      <c r="AE606" s="28">
        <f t="shared" si="254"/>
        <v>-51032.064527394148</v>
      </c>
      <c r="AH606" s="10">
        <v>2000</v>
      </c>
      <c r="AI606" s="21">
        <f>AC614</f>
        <v>-83.27865336926989</v>
      </c>
      <c r="AJ606" s="23">
        <f>AC613</f>
        <v>-81.468502668741877</v>
      </c>
      <c r="AK606" s="26">
        <f>AC612</f>
        <v>-80.839843927843461</v>
      </c>
      <c r="AL606" s="27">
        <f>AC611</f>
        <v>-81.468502668741877</v>
      </c>
      <c r="AM606" s="29">
        <f>AC610</f>
        <v>-83.27865336926989</v>
      </c>
      <c r="AN606" s="10"/>
      <c r="AO606" s="10">
        <v>2000</v>
      </c>
      <c r="AP606" s="21">
        <f>AC614</f>
        <v>-83.27865336926989</v>
      </c>
      <c r="AQ606" s="23">
        <f>AC613</f>
        <v>-81.468502668741877</v>
      </c>
      <c r="AR606" s="26">
        <f>AC612</f>
        <v>-80.839843927843461</v>
      </c>
      <c r="AS606" s="27">
        <f>AC611</f>
        <v>-81.468502668741877</v>
      </c>
      <c r="AT606" s="29">
        <f>AC610</f>
        <v>-83.27865336926989</v>
      </c>
    </row>
    <row r="607" spans="9:46" x14ac:dyDescent="0.25">
      <c r="I607" s="3">
        <v>-4000</v>
      </c>
      <c r="J607" s="3">
        <v>-20</v>
      </c>
      <c r="K607" s="10">
        <f t="shared" si="255"/>
        <v>-97.121212121212153</v>
      </c>
      <c r="L607" s="10">
        <f t="shared" si="256"/>
        <v>-91.264086352085982</v>
      </c>
      <c r="M607" s="10">
        <f t="shared" si="257"/>
        <v>33.217410889659654</v>
      </c>
      <c r="N607" s="10">
        <f>(L607*(C$150+C$151*SIN(RADIANS(J607))))+(-M607*(C$149+C$151*COS(RADIANS(J607))))</f>
        <v>-19091.631902106496</v>
      </c>
      <c r="O607" s="10"/>
      <c r="P607" s="3">
        <v>4000</v>
      </c>
      <c r="Q607" s="3">
        <v>0</v>
      </c>
      <c r="R607" s="10">
        <f t="shared" si="258"/>
        <v>194.24242424242431</v>
      </c>
      <c r="S607" s="10">
        <f t="shared" si="259"/>
        <v>194.24242424242431</v>
      </c>
      <c r="T607" s="10">
        <f t="shared" si="260"/>
        <v>0</v>
      </c>
      <c r="U607" s="10">
        <f>(-S607*(C$150-C$151*SIN(RADIANS(Q607))))+(-T607*(C$149+K$151*COS(RADIANS(Q607))))</f>
        <v>-19424.242424242431</v>
      </c>
      <c r="W607" s="10">
        <f t="shared" si="261"/>
        <v>102.97833789033832</v>
      </c>
      <c r="X607" s="10">
        <f t="shared" si="262"/>
        <v>33.217410889659654</v>
      </c>
      <c r="Y607" s="10">
        <f t="shared" si="263"/>
        <v>-38515.87432634893</v>
      </c>
      <c r="AA607" s="3">
        <v>4000</v>
      </c>
      <c r="AB607" s="3">
        <v>0</v>
      </c>
      <c r="AC607" s="25">
        <f t="shared" si="252"/>
        <v>102.97833789033832</v>
      </c>
      <c r="AD607" s="25">
        <f t="shared" si="253"/>
        <v>33.217410889659654</v>
      </c>
      <c r="AE607" s="25">
        <f t="shared" si="254"/>
        <v>-38515.87432634893</v>
      </c>
      <c r="AH607" s="10">
        <v>0</v>
      </c>
      <c r="AI607" s="20"/>
      <c r="AJ607" s="20"/>
      <c r="AK607" s="20"/>
      <c r="AL607" s="20"/>
      <c r="AM607" s="20"/>
      <c r="AN607" s="10"/>
      <c r="AO607" s="10">
        <v>0</v>
      </c>
      <c r="AP607" s="20"/>
      <c r="AQ607" s="20"/>
      <c r="AR607" s="20"/>
      <c r="AS607" s="20"/>
      <c r="AT607" s="20"/>
    </row>
    <row r="608" spans="9:46" x14ac:dyDescent="0.25">
      <c r="I608" s="3">
        <v>-4000</v>
      </c>
      <c r="J608" s="3">
        <v>-20</v>
      </c>
      <c r="K608" s="10">
        <f t="shared" si="255"/>
        <v>-97.121212121212153</v>
      </c>
      <c r="L608" s="10">
        <f t="shared" si="256"/>
        <v>-91.264086352085982</v>
      </c>
      <c r="M608" s="10">
        <f t="shared" si="257"/>
        <v>33.217410889659654</v>
      </c>
      <c r="N608" s="10">
        <f>(L608*(C$150+C$151*SIN(RADIANS(J608))))+(-M608*(C$149+C$151*COS(RADIANS(J608))))</f>
        <v>-19091.631902106496</v>
      </c>
      <c r="O608" s="10"/>
      <c r="P608" s="3">
        <v>4000</v>
      </c>
      <c r="Q608" s="3">
        <v>-20</v>
      </c>
      <c r="R608" s="10">
        <f t="shared" si="258"/>
        <v>194.24242424242431</v>
      </c>
      <c r="S608" s="10">
        <f t="shared" si="259"/>
        <v>182.52817270417196</v>
      </c>
      <c r="T608" s="10">
        <f t="shared" si="260"/>
        <v>-66.434821779319307</v>
      </c>
      <c r="U608" s="10">
        <f>(-S608*(C$150-C$151*SIN(RADIANS(Q608))))+(-T608*(C$149+K$151*COS(RADIANS(Q608))))</f>
        <v>-4565.2019155467351</v>
      </c>
      <c r="W608" s="10">
        <f t="shared" si="261"/>
        <v>91.264086352085982</v>
      </c>
      <c r="X608" s="10">
        <f t="shared" si="262"/>
        <v>-33.217410889659654</v>
      </c>
      <c r="Y608" s="10">
        <f t="shared" si="263"/>
        <v>-23656.833817653231</v>
      </c>
      <c r="AA608" s="3">
        <v>4000</v>
      </c>
      <c r="AB608" s="3">
        <v>-20</v>
      </c>
      <c r="AC608" s="24">
        <f t="shared" si="252"/>
        <v>91.264086352085982</v>
      </c>
      <c r="AD608" s="24">
        <f t="shared" si="253"/>
        <v>-33.217410889659654</v>
      </c>
      <c r="AE608" s="24">
        <f t="shared" si="254"/>
        <v>-23656.833817653231</v>
      </c>
      <c r="AH608" s="10">
        <v>-2000</v>
      </c>
      <c r="AI608" s="21">
        <f>AC620</f>
        <v>-95.256802843494029</v>
      </c>
      <c r="AJ608" s="23">
        <f>AC619</f>
        <v>-96.161878193758042</v>
      </c>
      <c r="AK608" s="26">
        <f>AC618</f>
        <v>-96.476207564207243</v>
      </c>
      <c r="AL608" s="27">
        <f>AC617</f>
        <v>-96.161878193758042</v>
      </c>
      <c r="AM608" s="29">
        <f>AC616</f>
        <v>-95.256802843494029</v>
      </c>
      <c r="AN608" s="10"/>
      <c r="AO608" s="10">
        <v>-2000</v>
      </c>
      <c r="AP608" s="21">
        <f>AC620</f>
        <v>-95.256802843494029</v>
      </c>
      <c r="AQ608" s="23">
        <f>AC619</f>
        <v>-96.161878193758042</v>
      </c>
      <c r="AR608" s="26">
        <f>AC618</f>
        <v>-96.476207564207243</v>
      </c>
      <c r="AS608" s="27">
        <f>AC617</f>
        <v>-96.161878193758042</v>
      </c>
      <c r="AT608" s="29">
        <f>AC616</f>
        <v>-95.256802843494029</v>
      </c>
    </row>
    <row r="609" spans="9:46" x14ac:dyDescent="0.25">
      <c r="I609" s="3">
        <v>-4000</v>
      </c>
      <c r="J609" s="3">
        <v>-20</v>
      </c>
      <c r="K609" s="10">
        <f t="shared" si="255"/>
        <v>-97.121212121212153</v>
      </c>
      <c r="L609" s="10">
        <f t="shared" si="256"/>
        <v>-91.264086352085982</v>
      </c>
      <c r="M609" s="10">
        <f t="shared" si="257"/>
        <v>33.217410889659654</v>
      </c>
      <c r="N609" s="10">
        <f>(L609*(C$150+C$151*SIN(RADIANS(J609))))+(-M609*(C$149+C$151*COS(RADIANS(J609))))</f>
        <v>-19091.631902106496</v>
      </c>
      <c r="O609" s="10"/>
      <c r="P609" s="3">
        <v>4000</v>
      </c>
      <c r="Q609" s="3">
        <v>-40</v>
      </c>
      <c r="R609" s="10">
        <f t="shared" si="258"/>
        <v>194.24242424242431</v>
      </c>
      <c r="S609" s="10">
        <f t="shared" si="259"/>
        <v>148.79832970886821</v>
      </c>
      <c r="T609" s="10">
        <f t="shared" si="260"/>
        <v>-124.8566235785066</v>
      </c>
      <c r="U609" s="10">
        <f>(-S609*(C$150-C$151*SIN(RADIANS(Q609))))+(-T609*(C$149+K$151*COS(RADIANS(Q609))))</f>
        <v>13012.581834773864</v>
      </c>
      <c r="W609" s="10">
        <f t="shared" si="261"/>
        <v>57.534243356782227</v>
      </c>
      <c r="X609" s="10">
        <f t="shared" si="262"/>
        <v>-91.639212688846953</v>
      </c>
      <c r="Y609" s="10">
        <f t="shared" si="263"/>
        <v>-6079.0500673326314</v>
      </c>
      <c r="AA609" s="3">
        <v>4000</v>
      </c>
      <c r="AB609" s="3">
        <v>-40</v>
      </c>
      <c r="AC609" s="22">
        <f t="shared" si="252"/>
        <v>57.534243356782227</v>
      </c>
      <c r="AD609" s="22">
        <f t="shared" si="253"/>
        <v>-91.639212688846953</v>
      </c>
      <c r="AE609" s="22">
        <f t="shared" si="254"/>
        <v>-6079.0500673326314</v>
      </c>
      <c r="AH609" s="10">
        <v>-4000</v>
      </c>
      <c r="AI609" s="21">
        <f>AC625</f>
        <v>-165.6632512065201</v>
      </c>
      <c r="AJ609" s="23">
        <f>AC624</f>
        <v>-182.52817270417196</v>
      </c>
      <c r="AK609" s="26">
        <f>AC623</f>
        <v>-188.38529847329812</v>
      </c>
      <c r="AL609" s="27">
        <f>AC622</f>
        <v>-182.52817270417196</v>
      </c>
      <c r="AM609" s="29">
        <f>AC621</f>
        <v>-165.6632512065201</v>
      </c>
      <c r="AN609" s="10"/>
      <c r="AO609" s="10">
        <v>-4000</v>
      </c>
      <c r="AP609" s="21">
        <f>AC625</f>
        <v>-165.6632512065201</v>
      </c>
      <c r="AQ609" s="23">
        <f>AC624</f>
        <v>-182.52817270417196</v>
      </c>
      <c r="AR609" s="26">
        <f>AC623</f>
        <v>-188.38529847329812</v>
      </c>
      <c r="AS609" s="27">
        <f>AC622</f>
        <v>-182.52817270417196</v>
      </c>
      <c r="AT609" s="29">
        <f>AC621</f>
        <v>-165.6632512065201</v>
      </c>
    </row>
    <row r="610" spans="9:46" x14ac:dyDescent="0.25">
      <c r="I610" s="3">
        <v>-4000</v>
      </c>
      <c r="J610" s="3">
        <v>-20</v>
      </c>
      <c r="K610" s="10">
        <f t="shared" si="255"/>
        <v>-97.121212121212153</v>
      </c>
      <c r="L610" s="10">
        <f t="shared" si="256"/>
        <v>-91.264086352085982</v>
      </c>
      <c r="M610" s="10">
        <f t="shared" si="257"/>
        <v>33.217410889659654</v>
      </c>
      <c r="N610" s="10">
        <f>(L610*(C$150+C$151*SIN(RADIANS(J610))))+(-M610*(C$149+C$151*COS(RADIANS(J610))))</f>
        <v>-19091.631902106496</v>
      </c>
      <c r="O610" s="10"/>
      <c r="P610" s="3">
        <v>2000</v>
      </c>
      <c r="Q610" s="3">
        <v>40</v>
      </c>
      <c r="R610" s="10">
        <f t="shared" si="258"/>
        <v>10.424242424242522</v>
      </c>
      <c r="S610" s="10">
        <f t="shared" si="259"/>
        <v>7.9854329828160875</v>
      </c>
      <c r="T610" s="10">
        <f t="shared" si="260"/>
        <v>6.7005738706718656</v>
      </c>
      <c r="U610" s="10">
        <f>(-S610*(C$150-C$151*SIN(RADIANS(Q610))))+(-T610*(C$149+K$151*COS(RADIANS(Q610))))</f>
        <v>-2295.4217215495282</v>
      </c>
      <c r="W610" s="10">
        <f t="shared" si="261"/>
        <v>-83.27865336926989</v>
      </c>
      <c r="X610" s="10">
        <f t="shared" si="262"/>
        <v>39.917984760331521</v>
      </c>
      <c r="Y610" s="10">
        <f t="shared" si="263"/>
        <v>-21387.053623656022</v>
      </c>
      <c r="AA610" s="3">
        <v>2000</v>
      </c>
      <c r="AB610" s="3">
        <v>40</v>
      </c>
      <c r="AC610" s="15">
        <f t="shared" si="252"/>
        <v>-83.27865336926989</v>
      </c>
      <c r="AD610" s="15">
        <f t="shared" si="253"/>
        <v>39.917984760331521</v>
      </c>
      <c r="AE610" s="15">
        <f t="shared" si="254"/>
        <v>-21387.053623656022</v>
      </c>
      <c r="AH610" s="10"/>
      <c r="AI610" s="10"/>
      <c r="AJ610" s="10"/>
      <c r="AK610" s="10"/>
      <c r="AL610" s="10"/>
      <c r="AM610" s="10"/>
      <c r="AN610" s="10"/>
      <c r="AO610" s="10"/>
      <c r="AP610" s="10"/>
      <c r="AQ610" s="10"/>
      <c r="AR610" s="10"/>
      <c r="AS610" s="10"/>
      <c r="AT610" s="10"/>
    </row>
    <row r="611" spans="9:46" x14ac:dyDescent="0.25">
      <c r="I611" s="3">
        <v>-4000</v>
      </c>
      <c r="J611" s="3">
        <v>-20</v>
      </c>
      <c r="K611" s="10">
        <f t="shared" si="255"/>
        <v>-97.121212121212153</v>
      </c>
      <c r="L611" s="10">
        <f t="shared" si="256"/>
        <v>-91.264086352085982</v>
      </c>
      <c r="M611" s="10">
        <f t="shared" si="257"/>
        <v>33.217410889659654</v>
      </c>
      <c r="N611" s="10">
        <f>(L611*(C$150+C$151*SIN(RADIANS(J611))))+(-M611*(C$149+C$151*COS(RADIANS(J611))))</f>
        <v>-19091.631902106496</v>
      </c>
      <c r="O611" s="10"/>
      <c r="P611" s="3">
        <v>2000</v>
      </c>
      <c r="Q611" s="3">
        <v>20</v>
      </c>
      <c r="R611" s="10">
        <f t="shared" si="258"/>
        <v>10.424242424242522</v>
      </c>
      <c r="S611" s="10">
        <f t="shared" si="259"/>
        <v>9.7955836833441072</v>
      </c>
      <c r="T611" s="10">
        <f t="shared" si="260"/>
        <v>3.5653008880009436</v>
      </c>
      <c r="U611" s="10">
        <f>(-S611*(C$150-C$151*SIN(RADIANS(Q611))))+(-T611*(C$149+K$151*COS(RADIANS(Q611))))</f>
        <v>-1714.1199412011006</v>
      </c>
      <c r="W611" s="10">
        <f t="shared" si="261"/>
        <v>-81.468502668741877</v>
      </c>
      <c r="X611" s="10">
        <f t="shared" si="262"/>
        <v>36.782711777660595</v>
      </c>
      <c r="Y611" s="10">
        <f t="shared" si="263"/>
        <v>-20805.751843307597</v>
      </c>
      <c r="AA611" s="3">
        <v>2000</v>
      </c>
      <c r="AB611" s="3">
        <v>20</v>
      </c>
      <c r="AC611" s="28">
        <f t="shared" si="252"/>
        <v>-81.468502668741877</v>
      </c>
      <c r="AD611" s="28">
        <f t="shared" si="253"/>
        <v>36.782711777660595</v>
      </c>
      <c r="AE611" s="28">
        <f t="shared" si="254"/>
        <v>-20805.751843307597</v>
      </c>
      <c r="AH611" s="10"/>
      <c r="AI611" s="10"/>
      <c r="AJ611" s="10"/>
      <c r="AK611" s="10"/>
      <c r="AL611" s="10"/>
      <c r="AM611" s="10"/>
      <c r="AN611" s="10"/>
      <c r="AO611" s="10"/>
      <c r="AP611" s="10"/>
      <c r="AQ611" s="10"/>
      <c r="AR611" s="10"/>
      <c r="AS611" s="10"/>
      <c r="AT611" s="10"/>
    </row>
    <row r="612" spans="9:46" x14ac:dyDescent="0.25">
      <c r="I612" s="3">
        <v>-4000</v>
      </c>
      <c r="J612" s="3">
        <v>-20</v>
      </c>
      <c r="K612" s="10">
        <f t="shared" si="255"/>
        <v>-97.121212121212153</v>
      </c>
      <c r="L612" s="10">
        <f t="shared" si="256"/>
        <v>-91.264086352085982</v>
      </c>
      <c r="M612" s="10">
        <f t="shared" si="257"/>
        <v>33.217410889659654</v>
      </c>
      <c r="N612" s="10">
        <f>(L612*(C$150+C$151*SIN(RADIANS(J612))))+(-M612*(C$149+C$151*COS(RADIANS(J612))))</f>
        <v>-19091.631902106496</v>
      </c>
      <c r="O612" s="10"/>
      <c r="P612" s="3">
        <v>2000</v>
      </c>
      <c r="Q612" s="3">
        <v>0</v>
      </c>
      <c r="R612" s="10">
        <f t="shared" si="258"/>
        <v>10.424242424242522</v>
      </c>
      <c r="S612" s="10">
        <f t="shared" si="259"/>
        <v>10.424242424242522</v>
      </c>
      <c r="T612" s="10">
        <f t="shared" si="260"/>
        <v>0</v>
      </c>
      <c r="U612" s="10">
        <f>(-S612*(C$150-C$151*SIN(RADIANS(Q612))))+(-T612*(C$149+K$151*COS(RADIANS(Q612))))</f>
        <v>-1042.424242424252</v>
      </c>
      <c r="W612" s="10">
        <f t="shared" si="261"/>
        <v>-80.839843927843461</v>
      </c>
      <c r="X612" s="10">
        <f t="shared" si="262"/>
        <v>33.217410889659654</v>
      </c>
      <c r="Y612" s="10">
        <f t="shared" si="263"/>
        <v>-20134.056144530747</v>
      </c>
      <c r="AA612" s="3">
        <v>2000</v>
      </c>
      <c r="AB612" s="3">
        <v>0</v>
      </c>
      <c r="AC612" s="25">
        <f t="shared" si="252"/>
        <v>-80.839843927843461</v>
      </c>
      <c r="AD612" s="25">
        <f t="shared" si="253"/>
        <v>33.217410889659654</v>
      </c>
      <c r="AE612" s="25">
        <f t="shared" si="254"/>
        <v>-20134.056144530747</v>
      </c>
      <c r="AH612" s="10"/>
      <c r="AI612" s="10">
        <v>-40</v>
      </c>
      <c r="AJ612" s="10">
        <v>-20</v>
      </c>
      <c r="AK612" s="10">
        <v>0</v>
      </c>
      <c r="AL612" s="10">
        <v>20</v>
      </c>
      <c r="AM612" s="10">
        <v>40</v>
      </c>
      <c r="AN612" s="10"/>
      <c r="AO612" s="10"/>
      <c r="AP612" s="10">
        <v>-40</v>
      </c>
      <c r="AQ612" s="10">
        <v>-20</v>
      </c>
      <c r="AR612" s="10">
        <v>0</v>
      </c>
      <c r="AS612" s="10">
        <v>20</v>
      </c>
      <c r="AT612" s="10">
        <v>40</v>
      </c>
    </row>
    <row r="613" spans="9:46" x14ac:dyDescent="0.25">
      <c r="I613" s="3">
        <v>-4000</v>
      </c>
      <c r="J613" s="3">
        <v>-20</v>
      </c>
      <c r="K613" s="10">
        <f t="shared" si="255"/>
        <v>-97.121212121212153</v>
      </c>
      <c r="L613" s="10">
        <f t="shared" si="256"/>
        <v>-91.264086352085982</v>
      </c>
      <c r="M613" s="10">
        <f t="shared" si="257"/>
        <v>33.217410889659654</v>
      </c>
      <c r="N613" s="10">
        <f>(L613*(C$150+C$151*SIN(RADIANS(J613))))+(-M613*(C$149+C$151*COS(RADIANS(J613))))</f>
        <v>-19091.631902106496</v>
      </c>
      <c r="O613" s="10"/>
      <c r="P613" s="3">
        <v>2000</v>
      </c>
      <c r="Q613" s="3">
        <v>-20</v>
      </c>
      <c r="R613" s="10">
        <f t="shared" si="258"/>
        <v>10.424242424242522</v>
      </c>
      <c r="S613" s="10">
        <f t="shared" si="259"/>
        <v>9.7955836833441072</v>
      </c>
      <c r="T613" s="10">
        <f t="shared" si="260"/>
        <v>-3.5653008880009436</v>
      </c>
      <c r="U613" s="10">
        <f>(-S613*(C$150-C$151*SIN(RADIANS(Q613))))+(-T613*(C$149+K$151*COS(RADIANS(Q613))))</f>
        <v>-244.99679546772109</v>
      </c>
      <c r="W613" s="10">
        <f t="shared" si="261"/>
        <v>-81.468502668741877</v>
      </c>
      <c r="X613" s="10">
        <f t="shared" si="262"/>
        <v>29.652110001658709</v>
      </c>
      <c r="Y613" s="10">
        <f t="shared" si="263"/>
        <v>-19336.628697574215</v>
      </c>
      <c r="AA613" s="3">
        <v>2000</v>
      </c>
      <c r="AB613" s="3">
        <v>-20</v>
      </c>
      <c r="AC613" s="24">
        <f t="shared" si="252"/>
        <v>-81.468502668741877</v>
      </c>
      <c r="AD613" s="24">
        <f t="shared" si="253"/>
        <v>29.652110001658709</v>
      </c>
      <c r="AE613" s="24">
        <f t="shared" si="254"/>
        <v>-19336.628697574215</v>
      </c>
      <c r="AH613" s="10">
        <v>4000</v>
      </c>
      <c r="AI613" s="21">
        <f>AD609</f>
        <v>-91.639212688846953</v>
      </c>
      <c r="AJ613" s="23">
        <f>AD608</f>
        <v>-33.217410889659654</v>
      </c>
      <c r="AK613" s="26">
        <f>AD607</f>
        <v>33.217410889659654</v>
      </c>
      <c r="AL613" s="27">
        <f>AD606</f>
        <v>99.652232668978968</v>
      </c>
      <c r="AM613" s="29">
        <f>AD605</f>
        <v>158.07403446816625</v>
      </c>
      <c r="AN613" s="10"/>
      <c r="AO613" s="10">
        <v>4000</v>
      </c>
      <c r="AP613" s="21">
        <f>AD609</f>
        <v>-91.639212688846953</v>
      </c>
      <c r="AQ613" s="23">
        <f>AD608</f>
        <v>-33.217410889659654</v>
      </c>
      <c r="AR613" s="26">
        <f>AD607</f>
        <v>33.217410889659654</v>
      </c>
      <c r="AS613" s="27">
        <f>AD606</f>
        <v>99.652232668978968</v>
      </c>
      <c r="AT613" s="29">
        <f>AD605</f>
        <v>158.07403446816625</v>
      </c>
    </row>
    <row r="614" spans="9:46" x14ac:dyDescent="0.25">
      <c r="I614" s="3">
        <v>-4000</v>
      </c>
      <c r="J614" s="3">
        <v>-20</v>
      </c>
      <c r="K614" s="10">
        <f t="shared" si="255"/>
        <v>-97.121212121212153</v>
      </c>
      <c r="L614" s="10">
        <f t="shared" si="256"/>
        <v>-91.264086352085982</v>
      </c>
      <c r="M614" s="10">
        <f t="shared" si="257"/>
        <v>33.217410889659654</v>
      </c>
      <c r="N614" s="10">
        <f>(L614*(C$150+C$151*SIN(RADIANS(J614))))+(-M614*(C$149+C$151*COS(RADIANS(J614))))</f>
        <v>-19091.631902106496</v>
      </c>
      <c r="O614" s="10"/>
      <c r="P614" s="3">
        <v>2000</v>
      </c>
      <c r="Q614" s="3">
        <v>-40</v>
      </c>
      <c r="R614" s="10">
        <f t="shared" si="258"/>
        <v>10.424242424242522</v>
      </c>
      <c r="S614" s="10">
        <f t="shared" si="259"/>
        <v>7.9854329828160875</v>
      </c>
      <c r="T614" s="10">
        <f t="shared" si="260"/>
        <v>-6.7005738706718656</v>
      </c>
      <c r="U614" s="10">
        <f>(-S614*(C$150-C$151*SIN(RADIANS(Q614))))+(-T614*(C$149+K$151*COS(RADIANS(Q614))))</f>
        <v>698.33512498631057</v>
      </c>
      <c r="W614" s="10">
        <f t="shared" si="261"/>
        <v>-83.27865336926989</v>
      </c>
      <c r="X614" s="10">
        <f t="shared" si="262"/>
        <v>26.516837018987786</v>
      </c>
      <c r="Y614" s="10">
        <f t="shared" si="263"/>
        <v>-18393.296777120184</v>
      </c>
      <c r="AA614" s="3">
        <v>2000</v>
      </c>
      <c r="AB614" s="3">
        <v>-40</v>
      </c>
      <c r="AC614" s="22">
        <f t="shared" si="252"/>
        <v>-83.27865336926989</v>
      </c>
      <c r="AD614" s="22">
        <f t="shared" si="253"/>
        <v>26.516837018987786</v>
      </c>
      <c r="AE614" s="22">
        <f t="shared" si="254"/>
        <v>-18393.296777120184</v>
      </c>
      <c r="AH614" s="10">
        <v>2000</v>
      </c>
      <c r="AI614" s="21">
        <f>AD614</f>
        <v>26.516837018987786</v>
      </c>
      <c r="AJ614" s="23">
        <f>AD613</f>
        <v>29.652110001658709</v>
      </c>
      <c r="AK614" s="26">
        <f>AD612</f>
        <v>33.217410889659654</v>
      </c>
      <c r="AL614" s="27">
        <f>AD611</f>
        <v>36.782711777660595</v>
      </c>
      <c r="AM614" s="29">
        <f>AD610</f>
        <v>39.917984760331521</v>
      </c>
      <c r="AN614" s="10"/>
      <c r="AO614" s="10">
        <v>2000</v>
      </c>
      <c r="AP614" s="21">
        <f>AD614</f>
        <v>26.516837018987786</v>
      </c>
      <c r="AQ614" s="23">
        <f>AD613</f>
        <v>29.652110001658709</v>
      </c>
      <c r="AR614" s="26">
        <f>AD612</f>
        <v>33.217410889659654</v>
      </c>
      <c r="AS614" s="27">
        <f>AD611</f>
        <v>36.782711777660595</v>
      </c>
      <c r="AT614" s="29">
        <f>AD610</f>
        <v>39.917984760331521</v>
      </c>
    </row>
    <row r="615" spans="9:46" x14ac:dyDescent="0.25">
      <c r="I615" s="3">
        <v>-4000</v>
      </c>
      <c r="J615" s="3">
        <v>-20</v>
      </c>
      <c r="K615" s="10">
        <f t="shared" si="255"/>
        <v>-97.121212121212153</v>
      </c>
      <c r="L615" s="10">
        <f t="shared" si="256"/>
        <v>-91.264086352085982</v>
      </c>
      <c r="M615" s="10">
        <f t="shared" si="257"/>
        <v>33.217410889659654</v>
      </c>
      <c r="N615" s="10">
        <f>(L615*(C$150+C$151*SIN(RADIANS(J615))))+(-M615*(C$149+C$151*COS(RADIANS(J615))))</f>
        <v>-19091.631902106496</v>
      </c>
      <c r="O615" s="10"/>
      <c r="P615" s="3">
        <v>0</v>
      </c>
      <c r="Q615" s="3">
        <v>0</v>
      </c>
      <c r="R615" s="10">
        <f t="shared" si="258"/>
        <v>0</v>
      </c>
      <c r="S615" s="10">
        <f t="shared" si="259"/>
        <v>0</v>
      </c>
      <c r="T615" s="10">
        <f t="shared" si="260"/>
        <v>0</v>
      </c>
      <c r="U615" s="10">
        <f>(-S615*(C$150-C$151*SIN(RADIANS(Q615))))+(-T615*(C$149+K$151*COS(RADIANS(Q615))))</f>
        <v>0</v>
      </c>
      <c r="W615" s="10">
        <f t="shared" si="261"/>
        <v>-91.264086352085982</v>
      </c>
      <c r="X615" s="10">
        <f t="shared" si="262"/>
        <v>33.217410889659654</v>
      </c>
      <c r="Y615" s="10">
        <f t="shared" si="263"/>
        <v>-19091.631902106496</v>
      </c>
      <c r="AA615" s="3">
        <v>0</v>
      </c>
      <c r="AB615" s="3">
        <v>0</v>
      </c>
      <c r="AC615" s="10">
        <f t="shared" si="252"/>
        <v>-91.264086352085982</v>
      </c>
      <c r="AD615" s="10">
        <f t="shared" si="253"/>
        <v>33.217410889659654</v>
      </c>
      <c r="AE615" s="10">
        <f t="shared" si="254"/>
        <v>-19091.631902106496</v>
      </c>
      <c r="AH615" s="10">
        <v>0</v>
      </c>
      <c r="AI615" s="20"/>
      <c r="AJ615" s="20"/>
      <c r="AK615" s="20"/>
      <c r="AL615" s="20"/>
      <c r="AM615" s="20"/>
      <c r="AN615" s="10"/>
      <c r="AO615" s="10">
        <v>0</v>
      </c>
      <c r="AP615" s="20"/>
      <c r="AQ615" s="20"/>
      <c r="AR615" s="20"/>
      <c r="AS615" s="20"/>
      <c r="AT615" s="20"/>
    </row>
    <row r="616" spans="9:46" x14ac:dyDescent="0.25">
      <c r="I616" s="3">
        <v>-4000</v>
      </c>
      <c r="J616" s="3">
        <v>-20</v>
      </c>
      <c r="K616" s="10">
        <f t="shared" si="255"/>
        <v>-97.121212121212153</v>
      </c>
      <c r="L616" s="10">
        <f t="shared" si="256"/>
        <v>-91.264086352085982</v>
      </c>
      <c r="M616" s="10">
        <f t="shared" si="257"/>
        <v>33.217410889659654</v>
      </c>
      <c r="N616" s="10">
        <f>(L616*(C$150+C$151*SIN(RADIANS(J616))))+(-M616*(C$149+C$151*COS(RADIANS(J616))))</f>
        <v>-19091.631902106496</v>
      </c>
      <c r="O616" s="10"/>
      <c r="P616" s="3">
        <v>-2000</v>
      </c>
      <c r="Q616" s="3">
        <v>40</v>
      </c>
      <c r="R616" s="10">
        <f t="shared" si="258"/>
        <v>-5.2121212121212608</v>
      </c>
      <c r="S616" s="10">
        <f t="shared" si="259"/>
        <v>-3.9927164914080437</v>
      </c>
      <c r="T616" s="10">
        <f t="shared" si="260"/>
        <v>-3.3502869353359328</v>
      </c>
      <c r="U616" s="10">
        <f>(-S616*(C$150-C$151*SIN(RADIANS(Q616))))+(-T616*(C$149+K$151*COS(RADIANS(Q616))))</f>
        <v>1147.7108607747641</v>
      </c>
      <c r="W616" s="10">
        <f t="shared" si="261"/>
        <v>-95.256802843494029</v>
      </c>
      <c r="X616" s="10">
        <f t="shared" si="262"/>
        <v>29.86712395432372</v>
      </c>
      <c r="Y616" s="10">
        <f t="shared" si="263"/>
        <v>-17943.921041331731</v>
      </c>
      <c r="AA616" s="3">
        <v>-2000</v>
      </c>
      <c r="AB616" s="3">
        <v>40</v>
      </c>
      <c r="AC616" s="15">
        <f t="shared" si="252"/>
        <v>-95.256802843494029</v>
      </c>
      <c r="AD616" s="15">
        <f t="shared" si="253"/>
        <v>29.86712395432372</v>
      </c>
      <c r="AE616" s="15">
        <f t="shared" si="254"/>
        <v>-17943.921041331731</v>
      </c>
      <c r="AH616" s="10">
        <v>-2000</v>
      </c>
      <c r="AI616" s="21">
        <f>AD620</f>
        <v>36.567697824995584</v>
      </c>
      <c r="AJ616" s="23">
        <f>AD619</f>
        <v>35.000061333660128</v>
      </c>
      <c r="AK616" s="26">
        <f>AD618</f>
        <v>33.217410889659654</v>
      </c>
      <c r="AL616" s="27">
        <f>AD617</f>
        <v>31.434760445659183</v>
      </c>
      <c r="AM616" s="29">
        <f>AD616</f>
        <v>29.86712395432372</v>
      </c>
      <c r="AN616" s="10"/>
      <c r="AO616" s="10">
        <v>-2000</v>
      </c>
      <c r="AP616" s="21">
        <f>AD620</f>
        <v>36.567697824995584</v>
      </c>
      <c r="AQ616" s="23">
        <f>AD619</f>
        <v>35.000061333660128</v>
      </c>
      <c r="AR616" s="26">
        <f>AD618</f>
        <v>33.217410889659654</v>
      </c>
      <c r="AS616" s="27">
        <f>AD617</f>
        <v>31.434760445659183</v>
      </c>
      <c r="AT616" s="29">
        <f>AD616</f>
        <v>29.86712395432372</v>
      </c>
    </row>
    <row r="617" spans="9:46" x14ac:dyDescent="0.25">
      <c r="I617" s="3">
        <v>-4000</v>
      </c>
      <c r="J617" s="3">
        <v>-20</v>
      </c>
      <c r="K617" s="10">
        <f t="shared" si="255"/>
        <v>-97.121212121212153</v>
      </c>
      <c r="L617" s="10">
        <f t="shared" si="256"/>
        <v>-91.264086352085982</v>
      </c>
      <c r="M617" s="10">
        <f t="shared" si="257"/>
        <v>33.217410889659654</v>
      </c>
      <c r="N617" s="10">
        <f>(L617*(C$150+C$151*SIN(RADIANS(J617))))+(-M617*(C$149+C$151*COS(RADIANS(J617))))</f>
        <v>-19091.631902106496</v>
      </c>
      <c r="O617" s="10"/>
      <c r="P617" s="3">
        <v>-2000</v>
      </c>
      <c r="Q617" s="3">
        <v>20</v>
      </c>
      <c r="R617" s="10">
        <f t="shared" si="258"/>
        <v>-5.2121212121212608</v>
      </c>
      <c r="S617" s="10">
        <f t="shared" si="259"/>
        <v>-4.8977918416720536</v>
      </c>
      <c r="T617" s="10">
        <f t="shared" si="260"/>
        <v>-1.7826504440004718</v>
      </c>
      <c r="U617" s="10">
        <f>(-S617*(C$150-C$151*SIN(RADIANS(Q617))))+(-T617*(C$149+K$151*COS(RADIANS(Q617))))</f>
        <v>857.05997060055029</v>
      </c>
      <c r="W617" s="10">
        <f t="shared" si="261"/>
        <v>-96.161878193758042</v>
      </c>
      <c r="X617" s="10">
        <f t="shared" si="262"/>
        <v>31.434760445659183</v>
      </c>
      <c r="Y617" s="10">
        <f t="shared" si="263"/>
        <v>-18234.571931505947</v>
      </c>
      <c r="AA617" s="3">
        <v>-2000</v>
      </c>
      <c r="AB617" s="3">
        <v>20</v>
      </c>
      <c r="AC617" s="28">
        <f t="shared" si="252"/>
        <v>-96.161878193758042</v>
      </c>
      <c r="AD617" s="28">
        <f t="shared" si="253"/>
        <v>31.434760445659183</v>
      </c>
      <c r="AE617" s="28">
        <f t="shared" si="254"/>
        <v>-18234.571931505947</v>
      </c>
      <c r="AH617" s="10">
        <v>-4000</v>
      </c>
      <c r="AI617" s="21">
        <f>AD625</f>
        <v>95.645722678912961</v>
      </c>
      <c r="AJ617" s="23">
        <f>AD624</f>
        <v>66.434821779319307</v>
      </c>
      <c r="AK617" s="26">
        <f>AD623</f>
        <v>33.217410889659654</v>
      </c>
      <c r="AL617" s="27">
        <f>AD622</f>
        <v>0</v>
      </c>
      <c r="AM617" s="29">
        <f>AD621</f>
        <v>-29.210900899593646</v>
      </c>
      <c r="AN617" s="10"/>
      <c r="AO617" s="10">
        <v>-4000</v>
      </c>
      <c r="AP617" s="21">
        <f>AD625</f>
        <v>95.645722678912961</v>
      </c>
      <c r="AQ617" s="23">
        <f>AD624</f>
        <v>66.434821779319307</v>
      </c>
      <c r="AR617" s="26">
        <f>AD623</f>
        <v>33.217410889659654</v>
      </c>
      <c r="AS617" s="27">
        <f>AD622</f>
        <v>0</v>
      </c>
      <c r="AT617" s="29">
        <f>AD621</f>
        <v>-29.210900899593646</v>
      </c>
    </row>
    <row r="618" spans="9:46" x14ac:dyDescent="0.25">
      <c r="I618" s="3">
        <v>-4000</v>
      </c>
      <c r="J618" s="3">
        <v>-20</v>
      </c>
      <c r="K618" s="10">
        <f t="shared" si="255"/>
        <v>-97.121212121212153</v>
      </c>
      <c r="L618" s="10">
        <f t="shared" si="256"/>
        <v>-91.264086352085982</v>
      </c>
      <c r="M618" s="10">
        <f t="shared" si="257"/>
        <v>33.217410889659654</v>
      </c>
      <c r="N618" s="10">
        <f>(L618*(C$150+C$151*SIN(RADIANS(J618))))+(-M618*(C$149+C$151*COS(RADIANS(J618))))</f>
        <v>-19091.631902106496</v>
      </c>
      <c r="O618" s="10"/>
      <c r="P618" s="3">
        <v>-2000</v>
      </c>
      <c r="Q618" s="3">
        <v>0</v>
      </c>
      <c r="R618" s="10">
        <f t="shared" si="258"/>
        <v>-5.2121212121212608</v>
      </c>
      <c r="S618" s="10">
        <f t="shared" si="259"/>
        <v>-5.2121212121212608</v>
      </c>
      <c r="T618" s="10">
        <f t="shared" si="260"/>
        <v>0</v>
      </c>
      <c r="U618" s="10">
        <f>(-S618*(C$150-C$151*SIN(RADIANS(Q618))))+(-T618*(C$149+K$151*COS(RADIANS(Q618))))</f>
        <v>521.21212121212602</v>
      </c>
      <c r="W618" s="10">
        <f t="shared" si="261"/>
        <v>-96.476207564207243</v>
      </c>
      <c r="X618" s="10">
        <f t="shared" si="262"/>
        <v>33.217410889659654</v>
      </c>
      <c r="Y618" s="10">
        <f t="shared" si="263"/>
        <v>-18570.419780894368</v>
      </c>
      <c r="AA618" s="3">
        <v>-2000</v>
      </c>
      <c r="AB618" s="3">
        <v>0</v>
      </c>
      <c r="AC618" s="25">
        <f t="shared" si="252"/>
        <v>-96.476207564207243</v>
      </c>
      <c r="AD618" s="25">
        <f t="shared" si="253"/>
        <v>33.217410889659654</v>
      </c>
      <c r="AE618" s="25">
        <f t="shared" si="254"/>
        <v>-18570.419780894368</v>
      </c>
      <c r="AH618" s="10"/>
      <c r="AI618" s="10"/>
      <c r="AJ618" s="10"/>
      <c r="AK618" s="10"/>
      <c r="AL618" s="10"/>
      <c r="AM618" s="10"/>
      <c r="AN618" s="10"/>
      <c r="AO618" s="10"/>
      <c r="AP618" s="10"/>
      <c r="AQ618" s="10"/>
      <c r="AR618" s="10"/>
      <c r="AS618" s="10"/>
      <c r="AT618" s="10"/>
    </row>
    <row r="619" spans="9:46" x14ac:dyDescent="0.25">
      <c r="I619" s="3">
        <v>-4000</v>
      </c>
      <c r="J619" s="3">
        <v>-20</v>
      </c>
      <c r="K619" s="10">
        <f t="shared" si="255"/>
        <v>-97.121212121212153</v>
      </c>
      <c r="L619" s="10">
        <f t="shared" si="256"/>
        <v>-91.264086352085982</v>
      </c>
      <c r="M619" s="10">
        <f t="shared" si="257"/>
        <v>33.217410889659654</v>
      </c>
      <c r="N619" s="10">
        <f>(L619*(C$150+C$151*SIN(RADIANS(J619))))+(-M619*(C$149+C$151*COS(RADIANS(J619))))</f>
        <v>-19091.631902106496</v>
      </c>
      <c r="O619" s="10"/>
      <c r="P619" s="3">
        <v>-2000</v>
      </c>
      <c r="Q619" s="3">
        <v>-20</v>
      </c>
      <c r="R619" s="10">
        <f t="shared" si="258"/>
        <v>-5.2121212121212608</v>
      </c>
      <c r="S619" s="10">
        <f t="shared" si="259"/>
        <v>-4.8977918416720536</v>
      </c>
      <c r="T619" s="10">
        <f t="shared" si="260"/>
        <v>1.7826504440004718</v>
      </c>
      <c r="U619" s="10">
        <f>(-S619*(C$150-C$151*SIN(RADIANS(Q619))))+(-T619*(C$149+K$151*COS(RADIANS(Q619))))</f>
        <v>122.49839773386054</v>
      </c>
      <c r="W619" s="10">
        <f t="shared" si="261"/>
        <v>-96.161878193758042</v>
      </c>
      <c r="X619" s="10">
        <f t="shared" si="262"/>
        <v>35.000061333660128</v>
      </c>
      <c r="Y619" s="10">
        <f t="shared" si="263"/>
        <v>-18969.133504372636</v>
      </c>
      <c r="AA619" s="3">
        <v>-2000</v>
      </c>
      <c r="AB619" s="3">
        <v>-20</v>
      </c>
      <c r="AC619" s="24">
        <f t="shared" si="252"/>
        <v>-96.161878193758042</v>
      </c>
      <c r="AD619" s="24">
        <f t="shared" si="253"/>
        <v>35.000061333660128</v>
      </c>
      <c r="AE619" s="24">
        <f t="shared" si="254"/>
        <v>-18969.133504372636</v>
      </c>
      <c r="AH619" s="10"/>
      <c r="AI619" s="10"/>
      <c r="AJ619" s="10"/>
      <c r="AK619" s="10"/>
      <c r="AL619" s="10"/>
      <c r="AM619" s="10"/>
      <c r="AN619" s="10"/>
      <c r="AO619" s="10"/>
      <c r="AP619" s="10"/>
      <c r="AQ619" s="10"/>
      <c r="AR619" s="10"/>
      <c r="AS619" s="10"/>
      <c r="AT619" s="10"/>
    </row>
    <row r="620" spans="9:46" x14ac:dyDescent="0.25">
      <c r="I620" s="3">
        <v>-4000</v>
      </c>
      <c r="J620" s="3">
        <v>-20</v>
      </c>
      <c r="K620" s="10">
        <f t="shared" si="255"/>
        <v>-97.121212121212153</v>
      </c>
      <c r="L620" s="10">
        <f t="shared" si="256"/>
        <v>-91.264086352085982</v>
      </c>
      <c r="M620" s="10">
        <f t="shared" si="257"/>
        <v>33.217410889659654</v>
      </c>
      <c r="N620" s="10">
        <f>(L620*(C$150+C$151*SIN(RADIANS(J620))))+(-M620*(C$149+C$151*COS(RADIANS(J620))))</f>
        <v>-19091.631902106496</v>
      </c>
      <c r="O620" s="10"/>
      <c r="P620" s="3">
        <v>-2000</v>
      </c>
      <c r="Q620" s="3">
        <v>-40</v>
      </c>
      <c r="R620" s="10">
        <f t="shared" si="258"/>
        <v>-5.2121212121212608</v>
      </c>
      <c r="S620" s="10">
        <f t="shared" si="259"/>
        <v>-3.9927164914080437</v>
      </c>
      <c r="T620" s="10">
        <f t="shared" si="260"/>
        <v>3.3502869353359328</v>
      </c>
      <c r="U620" s="10">
        <f>(-S620*(C$150-C$151*SIN(RADIANS(Q620))))+(-T620*(C$149+K$151*COS(RADIANS(Q620))))</f>
        <v>-349.16756249315529</v>
      </c>
      <c r="W620" s="10">
        <f t="shared" si="261"/>
        <v>-95.256802843494029</v>
      </c>
      <c r="X620" s="10">
        <f t="shared" si="262"/>
        <v>36.567697824995584</v>
      </c>
      <c r="Y620" s="10">
        <f t="shared" si="263"/>
        <v>-19440.799464599651</v>
      </c>
      <c r="AA620" s="3">
        <v>-2000</v>
      </c>
      <c r="AB620" s="3">
        <v>-40</v>
      </c>
      <c r="AC620" s="22">
        <f t="shared" si="252"/>
        <v>-95.256802843494029</v>
      </c>
      <c r="AD620" s="22">
        <f t="shared" si="253"/>
        <v>36.567697824995584</v>
      </c>
      <c r="AE620" s="22">
        <f t="shared" si="254"/>
        <v>-19440.799464599651</v>
      </c>
      <c r="AH620" s="10" t="s">
        <v>92</v>
      </c>
      <c r="AI620" s="10">
        <v>-40</v>
      </c>
      <c r="AJ620" s="10">
        <v>-20</v>
      </c>
      <c r="AK620" s="10">
        <v>0</v>
      </c>
      <c r="AL620" s="10">
        <v>20</v>
      </c>
      <c r="AM620" s="10">
        <v>40</v>
      </c>
      <c r="AN620" s="10"/>
      <c r="AO620" s="10"/>
      <c r="AP620" s="10">
        <v>-40</v>
      </c>
      <c r="AQ620" s="10">
        <v>-20</v>
      </c>
      <c r="AR620" s="10">
        <v>0</v>
      </c>
      <c r="AS620" s="10">
        <v>20</v>
      </c>
      <c r="AT620" s="10">
        <v>40</v>
      </c>
    </row>
    <row r="621" spans="9:46" x14ac:dyDescent="0.25">
      <c r="I621" s="3">
        <v>-4000</v>
      </c>
      <c r="J621" s="3">
        <v>-20</v>
      </c>
      <c r="K621" s="10">
        <f t="shared" si="255"/>
        <v>-97.121212121212153</v>
      </c>
      <c r="L621" s="10">
        <f t="shared" si="256"/>
        <v>-91.264086352085982</v>
      </c>
      <c r="M621" s="10">
        <f t="shared" si="257"/>
        <v>33.217410889659654</v>
      </c>
      <c r="N621" s="10">
        <f>(L621*(C$150+C$151*SIN(RADIANS(J621))))+(-M621*(C$149+C$151*COS(RADIANS(J621))))</f>
        <v>-19091.631902106496</v>
      </c>
      <c r="O621" s="10"/>
      <c r="P621" s="3">
        <v>-4000</v>
      </c>
      <c r="Q621" s="3">
        <v>40</v>
      </c>
      <c r="R621" s="10">
        <f t="shared" si="258"/>
        <v>-97.121212121212153</v>
      </c>
      <c r="S621" s="10">
        <f t="shared" si="259"/>
        <v>-74.399164854434105</v>
      </c>
      <c r="T621" s="10">
        <f t="shared" si="260"/>
        <v>-62.4283117892533</v>
      </c>
      <c r="U621" s="10">
        <f>(-S621*(C$150-C$151*SIN(RADIANS(Q621))))+(-T621*(C$149+K$151*COS(RADIANS(Q621))))</f>
        <v>21386.123888273753</v>
      </c>
      <c r="W621" s="10">
        <f t="shared" si="261"/>
        <v>-165.6632512065201</v>
      </c>
      <c r="X621" s="10">
        <f t="shared" si="262"/>
        <v>-29.210900899593646</v>
      </c>
      <c r="Y621" s="10">
        <f t="shared" si="263"/>
        <v>2294.491986167257</v>
      </c>
      <c r="AA621" s="3">
        <v>-4000</v>
      </c>
      <c r="AB621" s="3">
        <v>40</v>
      </c>
      <c r="AC621" s="15">
        <f t="shared" si="252"/>
        <v>-165.6632512065201</v>
      </c>
      <c r="AD621" s="15">
        <f t="shared" si="253"/>
        <v>-29.210900899593646</v>
      </c>
      <c r="AE621" s="15">
        <f t="shared" si="254"/>
        <v>2294.491986167257</v>
      </c>
      <c r="AH621" s="10">
        <v>4000</v>
      </c>
      <c r="AI621" s="21">
        <f>AE609</f>
        <v>-6079.0500673326314</v>
      </c>
      <c r="AJ621" s="23">
        <f>AE608</f>
        <v>-23656.833817653231</v>
      </c>
      <c r="AK621" s="26">
        <f>AE607</f>
        <v>-38515.87432634893</v>
      </c>
      <c r="AL621" s="27">
        <f>AE606</f>
        <v>-51032.064527394148</v>
      </c>
      <c r="AM621" s="29">
        <f>AE605</f>
        <v>-61863.879678654004</v>
      </c>
      <c r="AN621" s="10"/>
      <c r="AO621" s="10">
        <v>4000</v>
      </c>
      <c r="AP621" s="21">
        <f>AE609</f>
        <v>-6079.0500673326314</v>
      </c>
      <c r="AQ621" s="23">
        <f>AE608</f>
        <v>-23656.833817653231</v>
      </c>
      <c r="AR621" s="26">
        <f>AE607</f>
        <v>-38515.87432634893</v>
      </c>
      <c r="AS621" s="27">
        <f>AE606</f>
        <v>-51032.064527394148</v>
      </c>
      <c r="AT621" s="29">
        <f>AE605</f>
        <v>-61863.879678654004</v>
      </c>
    </row>
    <row r="622" spans="9:46" x14ac:dyDescent="0.25">
      <c r="I622" s="3">
        <v>-4000</v>
      </c>
      <c r="J622" s="3">
        <v>-20</v>
      </c>
      <c r="K622" s="10">
        <f t="shared" si="255"/>
        <v>-97.121212121212153</v>
      </c>
      <c r="L622" s="10">
        <f t="shared" si="256"/>
        <v>-91.264086352085982</v>
      </c>
      <c r="M622" s="10">
        <f t="shared" si="257"/>
        <v>33.217410889659654</v>
      </c>
      <c r="N622" s="10">
        <f>(L622*(C$150+C$151*SIN(RADIANS(J622))))+(-M622*(C$149+C$151*COS(RADIANS(J622))))</f>
        <v>-19091.631902106496</v>
      </c>
      <c r="O622" s="10"/>
      <c r="P622" s="3">
        <v>-4000</v>
      </c>
      <c r="Q622" s="3">
        <v>20</v>
      </c>
      <c r="R622" s="10">
        <f t="shared" si="258"/>
        <v>-97.121212121212153</v>
      </c>
      <c r="S622" s="10">
        <f t="shared" si="259"/>
        <v>-91.264086352085982</v>
      </c>
      <c r="T622" s="10">
        <f t="shared" si="260"/>
        <v>-33.217410889659654</v>
      </c>
      <c r="U622" s="10">
        <f>(-S622*(C$150-C$151*SIN(RADIANS(Q622))))+(-T622*(C$149+K$151*COS(RADIANS(Q622))))</f>
        <v>15970.216312643828</v>
      </c>
      <c r="W622" s="10">
        <f t="shared" si="261"/>
        <v>-182.52817270417196</v>
      </c>
      <c r="X622" s="10">
        <f t="shared" si="262"/>
        <v>0</v>
      </c>
      <c r="Y622" s="10">
        <f t="shared" si="263"/>
        <v>-3121.4155894626674</v>
      </c>
      <c r="AA622" s="3">
        <v>-4000</v>
      </c>
      <c r="AB622" s="3">
        <v>20</v>
      </c>
      <c r="AC622" s="28">
        <f t="shared" si="252"/>
        <v>-182.52817270417196</v>
      </c>
      <c r="AD622" s="28">
        <f t="shared" si="253"/>
        <v>0</v>
      </c>
      <c r="AE622" s="28">
        <f t="shared" si="254"/>
        <v>-3121.4155894626674</v>
      </c>
      <c r="AH622" s="10">
        <v>2000</v>
      </c>
      <c r="AI622" s="21">
        <f>AE614</f>
        <v>-18393.296777120184</v>
      </c>
      <c r="AJ622" s="23">
        <f>AE613</f>
        <v>-19336.628697574215</v>
      </c>
      <c r="AK622" s="26">
        <f>AE612</f>
        <v>-20134.056144530747</v>
      </c>
      <c r="AL622" s="27">
        <f>AE611</f>
        <v>-20805.751843307597</v>
      </c>
      <c r="AM622" s="29">
        <f>AE610</f>
        <v>-21387.053623656022</v>
      </c>
      <c r="AO622" s="10">
        <v>2000</v>
      </c>
      <c r="AP622" s="21">
        <f>AE614</f>
        <v>-18393.296777120184</v>
      </c>
      <c r="AQ622" s="23">
        <f>AE613</f>
        <v>-19336.628697574215</v>
      </c>
      <c r="AR622" s="26">
        <f>AE612</f>
        <v>-20134.056144530747</v>
      </c>
      <c r="AS622" s="27">
        <f>AE611</f>
        <v>-20805.751843307597</v>
      </c>
      <c r="AT622" s="29">
        <f>AE610</f>
        <v>-21387.053623656022</v>
      </c>
    </row>
    <row r="623" spans="9:46" x14ac:dyDescent="0.25">
      <c r="I623" s="3">
        <v>-4000</v>
      </c>
      <c r="J623" s="3">
        <v>-20</v>
      </c>
      <c r="K623" s="10">
        <f t="shared" si="255"/>
        <v>-97.121212121212153</v>
      </c>
      <c r="L623" s="10">
        <f t="shared" si="256"/>
        <v>-91.264086352085982</v>
      </c>
      <c r="M623" s="10">
        <f t="shared" si="257"/>
        <v>33.217410889659654</v>
      </c>
      <c r="N623" s="10">
        <f>(L623*(C$150+C$151*SIN(RADIANS(J623))))+(-M623*(C$149+C$151*COS(RADIANS(J623))))</f>
        <v>-19091.631902106496</v>
      </c>
      <c r="O623" s="10"/>
      <c r="P623" s="3">
        <v>-4000</v>
      </c>
      <c r="Q623" s="3">
        <v>0</v>
      </c>
      <c r="R623" s="10">
        <f t="shared" si="258"/>
        <v>-97.121212121212153</v>
      </c>
      <c r="S623" s="10">
        <f t="shared" si="259"/>
        <v>-97.121212121212153</v>
      </c>
      <c r="T623" s="10">
        <f t="shared" si="260"/>
        <v>0</v>
      </c>
      <c r="U623" s="10">
        <f>(-S623*(C$150-C$151*SIN(RADIANS(Q623))))+(-T623*(C$149+K$151*COS(RADIANS(Q623))))</f>
        <v>9712.1212121212156</v>
      </c>
      <c r="W623" s="10">
        <f t="shared" si="261"/>
        <v>-188.38529847329812</v>
      </c>
      <c r="X623" s="10">
        <f t="shared" si="262"/>
        <v>33.217410889659654</v>
      </c>
      <c r="Y623" s="10">
        <f t="shared" si="263"/>
        <v>-9379.5106899852799</v>
      </c>
      <c r="AA623" s="3">
        <v>-4000</v>
      </c>
      <c r="AB623" s="3">
        <v>0</v>
      </c>
      <c r="AC623" s="25">
        <f t="shared" si="252"/>
        <v>-188.38529847329812</v>
      </c>
      <c r="AD623" s="25">
        <f t="shared" si="253"/>
        <v>33.217410889659654</v>
      </c>
      <c r="AE623" s="25">
        <f t="shared" si="254"/>
        <v>-9379.5106899852799</v>
      </c>
      <c r="AH623" s="10">
        <v>0</v>
      </c>
      <c r="AI623" s="20"/>
      <c r="AJ623" s="20"/>
      <c r="AK623" s="20"/>
      <c r="AL623" s="20"/>
      <c r="AM623" s="20"/>
      <c r="AO623" s="10">
        <v>0</v>
      </c>
      <c r="AP623" s="20"/>
      <c r="AQ623" s="20"/>
      <c r="AR623" s="20"/>
      <c r="AS623" s="20"/>
      <c r="AT623" s="20"/>
    </row>
    <row r="624" spans="9:46" x14ac:dyDescent="0.25">
      <c r="I624" s="3">
        <v>-4000</v>
      </c>
      <c r="J624" s="3">
        <v>-20</v>
      </c>
      <c r="K624" s="10">
        <f t="shared" si="255"/>
        <v>-97.121212121212153</v>
      </c>
      <c r="L624" s="10">
        <f t="shared" si="256"/>
        <v>-91.264086352085982</v>
      </c>
      <c r="M624" s="10">
        <f t="shared" si="257"/>
        <v>33.217410889659654</v>
      </c>
      <c r="N624" s="10">
        <f>(L624*(C$150+C$151*SIN(RADIANS(J624))))+(-M624*(C$149+C$151*COS(RADIANS(J624))))</f>
        <v>-19091.631902106496</v>
      </c>
      <c r="O624" s="10"/>
      <c r="P624" s="3">
        <v>-4000</v>
      </c>
      <c r="Q624" s="3">
        <v>-20</v>
      </c>
      <c r="R624" s="10">
        <f t="shared" si="258"/>
        <v>-97.121212121212153</v>
      </c>
      <c r="S624" s="10">
        <f t="shared" si="259"/>
        <v>-91.264086352085982</v>
      </c>
      <c r="T624" s="10">
        <f t="shared" si="260"/>
        <v>33.217410889659654</v>
      </c>
      <c r="U624" s="10">
        <f>(-S624*(C$150-C$151*SIN(RADIANS(Q624))))+(-T624*(C$149+K$151*COS(RADIANS(Q624))))</f>
        <v>2282.6009577733676</v>
      </c>
      <c r="W624" s="10">
        <f t="shared" si="261"/>
        <v>-182.52817270417196</v>
      </c>
      <c r="X624" s="10">
        <f t="shared" si="262"/>
        <v>66.434821779319307</v>
      </c>
      <c r="Y624" s="10">
        <f t="shared" si="263"/>
        <v>-16809.030944333128</v>
      </c>
      <c r="AA624" s="3">
        <v>-4000</v>
      </c>
      <c r="AB624" s="3">
        <v>-20</v>
      </c>
      <c r="AC624" s="24">
        <f t="shared" si="252"/>
        <v>-182.52817270417196</v>
      </c>
      <c r="AD624" s="24">
        <f t="shared" si="253"/>
        <v>66.434821779319307</v>
      </c>
      <c r="AE624" s="24">
        <f t="shared" si="254"/>
        <v>-16809.030944333128</v>
      </c>
      <c r="AH624" s="10">
        <v>-2000</v>
      </c>
      <c r="AI624" s="21">
        <f>AE620</f>
        <v>-19440.799464599651</v>
      </c>
      <c r="AJ624" s="23">
        <f>AE619</f>
        <v>-18969.133504372636</v>
      </c>
      <c r="AK624" s="26">
        <f>AE618</f>
        <v>-18570.419780894368</v>
      </c>
      <c r="AL624" s="27">
        <f>AE617</f>
        <v>-18234.571931505947</v>
      </c>
      <c r="AM624" s="29">
        <f>AE616</f>
        <v>-17943.921041331731</v>
      </c>
      <c r="AO624" s="10">
        <v>-2000</v>
      </c>
      <c r="AP624" s="21">
        <f>AE620</f>
        <v>-19440.799464599651</v>
      </c>
      <c r="AQ624" s="23">
        <f>AE619</f>
        <v>-18969.133504372636</v>
      </c>
      <c r="AR624" s="26">
        <f>AE618</f>
        <v>-18570.419780894368</v>
      </c>
      <c r="AS624" s="27">
        <f>AE617</f>
        <v>-18234.571931505947</v>
      </c>
      <c r="AT624" s="29">
        <f>AE616</f>
        <v>-17943.921041331731</v>
      </c>
    </row>
    <row r="625" spans="9:46" x14ac:dyDescent="0.25">
      <c r="I625" s="3">
        <v>-4000</v>
      </c>
      <c r="J625" s="3">
        <v>-20</v>
      </c>
      <c r="K625" s="10">
        <f t="shared" si="255"/>
        <v>-97.121212121212153</v>
      </c>
      <c r="L625" s="10">
        <f t="shared" si="256"/>
        <v>-91.264086352085982</v>
      </c>
      <c r="M625" s="10">
        <f t="shared" si="257"/>
        <v>33.217410889659654</v>
      </c>
      <c r="N625" s="10">
        <f>(L625*(C$150+C$151*SIN(RADIANS(J625))))+(-M625*(C$149+C$151*COS(RADIANS(J625))))</f>
        <v>-19091.631902106496</v>
      </c>
      <c r="O625" s="10"/>
      <c r="P625" s="3">
        <v>-4000</v>
      </c>
      <c r="Q625" s="3">
        <v>-40</v>
      </c>
      <c r="R625" s="10">
        <f t="shared" si="258"/>
        <v>-97.121212121212153</v>
      </c>
      <c r="S625" s="10">
        <f t="shared" si="259"/>
        <v>-74.399164854434105</v>
      </c>
      <c r="T625" s="10">
        <f t="shared" si="260"/>
        <v>62.4283117892533</v>
      </c>
      <c r="U625" s="10">
        <f>(-S625*(C$150-C$151*SIN(RADIANS(Q625))))+(-T625*(C$149+K$151*COS(RADIANS(Q625))))</f>
        <v>-6506.2909173869321</v>
      </c>
      <c r="W625" s="10">
        <f t="shared" si="261"/>
        <v>-165.6632512065201</v>
      </c>
      <c r="X625" s="10">
        <f t="shared" si="262"/>
        <v>95.645722678912961</v>
      </c>
      <c r="Y625" s="10">
        <f t="shared" si="263"/>
        <v>-25597.922819493426</v>
      </c>
      <c r="AA625" s="3">
        <v>-4000</v>
      </c>
      <c r="AB625" s="3">
        <v>-40</v>
      </c>
      <c r="AC625" s="22">
        <f t="shared" si="252"/>
        <v>-165.6632512065201</v>
      </c>
      <c r="AD625" s="22">
        <f t="shared" si="253"/>
        <v>95.645722678912961</v>
      </c>
      <c r="AE625" s="22">
        <f t="shared" si="254"/>
        <v>-25597.922819493426</v>
      </c>
      <c r="AH625" s="10">
        <v>-4000</v>
      </c>
      <c r="AI625" s="21">
        <f>AE625</f>
        <v>-25597.922819493426</v>
      </c>
      <c r="AJ625" s="23">
        <f>AE624</f>
        <v>-16809.030944333128</v>
      </c>
      <c r="AK625" s="26">
        <f>AE623</f>
        <v>-9379.5106899852799</v>
      </c>
      <c r="AL625" s="27">
        <f>AE622</f>
        <v>-3121.4155894626674</v>
      </c>
      <c r="AM625" s="29">
        <f>AE621</f>
        <v>2294.491986167257</v>
      </c>
      <c r="AO625" s="10">
        <v>-4000</v>
      </c>
      <c r="AP625" s="21">
        <f>AE625</f>
        <v>-25597.922819493426</v>
      </c>
      <c r="AQ625" s="23">
        <f>AE624</f>
        <v>-16809.030944333128</v>
      </c>
      <c r="AR625" s="26">
        <f>AE623</f>
        <v>-9379.5106899852799</v>
      </c>
      <c r="AS625" s="27">
        <f>AE622</f>
        <v>-3121.4155894626674</v>
      </c>
      <c r="AT625" s="29">
        <f>AE621</f>
        <v>2294.491986167257</v>
      </c>
    </row>
    <row r="627" spans="9:46" x14ac:dyDescent="0.25">
      <c r="I627" s="3">
        <v>-4000</v>
      </c>
      <c r="J627" s="3">
        <v>-40</v>
      </c>
      <c r="K627" s="10">
        <f>IF(I627&gt;0,(C$153*I627^2+C$154*I627+C$155),IF(I627&lt;0,-(C$157*(-I627)^2+C$158*(-I627)+C$159),0))</f>
        <v>-97.121212121212153</v>
      </c>
      <c r="L627" s="10">
        <f>K627*COS(RADIANS(J627))</f>
        <v>-74.399164854434105</v>
      </c>
      <c r="M627" s="10">
        <f>K627*SIN(RADIANS(J627))</f>
        <v>62.4283117892533</v>
      </c>
      <c r="N627" s="10">
        <f>(L627*(C$150+C$151*SIN(RADIANS(J627))))+(-M627*(C$149+C$151*COS(RADIANS(J627))))</f>
        <v>-26168.410022219399</v>
      </c>
      <c r="O627" s="10"/>
      <c r="P627" s="3">
        <v>4000</v>
      </c>
      <c r="Q627" s="3">
        <v>40</v>
      </c>
      <c r="R627" s="10">
        <f>IF(P627&gt;0,(C$153*P627^2+C$154*P627+C$155),IF(P627&lt;0,-(C$157*(-P627)^2+C$158*(-P627)+C$159),0))</f>
        <v>194.24242424242431</v>
      </c>
      <c r="S627" s="10">
        <f>R627*COS(RADIANS(Q627))</f>
        <v>148.79832970886821</v>
      </c>
      <c r="T627" s="10">
        <f>R627*SIN(RADIANS(Q627))</f>
        <v>124.8566235785066</v>
      </c>
      <c r="U627" s="10">
        <f>(-S627*(C$150-C$151*SIN(RADIANS(Q627))))+(-T627*(C$149+K$151*COS(RADIANS(Q627))))</f>
        <v>-42772.247776547505</v>
      </c>
      <c r="W627" s="10">
        <f>L627+S627</f>
        <v>74.399164854434105</v>
      </c>
      <c r="X627" s="10">
        <f>M627+T627</f>
        <v>187.28493536775989</v>
      </c>
      <c r="Y627" s="10">
        <f>N627+U627</f>
        <v>-68940.657798766901</v>
      </c>
      <c r="AA627" s="3">
        <v>4000</v>
      </c>
      <c r="AB627" s="3">
        <v>40</v>
      </c>
      <c r="AC627" s="15">
        <f t="shared" ref="AC627:AC647" si="264">W627</f>
        <v>74.399164854434105</v>
      </c>
      <c r="AD627" s="15">
        <f t="shared" ref="AD627:AD647" si="265">X627</f>
        <v>187.28493536775989</v>
      </c>
      <c r="AE627" s="15">
        <f t="shared" ref="AE627:AE647" si="266">Y627</f>
        <v>-68940.657798766901</v>
      </c>
      <c r="AH627" s="10">
        <v>4000</v>
      </c>
      <c r="AI627" s="21">
        <f>AC631</f>
        <v>74.399164854434105</v>
      </c>
      <c r="AJ627" s="23">
        <f>AC630</f>
        <v>108.12900784973786</v>
      </c>
      <c r="AK627" s="26">
        <f>AC629</f>
        <v>119.8432593879902</v>
      </c>
      <c r="AL627" s="27">
        <f>AC628</f>
        <v>108.12900784973786</v>
      </c>
      <c r="AM627" s="29">
        <f>AC627</f>
        <v>74.399164854434105</v>
      </c>
      <c r="AN627" s="10"/>
      <c r="AO627" s="10">
        <v>4000</v>
      </c>
      <c r="AP627" s="21">
        <f>AC631</f>
        <v>74.399164854434105</v>
      </c>
      <c r="AQ627" s="23">
        <f>AC630</f>
        <v>108.12900784973786</v>
      </c>
      <c r="AR627" s="26">
        <f>AC629</f>
        <v>119.8432593879902</v>
      </c>
      <c r="AS627" s="27">
        <f>AC628</f>
        <v>108.12900784973786</v>
      </c>
      <c r="AT627" s="29">
        <f>AC627</f>
        <v>74.399164854434105</v>
      </c>
    </row>
    <row r="628" spans="9:46" x14ac:dyDescent="0.25">
      <c r="I628" s="3">
        <v>-4000</v>
      </c>
      <c r="J628" s="3">
        <v>-40</v>
      </c>
      <c r="K628" s="10">
        <f t="shared" ref="K628:K647" si="267">IF(I628&gt;0,(C$153*I628^2+C$154*I628+C$155),IF(I628&lt;0,-(C$157*(-I628)^2+C$158*(-I628)+C$159),0))</f>
        <v>-97.121212121212153</v>
      </c>
      <c r="L628" s="10">
        <f t="shared" ref="L628:L647" si="268">K628*COS(RADIANS(J628))</f>
        <v>-74.399164854434105</v>
      </c>
      <c r="M628" s="10">
        <f t="shared" ref="M628:M647" si="269">K628*SIN(RADIANS(J628))</f>
        <v>62.4283117892533</v>
      </c>
      <c r="N628" s="10">
        <f>(L628*(C$150+C$151*SIN(RADIANS(J628))))+(-M628*(C$149+C$151*COS(RADIANS(J628))))</f>
        <v>-26168.410022219399</v>
      </c>
      <c r="O628" s="10"/>
      <c r="P628" s="3">
        <v>4000</v>
      </c>
      <c r="Q628" s="3">
        <v>20</v>
      </c>
      <c r="R628" s="10">
        <f t="shared" ref="R628:R647" si="270">IF(P628&gt;0,(C$153*P628^2+C$154*P628+C$155),IF(P628&lt;0,-(C$157*(-P628)^2+C$158*(-P628)+C$159),0))</f>
        <v>194.24242424242431</v>
      </c>
      <c r="S628" s="10">
        <f t="shared" ref="S628:S647" si="271">R628*COS(RADIANS(Q628))</f>
        <v>182.52817270417196</v>
      </c>
      <c r="T628" s="10">
        <f t="shared" ref="T628:T647" si="272">R628*SIN(RADIANS(Q628))</f>
        <v>66.434821779319307</v>
      </c>
      <c r="U628" s="10">
        <f>(-S628*(C$150-C$151*SIN(RADIANS(Q628))))+(-T628*(C$149+K$151*COS(RADIANS(Q628))))</f>
        <v>-31940.432625287656</v>
      </c>
      <c r="W628" s="10">
        <f t="shared" ref="W628:W647" si="273">L628+S628</f>
        <v>108.12900784973786</v>
      </c>
      <c r="X628" s="10">
        <f t="shared" ref="X628:X647" si="274">M628+T628</f>
        <v>128.86313356857261</v>
      </c>
      <c r="Y628" s="10">
        <f t="shared" ref="Y628:Y647" si="275">N628+U628</f>
        <v>-58108.842647507059</v>
      </c>
      <c r="AA628" s="3">
        <v>4000</v>
      </c>
      <c r="AB628" s="3">
        <v>20</v>
      </c>
      <c r="AC628" s="28">
        <f t="shared" si="264"/>
        <v>108.12900784973786</v>
      </c>
      <c r="AD628" s="28">
        <f t="shared" si="265"/>
        <v>128.86313356857261</v>
      </c>
      <c r="AE628" s="28">
        <f t="shared" si="266"/>
        <v>-58108.842647507059</v>
      </c>
      <c r="AH628" s="10">
        <v>2000</v>
      </c>
      <c r="AI628" s="21">
        <f>AC636</f>
        <v>-66.413731871618012</v>
      </c>
      <c r="AJ628" s="23">
        <f>AC635</f>
        <v>-64.603581171089999</v>
      </c>
      <c r="AK628" s="26">
        <f>AC634</f>
        <v>-63.974922430191583</v>
      </c>
      <c r="AL628" s="27">
        <f>AC633</f>
        <v>-64.603581171089999</v>
      </c>
      <c r="AM628" s="29">
        <f>AC632</f>
        <v>-66.413731871618012</v>
      </c>
      <c r="AN628" s="10"/>
      <c r="AO628" s="10">
        <v>2000</v>
      </c>
      <c r="AP628" s="21">
        <f>AC636</f>
        <v>-66.413731871618012</v>
      </c>
      <c r="AQ628" s="23">
        <f>AC635</f>
        <v>-64.603581171089999</v>
      </c>
      <c r="AR628" s="26">
        <f>AC634</f>
        <v>-63.974922430191583</v>
      </c>
      <c r="AS628" s="27">
        <f>AC633</f>
        <v>-64.603581171089999</v>
      </c>
      <c r="AT628" s="29">
        <f>AC632</f>
        <v>-66.413731871618012</v>
      </c>
    </row>
    <row r="629" spans="9:46" x14ac:dyDescent="0.25">
      <c r="I629" s="3">
        <v>-4000</v>
      </c>
      <c r="J629" s="3">
        <v>-40</v>
      </c>
      <c r="K629" s="10">
        <f t="shared" si="267"/>
        <v>-97.121212121212153</v>
      </c>
      <c r="L629" s="10">
        <f t="shared" si="268"/>
        <v>-74.399164854434105</v>
      </c>
      <c r="M629" s="10">
        <f t="shared" si="269"/>
        <v>62.4283117892533</v>
      </c>
      <c r="N629" s="10">
        <f>(L629*(C$150+C$151*SIN(RADIANS(J629))))+(-M629*(C$149+C$151*COS(RADIANS(J629))))</f>
        <v>-26168.410022219399</v>
      </c>
      <c r="O629" s="10"/>
      <c r="P629" s="3">
        <v>4000</v>
      </c>
      <c r="Q629" s="3">
        <v>0</v>
      </c>
      <c r="R629" s="10">
        <f t="shared" si="270"/>
        <v>194.24242424242431</v>
      </c>
      <c r="S629" s="10">
        <f t="shared" si="271"/>
        <v>194.24242424242431</v>
      </c>
      <c r="T629" s="10">
        <f t="shared" si="272"/>
        <v>0</v>
      </c>
      <c r="U629" s="10">
        <f>(-S629*(C$150-C$151*SIN(RADIANS(Q629))))+(-T629*(C$149+K$151*COS(RADIANS(Q629))))</f>
        <v>-19424.242424242431</v>
      </c>
      <c r="W629" s="10">
        <f t="shared" si="273"/>
        <v>119.8432593879902</v>
      </c>
      <c r="X629" s="10">
        <f t="shared" si="274"/>
        <v>62.4283117892533</v>
      </c>
      <c r="Y629" s="10">
        <f t="shared" si="275"/>
        <v>-45592.652446461827</v>
      </c>
      <c r="AA629" s="3">
        <v>4000</v>
      </c>
      <c r="AB629" s="3">
        <v>0</v>
      </c>
      <c r="AC629" s="25">
        <f t="shared" si="264"/>
        <v>119.8432593879902</v>
      </c>
      <c r="AD629" s="25">
        <f t="shared" si="265"/>
        <v>62.4283117892533</v>
      </c>
      <c r="AE629" s="25">
        <f t="shared" si="266"/>
        <v>-45592.652446461827</v>
      </c>
      <c r="AH629" s="10">
        <v>0</v>
      </c>
      <c r="AI629" s="20"/>
      <c r="AJ629" s="20"/>
      <c r="AK629" s="20"/>
      <c r="AL629" s="20"/>
      <c r="AM629" s="20"/>
      <c r="AN629" s="10"/>
      <c r="AO629" s="10">
        <v>0</v>
      </c>
      <c r="AP629" s="20"/>
      <c r="AQ629" s="20"/>
      <c r="AR629" s="20"/>
      <c r="AS629" s="20"/>
      <c r="AT629" s="20"/>
    </row>
    <row r="630" spans="9:46" x14ac:dyDescent="0.25">
      <c r="I630" s="3">
        <v>-4000</v>
      </c>
      <c r="J630" s="3">
        <v>-40</v>
      </c>
      <c r="K630" s="10">
        <f t="shared" si="267"/>
        <v>-97.121212121212153</v>
      </c>
      <c r="L630" s="10">
        <f t="shared" si="268"/>
        <v>-74.399164854434105</v>
      </c>
      <c r="M630" s="10">
        <f t="shared" si="269"/>
        <v>62.4283117892533</v>
      </c>
      <c r="N630" s="10">
        <f>(L630*(C$150+C$151*SIN(RADIANS(J630))))+(-M630*(C$149+C$151*COS(RADIANS(J630))))</f>
        <v>-26168.410022219399</v>
      </c>
      <c r="O630" s="10"/>
      <c r="P630" s="3">
        <v>4000</v>
      </c>
      <c r="Q630" s="3">
        <v>-20</v>
      </c>
      <c r="R630" s="10">
        <f t="shared" si="270"/>
        <v>194.24242424242431</v>
      </c>
      <c r="S630" s="10">
        <f t="shared" si="271"/>
        <v>182.52817270417196</v>
      </c>
      <c r="T630" s="10">
        <f t="shared" si="272"/>
        <v>-66.434821779319307</v>
      </c>
      <c r="U630" s="10">
        <f>(-S630*(C$150-C$151*SIN(RADIANS(Q630))))+(-T630*(C$149+K$151*COS(RADIANS(Q630))))</f>
        <v>-4565.2019155467351</v>
      </c>
      <c r="W630" s="10">
        <f t="shared" si="273"/>
        <v>108.12900784973786</v>
      </c>
      <c r="X630" s="10">
        <f t="shared" si="274"/>
        <v>-4.0065099900660073</v>
      </c>
      <c r="Y630" s="10">
        <f t="shared" si="275"/>
        <v>-30733.611937766134</v>
      </c>
      <c r="AA630" s="3">
        <v>4000</v>
      </c>
      <c r="AB630" s="3">
        <v>-20</v>
      </c>
      <c r="AC630" s="24">
        <f t="shared" si="264"/>
        <v>108.12900784973786</v>
      </c>
      <c r="AD630" s="24">
        <f t="shared" si="265"/>
        <v>-4.0065099900660073</v>
      </c>
      <c r="AE630" s="24">
        <f t="shared" si="266"/>
        <v>-30733.611937766134</v>
      </c>
      <c r="AH630" s="10">
        <v>-2000</v>
      </c>
      <c r="AI630" s="21">
        <f>AC642</f>
        <v>-78.391881345842151</v>
      </c>
      <c r="AJ630" s="23">
        <f>AC641</f>
        <v>-79.296956696106164</v>
      </c>
      <c r="AK630" s="26">
        <f>AC640</f>
        <v>-79.611286066555365</v>
      </c>
      <c r="AL630" s="27">
        <f>AC639</f>
        <v>-79.296956696106164</v>
      </c>
      <c r="AM630" s="29">
        <f>AC638</f>
        <v>-78.391881345842151</v>
      </c>
      <c r="AN630" s="10"/>
      <c r="AO630" s="10">
        <v>-2000</v>
      </c>
      <c r="AP630" s="21">
        <f>AC642</f>
        <v>-78.391881345842151</v>
      </c>
      <c r="AQ630" s="23">
        <f>AC641</f>
        <v>-79.296956696106164</v>
      </c>
      <c r="AR630" s="26">
        <f>AC640</f>
        <v>-79.611286066555365</v>
      </c>
      <c r="AS630" s="27">
        <f>AC639</f>
        <v>-79.296956696106164</v>
      </c>
      <c r="AT630" s="29">
        <f>AC638</f>
        <v>-78.391881345842151</v>
      </c>
    </row>
    <row r="631" spans="9:46" x14ac:dyDescent="0.25">
      <c r="I631" s="3">
        <v>-4000</v>
      </c>
      <c r="J631" s="3">
        <v>-40</v>
      </c>
      <c r="K631" s="10">
        <f t="shared" si="267"/>
        <v>-97.121212121212153</v>
      </c>
      <c r="L631" s="10">
        <f t="shared" si="268"/>
        <v>-74.399164854434105</v>
      </c>
      <c r="M631" s="10">
        <f t="shared" si="269"/>
        <v>62.4283117892533</v>
      </c>
      <c r="N631" s="10">
        <f>(L631*(C$150+C$151*SIN(RADIANS(J631))))+(-M631*(C$149+C$151*COS(RADIANS(J631))))</f>
        <v>-26168.410022219399</v>
      </c>
      <c r="O631" s="10"/>
      <c r="P631" s="3">
        <v>4000</v>
      </c>
      <c r="Q631" s="3">
        <v>-40</v>
      </c>
      <c r="R631" s="10">
        <f t="shared" si="270"/>
        <v>194.24242424242431</v>
      </c>
      <c r="S631" s="10">
        <f t="shared" si="271"/>
        <v>148.79832970886821</v>
      </c>
      <c r="T631" s="10">
        <f t="shared" si="272"/>
        <v>-124.8566235785066</v>
      </c>
      <c r="U631" s="10">
        <f>(-S631*(C$150-C$151*SIN(RADIANS(Q631))))+(-T631*(C$149+K$151*COS(RADIANS(Q631))))</f>
        <v>13012.581834773864</v>
      </c>
      <c r="W631" s="10">
        <f t="shared" si="273"/>
        <v>74.399164854434105</v>
      </c>
      <c r="X631" s="10">
        <f t="shared" si="274"/>
        <v>-62.4283117892533</v>
      </c>
      <c r="Y631" s="10">
        <f t="shared" si="275"/>
        <v>-13155.828187445535</v>
      </c>
      <c r="AA631" s="3">
        <v>4000</v>
      </c>
      <c r="AB631" s="3">
        <v>-40</v>
      </c>
      <c r="AC631" s="22">
        <f t="shared" si="264"/>
        <v>74.399164854434105</v>
      </c>
      <c r="AD631" s="22">
        <f t="shared" si="265"/>
        <v>-62.4283117892533</v>
      </c>
      <c r="AE631" s="22">
        <f t="shared" si="266"/>
        <v>-13155.828187445535</v>
      </c>
      <c r="AH631" s="10">
        <v>-4000</v>
      </c>
      <c r="AI631" s="21">
        <f>AC647</f>
        <v>-148.79832970886821</v>
      </c>
      <c r="AJ631" s="23">
        <f>AC646</f>
        <v>-165.6632512065201</v>
      </c>
      <c r="AK631" s="26">
        <f>AC645</f>
        <v>-171.52037697564626</v>
      </c>
      <c r="AL631" s="27">
        <f>AC644</f>
        <v>-165.6632512065201</v>
      </c>
      <c r="AM631" s="29">
        <f>AC643</f>
        <v>-148.79832970886821</v>
      </c>
      <c r="AN631" s="10"/>
      <c r="AO631" s="10">
        <v>-4000</v>
      </c>
      <c r="AP631" s="21">
        <f>AC647</f>
        <v>-148.79832970886821</v>
      </c>
      <c r="AQ631" s="23">
        <f>AC646</f>
        <v>-165.6632512065201</v>
      </c>
      <c r="AR631" s="26">
        <f>AC645</f>
        <v>-171.52037697564626</v>
      </c>
      <c r="AS631" s="27">
        <f>AC644</f>
        <v>-165.6632512065201</v>
      </c>
      <c r="AT631" s="29">
        <f>AC643</f>
        <v>-148.79832970886821</v>
      </c>
    </row>
    <row r="632" spans="9:46" x14ac:dyDescent="0.25">
      <c r="I632" s="3">
        <v>-4000</v>
      </c>
      <c r="J632" s="3">
        <v>-40</v>
      </c>
      <c r="K632" s="10">
        <f t="shared" si="267"/>
        <v>-97.121212121212153</v>
      </c>
      <c r="L632" s="10">
        <f t="shared" si="268"/>
        <v>-74.399164854434105</v>
      </c>
      <c r="M632" s="10">
        <f t="shared" si="269"/>
        <v>62.4283117892533</v>
      </c>
      <c r="N632" s="10">
        <f>(L632*(C$150+C$151*SIN(RADIANS(J632))))+(-M632*(C$149+C$151*COS(RADIANS(J632))))</f>
        <v>-26168.410022219399</v>
      </c>
      <c r="O632" s="10"/>
      <c r="P632" s="3">
        <v>2000</v>
      </c>
      <c r="Q632" s="3">
        <v>40</v>
      </c>
      <c r="R632" s="10">
        <f t="shared" si="270"/>
        <v>10.424242424242522</v>
      </c>
      <c r="S632" s="10">
        <f t="shared" si="271"/>
        <v>7.9854329828160875</v>
      </c>
      <c r="T632" s="10">
        <f t="shared" si="272"/>
        <v>6.7005738706718656</v>
      </c>
      <c r="U632" s="10">
        <f>(-S632*(C$150-C$151*SIN(RADIANS(Q632))))+(-T632*(C$149+K$151*COS(RADIANS(Q632))))</f>
        <v>-2295.4217215495282</v>
      </c>
      <c r="W632" s="10">
        <f t="shared" si="273"/>
        <v>-66.413731871618012</v>
      </c>
      <c r="X632" s="10">
        <f t="shared" si="274"/>
        <v>69.12888565992516</v>
      </c>
      <c r="Y632" s="10">
        <f t="shared" si="275"/>
        <v>-28463.831743768926</v>
      </c>
      <c r="AA632" s="3">
        <v>2000</v>
      </c>
      <c r="AB632" s="3">
        <v>40</v>
      </c>
      <c r="AC632" s="15">
        <f t="shared" si="264"/>
        <v>-66.413731871618012</v>
      </c>
      <c r="AD632" s="15">
        <f t="shared" si="265"/>
        <v>69.12888565992516</v>
      </c>
      <c r="AE632" s="15">
        <f t="shared" si="266"/>
        <v>-28463.831743768926</v>
      </c>
      <c r="AH632" s="10"/>
      <c r="AI632" s="10"/>
      <c r="AJ632" s="10"/>
      <c r="AK632" s="10"/>
      <c r="AL632" s="10"/>
      <c r="AM632" s="10"/>
      <c r="AN632" s="10"/>
      <c r="AO632" s="10"/>
      <c r="AP632" s="10"/>
      <c r="AQ632" s="10"/>
      <c r="AR632" s="10"/>
      <c r="AS632" s="10"/>
      <c r="AT632" s="10"/>
    </row>
    <row r="633" spans="9:46" x14ac:dyDescent="0.25">
      <c r="I633" s="3">
        <v>-4000</v>
      </c>
      <c r="J633" s="3">
        <v>-40</v>
      </c>
      <c r="K633" s="10">
        <f t="shared" si="267"/>
        <v>-97.121212121212153</v>
      </c>
      <c r="L633" s="10">
        <f t="shared" si="268"/>
        <v>-74.399164854434105</v>
      </c>
      <c r="M633" s="10">
        <f t="shared" si="269"/>
        <v>62.4283117892533</v>
      </c>
      <c r="N633" s="10">
        <f>(L633*(C$150+C$151*SIN(RADIANS(J633))))+(-M633*(C$149+C$151*COS(RADIANS(J633))))</f>
        <v>-26168.410022219399</v>
      </c>
      <c r="O633" s="10"/>
      <c r="P633" s="3">
        <v>2000</v>
      </c>
      <c r="Q633" s="3">
        <v>20</v>
      </c>
      <c r="R633" s="10">
        <f t="shared" si="270"/>
        <v>10.424242424242522</v>
      </c>
      <c r="S633" s="10">
        <f t="shared" si="271"/>
        <v>9.7955836833441072</v>
      </c>
      <c r="T633" s="10">
        <f t="shared" si="272"/>
        <v>3.5653008880009436</v>
      </c>
      <c r="U633" s="10">
        <f>(-S633*(C$150-C$151*SIN(RADIANS(Q633))))+(-T633*(C$149+K$151*COS(RADIANS(Q633))))</f>
        <v>-1714.1199412011006</v>
      </c>
      <c r="W633" s="10">
        <f t="shared" si="273"/>
        <v>-64.603581171089999</v>
      </c>
      <c r="X633" s="10">
        <f t="shared" si="274"/>
        <v>65.993612677254248</v>
      </c>
      <c r="Y633" s="10">
        <f t="shared" si="275"/>
        <v>-27882.5299634205</v>
      </c>
      <c r="AA633" s="3">
        <v>2000</v>
      </c>
      <c r="AB633" s="3">
        <v>20</v>
      </c>
      <c r="AC633" s="28">
        <f t="shared" si="264"/>
        <v>-64.603581171089999</v>
      </c>
      <c r="AD633" s="28">
        <f t="shared" si="265"/>
        <v>65.993612677254248</v>
      </c>
      <c r="AE633" s="28">
        <f t="shared" si="266"/>
        <v>-27882.5299634205</v>
      </c>
      <c r="AH633" s="10"/>
      <c r="AI633" s="10"/>
      <c r="AJ633" s="10"/>
      <c r="AK633" s="10"/>
      <c r="AL633" s="10"/>
      <c r="AM633" s="10"/>
      <c r="AN633" s="10"/>
      <c r="AO633" s="10"/>
      <c r="AP633" s="10"/>
      <c r="AQ633" s="10"/>
      <c r="AR633" s="10"/>
      <c r="AS633" s="10"/>
      <c r="AT633" s="10"/>
    </row>
    <row r="634" spans="9:46" x14ac:dyDescent="0.25">
      <c r="I634" s="3">
        <v>-4000</v>
      </c>
      <c r="J634" s="3">
        <v>-40</v>
      </c>
      <c r="K634" s="10">
        <f t="shared" si="267"/>
        <v>-97.121212121212153</v>
      </c>
      <c r="L634" s="10">
        <f t="shared" si="268"/>
        <v>-74.399164854434105</v>
      </c>
      <c r="M634" s="10">
        <f t="shared" si="269"/>
        <v>62.4283117892533</v>
      </c>
      <c r="N634" s="10">
        <f>(L634*(C$150+C$151*SIN(RADIANS(J634))))+(-M634*(C$149+C$151*COS(RADIANS(J634))))</f>
        <v>-26168.410022219399</v>
      </c>
      <c r="O634" s="10"/>
      <c r="P634" s="3">
        <v>2000</v>
      </c>
      <c r="Q634" s="3">
        <v>0</v>
      </c>
      <c r="R634" s="10">
        <f t="shared" si="270"/>
        <v>10.424242424242522</v>
      </c>
      <c r="S634" s="10">
        <f t="shared" si="271"/>
        <v>10.424242424242522</v>
      </c>
      <c r="T634" s="10">
        <f t="shared" si="272"/>
        <v>0</v>
      </c>
      <c r="U634" s="10">
        <f>(-S634*(C$150-C$151*SIN(RADIANS(Q634))))+(-T634*(C$149+K$151*COS(RADIANS(Q634))))</f>
        <v>-1042.424242424252</v>
      </c>
      <c r="W634" s="10">
        <f t="shared" si="273"/>
        <v>-63.974922430191583</v>
      </c>
      <c r="X634" s="10">
        <f t="shared" si="274"/>
        <v>62.4283117892533</v>
      </c>
      <c r="Y634" s="10">
        <f t="shared" si="275"/>
        <v>-27210.83426464365</v>
      </c>
      <c r="AA634" s="3">
        <v>2000</v>
      </c>
      <c r="AB634" s="3">
        <v>0</v>
      </c>
      <c r="AC634" s="25">
        <f t="shared" si="264"/>
        <v>-63.974922430191583</v>
      </c>
      <c r="AD634" s="25">
        <f t="shared" si="265"/>
        <v>62.4283117892533</v>
      </c>
      <c r="AE634" s="25">
        <f t="shared" si="266"/>
        <v>-27210.83426464365</v>
      </c>
      <c r="AH634" s="10"/>
      <c r="AI634" s="10">
        <v>-40</v>
      </c>
      <c r="AJ634" s="10">
        <v>-20</v>
      </c>
      <c r="AK634" s="10">
        <v>0</v>
      </c>
      <c r="AL634" s="10">
        <v>20</v>
      </c>
      <c r="AM634" s="10">
        <v>40</v>
      </c>
      <c r="AN634" s="10"/>
      <c r="AO634" s="10"/>
      <c r="AP634" s="10">
        <v>-40</v>
      </c>
      <c r="AQ634" s="10">
        <v>-20</v>
      </c>
      <c r="AR634" s="10">
        <v>0</v>
      </c>
      <c r="AS634" s="10">
        <v>20</v>
      </c>
      <c r="AT634" s="10">
        <v>40</v>
      </c>
    </row>
    <row r="635" spans="9:46" x14ac:dyDescent="0.25">
      <c r="I635" s="3">
        <v>-4000</v>
      </c>
      <c r="J635" s="3">
        <v>-40</v>
      </c>
      <c r="K635" s="10">
        <f t="shared" si="267"/>
        <v>-97.121212121212153</v>
      </c>
      <c r="L635" s="10">
        <f t="shared" si="268"/>
        <v>-74.399164854434105</v>
      </c>
      <c r="M635" s="10">
        <f t="shared" si="269"/>
        <v>62.4283117892533</v>
      </c>
      <c r="N635" s="10">
        <f>(L635*(C$150+C$151*SIN(RADIANS(J635))))+(-M635*(C$149+C$151*COS(RADIANS(J635))))</f>
        <v>-26168.410022219399</v>
      </c>
      <c r="O635" s="10"/>
      <c r="P635" s="3">
        <v>2000</v>
      </c>
      <c r="Q635" s="3">
        <v>-20</v>
      </c>
      <c r="R635" s="10">
        <f t="shared" si="270"/>
        <v>10.424242424242522</v>
      </c>
      <c r="S635" s="10">
        <f t="shared" si="271"/>
        <v>9.7955836833441072</v>
      </c>
      <c r="T635" s="10">
        <f t="shared" si="272"/>
        <v>-3.5653008880009436</v>
      </c>
      <c r="U635" s="10">
        <f>(-S635*(C$150-C$151*SIN(RADIANS(Q635))))+(-T635*(C$149+K$151*COS(RADIANS(Q635))))</f>
        <v>-244.99679546772109</v>
      </c>
      <c r="W635" s="10">
        <f t="shared" si="273"/>
        <v>-64.603581171089999</v>
      </c>
      <c r="X635" s="10">
        <f t="shared" si="274"/>
        <v>58.863010901252359</v>
      </c>
      <c r="Y635" s="10">
        <f t="shared" si="275"/>
        <v>-26413.406817687119</v>
      </c>
      <c r="AA635" s="3">
        <v>2000</v>
      </c>
      <c r="AB635" s="3">
        <v>-20</v>
      </c>
      <c r="AC635" s="24">
        <f t="shared" si="264"/>
        <v>-64.603581171089999</v>
      </c>
      <c r="AD635" s="24">
        <f t="shared" si="265"/>
        <v>58.863010901252359</v>
      </c>
      <c r="AE635" s="24">
        <f t="shared" si="266"/>
        <v>-26413.406817687119</v>
      </c>
      <c r="AH635" s="10">
        <v>4000</v>
      </c>
      <c r="AI635" s="21">
        <f>AD631</f>
        <v>-62.4283117892533</v>
      </c>
      <c r="AJ635" s="23">
        <f>AD630</f>
        <v>-4.0065099900660073</v>
      </c>
      <c r="AK635" s="26">
        <f>AD629</f>
        <v>62.4283117892533</v>
      </c>
      <c r="AL635" s="27">
        <f>AD628</f>
        <v>128.86313356857261</v>
      </c>
      <c r="AM635" s="29">
        <f>AD627</f>
        <v>187.28493536775989</v>
      </c>
      <c r="AN635" s="10"/>
      <c r="AO635" s="10">
        <v>4000</v>
      </c>
      <c r="AP635" s="21">
        <f>AD631</f>
        <v>-62.4283117892533</v>
      </c>
      <c r="AQ635" s="23">
        <f>AD630</f>
        <v>-4.0065099900660073</v>
      </c>
      <c r="AR635" s="26">
        <f>AD629</f>
        <v>62.4283117892533</v>
      </c>
      <c r="AS635" s="27">
        <f>AD628</f>
        <v>128.86313356857261</v>
      </c>
      <c r="AT635" s="29">
        <f>AD627</f>
        <v>187.28493536775989</v>
      </c>
    </row>
    <row r="636" spans="9:46" x14ac:dyDescent="0.25">
      <c r="I636" s="3">
        <v>-4000</v>
      </c>
      <c r="J636" s="3">
        <v>-40</v>
      </c>
      <c r="K636" s="10">
        <f t="shared" si="267"/>
        <v>-97.121212121212153</v>
      </c>
      <c r="L636" s="10">
        <f t="shared" si="268"/>
        <v>-74.399164854434105</v>
      </c>
      <c r="M636" s="10">
        <f t="shared" si="269"/>
        <v>62.4283117892533</v>
      </c>
      <c r="N636" s="10">
        <f>(L636*(C$150+C$151*SIN(RADIANS(J636))))+(-M636*(C$149+C$151*COS(RADIANS(J636))))</f>
        <v>-26168.410022219399</v>
      </c>
      <c r="O636" s="10"/>
      <c r="P636" s="3">
        <v>2000</v>
      </c>
      <c r="Q636" s="3">
        <v>-40</v>
      </c>
      <c r="R636" s="10">
        <f t="shared" si="270"/>
        <v>10.424242424242522</v>
      </c>
      <c r="S636" s="10">
        <f t="shared" si="271"/>
        <v>7.9854329828160875</v>
      </c>
      <c r="T636" s="10">
        <f t="shared" si="272"/>
        <v>-6.7005738706718656</v>
      </c>
      <c r="U636" s="10">
        <f>(-S636*(C$150-C$151*SIN(RADIANS(Q636))))+(-T636*(C$149+K$151*COS(RADIANS(Q636))))</f>
        <v>698.33512498631057</v>
      </c>
      <c r="W636" s="10">
        <f t="shared" si="273"/>
        <v>-66.413731871618012</v>
      </c>
      <c r="X636" s="10">
        <f t="shared" si="274"/>
        <v>55.727737918581433</v>
      </c>
      <c r="Y636" s="10">
        <f t="shared" si="275"/>
        <v>-25470.074897233088</v>
      </c>
      <c r="AA636" s="3">
        <v>2000</v>
      </c>
      <c r="AB636" s="3">
        <v>-40</v>
      </c>
      <c r="AC636" s="22">
        <f t="shared" si="264"/>
        <v>-66.413731871618012</v>
      </c>
      <c r="AD636" s="22">
        <f t="shared" si="265"/>
        <v>55.727737918581433</v>
      </c>
      <c r="AE636" s="22">
        <f t="shared" si="266"/>
        <v>-25470.074897233088</v>
      </c>
      <c r="AH636" s="10">
        <v>2000</v>
      </c>
      <c r="AI636" s="21">
        <f>AD636</f>
        <v>55.727737918581433</v>
      </c>
      <c r="AJ636" s="23">
        <f>AD635</f>
        <v>58.863010901252359</v>
      </c>
      <c r="AK636" s="26">
        <f>AD634</f>
        <v>62.4283117892533</v>
      </c>
      <c r="AL636" s="27">
        <f>AD633</f>
        <v>65.993612677254248</v>
      </c>
      <c r="AM636" s="29">
        <f>AD632</f>
        <v>69.12888565992516</v>
      </c>
      <c r="AN636" s="10"/>
      <c r="AO636" s="10">
        <v>2000</v>
      </c>
      <c r="AP636" s="21">
        <f>AD636</f>
        <v>55.727737918581433</v>
      </c>
      <c r="AQ636" s="23">
        <f>AD635</f>
        <v>58.863010901252359</v>
      </c>
      <c r="AR636" s="26">
        <f>AD634</f>
        <v>62.4283117892533</v>
      </c>
      <c r="AS636" s="27">
        <f>AD633</f>
        <v>65.993612677254248</v>
      </c>
      <c r="AT636" s="29">
        <f>AD632</f>
        <v>69.12888565992516</v>
      </c>
    </row>
    <row r="637" spans="9:46" x14ac:dyDescent="0.25">
      <c r="I637" s="3">
        <v>-4000</v>
      </c>
      <c r="J637" s="3">
        <v>-40</v>
      </c>
      <c r="K637" s="10">
        <f t="shared" si="267"/>
        <v>-97.121212121212153</v>
      </c>
      <c r="L637" s="10">
        <f t="shared" si="268"/>
        <v>-74.399164854434105</v>
      </c>
      <c r="M637" s="10">
        <f t="shared" si="269"/>
        <v>62.4283117892533</v>
      </c>
      <c r="N637" s="10">
        <f>(L637*(C$150+C$151*SIN(RADIANS(J637))))+(-M637*(C$149+C$151*COS(RADIANS(J637))))</f>
        <v>-26168.410022219399</v>
      </c>
      <c r="O637" s="10"/>
      <c r="P637" s="3">
        <v>0</v>
      </c>
      <c r="Q637" s="3">
        <v>0</v>
      </c>
      <c r="R637" s="10">
        <f t="shared" si="270"/>
        <v>0</v>
      </c>
      <c r="S637" s="10">
        <f t="shared" si="271"/>
        <v>0</v>
      </c>
      <c r="T637" s="10">
        <f t="shared" si="272"/>
        <v>0</v>
      </c>
      <c r="U637" s="10">
        <f>(-S637*(C$150-C$151*SIN(RADIANS(Q637))))+(-T637*(C$149+K$151*COS(RADIANS(Q637))))</f>
        <v>0</v>
      </c>
      <c r="W637" s="10">
        <f t="shared" si="273"/>
        <v>-74.399164854434105</v>
      </c>
      <c r="X637" s="10">
        <f t="shared" si="274"/>
        <v>62.4283117892533</v>
      </c>
      <c r="Y637" s="10">
        <f t="shared" si="275"/>
        <v>-26168.410022219399</v>
      </c>
      <c r="AA637" s="3">
        <v>0</v>
      </c>
      <c r="AB637" s="3">
        <v>0</v>
      </c>
      <c r="AC637" s="10">
        <f t="shared" si="264"/>
        <v>-74.399164854434105</v>
      </c>
      <c r="AD637" s="10">
        <f t="shared" si="265"/>
        <v>62.4283117892533</v>
      </c>
      <c r="AE637" s="10">
        <f t="shared" si="266"/>
        <v>-26168.410022219399</v>
      </c>
      <c r="AH637" s="10">
        <v>0</v>
      </c>
      <c r="AI637" s="20"/>
      <c r="AJ637" s="20"/>
      <c r="AK637" s="20"/>
      <c r="AL637" s="20"/>
      <c r="AM637" s="20"/>
      <c r="AN637" s="10"/>
      <c r="AO637" s="10">
        <v>0</v>
      </c>
      <c r="AP637" s="20"/>
      <c r="AQ637" s="20"/>
      <c r="AR637" s="20"/>
      <c r="AS637" s="20"/>
      <c r="AT637" s="20"/>
    </row>
    <row r="638" spans="9:46" x14ac:dyDescent="0.25">
      <c r="I638" s="3">
        <v>-4000</v>
      </c>
      <c r="J638" s="3">
        <v>-40</v>
      </c>
      <c r="K638" s="10">
        <f t="shared" si="267"/>
        <v>-97.121212121212153</v>
      </c>
      <c r="L638" s="10">
        <f t="shared" si="268"/>
        <v>-74.399164854434105</v>
      </c>
      <c r="M638" s="10">
        <f t="shared" si="269"/>
        <v>62.4283117892533</v>
      </c>
      <c r="N638" s="10">
        <f>(L638*(C$150+C$151*SIN(RADIANS(J638))))+(-M638*(C$149+C$151*COS(RADIANS(J638))))</f>
        <v>-26168.410022219399</v>
      </c>
      <c r="O638" s="10"/>
      <c r="P638" s="3">
        <v>-2000</v>
      </c>
      <c r="Q638" s="3">
        <v>40</v>
      </c>
      <c r="R638" s="10">
        <f t="shared" si="270"/>
        <v>-5.2121212121212608</v>
      </c>
      <c r="S638" s="10">
        <f t="shared" si="271"/>
        <v>-3.9927164914080437</v>
      </c>
      <c r="T638" s="10">
        <f t="shared" si="272"/>
        <v>-3.3502869353359328</v>
      </c>
      <c r="U638" s="10">
        <f>(-S638*(C$150-C$151*SIN(RADIANS(Q638))))+(-T638*(C$149+K$151*COS(RADIANS(Q638))))</f>
        <v>1147.7108607747641</v>
      </c>
      <c r="W638" s="10">
        <f t="shared" si="273"/>
        <v>-78.391881345842151</v>
      </c>
      <c r="X638" s="10">
        <f t="shared" si="274"/>
        <v>59.07802485391737</v>
      </c>
      <c r="Y638" s="10">
        <f t="shared" si="275"/>
        <v>-25020.699161444634</v>
      </c>
      <c r="AA638" s="3">
        <v>-2000</v>
      </c>
      <c r="AB638" s="3">
        <v>40</v>
      </c>
      <c r="AC638" s="15">
        <f t="shared" si="264"/>
        <v>-78.391881345842151</v>
      </c>
      <c r="AD638" s="15">
        <f t="shared" si="265"/>
        <v>59.07802485391737</v>
      </c>
      <c r="AE638" s="15">
        <f t="shared" si="266"/>
        <v>-25020.699161444634</v>
      </c>
      <c r="AH638" s="10">
        <v>-2000</v>
      </c>
      <c r="AI638" s="21">
        <f>AD642</f>
        <v>65.77859872458923</v>
      </c>
      <c r="AJ638" s="23">
        <f>AD641</f>
        <v>64.210962233253767</v>
      </c>
      <c r="AK638" s="26">
        <f>AD640</f>
        <v>62.4283117892533</v>
      </c>
      <c r="AL638" s="27">
        <f>AD639</f>
        <v>60.645661345252826</v>
      </c>
      <c r="AM638" s="29">
        <f>AD638</f>
        <v>59.07802485391737</v>
      </c>
      <c r="AN638" s="10"/>
      <c r="AO638" s="10">
        <v>-2000</v>
      </c>
      <c r="AP638" s="21">
        <f>AD642</f>
        <v>65.77859872458923</v>
      </c>
      <c r="AQ638" s="23">
        <f>AD641</f>
        <v>64.210962233253767</v>
      </c>
      <c r="AR638" s="26">
        <f>AD640</f>
        <v>62.4283117892533</v>
      </c>
      <c r="AS638" s="27">
        <f>AD639</f>
        <v>60.645661345252826</v>
      </c>
      <c r="AT638" s="29">
        <f>AD638</f>
        <v>59.07802485391737</v>
      </c>
    </row>
    <row r="639" spans="9:46" x14ac:dyDescent="0.25">
      <c r="I639" s="3">
        <v>-4000</v>
      </c>
      <c r="J639" s="3">
        <v>-40</v>
      </c>
      <c r="K639" s="10">
        <f t="shared" si="267"/>
        <v>-97.121212121212153</v>
      </c>
      <c r="L639" s="10">
        <f t="shared" si="268"/>
        <v>-74.399164854434105</v>
      </c>
      <c r="M639" s="10">
        <f t="shared" si="269"/>
        <v>62.4283117892533</v>
      </c>
      <c r="N639" s="10">
        <f>(L639*(C$150+C$151*SIN(RADIANS(J639))))+(-M639*(C$149+C$151*COS(RADIANS(J639))))</f>
        <v>-26168.410022219399</v>
      </c>
      <c r="O639" s="10"/>
      <c r="P639" s="3">
        <v>-2000</v>
      </c>
      <c r="Q639" s="3">
        <v>20</v>
      </c>
      <c r="R639" s="10">
        <f t="shared" si="270"/>
        <v>-5.2121212121212608</v>
      </c>
      <c r="S639" s="10">
        <f t="shared" si="271"/>
        <v>-4.8977918416720536</v>
      </c>
      <c r="T639" s="10">
        <f t="shared" si="272"/>
        <v>-1.7826504440004718</v>
      </c>
      <c r="U639" s="10">
        <f>(-S639*(C$150-C$151*SIN(RADIANS(Q639))))+(-T639*(C$149+K$151*COS(RADIANS(Q639))))</f>
        <v>857.05997060055029</v>
      </c>
      <c r="W639" s="10">
        <f t="shared" si="273"/>
        <v>-79.296956696106164</v>
      </c>
      <c r="X639" s="10">
        <f t="shared" si="274"/>
        <v>60.645661345252826</v>
      </c>
      <c r="Y639" s="10">
        <f t="shared" si="275"/>
        <v>-25311.350051618851</v>
      </c>
      <c r="AA639" s="3">
        <v>-2000</v>
      </c>
      <c r="AB639" s="3">
        <v>20</v>
      </c>
      <c r="AC639" s="28">
        <f t="shared" si="264"/>
        <v>-79.296956696106164</v>
      </c>
      <c r="AD639" s="28">
        <f t="shared" si="265"/>
        <v>60.645661345252826</v>
      </c>
      <c r="AE639" s="28">
        <f t="shared" si="266"/>
        <v>-25311.350051618851</v>
      </c>
      <c r="AH639" s="10">
        <v>-4000</v>
      </c>
      <c r="AI639" s="21">
        <f>AD647</f>
        <v>124.8566235785066</v>
      </c>
      <c r="AJ639" s="23">
        <f>AD646</f>
        <v>95.645722678912961</v>
      </c>
      <c r="AK639" s="26">
        <f>AD645</f>
        <v>62.4283117892533</v>
      </c>
      <c r="AL639" s="27">
        <f>AD644</f>
        <v>29.210900899593646</v>
      </c>
      <c r="AM639" s="29">
        <f>AD643</f>
        <v>0</v>
      </c>
      <c r="AN639" s="10"/>
      <c r="AO639" s="10">
        <v>-4000</v>
      </c>
      <c r="AP639" s="21">
        <f>AD647</f>
        <v>124.8566235785066</v>
      </c>
      <c r="AQ639" s="23">
        <f>AD646</f>
        <v>95.645722678912961</v>
      </c>
      <c r="AR639" s="26">
        <f>AD645</f>
        <v>62.4283117892533</v>
      </c>
      <c r="AS639" s="27">
        <f>AD644</f>
        <v>29.210900899593646</v>
      </c>
      <c r="AT639" s="29">
        <f>AD643</f>
        <v>0</v>
      </c>
    </row>
    <row r="640" spans="9:46" x14ac:dyDescent="0.25">
      <c r="I640" s="3">
        <v>-4000</v>
      </c>
      <c r="J640" s="3">
        <v>-40</v>
      </c>
      <c r="K640" s="10">
        <f t="shared" si="267"/>
        <v>-97.121212121212153</v>
      </c>
      <c r="L640" s="10">
        <f t="shared" si="268"/>
        <v>-74.399164854434105</v>
      </c>
      <c r="M640" s="10">
        <f t="shared" si="269"/>
        <v>62.4283117892533</v>
      </c>
      <c r="N640" s="10">
        <f>(L640*(C$150+C$151*SIN(RADIANS(J640))))+(-M640*(C$149+C$151*COS(RADIANS(J640))))</f>
        <v>-26168.410022219399</v>
      </c>
      <c r="O640" s="10"/>
      <c r="P640" s="3">
        <v>-2000</v>
      </c>
      <c r="Q640" s="3">
        <v>0</v>
      </c>
      <c r="R640" s="10">
        <f t="shared" si="270"/>
        <v>-5.2121212121212608</v>
      </c>
      <c r="S640" s="10">
        <f t="shared" si="271"/>
        <v>-5.2121212121212608</v>
      </c>
      <c r="T640" s="10">
        <f t="shared" si="272"/>
        <v>0</v>
      </c>
      <c r="U640" s="10">
        <f>(-S640*(C$150-C$151*SIN(RADIANS(Q640))))+(-T640*(C$149+K$151*COS(RADIANS(Q640))))</f>
        <v>521.21212121212602</v>
      </c>
      <c r="W640" s="10">
        <f t="shared" si="273"/>
        <v>-79.611286066555365</v>
      </c>
      <c r="X640" s="10">
        <f t="shared" si="274"/>
        <v>62.4283117892533</v>
      </c>
      <c r="Y640" s="10">
        <f t="shared" si="275"/>
        <v>-25647.197901007272</v>
      </c>
      <c r="AA640" s="3">
        <v>-2000</v>
      </c>
      <c r="AB640" s="3">
        <v>0</v>
      </c>
      <c r="AC640" s="25">
        <f t="shared" si="264"/>
        <v>-79.611286066555365</v>
      </c>
      <c r="AD640" s="25">
        <f t="shared" si="265"/>
        <v>62.4283117892533</v>
      </c>
      <c r="AE640" s="25">
        <f t="shared" si="266"/>
        <v>-25647.197901007272</v>
      </c>
      <c r="AH640" s="10"/>
      <c r="AI640" s="10"/>
      <c r="AJ640" s="10"/>
      <c r="AK640" s="10"/>
      <c r="AL640" s="10"/>
      <c r="AM640" s="10"/>
      <c r="AN640" s="10"/>
      <c r="AO640" s="10"/>
      <c r="AP640" s="10"/>
      <c r="AQ640" s="10"/>
      <c r="AR640" s="10"/>
      <c r="AS640" s="10"/>
      <c r="AT640" s="10"/>
    </row>
    <row r="641" spans="9:46" x14ac:dyDescent="0.25">
      <c r="I641" s="3">
        <v>-4000</v>
      </c>
      <c r="J641" s="3">
        <v>-40</v>
      </c>
      <c r="K641" s="10">
        <f t="shared" si="267"/>
        <v>-97.121212121212153</v>
      </c>
      <c r="L641" s="10">
        <f t="shared" si="268"/>
        <v>-74.399164854434105</v>
      </c>
      <c r="M641" s="10">
        <f t="shared" si="269"/>
        <v>62.4283117892533</v>
      </c>
      <c r="N641" s="10">
        <f>(L641*(C$150+C$151*SIN(RADIANS(J641))))+(-M641*(C$149+C$151*COS(RADIANS(J641))))</f>
        <v>-26168.410022219399</v>
      </c>
      <c r="O641" s="10"/>
      <c r="P641" s="3">
        <v>-2000</v>
      </c>
      <c r="Q641" s="3">
        <v>-20</v>
      </c>
      <c r="R641" s="10">
        <f t="shared" si="270"/>
        <v>-5.2121212121212608</v>
      </c>
      <c r="S641" s="10">
        <f t="shared" si="271"/>
        <v>-4.8977918416720536</v>
      </c>
      <c r="T641" s="10">
        <f t="shared" si="272"/>
        <v>1.7826504440004718</v>
      </c>
      <c r="U641" s="10">
        <f>(-S641*(C$150-C$151*SIN(RADIANS(Q641))))+(-T641*(C$149+K$151*COS(RADIANS(Q641))))</f>
        <v>122.49839773386054</v>
      </c>
      <c r="W641" s="10">
        <f t="shared" si="273"/>
        <v>-79.296956696106164</v>
      </c>
      <c r="X641" s="10">
        <f t="shared" si="274"/>
        <v>64.210962233253767</v>
      </c>
      <c r="Y641" s="10">
        <f t="shared" si="275"/>
        <v>-26045.91162448554</v>
      </c>
      <c r="AA641" s="3">
        <v>-2000</v>
      </c>
      <c r="AB641" s="3">
        <v>-20</v>
      </c>
      <c r="AC641" s="24">
        <f t="shared" si="264"/>
        <v>-79.296956696106164</v>
      </c>
      <c r="AD641" s="24">
        <f t="shared" si="265"/>
        <v>64.210962233253767</v>
      </c>
      <c r="AE641" s="24">
        <f t="shared" si="266"/>
        <v>-26045.91162448554</v>
      </c>
      <c r="AH641" s="10"/>
      <c r="AI641" s="10"/>
      <c r="AJ641" s="10"/>
      <c r="AK641" s="10"/>
      <c r="AL641" s="10"/>
      <c r="AM641" s="10"/>
      <c r="AN641" s="10"/>
      <c r="AO641" s="10"/>
      <c r="AP641" s="10"/>
      <c r="AQ641" s="10"/>
      <c r="AR641" s="10"/>
      <c r="AS641" s="10"/>
      <c r="AT641" s="10"/>
    </row>
    <row r="642" spans="9:46" x14ac:dyDescent="0.25">
      <c r="I642" s="3">
        <v>-4000</v>
      </c>
      <c r="J642" s="3">
        <v>-40</v>
      </c>
      <c r="K642" s="10">
        <f t="shared" si="267"/>
        <v>-97.121212121212153</v>
      </c>
      <c r="L642" s="10">
        <f t="shared" si="268"/>
        <v>-74.399164854434105</v>
      </c>
      <c r="M642" s="10">
        <f t="shared" si="269"/>
        <v>62.4283117892533</v>
      </c>
      <c r="N642" s="10">
        <f>(L642*(C$150+C$151*SIN(RADIANS(J642))))+(-M642*(C$149+C$151*COS(RADIANS(J642))))</f>
        <v>-26168.410022219399</v>
      </c>
      <c r="O642" s="10"/>
      <c r="P642" s="3">
        <v>-2000</v>
      </c>
      <c r="Q642" s="3">
        <v>-40</v>
      </c>
      <c r="R642" s="10">
        <f t="shared" si="270"/>
        <v>-5.2121212121212608</v>
      </c>
      <c r="S642" s="10">
        <f t="shared" si="271"/>
        <v>-3.9927164914080437</v>
      </c>
      <c r="T642" s="10">
        <f t="shared" si="272"/>
        <v>3.3502869353359328</v>
      </c>
      <c r="U642" s="10">
        <f>(-S642*(C$150-C$151*SIN(RADIANS(Q642))))+(-T642*(C$149+K$151*COS(RADIANS(Q642))))</f>
        <v>-349.16756249315529</v>
      </c>
      <c r="W642" s="10">
        <f t="shared" si="273"/>
        <v>-78.391881345842151</v>
      </c>
      <c r="X642" s="10">
        <f t="shared" si="274"/>
        <v>65.77859872458923</v>
      </c>
      <c r="Y642" s="10">
        <f t="shared" si="275"/>
        <v>-26517.577584712555</v>
      </c>
      <c r="AA642" s="3">
        <v>-2000</v>
      </c>
      <c r="AB642" s="3">
        <v>-40</v>
      </c>
      <c r="AC642" s="22">
        <f t="shared" si="264"/>
        <v>-78.391881345842151</v>
      </c>
      <c r="AD642" s="22">
        <f t="shared" si="265"/>
        <v>65.77859872458923</v>
      </c>
      <c r="AE642" s="22">
        <f t="shared" si="266"/>
        <v>-26517.577584712555</v>
      </c>
      <c r="AH642" s="10" t="s">
        <v>92</v>
      </c>
      <c r="AI642" s="10">
        <v>-40</v>
      </c>
      <c r="AJ642" s="10">
        <v>-20</v>
      </c>
      <c r="AK642" s="10">
        <v>0</v>
      </c>
      <c r="AL642" s="10">
        <v>20</v>
      </c>
      <c r="AM642" s="10">
        <v>40</v>
      </c>
      <c r="AN642" s="10"/>
      <c r="AO642" s="10"/>
      <c r="AP642" s="10">
        <v>-40</v>
      </c>
      <c r="AQ642" s="10">
        <v>-20</v>
      </c>
      <c r="AR642" s="10">
        <v>0</v>
      </c>
      <c r="AS642" s="10">
        <v>20</v>
      </c>
      <c r="AT642" s="10">
        <v>40</v>
      </c>
    </row>
    <row r="643" spans="9:46" x14ac:dyDescent="0.25">
      <c r="I643" s="3">
        <v>-4000</v>
      </c>
      <c r="J643" s="3">
        <v>-40</v>
      </c>
      <c r="K643" s="10">
        <f t="shared" si="267"/>
        <v>-97.121212121212153</v>
      </c>
      <c r="L643" s="10">
        <f t="shared" si="268"/>
        <v>-74.399164854434105</v>
      </c>
      <c r="M643" s="10">
        <f t="shared" si="269"/>
        <v>62.4283117892533</v>
      </c>
      <c r="N643" s="10">
        <f>(L643*(C$150+C$151*SIN(RADIANS(J643))))+(-M643*(C$149+C$151*COS(RADIANS(J643))))</f>
        <v>-26168.410022219399</v>
      </c>
      <c r="O643" s="10"/>
      <c r="P643" s="3">
        <v>-4000</v>
      </c>
      <c r="Q643" s="3">
        <v>40</v>
      </c>
      <c r="R643" s="10">
        <f t="shared" si="270"/>
        <v>-97.121212121212153</v>
      </c>
      <c r="S643" s="10">
        <f t="shared" si="271"/>
        <v>-74.399164854434105</v>
      </c>
      <c r="T643" s="10">
        <f t="shared" si="272"/>
        <v>-62.4283117892533</v>
      </c>
      <c r="U643" s="10">
        <f>(-S643*(C$150-C$151*SIN(RADIANS(Q643))))+(-T643*(C$149+K$151*COS(RADIANS(Q643))))</f>
        <v>21386.123888273753</v>
      </c>
      <c r="W643" s="10">
        <f t="shared" si="273"/>
        <v>-148.79832970886821</v>
      </c>
      <c r="X643" s="10">
        <f t="shared" si="274"/>
        <v>0</v>
      </c>
      <c r="Y643" s="10">
        <f t="shared" si="275"/>
        <v>-4782.2861339456467</v>
      </c>
      <c r="AA643" s="3">
        <v>-4000</v>
      </c>
      <c r="AB643" s="3">
        <v>40</v>
      </c>
      <c r="AC643" s="15">
        <f t="shared" si="264"/>
        <v>-148.79832970886821</v>
      </c>
      <c r="AD643" s="15">
        <f t="shared" si="265"/>
        <v>0</v>
      </c>
      <c r="AE643" s="15">
        <f t="shared" si="266"/>
        <v>-4782.2861339456467</v>
      </c>
      <c r="AH643" s="10">
        <v>4000</v>
      </c>
      <c r="AI643" s="21">
        <f>AE631</f>
        <v>-13155.828187445535</v>
      </c>
      <c r="AJ643" s="23">
        <f>AE630</f>
        <v>-30733.611937766134</v>
      </c>
      <c r="AK643" s="26">
        <f>AE629</f>
        <v>-45592.652446461827</v>
      </c>
      <c r="AL643" s="27">
        <f>AE628</f>
        <v>-58108.842647507059</v>
      </c>
      <c r="AM643" s="29">
        <f>AE627</f>
        <v>-68940.657798766901</v>
      </c>
      <c r="AN643" s="10"/>
      <c r="AO643" s="10">
        <v>4000</v>
      </c>
      <c r="AP643" s="21">
        <f>AE631</f>
        <v>-13155.828187445535</v>
      </c>
      <c r="AQ643" s="23">
        <f>AE630</f>
        <v>-30733.611937766134</v>
      </c>
      <c r="AR643" s="26">
        <f>AE629</f>
        <v>-45592.652446461827</v>
      </c>
      <c r="AS643" s="27">
        <f>AE628</f>
        <v>-58108.842647507059</v>
      </c>
      <c r="AT643" s="29">
        <f>AE627</f>
        <v>-68940.657798766901</v>
      </c>
    </row>
    <row r="644" spans="9:46" x14ac:dyDescent="0.25">
      <c r="I644" s="3">
        <v>-4000</v>
      </c>
      <c r="J644" s="3">
        <v>-40</v>
      </c>
      <c r="K644" s="10">
        <f t="shared" si="267"/>
        <v>-97.121212121212153</v>
      </c>
      <c r="L644" s="10">
        <f t="shared" si="268"/>
        <v>-74.399164854434105</v>
      </c>
      <c r="M644" s="10">
        <f t="shared" si="269"/>
        <v>62.4283117892533</v>
      </c>
      <c r="N644" s="10">
        <f>(L644*(C$150+C$151*SIN(RADIANS(J644))))+(-M644*(C$149+C$151*COS(RADIANS(J644))))</f>
        <v>-26168.410022219399</v>
      </c>
      <c r="O644" s="10"/>
      <c r="P644" s="3">
        <v>-4000</v>
      </c>
      <c r="Q644" s="3">
        <v>20</v>
      </c>
      <c r="R644" s="10">
        <f t="shared" si="270"/>
        <v>-97.121212121212153</v>
      </c>
      <c r="S644" s="10">
        <f t="shared" si="271"/>
        <v>-91.264086352085982</v>
      </c>
      <c r="T644" s="10">
        <f t="shared" si="272"/>
        <v>-33.217410889659654</v>
      </c>
      <c r="U644" s="10">
        <f>(-S644*(C$150-C$151*SIN(RADIANS(Q644))))+(-T644*(C$149+K$151*COS(RADIANS(Q644))))</f>
        <v>15970.216312643828</v>
      </c>
      <c r="W644" s="10">
        <f t="shared" si="273"/>
        <v>-165.6632512065201</v>
      </c>
      <c r="X644" s="10">
        <f t="shared" si="274"/>
        <v>29.210900899593646</v>
      </c>
      <c r="Y644" s="10">
        <f t="shared" si="275"/>
        <v>-10198.193709575571</v>
      </c>
      <c r="AA644" s="3">
        <v>-4000</v>
      </c>
      <c r="AB644" s="3">
        <v>20</v>
      </c>
      <c r="AC644" s="28">
        <f t="shared" si="264"/>
        <v>-165.6632512065201</v>
      </c>
      <c r="AD644" s="28">
        <f t="shared" si="265"/>
        <v>29.210900899593646</v>
      </c>
      <c r="AE644" s="28">
        <f t="shared" si="266"/>
        <v>-10198.193709575571</v>
      </c>
      <c r="AH644" s="10">
        <v>2000</v>
      </c>
      <c r="AI644" s="21">
        <f>AE636</f>
        <v>-25470.074897233088</v>
      </c>
      <c r="AJ644" s="23">
        <f>AE635</f>
        <v>-26413.406817687119</v>
      </c>
      <c r="AK644" s="26">
        <f>AE634</f>
        <v>-27210.83426464365</v>
      </c>
      <c r="AL644" s="27">
        <f>AE633</f>
        <v>-27882.5299634205</v>
      </c>
      <c r="AM644" s="29">
        <f>AE632</f>
        <v>-28463.831743768926</v>
      </c>
      <c r="AO644" s="10">
        <v>2000</v>
      </c>
      <c r="AP644" s="21">
        <f>AE636</f>
        <v>-25470.074897233088</v>
      </c>
      <c r="AQ644" s="23">
        <f>AE635</f>
        <v>-26413.406817687119</v>
      </c>
      <c r="AR644" s="26">
        <f>AE634</f>
        <v>-27210.83426464365</v>
      </c>
      <c r="AS644" s="27">
        <f>AE633</f>
        <v>-27882.5299634205</v>
      </c>
      <c r="AT644" s="29">
        <f>AE632</f>
        <v>-28463.831743768926</v>
      </c>
    </row>
    <row r="645" spans="9:46" x14ac:dyDescent="0.25">
      <c r="I645" s="3">
        <v>-4000</v>
      </c>
      <c r="J645" s="3">
        <v>-40</v>
      </c>
      <c r="K645" s="10">
        <f t="shared" si="267"/>
        <v>-97.121212121212153</v>
      </c>
      <c r="L645" s="10">
        <f t="shared" si="268"/>
        <v>-74.399164854434105</v>
      </c>
      <c r="M645" s="10">
        <f t="shared" si="269"/>
        <v>62.4283117892533</v>
      </c>
      <c r="N645" s="10">
        <f>(L645*(C$150+C$151*SIN(RADIANS(J645))))+(-M645*(C$149+C$151*COS(RADIANS(J645))))</f>
        <v>-26168.410022219399</v>
      </c>
      <c r="O645" s="10"/>
      <c r="P645" s="3">
        <v>-4000</v>
      </c>
      <c r="Q645" s="3">
        <v>0</v>
      </c>
      <c r="R645" s="10">
        <f t="shared" si="270"/>
        <v>-97.121212121212153</v>
      </c>
      <c r="S645" s="10">
        <f t="shared" si="271"/>
        <v>-97.121212121212153</v>
      </c>
      <c r="T645" s="10">
        <f t="shared" si="272"/>
        <v>0</v>
      </c>
      <c r="U645" s="10">
        <f>(-S645*(C$150-C$151*SIN(RADIANS(Q645))))+(-T645*(C$149+K$151*COS(RADIANS(Q645))))</f>
        <v>9712.1212121212156</v>
      </c>
      <c r="W645" s="10">
        <f t="shared" si="273"/>
        <v>-171.52037697564626</v>
      </c>
      <c r="X645" s="10">
        <f t="shared" si="274"/>
        <v>62.4283117892533</v>
      </c>
      <c r="Y645" s="10">
        <f t="shared" si="275"/>
        <v>-16456.288810098184</v>
      </c>
      <c r="AA645" s="3">
        <v>-4000</v>
      </c>
      <c r="AB645" s="3">
        <v>0</v>
      </c>
      <c r="AC645" s="25">
        <f t="shared" si="264"/>
        <v>-171.52037697564626</v>
      </c>
      <c r="AD645" s="25">
        <f t="shared" si="265"/>
        <v>62.4283117892533</v>
      </c>
      <c r="AE645" s="25">
        <f t="shared" si="266"/>
        <v>-16456.288810098184</v>
      </c>
      <c r="AH645" s="10">
        <v>0</v>
      </c>
      <c r="AI645" s="20"/>
      <c r="AJ645" s="20"/>
      <c r="AK645" s="20"/>
      <c r="AL645" s="20"/>
      <c r="AM645" s="20"/>
      <c r="AO645" s="10">
        <v>0</v>
      </c>
      <c r="AP645" s="20"/>
      <c r="AQ645" s="20"/>
      <c r="AR645" s="20"/>
      <c r="AS645" s="20"/>
      <c r="AT645" s="20"/>
    </row>
    <row r="646" spans="9:46" x14ac:dyDescent="0.25">
      <c r="I646" s="3">
        <v>-4000</v>
      </c>
      <c r="J646" s="3">
        <v>-40</v>
      </c>
      <c r="K646" s="10">
        <f t="shared" si="267"/>
        <v>-97.121212121212153</v>
      </c>
      <c r="L646" s="10">
        <f t="shared" si="268"/>
        <v>-74.399164854434105</v>
      </c>
      <c r="M646" s="10">
        <f t="shared" si="269"/>
        <v>62.4283117892533</v>
      </c>
      <c r="N646" s="10">
        <f>(L646*(C$150+C$151*SIN(RADIANS(J646))))+(-M646*(C$149+C$151*COS(RADIANS(J646))))</f>
        <v>-26168.410022219399</v>
      </c>
      <c r="O646" s="10"/>
      <c r="P646" s="3">
        <v>-4000</v>
      </c>
      <c r="Q646" s="3">
        <v>-20</v>
      </c>
      <c r="R646" s="10">
        <f t="shared" si="270"/>
        <v>-97.121212121212153</v>
      </c>
      <c r="S646" s="10">
        <f t="shared" si="271"/>
        <v>-91.264086352085982</v>
      </c>
      <c r="T646" s="10">
        <f t="shared" si="272"/>
        <v>33.217410889659654</v>
      </c>
      <c r="U646" s="10">
        <f>(-S646*(C$150-C$151*SIN(RADIANS(Q646))))+(-T646*(C$149+K$151*COS(RADIANS(Q646))))</f>
        <v>2282.6009577733676</v>
      </c>
      <c r="W646" s="10">
        <f t="shared" si="273"/>
        <v>-165.6632512065201</v>
      </c>
      <c r="X646" s="10">
        <f t="shared" si="274"/>
        <v>95.645722678912961</v>
      </c>
      <c r="Y646" s="10">
        <f t="shared" si="275"/>
        <v>-23885.809064446032</v>
      </c>
      <c r="AA646" s="3">
        <v>-4000</v>
      </c>
      <c r="AB646" s="3">
        <v>-20</v>
      </c>
      <c r="AC646" s="24">
        <f t="shared" si="264"/>
        <v>-165.6632512065201</v>
      </c>
      <c r="AD646" s="24">
        <f t="shared" si="265"/>
        <v>95.645722678912961</v>
      </c>
      <c r="AE646" s="24">
        <f t="shared" si="266"/>
        <v>-23885.809064446032</v>
      </c>
      <c r="AH646" s="10">
        <v>-2000</v>
      </c>
      <c r="AI646" s="21">
        <f>AE642</f>
        <v>-26517.577584712555</v>
      </c>
      <c r="AJ646" s="23">
        <f>AE641</f>
        <v>-26045.91162448554</v>
      </c>
      <c r="AK646" s="26">
        <f>AE640</f>
        <v>-25647.197901007272</v>
      </c>
      <c r="AL646" s="27">
        <f>AE639</f>
        <v>-25311.350051618851</v>
      </c>
      <c r="AM646" s="29">
        <f>AE638</f>
        <v>-25020.699161444634</v>
      </c>
      <c r="AO646" s="10">
        <v>-2000</v>
      </c>
      <c r="AP646" s="21">
        <f>AE642</f>
        <v>-26517.577584712555</v>
      </c>
      <c r="AQ646" s="23">
        <f>AE641</f>
        <v>-26045.91162448554</v>
      </c>
      <c r="AR646" s="26">
        <f>AE640</f>
        <v>-25647.197901007272</v>
      </c>
      <c r="AS646" s="27">
        <f>AE639</f>
        <v>-25311.350051618851</v>
      </c>
      <c r="AT646" s="29">
        <f>AE638</f>
        <v>-25020.699161444634</v>
      </c>
    </row>
    <row r="647" spans="9:46" x14ac:dyDescent="0.25">
      <c r="I647" s="3">
        <v>-4000</v>
      </c>
      <c r="J647" s="3">
        <v>-40</v>
      </c>
      <c r="K647" s="10">
        <f t="shared" si="267"/>
        <v>-97.121212121212153</v>
      </c>
      <c r="L647" s="10">
        <f t="shared" si="268"/>
        <v>-74.399164854434105</v>
      </c>
      <c r="M647" s="10">
        <f t="shared" si="269"/>
        <v>62.4283117892533</v>
      </c>
      <c r="N647" s="10">
        <f>(L647*(C$150+C$151*SIN(RADIANS(J647))))+(-M647*(C$149+C$151*COS(RADIANS(J647))))</f>
        <v>-26168.410022219399</v>
      </c>
      <c r="O647" s="10"/>
      <c r="P647" s="3">
        <v>-4000</v>
      </c>
      <c r="Q647" s="3">
        <v>-40</v>
      </c>
      <c r="R647" s="10">
        <f t="shared" si="270"/>
        <v>-97.121212121212153</v>
      </c>
      <c r="S647" s="10">
        <f t="shared" si="271"/>
        <v>-74.399164854434105</v>
      </c>
      <c r="T647" s="10">
        <f t="shared" si="272"/>
        <v>62.4283117892533</v>
      </c>
      <c r="U647" s="10">
        <f>(-S647*(C$150-C$151*SIN(RADIANS(Q647))))+(-T647*(C$149+K$151*COS(RADIANS(Q647))))</f>
        <v>-6506.2909173869321</v>
      </c>
      <c r="W647" s="10">
        <f t="shared" si="273"/>
        <v>-148.79832970886821</v>
      </c>
      <c r="X647" s="10">
        <f t="shared" si="274"/>
        <v>124.8566235785066</v>
      </c>
      <c r="Y647" s="10">
        <f t="shared" si="275"/>
        <v>-32674.700939606329</v>
      </c>
      <c r="AA647" s="3">
        <v>-4000</v>
      </c>
      <c r="AB647" s="3">
        <v>-40</v>
      </c>
      <c r="AC647" s="22">
        <f t="shared" si="264"/>
        <v>-148.79832970886821</v>
      </c>
      <c r="AD647" s="22">
        <f t="shared" si="265"/>
        <v>124.8566235785066</v>
      </c>
      <c r="AE647" s="22">
        <f t="shared" si="266"/>
        <v>-32674.700939606329</v>
      </c>
      <c r="AH647" s="10">
        <v>-4000</v>
      </c>
      <c r="AI647" s="21">
        <f>AE647</f>
        <v>-32674.700939606329</v>
      </c>
      <c r="AJ647" s="23">
        <f>AE646</f>
        <v>-23885.809064446032</v>
      </c>
      <c r="AK647" s="26">
        <f>AE645</f>
        <v>-16456.288810098184</v>
      </c>
      <c r="AL647" s="27">
        <f>AE644</f>
        <v>-10198.193709575571</v>
      </c>
      <c r="AM647" s="29">
        <f>AE643</f>
        <v>-4782.2861339456467</v>
      </c>
      <c r="AO647" s="10">
        <v>-4000</v>
      </c>
      <c r="AP647" s="21">
        <f>AE647</f>
        <v>-32674.700939606329</v>
      </c>
      <c r="AQ647" s="23">
        <f>AE646</f>
        <v>-23885.809064446032</v>
      </c>
      <c r="AR647" s="26">
        <f>AE645</f>
        <v>-16456.288810098184</v>
      </c>
      <c r="AS647" s="27">
        <f>AE644</f>
        <v>-10198.193709575571</v>
      </c>
      <c r="AT647" s="29">
        <f>AE643</f>
        <v>-4782.2861339456467</v>
      </c>
    </row>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E14FF-D179-4F12-B2F6-D7648284486D}">
  <dimension ref="A18:G36"/>
  <sheetViews>
    <sheetView topLeftCell="A4" workbookViewId="0">
      <selection activeCell="K26" sqref="K26"/>
    </sheetView>
  </sheetViews>
  <sheetFormatPr baseColWidth="10" defaultRowHeight="15" x14ac:dyDescent="0.25"/>
  <cols>
    <col min="1" max="16384" width="11.42578125" style="3"/>
  </cols>
  <sheetData>
    <row r="18" spans="1:3" x14ac:dyDescent="0.25">
      <c r="A18" s="5"/>
      <c r="B18" s="5"/>
    </row>
    <row r="19" spans="1:3" x14ac:dyDescent="0.25">
      <c r="A19" s="5" t="s">
        <v>16</v>
      </c>
      <c r="B19" s="5" t="s">
        <v>17</v>
      </c>
    </row>
    <row r="20" spans="1:3" x14ac:dyDescent="0.25">
      <c r="A20" s="5">
        <v>9.9999999998333335E-6</v>
      </c>
      <c r="B20" s="5">
        <v>0.99999999995</v>
      </c>
    </row>
    <row r="21" spans="1:3" x14ac:dyDescent="0.25">
      <c r="A21" s="5">
        <v>0.15644434191581494</v>
      </c>
      <c r="B21" s="5">
        <v>0.9876867762011029</v>
      </c>
    </row>
    <row r="22" spans="1:3" x14ac:dyDescent="0.25">
      <c r="A22" s="5">
        <v>0.30902650492465938</v>
      </c>
      <c r="B22" s="5">
        <v>0.95105342607765708</v>
      </c>
    </row>
    <row r="23" spans="1:3" x14ac:dyDescent="0.25">
      <c r="A23" s="5">
        <v>0.45399940978208897</v>
      </c>
      <c r="B23" s="5">
        <v>0.89100198423882027</v>
      </c>
    </row>
    <row r="24" spans="1:3" x14ac:dyDescent="0.25">
      <c r="A24" s="5">
        <v>0.5877933424330275</v>
      </c>
      <c r="B24" s="5">
        <v>0.80901111648197377</v>
      </c>
    </row>
    <row r="25" spans="1:3" x14ac:dyDescent="0.25">
      <c r="A25" s="5">
        <v>0.70711385221900391</v>
      </c>
      <c r="B25" s="5">
        <v>0.70709971008338046</v>
      </c>
    </row>
    <row r="26" spans="1:3" x14ac:dyDescent="0.25">
      <c r="A26" s="5">
        <v>0.8090228721870194</v>
      </c>
      <c r="B26" s="5">
        <v>0.58777716209314024</v>
      </c>
    </row>
    <row r="27" spans="1:3" x14ac:dyDescent="0.25">
      <c r="A27" s="5">
        <v>0.89101106404881492</v>
      </c>
      <c r="B27" s="5">
        <v>0.45398158965160551</v>
      </c>
    </row>
    <row r="28" spans="1:3" x14ac:dyDescent="0.25">
      <c r="A28" s="5">
        <v>0.9510596064175445</v>
      </c>
      <c r="B28" s="5">
        <v>0.30900748379433379</v>
      </c>
    </row>
    <row r="29" spans="1:3" x14ac:dyDescent="0.25">
      <c r="A29" s="5">
        <v>0.98768990489040365</v>
      </c>
      <c r="B29" s="5">
        <v>0.15642458814900334</v>
      </c>
    </row>
    <row r="30" spans="1:3" x14ac:dyDescent="0.25">
      <c r="A30" s="5">
        <v>0.99999999995</v>
      </c>
      <c r="B30" s="5">
        <v>9.9999999997380576E-6</v>
      </c>
    </row>
    <row r="31" spans="1:3" x14ac:dyDescent="0.25">
      <c r="A31" s="5"/>
      <c r="B31" s="5"/>
    </row>
    <row r="32" spans="1:3" x14ac:dyDescent="0.25">
      <c r="A32" s="3" cm="1">
        <f t="array" ref="A32:C32">LINEST(B20:B30,A20:A30^{1,2})</f>
        <v>-1.4163086197563823</v>
      </c>
      <c r="B32" s="3">
        <v>0.6123616944562017</v>
      </c>
      <c r="C32" s="3">
        <v>0.94965648396548286</v>
      </c>
    </row>
    <row r="33" spans="1:7" x14ac:dyDescent="0.25">
      <c r="A33" s="5"/>
      <c r="B33" s="5"/>
    </row>
    <row r="34" spans="1:7" x14ac:dyDescent="0.25">
      <c r="A34" s="5"/>
      <c r="B34" s="5"/>
    </row>
    <row r="35" spans="1:7" x14ac:dyDescent="0.25">
      <c r="E35" s="3" t="s">
        <v>21</v>
      </c>
      <c r="F35" s="3" t="s">
        <v>22</v>
      </c>
      <c r="G35" s="3" t="s">
        <v>23</v>
      </c>
    </row>
    <row r="36" spans="1:7" x14ac:dyDescent="0.25">
      <c r="D36" s="3" t="s">
        <v>64</v>
      </c>
      <c r="E36" s="19">
        <f t="array" ref="E36:G36">LINEST(B20:B30,A20:A30^{1,2})</f>
        <v>-1.4163086197563823</v>
      </c>
      <c r="F36" s="19">
        <v>0.6123616944562017</v>
      </c>
      <c r="G36" s="19">
        <v>0.94965648396548286</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Rev history</vt:lpstr>
      <vt:lpstr>Table creation</vt:lpstr>
      <vt:lpstr>Range formula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Jørn</dc:creator>
  <cp:lastModifiedBy>Jørn</cp:lastModifiedBy>
  <dcterms:created xsi:type="dcterms:W3CDTF">2021-03-15T12:00:03Z</dcterms:created>
  <dcterms:modified xsi:type="dcterms:W3CDTF">2021-05-04T15:14:08Z</dcterms:modified>
</cp:coreProperties>
</file>