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gu\satGndStat\exportDrawing\"/>
    </mc:Choice>
  </mc:AlternateContent>
  <bookViews>
    <workbookView xWindow="0" yWindow="0" windowWidth="19200" windowHeight="12090"/>
  </bookViews>
  <sheets>
    <sheet name="TheoryPur" sheetId="1" r:id="rId1"/>
    <sheet name="RealP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E16" i="1"/>
  <c r="G2" i="2"/>
  <c r="G3" i="2"/>
  <c r="G4" i="2"/>
  <c r="G5" i="2"/>
  <c r="G6" i="2"/>
  <c r="G7" i="2"/>
  <c r="G12" i="2" s="1"/>
  <c r="G8" i="2"/>
  <c r="G1" i="2"/>
  <c r="E2" i="1" l="1"/>
  <c r="F2" i="1" s="1"/>
  <c r="E3" i="1"/>
  <c r="F3" i="1" s="1"/>
  <c r="E4" i="1"/>
  <c r="F4" i="1" s="1"/>
  <c r="E5" i="1"/>
  <c r="F5" i="1" s="1"/>
  <c r="E6" i="1"/>
  <c r="F6" i="1" s="1"/>
  <c r="E10" i="1"/>
  <c r="F10" i="1" s="1"/>
  <c r="E11" i="1"/>
  <c r="F11" i="1" s="1"/>
  <c r="E12" i="1"/>
  <c r="F12" i="1" s="1"/>
  <c r="E13" i="1"/>
  <c r="F13" i="1" s="1"/>
  <c r="E7" i="1"/>
  <c r="F7" i="1" s="1"/>
  <c r="E8" i="1"/>
  <c r="F8" i="1" s="1"/>
  <c r="E9" i="1"/>
  <c r="F9" i="1" s="1"/>
  <c r="E1" i="1"/>
  <c r="F1" i="1" s="1"/>
  <c r="F16" i="1" l="1"/>
  <c r="F1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9" sqref="H9"/>
    </sheetView>
  </sheetViews>
  <sheetFormatPr defaultRowHeight="18.75" x14ac:dyDescent="0.3"/>
  <cols>
    <col min="1" max="1" width="11.7109375" style="1" customWidth="1"/>
    <col min="2" max="2" width="11.5703125" style="1" customWidth="1"/>
    <col min="3" max="3" width="11.140625" style="1" customWidth="1"/>
    <col min="4" max="4" width="7.42578125" style="1" customWidth="1"/>
    <col min="5" max="5" width="16.85546875" style="1" customWidth="1"/>
    <col min="6" max="6" width="12.5703125" style="1" customWidth="1"/>
    <col min="7" max="7" width="9.140625" style="1"/>
    <col min="8" max="8" width="14.28515625" style="1" bestFit="1" customWidth="1"/>
    <col min="9" max="16384" width="9.140625" style="1"/>
  </cols>
  <sheetData>
    <row r="1" spans="1:8" x14ac:dyDescent="0.3">
      <c r="A1" s="1">
        <v>107</v>
      </c>
      <c r="B1" s="1">
        <v>107</v>
      </c>
      <c r="C1" s="1">
        <v>15</v>
      </c>
      <c r="D1" s="1">
        <v>1</v>
      </c>
      <c r="E1" s="1">
        <f>A1*B1*C1*D1</f>
        <v>171735</v>
      </c>
      <c r="F1" s="1">
        <f t="shared" ref="F1:F13" si="0">E1*$H$14*10^-9</f>
        <v>0.46368450000000005</v>
      </c>
    </row>
    <row r="2" spans="1:8" x14ac:dyDescent="0.3">
      <c r="A2" s="1">
        <v>114</v>
      </c>
      <c r="B2" s="1">
        <v>280</v>
      </c>
      <c r="C2" s="1">
        <v>31.5</v>
      </c>
      <c r="D2" s="1">
        <v>1</v>
      </c>
      <c r="E2" s="1">
        <f t="shared" ref="E2:E6" si="1">A2*B2*C2*D2</f>
        <v>1005480</v>
      </c>
      <c r="F2" s="1">
        <f t="shared" si="0"/>
        <v>2.7147960000000002</v>
      </c>
    </row>
    <row r="3" spans="1:8" x14ac:dyDescent="0.3">
      <c r="A3" s="1">
        <v>114</v>
      </c>
      <c r="B3" s="1">
        <v>280</v>
      </c>
      <c r="C3" s="1">
        <v>31.5</v>
      </c>
      <c r="D3" s="1">
        <v>1</v>
      </c>
      <c r="E3" s="1">
        <f t="shared" si="1"/>
        <v>1005480</v>
      </c>
      <c r="F3" s="1">
        <f t="shared" si="0"/>
        <v>2.7147960000000002</v>
      </c>
    </row>
    <row r="4" spans="1:8" x14ac:dyDescent="0.3">
      <c r="A4" s="1">
        <v>310</v>
      </c>
      <c r="B4" s="1">
        <v>160</v>
      </c>
      <c r="C4" s="1">
        <v>15</v>
      </c>
      <c r="D4" s="1">
        <v>1</v>
      </c>
      <c r="E4" s="1">
        <f t="shared" si="1"/>
        <v>744000</v>
      </c>
      <c r="F4" s="1">
        <f t="shared" si="0"/>
        <v>2.0087999999999999</v>
      </c>
    </row>
    <row r="5" spans="1:8" x14ac:dyDescent="0.3">
      <c r="A5" s="1">
        <v>310</v>
      </c>
      <c r="B5" s="1">
        <v>160</v>
      </c>
      <c r="C5" s="1">
        <v>15</v>
      </c>
      <c r="D5" s="1">
        <v>1</v>
      </c>
      <c r="E5" s="1">
        <f t="shared" si="1"/>
        <v>744000</v>
      </c>
      <c r="F5" s="1">
        <f t="shared" si="0"/>
        <v>2.0087999999999999</v>
      </c>
    </row>
    <row r="6" spans="1:8" x14ac:dyDescent="0.3">
      <c r="A6" s="1">
        <v>410</v>
      </c>
      <c r="B6" s="1">
        <v>410</v>
      </c>
      <c r="C6" s="1">
        <v>15</v>
      </c>
      <c r="D6" s="1">
        <v>1</v>
      </c>
      <c r="E6" s="1">
        <f t="shared" si="1"/>
        <v>2521500</v>
      </c>
      <c r="F6" s="1">
        <f t="shared" si="0"/>
        <v>6.8080500000000006</v>
      </c>
    </row>
    <row r="7" spans="1:8" x14ac:dyDescent="0.3">
      <c r="A7" s="1">
        <v>160</v>
      </c>
      <c r="B7" s="1">
        <v>434.5</v>
      </c>
      <c r="C7" s="1">
        <v>15</v>
      </c>
      <c r="D7" s="1">
        <v>1</v>
      </c>
      <c r="E7" s="1">
        <f>A7*B7*C7*D7</f>
        <v>1042800</v>
      </c>
      <c r="F7" s="1">
        <f t="shared" si="0"/>
        <v>2.8155600000000001</v>
      </c>
    </row>
    <row r="8" spans="1:8" x14ac:dyDescent="0.3">
      <c r="A8" s="1">
        <v>290</v>
      </c>
      <c r="B8" s="1">
        <v>290</v>
      </c>
      <c r="C8" s="1">
        <v>15</v>
      </c>
      <c r="D8" s="1">
        <v>1</v>
      </c>
      <c r="E8" s="1">
        <f>A8*B8*C8*D8</f>
        <v>1261500</v>
      </c>
      <c r="F8" s="1">
        <f t="shared" si="0"/>
        <v>3.40605</v>
      </c>
    </row>
    <row r="9" spans="1:8" x14ac:dyDescent="0.3">
      <c r="A9" s="1">
        <v>290</v>
      </c>
      <c r="B9" s="1">
        <v>290</v>
      </c>
      <c r="C9" s="1">
        <v>15</v>
      </c>
      <c r="D9" s="1">
        <v>1</v>
      </c>
      <c r="E9" s="1">
        <f>A9*B9*C9*D9</f>
        <v>1261500</v>
      </c>
      <c r="F9" s="1">
        <f t="shared" si="0"/>
        <v>3.40605</v>
      </c>
    </row>
    <row r="10" spans="1:8" x14ac:dyDescent="0.3">
      <c r="A10" s="1">
        <v>47.5</v>
      </c>
      <c r="B10" s="1">
        <v>47.5</v>
      </c>
      <c r="C10" s="1">
        <v>110</v>
      </c>
      <c r="D10" s="1">
        <v>3.14</v>
      </c>
      <c r="E10" s="1">
        <f>A10*B10*D10*C10</f>
        <v>779308.75</v>
      </c>
      <c r="F10" s="1">
        <f t="shared" si="0"/>
        <v>2.1041336250000002</v>
      </c>
    </row>
    <row r="11" spans="1:8" x14ac:dyDescent="0.3">
      <c r="A11" s="1">
        <v>47.5</v>
      </c>
      <c r="B11" s="1">
        <v>47.5</v>
      </c>
      <c r="C11" s="1">
        <v>110</v>
      </c>
      <c r="D11" s="1">
        <v>3.14</v>
      </c>
      <c r="E11" s="1">
        <f>A11*B11*D11*C11</f>
        <v>779308.75</v>
      </c>
      <c r="F11" s="1">
        <f t="shared" si="0"/>
        <v>2.1041336250000002</v>
      </c>
    </row>
    <row r="12" spans="1:8" x14ac:dyDescent="0.3">
      <c r="A12" s="1">
        <v>44</v>
      </c>
      <c r="B12" s="1">
        <v>44</v>
      </c>
      <c r="C12" s="1">
        <v>110</v>
      </c>
      <c r="D12" s="1">
        <v>3.14</v>
      </c>
      <c r="E12" s="1">
        <f>A12*B12*D12*C12</f>
        <v>668694.4</v>
      </c>
      <c r="F12" s="1">
        <f t="shared" si="0"/>
        <v>1.80547488</v>
      </c>
    </row>
    <row r="13" spans="1:8" x14ac:dyDescent="0.3">
      <c r="A13" s="1">
        <v>44</v>
      </c>
      <c r="B13" s="1">
        <v>44</v>
      </c>
      <c r="C13" s="1">
        <v>110</v>
      </c>
      <c r="D13" s="1">
        <v>3.14</v>
      </c>
      <c r="E13" s="1">
        <f>A13*B13*D13*C13</f>
        <v>668694.4</v>
      </c>
      <c r="F13" s="1">
        <f t="shared" si="0"/>
        <v>1.80547488</v>
      </c>
    </row>
    <row r="14" spans="1:8" x14ac:dyDescent="0.3">
      <c r="H14" s="1">
        <v>2700</v>
      </c>
    </row>
    <row r="16" spans="1:8" x14ac:dyDescent="0.3">
      <c r="E16" s="1">
        <f>SUM(E1:E13) * 10^-9 *2700</f>
        <v>34.165803510000003</v>
      </c>
      <c r="F16" s="1">
        <f>SUM(F1:F13)</f>
        <v>34.165803510000003</v>
      </c>
      <c r="H16" s="1">
        <f>F16*90000</f>
        <v>3074922.3159000003</v>
      </c>
    </row>
    <row r="19" spans="6:6" x14ac:dyDescent="0.3">
      <c r="F19" s="1">
        <f>F16-F8-F9-F12</f>
        <v>25.548228630000004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37" sqref="C37"/>
    </sheetView>
  </sheetViews>
  <sheetFormatPr defaultRowHeight="15" x14ac:dyDescent="0.25"/>
  <sheetData>
    <row r="1" spans="1:9" x14ac:dyDescent="0.25">
      <c r="A1">
        <v>115</v>
      </c>
      <c r="B1">
        <v>115</v>
      </c>
      <c r="C1">
        <v>16</v>
      </c>
      <c r="D1">
        <v>1</v>
      </c>
      <c r="E1">
        <v>1</v>
      </c>
      <c r="G1">
        <f>A1*B1*C1*D1*E1*$A$12*10^-9</f>
        <v>0.57132000000000005</v>
      </c>
    </row>
    <row r="2" spans="1:9" x14ac:dyDescent="0.25">
      <c r="A2">
        <v>315</v>
      </c>
      <c r="B2">
        <v>165</v>
      </c>
      <c r="C2">
        <v>16</v>
      </c>
      <c r="D2">
        <v>1</v>
      </c>
      <c r="E2">
        <v>2</v>
      </c>
      <c r="G2">
        <f t="shared" ref="G2:G8" si="0">A2*B2*C2*D2*E2*$A$12*10^-9</f>
        <v>4.49064</v>
      </c>
    </row>
    <row r="3" spans="1:9" x14ac:dyDescent="0.25">
      <c r="A3">
        <v>415</v>
      </c>
      <c r="B3">
        <v>415</v>
      </c>
      <c r="C3">
        <v>16</v>
      </c>
      <c r="D3">
        <v>1</v>
      </c>
      <c r="E3">
        <v>1</v>
      </c>
      <c r="G3">
        <f t="shared" si="0"/>
        <v>7.4401200000000003</v>
      </c>
    </row>
    <row r="4" spans="1:9" x14ac:dyDescent="0.25">
      <c r="A4">
        <v>295</v>
      </c>
      <c r="B4">
        <v>295</v>
      </c>
      <c r="C4">
        <v>16</v>
      </c>
      <c r="D4">
        <v>1</v>
      </c>
      <c r="E4">
        <v>2</v>
      </c>
      <c r="G4">
        <f t="shared" si="0"/>
        <v>7.5189600000000008</v>
      </c>
    </row>
    <row r="5" spans="1:9" x14ac:dyDescent="0.25">
      <c r="A5">
        <v>165</v>
      </c>
      <c r="B5">
        <v>440</v>
      </c>
      <c r="C5">
        <v>16</v>
      </c>
      <c r="D5">
        <v>1</v>
      </c>
      <c r="E5">
        <v>1</v>
      </c>
      <c r="G5">
        <f t="shared" si="0"/>
        <v>3.13632</v>
      </c>
    </row>
    <row r="6" spans="1:9" x14ac:dyDescent="0.25">
      <c r="A6">
        <v>285</v>
      </c>
      <c r="B6">
        <v>120</v>
      </c>
      <c r="C6">
        <v>35</v>
      </c>
      <c r="D6">
        <v>1</v>
      </c>
      <c r="E6">
        <v>2</v>
      </c>
      <c r="G6">
        <f t="shared" si="0"/>
        <v>6.4638</v>
      </c>
    </row>
    <row r="7" spans="1:9" x14ac:dyDescent="0.25">
      <c r="A7">
        <v>50</v>
      </c>
      <c r="B7">
        <v>50</v>
      </c>
      <c r="C7">
        <v>3.14</v>
      </c>
      <c r="D7">
        <v>130</v>
      </c>
      <c r="E7">
        <v>2</v>
      </c>
      <c r="G7">
        <f t="shared" si="0"/>
        <v>5.5106999999999999</v>
      </c>
    </row>
    <row r="8" spans="1:9" x14ac:dyDescent="0.25">
      <c r="A8">
        <v>45</v>
      </c>
      <c r="B8">
        <v>45</v>
      </c>
      <c r="C8">
        <v>3.14</v>
      </c>
      <c r="D8">
        <v>130</v>
      </c>
      <c r="E8">
        <v>2</v>
      </c>
      <c r="G8">
        <f t="shared" si="0"/>
        <v>4.4636670000000001</v>
      </c>
    </row>
    <row r="12" spans="1:9" x14ac:dyDescent="0.25">
      <c r="A12">
        <v>2700</v>
      </c>
      <c r="G12">
        <f>SUM(G1:G8)</f>
        <v>39.595527000000004</v>
      </c>
      <c r="I12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TheoryPur</vt:lpstr>
      <vt:lpstr>RealPur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Boy</dc:creator>
  <cp:lastModifiedBy>Big Boy</cp:lastModifiedBy>
  <cp:lastPrinted>2019-03-06T14:37:40Z</cp:lastPrinted>
  <dcterms:created xsi:type="dcterms:W3CDTF">2019-03-06T14:29:11Z</dcterms:created>
  <dcterms:modified xsi:type="dcterms:W3CDTF">2019-03-10T10:03:51Z</dcterms:modified>
</cp:coreProperties>
</file>