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kiniry\Documents\R Projects\Census\"/>
    </mc:Choice>
  </mc:AlternateContent>
  <bookViews>
    <workbookView xWindow="0" yWindow="0" windowWidth="15360" windowHeight="6930" activeTab="1"/>
  </bookViews>
  <sheets>
    <sheet name="tx" sheetId="1" r:id="rId1"/>
    <sheet name="tx (2)" sheetId="2" r:id="rId2"/>
    <sheet name="tx (3)" sheetId="3" r:id="rId3"/>
    <sheet name="tx (4)" sheetId="4" r:id="rId4"/>
  </sheets>
  <calcPr calcId="171027"/>
</workbook>
</file>

<file path=xl/calcChain.xml><?xml version="1.0" encoding="utf-8"?>
<calcChain xmlns="http://schemas.openxmlformats.org/spreadsheetml/2006/main">
  <c r="F19" i="4" l="1"/>
  <c r="J19" i="4" s="1"/>
  <c r="F20" i="4"/>
  <c r="F18" i="4"/>
  <c r="F17" i="4"/>
  <c r="J17" i="4" s="1"/>
  <c r="F16" i="4"/>
  <c r="J16" i="4" s="1"/>
  <c r="F15" i="4"/>
  <c r="J15" i="4" s="1"/>
  <c r="J4" i="4"/>
  <c r="J8" i="4"/>
  <c r="J9" i="4"/>
  <c r="J12" i="4"/>
  <c r="J13" i="4"/>
  <c r="J18" i="4"/>
  <c r="J20" i="4"/>
  <c r="I3" i="4"/>
  <c r="F9" i="4"/>
  <c r="F10" i="4"/>
  <c r="J10" i="4" s="1"/>
  <c r="F11" i="4"/>
  <c r="J11" i="4" s="1"/>
  <c r="F12" i="4"/>
  <c r="F13" i="4"/>
  <c r="F14" i="4"/>
  <c r="J14" i="4" s="1"/>
  <c r="F8" i="4"/>
  <c r="F7" i="4"/>
  <c r="J7" i="4" s="1"/>
  <c r="F6" i="4"/>
  <c r="J6" i="4" s="1"/>
  <c r="F5" i="4"/>
  <c r="J5" i="4" s="1"/>
  <c r="F4" i="4"/>
  <c r="F3" i="4"/>
  <c r="J3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4" i="4"/>
  <c r="D4" i="4"/>
  <c r="I4" i="4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3" i="2"/>
  <c r="G4" i="2"/>
  <c r="J4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J3" i="2" s="1"/>
  <c r="J23" i="2" l="1"/>
  <c r="J19" i="2"/>
  <c r="J15" i="2"/>
  <c r="J11" i="2"/>
  <c r="J7" i="2"/>
  <c r="D5" i="4"/>
  <c r="J25" i="2"/>
  <c r="J21" i="2"/>
  <c r="J17" i="2"/>
  <c r="J13" i="2"/>
  <c r="J9" i="2"/>
  <c r="J5" i="2"/>
  <c r="J26" i="2"/>
  <c r="J24" i="2"/>
  <c r="J22" i="2"/>
  <c r="J20" i="2"/>
  <c r="J18" i="2"/>
  <c r="J16" i="2"/>
  <c r="J14" i="2"/>
  <c r="J12" i="2"/>
  <c r="J10" i="2"/>
  <c r="J8" i="2"/>
  <c r="J6" i="2"/>
  <c r="D6" i="4" l="1"/>
  <c r="I5" i="4"/>
  <c r="D7" i="4" l="1"/>
  <c r="I6" i="4"/>
  <c r="D8" i="4" l="1"/>
  <c r="I7" i="4"/>
  <c r="D9" i="4" l="1"/>
  <c r="I8" i="4"/>
  <c r="D10" i="4" l="1"/>
  <c r="I9" i="4"/>
  <c r="D11" i="4" l="1"/>
  <c r="I10" i="4"/>
  <c r="D12" i="4" l="1"/>
  <c r="I11" i="4"/>
  <c r="D13" i="4" l="1"/>
  <c r="I12" i="4"/>
  <c r="D14" i="4" l="1"/>
  <c r="I13" i="4"/>
  <c r="D15" i="4" l="1"/>
  <c r="I14" i="4"/>
  <c r="D16" i="4" l="1"/>
  <c r="I15" i="4"/>
  <c r="D17" i="4" l="1"/>
  <c r="I16" i="4"/>
  <c r="D18" i="4" l="1"/>
  <c r="I17" i="4"/>
  <c r="D19" i="4" l="1"/>
  <c r="I18" i="4"/>
  <c r="D20" i="4" l="1"/>
  <c r="I19" i="4"/>
</calcChain>
</file>

<file path=xl/sharedStrings.xml><?xml version="1.0" encoding="utf-8"?>
<sst xmlns="http://schemas.openxmlformats.org/spreadsheetml/2006/main" count="265" uniqueCount="91">
  <si>
    <t>GEOID</t>
  </si>
  <si>
    <t>NAME</t>
  </si>
  <si>
    <t>variable</t>
  </si>
  <si>
    <t>estimate</t>
  </si>
  <si>
    <t>moe</t>
  </si>
  <si>
    <t>Texas</t>
  </si>
  <si>
    <t>B01001_001</t>
  </si>
  <si>
    <t>NA</t>
  </si>
  <si>
    <t>B01001_002</t>
  </si>
  <si>
    <t>B01001_003</t>
  </si>
  <si>
    <t>B01001_004</t>
  </si>
  <si>
    <t>B01001_005</t>
  </si>
  <si>
    <t>B01001_006</t>
  </si>
  <si>
    <t>B01001_007</t>
  </si>
  <si>
    <t>B01001_008</t>
  </si>
  <si>
    <t>B01001_009</t>
  </si>
  <si>
    <t>B01001_010</t>
  </si>
  <si>
    <t>B01001_011</t>
  </si>
  <si>
    <t>B01001_012</t>
  </si>
  <si>
    <t>B01001_013</t>
  </si>
  <si>
    <t>B01001_014</t>
  </si>
  <si>
    <t>B01001_015</t>
  </si>
  <si>
    <t>B01001_016</t>
  </si>
  <si>
    <t>B01001_017</t>
  </si>
  <si>
    <t>B01001_018</t>
  </si>
  <si>
    <t>B01001_019</t>
  </si>
  <si>
    <t>B01001_020</t>
  </si>
  <si>
    <t>B01001_021</t>
  </si>
  <si>
    <t>B01001_022</t>
  </si>
  <si>
    <t>B01001_023</t>
  </si>
  <si>
    <t>B01001_024</t>
  </si>
  <si>
    <t>B01001_025</t>
  </si>
  <si>
    <t>B01001_026</t>
  </si>
  <si>
    <t>B01001_027</t>
  </si>
  <si>
    <t>B01001_028</t>
  </si>
  <si>
    <t>B01001_029</t>
  </si>
  <si>
    <t>B01001_030</t>
  </si>
  <si>
    <t>B01001_031</t>
  </si>
  <si>
    <t>B01001_032</t>
  </si>
  <si>
    <t>B01001_033</t>
  </si>
  <si>
    <t>B01001_034</t>
  </si>
  <si>
    <t>B01001_035</t>
  </si>
  <si>
    <t>B01001_036</t>
  </si>
  <si>
    <t>B01001_037</t>
  </si>
  <si>
    <t>B01001_038</t>
  </si>
  <si>
    <t>B01001_039</t>
  </si>
  <si>
    <t>B01001_040</t>
  </si>
  <si>
    <t>B01001_041</t>
  </si>
  <si>
    <t>B01001_042</t>
  </si>
  <si>
    <t>B01001_043</t>
  </si>
  <si>
    <t>B01001_044</t>
  </si>
  <si>
    <t>B01001_045</t>
  </si>
  <si>
    <t>B01001_046</t>
  </si>
  <si>
    <t>B01001_047</t>
  </si>
  <si>
    <t>B01001_048</t>
  </si>
  <si>
    <t>B01001_049</t>
  </si>
  <si>
    <t>Total:</t>
  </si>
  <si>
    <t xml:space="preserve">  Male:</t>
  </si>
  <si>
    <t xml:space="preserve">    Under 5 years</t>
  </si>
  <si>
    <t xml:space="preserve">    5 to 9 years</t>
  </si>
  <si>
    <t xml:space="preserve">    10 to 14 years</t>
  </si>
  <si>
    <t xml:space="preserve">    15 to 17 years</t>
  </si>
  <si>
    <t xml:space="preserve">    18 and 19 years</t>
  </si>
  <si>
    <t xml:space="preserve">    20 years</t>
  </si>
  <si>
    <t xml:space="preserve">    21 years</t>
  </si>
  <si>
    <t xml:space="preserve">    22 to 24 years</t>
  </si>
  <si>
    <t xml:space="preserve">    25 to 29 years</t>
  </si>
  <si>
    <t xml:space="preserve">    30 to 34 years</t>
  </si>
  <si>
    <t xml:space="preserve">    35 to 39 years</t>
  </si>
  <si>
    <t xml:space="preserve">    40 to 44 years</t>
  </si>
  <si>
    <t xml:space="preserve">    45 to 49 years</t>
  </si>
  <si>
    <t xml:space="preserve">    50 to 54 years</t>
  </si>
  <si>
    <t xml:space="preserve">    55 to 59 years</t>
  </si>
  <si>
    <t xml:space="preserve">    60 and 61 years</t>
  </si>
  <si>
    <t xml:space="preserve">    62 to 64 years</t>
  </si>
  <si>
    <t xml:space="preserve">    65 and 66 years</t>
  </si>
  <si>
    <t xml:space="preserve">    67 to 69 years</t>
  </si>
  <si>
    <t xml:space="preserve">    70 to 74 years</t>
  </si>
  <si>
    <t xml:space="preserve">    75 to 79 years</t>
  </si>
  <si>
    <t xml:space="preserve">    80 to 84 years</t>
  </si>
  <si>
    <t xml:space="preserve">    85 years and over</t>
  </si>
  <si>
    <t xml:space="preserve">  Female:</t>
  </si>
  <si>
    <t>variable_desc</t>
  </si>
  <si>
    <t>estimate_m</t>
  </si>
  <si>
    <t>estimate_f</t>
  </si>
  <si>
    <t>estimate_total</t>
  </si>
  <si>
    <t>percent_m</t>
  </si>
  <si>
    <t>percent_f</t>
  </si>
  <si>
    <t>percent_total</t>
  </si>
  <si>
    <t>85 years or older</t>
  </si>
  <si>
    <t>Age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</si>
</sst>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 applyAlignment="1">
      <alignment horizontal="center" vertical="center"/>
    </xf>
    <xf numFmtId="3" fontId="0" fillId="0" borderId="0" xfId="0" applyNumberFormat="1"/>
    <xf numFmtId="164" fontId="0" fillId="0" borderId="0" xfId="1" applyNumberFormat="1" applyFont="1"/>
    <xf numFmtId="0" fontId="0" fillId="34" borderId="0" xfId="0" applyFill="1" applyAlignment="1">
      <alignment horizontal="center" vertical="center"/>
    </xf>
    <xf numFmtId="0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'tx (3)'!$B$1</c:f>
              <c:strCache>
                <c:ptCount val="1"/>
                <c:pt idx="0">
                  <c:v>percent_total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'tx (3)'!$A$2:$A$24</c:f>
              <c:strCache>
                <c:ptCount val="23"/>
                <c:pt idx="0">
                  <c:v>    Under 5 years</c:v>
                </c:pt>
                <c:pt idx="1">
                  <c:v>    5 to 9 years</c:v>
                </c:pt>
                <c:pt idx="2">
                  <c:v>    10 to 14 years</c:v>
                </c:pt>
                <c:pt idx="3">
                  <c:v>    15 to 17 years</c:v>
                </c:pt>
                <c:pt idx="4">
                  <c:v>    18 and 19 years</c:v>
                </c:pt>
                <c:pt idx="5">
                  <c:v>    20 years</c:v>
                </c:pt>
                <c:pt idx="6">
                  <c:v>    21 years</c:v>
                </c:pt>
                <c:pt idx="7">
                  <c:v>    22 to 24 years</c:v>
                </c:pt>
                <c:pt idx="8">
                  <c:v>    25 to 29 years</c:v>
                </c:pt>
                <c:pt idx="9">
                  <c:v>    30 to 34 years</c:v>
                </c:pt>
                <c:pt idx="10">
                  <c:v>    35 to 39 years</c:v>
                </c:pt>
                <c:pt idx="11">
                  <c:v>    40 to 44 years</c:v>
                </c:pt>
                <c:pt idx="12">
                  <c:v>    45 to 49 years</c:v>
                </c:pt>
                <c:pt idx="13">
                  <c:v>    50 to 54 years</c:v>
                </c:pt>
                <c:pt idx="14">
                  <c:v>    55 to 59 years</c:v>
                </c:pt>
                <c:pt idx="15">
                  <c:v>    60 and 61 years</c:v>
                </c:pt>
                <c:pt idx="16">
                  <c:v>    62 to 64 years</c:v>
                </c:pt>
                <c:pt idx="17">
                  <c:v>    65 and 66 years</c:v>
                </c:pt>
                <c:pt idx="18">
                  <c:v>    67 to 69 years</c:v>
                </c:pt>
                <c:pt idx="19">
                  <c:v>    70 to 74 years</c:v>
                </c:pt>
                <c:pt idx="20">
                  <c:v>    75 to 79 years</c:v>
                </c:pt>
                <c:pt idx="21">
                  <c:v>    80 to 84 years</c:v>
                </c:pt>
                <c:pt idx="22">
                  <c:v>    85 years and over</c:v>
                </c:pt>
              </c:strCache>
            </c:strRef>
          </c:cat>
          <c:val>
            <c:numRef>
              <c:f>'tx (3)'!$B$2:$B$24</c:f>
              <c:numCache>
                <c:formatCode>0.0%</c:formatCode>
                <c:ptCount val="23"/>
                <c:pt idx="0">
                  <c:v>7.2028859048166222E-2</c:v>
                </c:pt>
                <c:pt idx="1">
                  <c:v>7.2902323961485854E-2</c:v>
                </c:pt>
                <c:pt idx="2">
                  <c:v>7.3628925316219632E-2</c:v>
                </c:pt>
                <c:pt idx="3">
                  <c:v>4.3141780471568407E-2</c:v>
                </c:pt>
                <c:pt idx="4">
                  <c:v>2.8844871454188979E-2</c:v>
                </c:pt>
                <c:pt idx="5">
                  <c:v>1.4704875310254651E-2</c:v>
                </c:pt>
                <c:pt idx="6">
                  <c:v>1.4671210105476173E-2</c:v>
                </c:pt>
                <c:pt idx="7">
                  <c:v>4.2115063506645255E-2</c:v>
                </c:pt>
                <c:pt idx="8">
                  <c:v>7.3387382855495592E-2</c:v>
                </c:pt>
                <c:pt idx="9">
                  <c:v>7.2384748355824424E-2</c:v>
                </c:pt>
                <c:pt idx="10">
                  <c:v>6.8439638574955469E-2</c:v>
                </c:pt>
                <c:pt idx="11">
                  <c:v>6.6107695061867172E-2</c:v>
                </c:pt>
                <c:pt idx="12">
                  <c:v>6.3509983061161998E-2</c:v>
                </c:pt>
                <c:pt idx="13">
                  <c:v>6.213028391180779E-2</c:v>
                </c:pt>
                <c:pt idx="14">
                  <c:v>5.9885266972251973E-2</c:v>
                </c:pt>
                <c:pt idx="15">
                  <c:v>2.1900794886449203E-2</c:v>
                </c:pt>
                <c:pt idx="16">
                  <c:v>2.9881386501099897E-2</c:v>
                </c:pt>
                <c:pt idx="17">
                  <c:v>1.7818906752263858E-2</c:v>
                </c:pt>
                <c:pt idx="18">
                  <c:v>2.4653266335986784E-2</c:v>
                </c:pt>
                <c:pt idx="19">
                  <c:v>2.9728816367290398E-2</c:v>
                </c:pt>
                <c:pt idx="20">
                  <c:v>2.0873396003732027E-2</c:v>
                </c:pt>
                <c:pt idx="21">
                  <c:v>1.3783747932174016E-2</c:v>
                </c:pt>
                <c:pt idx="22">
                  <c:v>1.3476777253634227E-2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4-4A1D-A30C-7210F26C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489272"/>
        <c:axId val="634489600"/>
      </c:barChart>
      <c:catAx>
        <c:axId val="63448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9600"/>
        <c:crosses val="autoZero"/>
        <c:auto val="1"/>
        <c:lblAlgn val="ctr"/>
        <c:lblOffset val="100"/>
        <c:noMultiLvlLbl val="0"/>
      </c:catAx>
      <c:valAx>
        <c:axId val="634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'tx (4)'!$J$2</c:f>
              <c:strCache>
                <c:ptCount val="1"/>
                <c:pt idx="0">
                  <c:v>Age Bucket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'tx (4)'!$I$3:$I$20</c:f>
              <c:strCache>
                <c:ptCount val="18"/>
                <c:pt idx="0">
                  <c:v>0-4 years old</c:v>
                </c:pt>
                <c:pt idx="1">
                  <c:v>5-9 years old</c:v>
                </c:pt>
                <c:pt idx="2">
                  <c:v>10-14 years old</c:v>
                </c:pt>
                <c:pt idx="3">
                  <c:v>15-19 years old</c:v>
                </c:pt>
                <c:pt idx="4">
                  <c:v>20-24 years old</c:v>
                </c:pt>
                <c:pt idx="5">
                  <c:v>25-29 years old</c:v>
                </c:pt>
                <c:pt idx="6">
                  <c:v>30-34 years old</c:v>
                </c:pt>
                <c:pt idx="7">
                  <c:v>35-39 years old</c:v>
                </c:pt>
                <c:pt idx="8">
                  <c:v>40-44 years old</c:v>
                </c:pt>
                <c:pt idx="9">
                  <c:v>45-49 years old</c:v>
                </c:pt>
                <c:pt idx="10">
                  <c:v>50-54 years old</c:v>
                </c:pt>
                <c:pt idx="11">
                  <c:v>55-59 years old</c:v>
                </c:pt>
                <c:pt idx="12">
                  <c:v>60-64 years old</c:v>
                </c:pt>
                <c:pt idx="13">
                  <c:v>65-69 years old</c:v>
                </c:pt>
                <c:pt idx="14">
                  <c:v>70-74 years old</c:v>
                </c:pt>
                <c:pt idx="15">
                  <c:v>75-79 years old</c:v>
                </c:pt>
                <c:pt idx="16">
                  <c:v>80-84 years old</c:v>
                </c:pt>
                <c:pt idx="17">
                  <c:v>85 years or older</c:v>
                </c:pt>
              </c:strCache>
            </c:strRef>
          </c:cat>
          <c:val>
            <c:numRef>
              <c:f>'tx (4)'!$J$3:$J$20</c:f>
              <c:numCache>
                <c:formatCode>0.0%</c:formatCode>
                <c:ptCount val="18"/>
                <c:pt idx="0">
                  <c:v>7.2028859048166222E-2</c:v>
                </c:pt>
                <c:pt idx="1">
                  <c:v>7.2902323961485854E-2</c:v>
                </c:pt>
                <c:pt idx="2">
                  <c:v>7.3628925316219632E-2</c:v>
                </c:pt>
                <c:pt idx="3">
                  <c:v>7.1986651925757386E-2</c:v>
                </c:pt>
                <c:pt idx="4">
                  <c:v>7.1491148922376083E-2</c:v>
                </c:pt>
                <c:pt idx="5">
                  <c:v>7.3387382855495592E-2</c:v>
                </c:pt>
                <c:pt idx="6">
                  <c:v>7.2384748355824424E-2</c:v>
                </c:pt>
                <c:pt idx="7">
                  <c:v>6.8439638574955469E-2</c:v>
                </c:pt>
                <c:pt idx="8">
                  <c:v>6.6107695061867172E-2</c:v>
                </c:pt>
                <c:pt idx="9">
                  <c:v>6.3509983061161998E-2</c:v>
                </c:pt>
                <c:pt idx="10">
                  <c:v>6.213028391180779E-2</c:v>
                </c:pt>
                <c:pt idx="11">
                  <c:v>5.9885266972251973E-2</c:v>
                </c:pt>
                <c:pt idx="12">
                  <c:v>5.17821813875491E-2</c:v>
                </c:pt>
                <c:pt idx="13">
                  <c:v>4.2472173088250645E-2</c:v>
                </c:pt>
                <c:pt idx="14">
                  <c:v>2.9728816367290398E-2</c:v>
                </c:pt>
                <c:pt idx="15">
                  <c:v>2.0873396003732027E-2</c:v>
                </c:pt>
                <c:pt idx="16">
                  <c:v>1.3783747932174016E-2</c:v>
                </c:pt>
                <c:pt idx="17">
                  <c:v>1.3476777253634227E-2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E-4644-B353-B3AEE8D4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108832"/>
        <c:axId val="640114080"/>
      </c:barChart>
      <c:catAx>
        <c:axId val="6401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4080"/>
        <c:crosses val="autoZero"/>
        <c:auto val="1"/>
        <c:lblAlgn val="ctr"/>
        <c:lblOffset val="100"/>
        <c:noMultiLvlLbl val="0"/>
      </c:catAx>
      <c:valAx>
        <c:axId val="640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257175</xdr:rowOff>
    </xdr:from>
    <xdr:to>
      <xdr:col>21</xdr:col>
      <xdr:colOff>19050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9021E-0A3B-4462-9623-3D793551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3</xdr:row>
      <xdr:rowOff>57149</xdr:rowOff>
    </xdr:from>
    <xdr:to>
      <xdr:col>22</xdr:col>
      <xdr:colOff>9525</xdr:colOff>
      <xdr:row>24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E0AE3-53CE-45EC-A96A-0061726F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9" sqref="E9"/>
    </sheetView>
  </sheetViews>
  <sheetFormatPr defaultRowHeight="15" x14ac:dyDescent="0.25"/>
  <cols>
    <col min="1" max="3" width="14.85546875" customWidth="1"/>
    <col min="4" max="4" width="18.28515625" customWidth="1"/>
    <col min="5" max="6" width="14.85546875" customWidth="1"/>
    <col min="9" max="9" width="18.28515625" bestFit="1" customWidth="1"/>
  </cols>
  <sheetData>
    <row r="1" spans="1:6" ht="24.75" customHeight="1" x14ac:dyDescent="0.25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x14ac:dyDescent="0.25">
      <c r="A2">
        <v>48</v>
      </c>
      <c r="B2" t="s">
        <v>5</v>
      </c>
      <c r="C2" t="s">
        <v>6</v>
      </c>
      <c r="D2" t="s">
        <v>56</v>
      </c>
      <c r="E2">
        <v>27862596</v>
      </c>
      <c r="F2" t="s">
        <v>7</v>
      </c>
    </row>
    <row r="3" spans="1:6" x14ac:dyDescent="0.25">
      <c r="A3">
        <v>48</v>
      </c>
      <c r="B3" t="s">
        <v>5</v>
      </c>
      <c r="C3" t="s">
        <v>8</v>
      </c>
      <c r="D3" t="s">
        <v>57</v>
      </c>
      <c r="E3">
        <v>13830953</v>
      </c>
      <c r="F3">
        <v>9002</v>
      </c>
    </row>
    <row r="4" spans="1:6" x14ac:dyDescent="0.25">
      <c r="A4">
        <v>48</v>
      </c>
      <c r="B4" t="s">
        <v>5</v>
      </c>
      <c r="C4" t="s">
        <v>9</v>
      </c>
      <c r="D4" t="s">
        <v>58</v>
      </c>
      <c r="E4">
        <v>1026904</v>
      </c>
      <c r="F4">
        <v>5422</v>
      </c>
    </row>
    <row r="5" spans="1:6" x14ac:dyDescent="0.25">
      <c r="A5">
        <v>48</v>
      </c>
      <c r="B5" t="s">
        <v>5</v>
      </c>
      <c r="C5" t="s">
        <v>10</v>
      </c>
      <c r="D5" t="s">
        <v>59</v>
      </c>
      <c r="E5">
        <v>1035190</v>
      </c>
      <c r="F5">
        <v>13040</v>
      </c>
    </row>
    <row r="6" spans="1:6" x14ac:dyDescent="0.25">
      <c r="A6">
        <v>48</v>
      </c>
      <c r="B6" t="s">
        <v>5</v>
      </c>
      <c r="C6" t="s">
        <v>11</v>
      </c>
      <c r="D6" t="s">
        <v>60</v>
      </c>
      <c r="E6">
        <v>1048942</v>
      </c>
      <c r="F6">
        <v>12729</v>
      </c>
    </row>
    <row r="7" spans="1:6" x14ac:dyDescent="0.25">
      <c r="A7">
        <v>48</v>
      </c>
      <c r="B7" t="s">
        <v>5</v>
      </c>
      <c r="C7" t="s">
        <v>12</v>
      </c>
      <c r="D7" t="s">
        <v>61</v>
      </c>
      <c r="E7">
        <v>612565</v>
      </c>
      <c r="F7">
        <v>4019</v>
      </c>
    </row>
    <row r="8" spans="1:6" x14ac:dyDescent="0.25">
      <c r="A8">
        <v>48</v>
      </c>
      <c r="B8" t="s">
        <v>5</v>
      </c>
      <c r="C8" t="s">
        <v>13</v>
      </c>
      <c r="D8" t="s">
        <v>62</v>
      </c>
      <c r="E8">
        <v>421215</v>
      </c>
      <c r="F8">
        <v>6939</v>
      </c>
    </row>
    <row r="9" spans="1:6" x14ac:dyDescent="0.25">
      <c r="A9">
        <v>48</v>
      </c>
      <c r="B9" t="s">
        <v>5</v>
      </c>
      <c r="C9" t="s">
        <v>14</v>
      </c>
      <c r="D9" t="s">
        <v>63</v>
      </c>
      <c r="E9">
        <v>208370</v>
      </c>
      <c r="F9">
        <v>9348</v>
      </c>
    </row>
    <row r="10" spans="1:6" x14ac:dyDescent="0.25">
      <c r="A10">
        <v>48</v>
      </c>
      <c r="B10" t="s">
        <v>5</v>
      </c>
      <c r="C10" t="s">
        <v>15</v>
      </c>
      <c r="D10" t="s">
        <v>64</v>
      </c>
      <c r="E10">
        <v>212797</v>
      </c>
      <c r="F10">
        <v>7368</v>
      </c>
    </row>
    <row r="11" spans="1:6" x14ac:dyDescent="0.25">
      <c r="A11">
        <v>48</v>
      </c>
      <c r="B11" t="s">
        <v>5</v>
      </c>
      <c r="C11" t="s">
        <v>16</v>
      </c>
      <c r="D11" t="s">
        <v>65</v>
      </c>
      <c r="E11">
        <v>605925</v>
      </c>
      <c r="F11">
        <v>11116</v>
      </c>
    </row>
    <row r="12" spans="1:6" x14ac:dyDescent="0.25">
      <c r="A12">
        <v>48</v>
      </c>
      <c r="B12" t="s">
        <v>5</v>
      </c>
      <c r="C12" t="s">
        <v>17</v>
      </c>
      <c r="D12" t="s">
        <v>66</v>
      </c>
      <c r="E12">
        <v>1038819</v>
      </c>
      <c r="F12">
        <v>6643</v>
      </c>
    </row>
    <row r="13" spans="1:6" x14ac:dyDescent="0.25">
      <c r="A13">
        <v>48</v>
      </c>
      <c r="B13" t="s">
        <v>5</v>
      </c>
      <c r="C13" t="s">
        <v>18</v>
      </c>
      <c r="D13" t="s">
        <v>67</v>
      </c>
      <c r="E13">
        <v>1014866</v>
      </c>
      <c r="F13">
        <v>5100</v>
      </c>
    </row>
    <row r="14" spans="1:6" x14ac:dyDescent="0.25">
      <c r="A14">
        <v>48</v>
      </c>
      <c r="B14" t="s">
        <v>5</v>
      </c>
      <c r="C14" t="s">
        <v>19</v>
      </c>
      <c r="D14" t="s">
        <v>68</v>
      </c>
      <c r="E14">
        <v>957530</v>
      </c>
      <c r="F14">
        <v>14623</v>
      </c>
    </row>
    <row r="15" spans="1:6" x14ac:dyDescent="0.25">
      <c r="A15">
        <v>48</v>
      </c>
      <c r="B15" t="s">
        <v>5</v>
      </c>
      <c r="C15" t="s">
        <v>20</v>
      </c>
      <c r="D15" t="s">
        <v>69</v>
      </c>
      <c r="E15">
        <v>914610</v>
      </c>
      <c r="F15">
        <v>13306</v>
      </c>
    </row>
    <row r="16" spans="1:6" x14ac:dyDescent="0.25">
      <c r="A16">
        <v>48</v>
      </c>
      <c r="B16" t="s">
        <v>5</v>
      </c>
      <c r="C16" t="s">
        <v>21</v>
      </c>
      <c r="D16" t="s">
        <v>70</v>
      </c>
      <c r="E16">
        <v>878559</v>
      </c>
      <c r="F16">
        <v>5399</v>
      </c>
    </row>
    <row r="17" spans="1:6" x14ac:dyDescent="0.25">
      <c r="A17">
        <v>48</v>
      </c>
      <c r="B17" t="s">
        <v>5</v>
      </c>
      <c r="C17" t="s">
        <v>22</v>
      </c>
      <c r="D17" t="s">
        <v>71</v>
      </c>
      <c r="E17">
        <v>856704</v>
      </c>
      <c r="F17">
        <v>4617</v>
      </c>
    </row>
    <row r="18" spans="1:6" x14ac:dyDescent="0.25">
      <c r="A18">
        <v>48</v>
      </c>
      <c r="B18" t="s">
        <v>5</v>
      </c>
      <c r="C18" t="s">
        <v>23</v>
      </c>
      <c r="D18" t="s">
        <v>72</v>
      </c>
      <c r="E18">
        <v>821431</v>
      </c>
      <c r="F18">
        <v>10130</v>
      </c>
    </row>
    <row r="19" spans="1:6" x14ac:dyDescent="0.25">
      <c r="A19">
        <v>48</v>
      </c>
      <c r="B19" t="s">
        <v>5</v>
      </c>
      <c r="C19" t="s">
        <v>24</v>
      </c>
      <c r="D19" t="s">
        <v>73</v>
      </c>
      <c r="E19">
        <v>290001</v>
      </c>
      <c r="F19">
        <v>8993</v>
      </c>
    </row>
    <row r="20" spans="1:6" x14ac:dyDescent="0.25">
      <c r="A20">
        <v>48</v>
      </c>
      <c r="B20" t="s">
        <v>5</v>
      </c>
      <c r="C20" t="s">
        <v>25</v>
      </c>
      <c r="D20" t="s">
        <v>74</v>
      </c>
      <c r="E20">
        <v>398219</v>
      </c>
      <c r="F20">
        <v>9177</v>
      </c>
    </row>
    <row r="21" spans="1:6" x14ac:dyDescent="0.25">
      <c r="A21">
        <v>48</v>
      </c>
      <c r="B21" t="s">
        <v>5</v>
      </c>
      <c r="C21" t="s">
        <v>26</v>
      </c>
      <c r="D21" t="s">
        <v>75</v>
      </c>
      <c r="E21">
        <v>233383</v>
      </c>
      <c r="F21">
        <v>6458</v>
      </c>
    </row>
    <row r="22" spans="1:6" x14ac:dyDescent="0.25">
      <c r="A22">
        <v>48</v>
      </c>
      <c r="B22" t="s">
        <v>5</v>
      </c>
      <c r="C22" t="s">
        <v>27</v>
      </c>
      <c r="D22" t="s">
        <v>76</v>
      </c>
      <c r="E22">
        <v>323556</v>
      </c>
      <c r="F22">
        <v>7329</v>
      </c>
    </row>
    <row r="23" spans="1:6" x14ac:dyDescent="0.25">
      <c r="A23">
        <v>48</v>
      </c>
      <c r="B23" t="s">
        <v>5</v>
      </c>
      <c r="C23" t="s">
        <v>28</v>
      </c>
      <c r="D23" t="s">
        <v>77</v>
      </c>
      <c r="E23">
        <v>382806</v>
      </c>
      <c r="F23">
        <v>7874</v>
      </c>
    </row>
    <row r="24" spans="1:6" x14ac:dyDescent="0.25">
      <c r="A24">
        <v>48</v>
      </c>
      <c r="B24" t="s">
        <v>5</v>
      </c>
      <c r="C24" t="s">
        <v>29</v>
      </c>
      <c r="D24" t="s">
        <v>78</v>
      </c>
      <c r="E24">
        <v>256048</v>
      </c>
      <c r="F24">
        <v>6406</v>
      </c>
    </row>
    <row r="25" spans="1:6" x14ac:dyDescent="0.25">
      <c r="A25">
        <v>48</v>
      </c>
      <c r="B25" t="s">
        <v>5</v>
      </c>
      <c r="C25" t="s">
        <v>30</v>
      </c>
      <c r="D25" t="s">
        <v>79</v>
      </c>
      <c r="E25">
        <v>161334</v>
      </c>
      <c r="F25">
        <v>5349</v>
      </c>
    </row>
    <row r="26" spans="1:6" x14ac:dyDescent="0.25">
      <c r="A26">
        <v>48</v>
      </c>
      <c r="B26" t="s">
        <v>5</v>
      </c>
      <c r="C26" t="s">
        <v>31</v>
      </c>
      <c r="D26" t="s">
        <v>80</v>
      </c>
      <c r="E26">
        <v>131179</v>
      </c>
      <c r="F26">
        <v>4758</v>
      </c>
    </row>
    <row r="27" spans="1:6" x14ac:dyDescent="0.25">
      <c r="A27">
        <v>48</v>
      </c>
      <c r="B27" t="s">
        <v>5</v>
      </c>
      <c r="C27" t="s">
        <v>32</v>
      </c>
      <c r="D27" t="s">
        <v>81</v>
      </c>
      <c r="E27">
        <v>14031643</v>
      </c>
      <c r="F27">
        <v>9002</v>
      </c>
    </row>
    <row r="28" spans="1:6" x14ac:dyDescent="0.25">
      <c r="A28">
        <v>48</v>
      </c>
      <c r="B28" t="s">
        <v>5</v>
      </c>
      <c r="C28" t="s">
        <v>33</v>
      </c>
      <c r="D28" t="s">
        <v>58</v>
      </c>
      <c r="E28">
        <v>980007</v>
      </c>
      <c r="F28">
        <v>5538</v>
      </c>
    </row>
    <row r="29" spans="1:6" x14ac:dyDescent="0.25">
      <c r="A29">
        <v>48</v>
      </c>
      <c r="B29" t="s">
        <v>5</v>
      </c>
      <c r="C29" t="s">
        <v>34</v>
      </c>
      <c r="D29" t="s">
        <v>59</v>
      </c>
      <c r="E29">
        <v>996058</v>
      </c>
      <c r="F29">
        <v>14340</v>
      </c>
    </row>
    <row r="30" spans="1:6" x14ac:dyDescent="0.25">
      <c r="A30">
        <v>48</v>
      </c>
      <c r="B30" t="s">
        <v>5</v>
      </c>
      <c r="C30" t="s">
        <v>35</v>
      </c>
      <c r="D30" t="s">
        <v>60</v>
      </c>
      <c r="E30">
        <v>1002551</v>
      </c>
      <c r="F30">
        <v>14504</v>
      </c>
    </row>
    <row r="31" spans="1:6" x14ac:dyDescent="0.25">
      <c r="A31">
        <v>48</v>
      </c>
      <c r="B31" t="s">
        <v>5</v>
      </c>
      <c r="C31" t="s">
        <v>36</v>
      </c>
      <c r="D31" t="s">
        <v>61</v>
      </c>
      <c r="E31">
        <v>589477</v>
      </c>
      <c r="F31">
        <v>3593</v>
      </c>
    </row>
    <row r="32" spans="1:6" x14ac:dyDescent="0.25">
      <c r="A32">
        <v>48</v>
      </c>
      <c r="B32" t="s">
        <v>5</v>
      </c>
      <c r="C32" t="s">
        <v>37</v>
      </c>
      <c r="D32" t="s">
        <v>62</v>
      </c>
      <c r="E32">
        <v>382478</v>
      </c>
      <c r="F32">
        <v>4911</v>
      </c>
    </row>
    <row r="33" spans="1:6" x14ac:dyDescent="0.25">
      <c r="A33">
        <v>48</v>
      </c>
      <c r="B33" t="s">
        <v>5</v>
      </c>
      <c r="C33" t="s">
        <v>38</v>
      </c>
      <c r="D33" t="s">
        <v>63</v>
      </c>
      <c r="E33">
        <v>201346</v>
      </c>
      <c r="F33">
        <v>8153</v>
      </c>
    </row>
    <row r="34" spans="1:6" x14ac:dyDescent="0.25">
      <c r="A34">
        <v>48</v>
      </c>
      <c r="B34" t="s">
        <v>5</v>
      </c>
      <c r="C34" t="s">
        <v>39</v>
      </c>
      <c r="D34" t="s">
        <v>64</v>
      </c>
      <c r="E34">
        <v>195981</v>
      </c>
      <c r="F34">
        <v>8748</v>
      </c>
    </row>
    <row r="35" spans="1:6" x14ac:dyDescent="0.25">
      <c r="A35">
        <v>48</v>
      </c>
      <c r="B35" t="s">
        <v>5</v>
      </c>
      <c r="C35" t="s">
        <v>40</v>
      </c>
      <c r="D35" t="s">
        <v>65</v>
      </c>
      <c r="E35">
        <v>567510</v>
      </c>
      <c r="F35">
        <v>10092</v>
      </c>
    </row>
    <row r="36" spans="1:6" x14ac:dyDescent="0.25">
      <c r="A36">
        <v>48</v>
      </c>
      <c r="B36" t="s">
        <v>5</v>
      </c>
      <c r="C36" t="s">
        <v>41</v>
      </c>
      <c r="D36" t="s">
        <v>66</v>
      </c>
      <c r="E36">
        <v>1005944</v>
      </c>
      <c r="F36">
        <v>5505</v>
      </c>
    </row>
    <row r="37" spans="1:6" x14ac:dyDescent="0.25">
      <c r="A37">
        <v>48</v>
      </c>
      <c r="B37" t="s">
        <v>5</v>
      </c>
      <c r="C37" t="s">
        <v>42</v>
      </c>
      <c r="D37" t="s">
        <v>67</v>
      </c>
      <c r="E37">
        <v>1001961</v>
      </c>
      <c r="F37">
        <v>6492</v>
      </c>
    </row>
    <row r="38" spans="1:6" x14ac:dyDescent="0.25">
      <c r="A38">
        <v>48</v>
      </c>
      <c r="B38" t="s">
        <v>5</v>
      </c>
      <c r="C38" t="s">
        <v>43</v>
      </c>
      <c r="D38" t="s">
        <v>68</v>
      </c>
      <c r="E38">
        <v>949376</v>
      </c>
      <c r="F38">
        <v>12017</v>
      </c>
    </row>
    <row r="39" spans="1:6" x14ac:dyDescent="0.25">
      <c r="A39">
        <v>48</v>
      </c>
      <c r="B39" t="s">
        <v>5</v>
      </c>
      <c r="C39" t="s">
        <v>44</v>
      </c>
      <c r="D39" t="s">
        <v>69</v>
      </c>
      <c r="E39">
        <v>927322</v>
      </c>
      <c r="F39">
        <v>11293</v>
      </c>
    </row>
    <row r="40" spans="1:6" x14ac:dyDescent="0.25">
      <c r="A40">
        <v>48</v>
      </c>
      <c r="B40" t="s">
        <v>5</v>
      </c>
      <c r="C40" t="s">
        <v>45</v>
      </c>
      <c r="D40" t="s">
        <v>70</v>
      </c>
      <c r="E40">
        <v>890994</v>
      </c>
      <c r="F40">
        <v>4409</v>
      </c>
    </row>
    <row r="41" spans="1:6" x14ac:dyDescent="0.25">
      <c r="A41">
        <v>48</v>
      </c>
      <c r="B41" t="s">
        <v>5</v>
      </c>
      <c r="C41" t="s">
        <v>46</v>
      </c>
      <c r="D41" t="s">
        <v>71</v>
      </c>
      <c r="E41">
        <v>874407</v>
      </c>
      <c r="F41">
        <v>4213</v>
      </c>
    </row>
    <row r="42" spans="1:6" x14ac:dyDescent="0.25">
      <c r="A42">
        <v>48</v>
      </c>
      <c r="B42" t="s">
        <v>5</v>
      </c>
      <c r="C42" t="s">
        <v>47</v>
      </c>
      <c r="D42" t="s">
        <v>72</v>
      </c>
      <c r="E42">
        <v>847128</v>
      </c>
      <c r="F42">
        <v>11840</v>
      </c>
    </row>
    <row r="43" spans="1:6" x14ac:dyDescent="0.25">
      <c r="A43">
        <v>48</v>
      </c>
      <c r="B43" t="s">
        <v>5</v>
      </c>
      <c r="C43" t="s">
        <v>48</v>
      </c>
      <c r="D43" t="s">
        <v>73</v>
      </c>
      <c r="E43">
        <v>320212</v>
      </c>
      <c r="F43">
        <v>9093</v>
      </c>
    </row>
    <row r="44" spans="1:6" x14ac:dyDescent="0.25">
      <c r="A44">
        <v>48</v>
      </c>
      <c r="B44" t="s">
        <v>5</v>
      </c>
      <c r="C44" t="s">
        <v>49</v>
      </c>
      <c r="D44" t="s">
        <v>74</v>
      </c>
      <c r="E44">
        <v>434354</v>
      </c>
      <c r="F44">
        <v>10261</v>
      </c>
    </row>
    <row r="45" spans="1:6" x14ac:dyDescent="0.25">
      <c r="A45">
        <v>48</v>
      </c>
      <c r="B45" t="s">
        <v>5</v>
      </c>
      <c r="C45" t="s">
        <v>50</v>
      </c>
      <c r="D45" t="s">
        <v>75</v>
      </c>
      <c r="E45">
        <v>263098</v>
      </c>
      <c r="F45">
        <v>7062</v>
      </c>
    </row>
    <row r="46" spans="1:6" x14ac:dyDescent="0.25">
      <c r="A46">
        <v>48</v>
      </c>
      <c r="B46" t="s">
        <v>5</v>
      </c>
      <c r="C46" t="s">
        <v>51</v>
      </c>
      <c r="D46" t="s">
        <v>76</v>
      </c>
      <c r="E46">
        <v>363348</v>
      </c>
      <c r="F46">
        <v>7458</v>
      </c>
    </row>
    <row r="47" spans="1:6" x14ac:dyDescent="0.25">
      <c r="A47">
        <v>48</v>
      </c>
      <c r="B47" t="s">
        <v>5</v>
      </c>
      <c r="C47" t="s">
        <v>52</v>
      </c>
      <c r="D47" t="s">
        <v>77</v>
      </c>
      <c r="E47">
        <v>445516</v>
      </c>
      <c r="F47">
        <v>7901</v>
      </c>
    </row>
    <row r="48" spans="1:6" x14ac:dyDescent="0.25">
      <c r="A48">
        <v>48</v>
      </c>
      <c r="B48" t="s">
        <v>5</v>
      </c>
      <c r="C48" t="s">
        <v>53</v>
      </c>
      <c r="D48" t="s">
        <v>78</v>
      </c>
      <c r="E48">
        <v>325539</v>
      </c>
      <c r="F48">
        <v>6944</v>
      </c>
    </row>
    <row r="49" spans="1:6" x14ac:dyDescent="0.25">
      <c r="A49">
        <v>48</v>
      </c>
      <c r="B49" t="s">
        <v>5</v>
      </c>
      <c r="C49" t="s">
        <v>54</v>
      </c>
      <c r="D49" t="s">
        <v>79</v>
      </c>
      <c r="E49">
        <v>222717</v>
      </c>
      <c r="F49">
        <v>5758</v>
      </c>
    </row>
    <row r="50" spans="1:6" x14ac:dyDescent="0.25">
      <c r="A50">
        <v>48</v>
      </c>
      <c r="B50" t="s">
        <v>5</v>
      </c>
      <c r="C50" t="s">
        <v>55</v>
      </c>
      <c r="D50" t="s">
        <v>80</v>
      </c>
      <c r="E50">
        <v>244319</v>
      </c>
      <c r="F50">
        <v>5862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12" sqref="G12"/>
    </sheetView>
  </sheetViews>
  <sheetFormatPr defaultRowHeight="15" x14ac:dyDescent="0.25"/>
  <cols>
    <col min="1" max="3" width="14.85546875" customWidth="1"/>
    <col min="4" max="4" width="18.28515625" customWidth="1"/>
    <col min="5" max="6" width="14.85546875" customWidth="1"/>
    <col min="7" max="7" width="15.28515625" customWidth="1"/>
    <col min="8" max="10" width="13.140625" customWidth="1"/>
  </cols>
  <sheetData>
    <row r="1" spans="1:10" ht="24.75" customHeight="1" x14ac:dyDescent="0.25">
      <c r="A1" s="1" t="s">
        <v>0</v>
      </c>
      <c r="B1" s="1" t="s">
        <v>1</v>
      </c>
      <c r="C1" s="1" t="s">
        <v>2</v>
      </c>
      <c r="D1" s="1" t="s">
        <v>82</v>
      </c>
      <c r="E1" s="1" t="s">
        <v>83</v>
      </c>
      <c r="F1" s="1" t="s">
        <v>84</v>
      </c>
      <c r="G1" s="1" t="s">
        <v>85</v>
      </c>
      <c r="H1" s="4" t="s">
        <v>86</v>
      </c>
      <c r="I1" s="4" t="s">
        <v>87</v>
      </c>
      <c r="J1" s="4" t="s">
        <v>88</v>
      </c>
    </row>
    <row r="2" spans="1:10" x14ac:dyDescent="0.25">
      <c r="A2">
        <v>48</v>
      </c>
      <c r="B2" t="s">
        <v>5</v>
      </c>
      <c r="C2" t="s">
        <v>6</v>
      </c>
      <c r="D2" t="s">
        <v>56</v>
      </c>
      <c r="E2">
        <v>27862596</v>
      </c>
    </row>
    <row r="3" spans="1:10" x14ac:dyDescent="0.25">
      <c r="A3">
        <v>48</v>
      </c>
      <c r="B3" t="s">
        <v>5</v>
      </c>
      <c r="D3" t="s">
        <v>56</v>
      </c>
      <c r="E3" s="2">
        <v>13830953</v>
      </c>
      <c r="F3" s="2">
        <v>14031643</v>
      </c>
      <c r="G3" s="2">
        <f>E3+F3</f>
        <v>27862596</v>
      </c>
      <c r="H3" s="3">
        <f xml:space="preserve"> E3 / E$3</f>
        <v>1</v>
      </c>
      <c r="I3" s="3">
        <f t="shared" ref="I3:J18" si="0" xml:space="preserve"> F3 / F$3</f>
        <v>1</v>
      </c>
      <c r="J3" s="3">
        <f t="shared" si="0"/>
        <v>1</v>
      </c>
    </row>
    <row r="4" spans="1:10" x14ac:dyDescent="0.25">
      <c r="A4">
        <v>48</v>
      </c>
      <c r="B4" t="s">
        <v>5</v>
      </c>
      <c r="D4" t="s">
        <v>58</v>
      </c>
      <c r="E4" s="2">
        <v>1026904</v>
      </c>
      <c r="F4" s="2">
        <v>980007</v>
      </c>
      <c r="G4" s="2">
        <f t="shared" ref="G4:G26" si="1">E4+F4</f>
        <v>2006911</v>
      </c>
      <c r="H4" s="3">
        <f t="shared" ref="H4:H26" si="2" xml:space="preserve"> E4 / E$3</f>
        <v>7.4246799913209163E-2</v>
      </c>
      <c r="I4" s="3">
        <f t="shared" si="0"/>
        <v>6.9842640665815109E-2</v>
      </c>
      <c r="J4" s="3">
        <f t="shared" si="0"/>
        <v>7.2028859048166222E-2</v>
      </c>
    </row>
    <row r="5" spans="1:10" x14ac:dyDescent="0.25">
      <c r="A5">
        <v>48</v>
      </c>
      <c r="B5" t="s">
        <v>5</v>
      </c>
      <c r="D5" t="s">
        <v>59</v>
      </c>
      <c r="E5" s="2">
        <v>1035190</v>
      </c>
      <c r="F5" s="2">
        <v>996058</v>
      </c>
      <c r="G5" s="2">
        <f t="shared" si="1"/>
        <v>2031248</v>
      </c>
      <c r="H5" s="3">
        <f t="shared" si="2"/>
        <v>7.4845890951982852E-2</v>
      </c>
      <c r="I5" s="3">
        <f t="shared" si="0"/>
        <v>7.0986555173902302E-2</v>
      </c>
      <c r="J5" s="3">
        <f t="shared" si="0"/>
        <v>7.2902323961485854E-2</v>
      </c>
    </row>
    <row r="6" spans="1:10" x14ac:dyDescent="0.25">
      <c r="A6">
        <v>48</v>
      </c>
      <c r="B6" t="s">
        <v>5</v>
      </c>
      <c r="D6" t="s">
        <v>60</v>
      </c>
      <c r="E6" s="2">
        <v>1048942</v>
      </c>
      <c r="F6" s="2">
        <v>1002551</v>
      </c>
      <c r="G6" s="2">
        <f t="shared" si="1"/>
        <v>2051493</v>
      </c>
      <c r="H6" s="3">
        <f t="shared" si="2"/>
        <v>7.5840182523937427E-2</v>
      </c>
      <c r="I6" s="3">
        <f t="shared" si="0"/>
        <v>7.144929499702922E-2</v>
      </c>
      <c r="J6" s="3">
        <f t="shared" si="0"/>
        <v>7.3628925316219632E-2</v>
      </c>
    </row>
    <row r="7" spans="1:10" x14ac:dyDescent="0.25">
      <c r="A7">
        <v>48</v>
      </c>
      <c r="B7" t="s">
        <v>5</v>
      </c>
      <c r="D7" t="s">
        <v>61</v>
      </c>
      <c r="E7" s="2">
        <v>612565</v>
      </c>
      <c r="F7" s="2">
        <v>589477</v>
      </c>
      <c r="G7" s="2">
        <f t="shared" si="1"/>
        <v>1202042</v>
      </c>
      <c r="H7" s="3">
        <f t="shared" si="2"/>
        <v>4.4289428212213579E-2</v>
      </c>
      <c r="I7" s="3">
        <f t="shared" si="0"/>
        <v>4.2010547161155681E-2</v>
      </c>
      <c r="J7" s="3">
        <f t="shared" si="0"/>
        <v>4.3141780471568407E-2</v>
      </c>
    </row>
    <row r="8" spans="1:10" x14ac:dyDescent="0.25">
      <c r="A8">
        <v>48</v>
      </c>
      <c r="B8" t="s">
        <v>5</v>
      </c>
      <c r="D8" t="s">
        <v>62</v>
      </c>
      <c r="E8" s="2">
        <v>421215</v>
      </c>
      <c r="F8" s="2">
        <v>382478</v>
      </c>
      <c r="G8" s="2">
        <f t="shared" si="1"/>
        <v>803693</v>
      </c>
      <c r="H8" s="3">
        <f t="shared" si="2"/>
        <v>3.0454517486972879E-2</v>
      </c>
      <c r="I8" s="3">
        <f t="shared" si="0"/>
        <v>2.7258247662087755E-2</v>
      </c>
      <c r="J8" s="3">
        <f t="shared" si="0"/>
        <v>2.8844871454188979E-2</v>
      </c>
    </row>
    <row r="9" spans="1:10" x14ac:dyDescent="0.25">
      <c r="A9">
        <v>48</v>
      </c>
      <c r="B9" t="s">
        <v>5</v>
      </c>
      <c r="D9" t="s">
        <v>63</v>
      </c>
      <c r="E9" s="2">
        <v>208370</v>
      </c>
      <c r="F9" s="2">
        <v>201346</v>
      </c>
      <c r="G9" s="2">
        <f t="shared" si="1"/>
        <v>409716</v>
      </c>
      <c r="H9" s="3">
        <f t="shared" si="2"/>
        <v>1.5065483918570181E-2</v>
      </c>
      <c r="I9" s="3">
        <f t="shared" si="0"/>
        <v>1.4349424368906762E-2</v>
      </c>
      <c r="J9" s="3">
        <f t="shared" si="0"/>
        <v>1.4704875310254651E-2</v>
      </c>
    </row>
    <row r="10" spans="1:10" x14ac:dyDescent="0.25">
      <c r="A10">
        <v>48</v>
      </c>
      <c r="B10" t="s">
        <v>5</v>
      </c>
      <c r="D10" t="s">
        <v>64</v>
      </c>
      <c r="E10" s="2">
        <v>212797</v>
      </c>
      <c r="F10" s="2">
        <v>195981</v>
      </c>
      <c r="G10" s="2">
        <f t="shared" si="1"/>
        <v>408778</v>
      </c>
      <c r="H10" s="3">
        <f t="shared" si="2"/>
        <v>1.5385563091711758E-2</v>
      </c>
      <c r="I10" s="3">
        <f t="shared" si="0"/>
        <v>1.3967074276333855E-2</v>
      </c>
      <c r="J10" s="3">
        <f t="shared" si="0"/>
        <v>1.4671210105476173E-2</v>
      </c>
    </row>
    <row r="11" spans="1:10" x14ac:dyDescent="0.25">
      <c r="A11">
        <v>48</v>
      </c>
      <c r="B11" t="s">
        <v>5</v>
      </c>
      <c r="D11" t="s">
        <v>65</v>
      </c>
      <c r="E11" s="2">
        <v>605925</v>
      </c>
      <c r="F11" s="2">
        <v>567510</v>
      </c>
      <c r="G11" s="2">
        <f t="shared" si="1"/>
        <v>1173435</v>
      </c>
      <c r="H11" s="3">
        <f t="shared" si="2"/>
        <v>4.3809345603300076E-2</v>
      </c>
      <c r="I11" s="3">
        <f t="shared" si="0"/>
        <v>4.044501417260972E-2</v>
      </c>
      <c r="J11" s="3">
        <f t="shared" si="0"/>
        <v>4.2115063506645255E-2</v>
      </c>
    </row>
    <row r="12" spans="1:10" x14ac:dyDescent="0.25">
      <c r="A12">
        <v>48</v>
      </c>
      <c r="B12" t="s">
        <v>5</v>
      </c>
      <c r="D12" t="s">
        <v>66</v>
      </c>
      <c r="E12" s="2">
        <v>1038819</v>
      </c>
      <c r="F12" s="2">
        <v>1005944</v>
      </c>
      <c r="G12" s="2">
        <f t="shared" si="1"/>
        <v>2044763</v>
      </c>
      <c r="H12" s="3">
        <f t="shared" si="2"/>
        <v>7.5108273450137528E-2</v>
      </c>
      <c r="I12" s="3">
        <f t="shared" si="0"/>
        <v>7.169110559611587E-2</v>
      </c>
      <c r="J12" s="3">
        <f t="shared" si="0"/>
        <v>7.3387382855495592E-2</v>
      </c>
    </row>
    <row r="13" spans="1:10" x14ac:dyDescent="0.25">
      <c r="A13">
        <v>48</v>
      </c>
      <c r="B13" t="s">
        <v>5</v>
      </c>
      <c r="D13" t="s">
        <v>67</v>
      </c>
      <c r="E13" s="2">
        <v>1014866</v>
      </c>
      <c r="F13" s="2">
        <v>1001961</v>
      </c>
      <c r="G13" s="2">
        <f t="shared" si="1"/>
        <v>2016827</v>
      </c>
      <c r="H13" s="3">
        <f t="shared" si="2"/>
        <v>7.3376433279760261E-2</v>
      </c>
      <c r="I13" s="3">
        <f t="shared" si="0"/>
        <v>7.1407247176969932E-2</v>
      </c>
      <c r="J13" s="3">
        <f t="shared" si="0"/>
        <v>7.2384748355824424E-2</v>
      </c>
    </row>
    <row r="14" spans="1:10" x14ac:dyDescent="0.25">
      <c r="A14">
        <v>48</v>
      </c>
      <c r="B14" t="s">
        <v>5</v>
      </c>
      <c r="D14" t="s">
        <v>68</v>
      </c>
      <c r="E14" s="2">
        <v>957530</v>
      </c>
      <c r="F14" s="2">
        <v>949376</v>
      </c>
      <c r="G14" s="2">
        <f t="shared" si="1"/>
        <v>1906906</v>
      </c>
      <c r="H14" s="3">
        <f t="shared" si="2"/>
        <v>6.923094887243128E-2</v>
      </c>
      <c r="I14" s="3">
        <f t="shared" si="0"/>
        <v>6.7659646129822434E-2</v>
      </c>
      <c r="J14" s="3">
        <f t="shared" si="0"/>
        <v>6.8439638574955469E-2</v>
      </c>
    </row>
    <row r="15" spans="1:10" x14ac:dyDescent="0.25">
      <c r="A15">
        <v>48</v>
      </c>
      <c r="B15" t="s">
        <v>5</v>
      </c>
      <c r="D15" t="s">
        <v>69</v>
      </c>
      <c r="E15" s="2">
        <v>914610</v>
      </c>
      <c r="F15" s="2">
        <v>927322</v>
      </c>
      <c r="G15" s="2">
        <f t="shared" si="1"/>
        <v>1841932</v>
      </c>
      <c r="H15" s="3">
        <f t="shared" si="2"/>
        <v>6.6127764297948227E-2</v>
      </c>
      <c r="I15" s="3">
        <f t="shared" si="0"/>
        <v>6.6087912869505022E-2</v>
      </c>
      <c r="J15" s="3">
        <f t="shared" si="0"/>
        <v>6.6107695061867172E-2</v>
      </c>
    </row>
    <row r="16" spans="1:10" x14ac:dyDescent="0.25">
      <c r="A16">
        <v>48</v>
      </c>
      <c r="B16" t="s">
        <v>5</v>
      </c>
      <c r="D16" t="s">
        <v>70</v>
      </c>
      <c r="E16" s="2">
        <v>878559</v>
      </c>
      <c r="F16" s="2">
        <v>890994</v>
      </c>
      <c r="G16" s="2">
        <f t="shared" si="1"/>
        <v>1769553</v>
      </c>
      <c r="H16" s="3">
        <f t="shared" si="2"/>
        <v>6.3521219398258388E-2</v>
      </c>
      <c r="I16" s="3">
        <f t="shared" si="0"/>
        <v>6.3498907433719623E-2</v>
      </c>
      <c r="J16" s="3">
        <f t="shared" si="0"/>
        <v>6.3509983061161998E-2</v>
      </c>
    </row>
    <row r="17" spans="1:10" x14ac:dyDescent="0.25">
      <c r="A17">
        <v>48</v>
      </c>
      <c r="B17" t="s">
        <v>5</v>
      </c>
      <c r="D17" t="s">
        <v>71</v>
      </c>
      <c r="E17" s="2">
        <v>856704</v>
      </c>
      <c r="F17" s="2">
        <v>874407</v>
      </c>
      <c r="G17" s="2">
        <f t="shared" si="1"/>
        <v>1731111</v>
      </c>
      <c r="H17" s="3">
        <f t="shared" si="2"/>
        <v>6.1941067979914326E-2</v>
      </c>
      <c r="I17" s="3">
        <f t="shared" si="0"/>
        <v>6.2316793550120965E-2</v>
      </c>
      <c r="J17" s="3">
        <f t="shared" si="0"/>
        <v>6.213028391180779E-2</v>
      </c>
    </row>
    <row r="18" spans="1:10" x14ac:dyDescent="0.25">
      <c r="A18">
        <v>48</v>
      </c>
      <c r="B18" t="s">
        <v>5</v>
      </c>
      <c r="D18" t="s">
        <v>72</v>
      </c>
      <c r="E18" s="2">
        <v>821431</v>
      </c>
      <c r="F18" s="2">
        <v>847128</v>
      </c>
      <c r="G18" s="2">
        <f t="shared" si="1"/>
        <v>1668559</v>
      </c>
      <c r="H18" s="3">
        <f t="shared" si="2"/>
        <v>5.9390773723256816E-2</v>
      </c>
      <c r="I18" s="3">
        <f t="shared" si="0"/>
        <v>6.0372687646058271E-2</v>
      </c>
      <c r="J18" s="3">
        <f t="shared" si="0"/>
        <v>5.9885266972251973E-2</v>
      </c>
    </row>
    <row r="19" spans="1:10" x14ac:dyDescent="0.25">
      <c r="A19">
        <v>48</v>
      </c>
      <c r="B19" t="s">
        <v>5</v>
      </c>
      <c r="D19" t="s">
        <v>73</v>
      </c>
      <c r="E19" s="2">
        <v>290001</v>
      </c>
      <c r="F19" s="2">
        <v>320212</v>
      </c>
      <c r="G19" s="2">
        <f t="shared" si="1"/>
        <v>610213</v>
      </c>
      <c r="H19" s="3">
        <f t="shared" si="2"/>
        <v>2.0967535642699386E-2</v>
      </c>
      <c r="I19" s="3">
        <f t="shared" ref="I19:I26" si="3" xml:space="preserve"> F19 / F$3</f>
        <v>2.2820706028509989E-2</v>
      </c>
      <c r="J19" s="3">
        <f t="shared" ref="J19:J26" si="4" xml:space="preserve"> G19 / G$3</f>
        <v>2.1900794886449203E-2</v>
      </c>
    </row>
    <row r="20" spans="1:10" x14ac:dyDescent="0.25">
      <c r="A20">
        <v>48</v>
      </c>
      <c r="B20" t="s">
        <v>5</v>
      </c>
      <c r="D20" t="s">
        <v>74</v>
      </c>
      <c r="E20" s="2">
        <v>398219</v>
      </c>
      <c r="F20" s="2">
        <v>434354</v>
      </c>
      <c r="G20" s="2">
        <f t="shared" si="1"/>
        <v>832573</v>
      </c>
      <c r="H20" s="3">
        <f t="shared" si="2"/>
        <v>2.8791869945621246E-2</v>
      </c>
      <c r="I20" s="3">
        <f t="shared" si="3"/>
        <v>3.0955320057672504E-2</v>
      </c>
      <c r="J20" s="3">
        <f t="shared" si="4"/>
        <v>2.9881386501099897E-2</v>
      </c>
    </row>
    <row r="21" spans="1:10" x14ac:dyDescent="0.25">
      <c r="A21">
        <v>48</v>
      </c>
      <c r="B21" t="s">
        <v>5</v>
      </c>
      <c r="D21" t="s">
        <v>75</v>
      </c>
      <c r="E21" s="2">
        <v>233383</v>
      </c>
      <c r="F21" s="2">
        <v>263098</v>
      </c>
      <c r="G21" s="2">
        <f t="shared" si="1"/>
        <v>496481</v>
      </c>
      <c r="H21" s="3">
        <f t="shared" si="2"/>
        <v>1.6873963782539064E-2</v>
      </c>
      <c r="I21" s="3">
        <f t="shared" si="3"/>
        <v>1.875033451178882E-2</v>
      </c>
      <c r="J21" s="3">
        <f t="shared" si="4"/>
        <v>1.7818906752263858E-2</v>
      </c>
    </row>
    <row r="22" spans="1:10" x14ac:dyDescent="0.25">
      <c r="A22">
        <v>48</v>
      </c>
      <c r="B22" t="s">
        <v>5</v>
      </c>
      <c r="D22" t="s">
        <v>76</v>
      </c>
      <c r="E22" s="2">
        <v>323556</v>
      </c>
      <c r="F22" s="2">
        <v>363348</v>
      </c>
      <c r="G22" s="2">
        <f t="shared" si="1"/>
        <v>686904</v>
      </c>
      <c r="H22" s="3">
        <f t="shared" si="2"/>
        <v>2.3393615754460303E-2</v>
      </c>
      <c r="I22" s="3">
        <f t="shared" si="3"/>
        <v>2.5894900547284449E-2</v>
      </c>
      <c r="J22" s="3">
        <f t="shared" si="4"/>
        <v>2.4653266335986784E-2</v>
      </c>
    </row>
    <row r="23" spans="1:10" x14ac:dyDescent="0.25">
      <c r="A23">
        <v>48</v>
      </c>
      <c r="B23" t="s">
        <v>5</v>
      </c>
      <c r="D23" t="s">
        <v>77</v>
      </c>
      <c r="E23" s="2">
        <v>382806</v>
      </c>
      <c r="F23" s="2">
        <v>445516</v>
      </c>
      <c r="G23" s="2">
        <f t="shared" si="1"/>
        <v>828322</v>
      </c>
      <c r="H23" s="3">
        <f t="shared" si="2"/>
        <v>2.7677485419840556E-2</v>
      </c>
      <c r="I23" s="3">
        <f t="shared" si="3"/>
        <v>3.1750807799200705E-2</v>
      </c>
      <c r="J23" s="3">
        <f t="shared" si="4"/>
        <v>2.9728816367290398E-2</v>
      </c>
    </row>
    <row r="24" spans="1:10" x14ac:dyDescent="0.25">
      <c r="A24">
        <v>48</v>
      </c>
      <c r="B24" t="s">
        <v>5</v>
      </c>
      <c r="D24" t="s">
        <v>78</v>
      </c>
      <c r="E24" s="2">
        <v>256048</v>
      </c>
      <c r="F24" s="2">
        <v>325539</v>
      </c>
      <c r="G24" s="2">
        <f t="shared" si="1"/>
        <v>581587</v>
      </c>
      <c r="H24" s="3">
        <f t="shared" si="2"/>
        <v>1.851267949504275E-2</v>
      </c>
      <c r="I24" s="3">
        <f t="shared" si="3"/>
        <v>2.3200347956401114E-2</v>
      </c>
      <c r="J24" s="3">
        <f t="shared" si="4"/>
        <v>2.0873396003732027E-2</v>
      </c>
    </row>
    <row r="25" spans="1:10" x14ac:dyDescent="0.25">
      <c r="A25">
        <v>48</v>
      </c>
      <c r="B25" t="s">
        <v>5</v>
      </c>
      <c r="D25" t="s">
        <v>79</v>
      </c>
      <c r="E25" s="2">
        <v>161334</v>
      </c>
      <c r="F25" s="2">
        <v>222717</v>
      </c>
      <c r="G25" s="2">
        <f t="shared" si="1"/>
        <v>384051</v>
      </c>
      <c r="H25" s="3">
        <f t="shared" si="2"/>
        <v>1.1664705967838947E-2</v>
      </c>
      <c r="I25" s="3">
        <f t="shared" si="3"/>
        <v>1.5872481932443692E-2</v>
      </c>
      <c r="J25" s="3">
        <f t="shared" si="4"/>
        <v>1.3783747932174016E-2</v>
      </c>
    </row>
    <row r="26" spans="1:10" x14ac:dyDescent="0.25">
      <c r="A26">
        <v>48</v>
      </c>
      <c r="B26" t="s">
        <v>5</v>
      </c>
      <c r="D26" t="s">
        <v>80</v>
      </c>
      <c r="E26" s="2">
        <v>131179</v>
      </c>
      <c r="F26" s="2">
        <v>244319</v>
      </c>
      <c r="G26" s="2">
        <f t="shared" si="1"/>
        <v>375498</v>
      </c>
      <c r="H26" s="3">
        <f t="shared" si="2"/>
        <v>9.4844512883530147E-3</v>
      </c>
      <c r="I26" s="3">
        <f t="shared" si="3"/>
        <v>1.7412002286546203E-2</v>
      </c>
      <c r="J26" s="3">
        <f t="shared" si="4"/>
        <v>1.3476777253634227E-2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21" sqref="E21"/>
    </sheetView>
  </sheetViews>
  <sheetFormatPr defaultRowHeight="15" x14ac:dyDescent="0.25"/>
  <cols>
    <col min="1" max="1" width="18.28515625" customWidth="1"/>
    <col min="2" max="2" width="13.140625" customWidth="1"/>
  </cols>
  <sheetData>
    <row r="1" spans="1:2" ht="24.75" customHeight="1" x14ac:dyDescent="0.25">
      <c r="A1" s="1"/>
      <c r="B1" s="4" t="s">
        <v>88</v>
      </c>
    </row>
    <row r="2" spans="1:2" x14ac:dyDescent="0.25">
      <c r="A2" t="s">
        <v>58</v>
      </c>
      <c r="B2" s="3">
        <v>7.2028859048166222E-2</v>
      </c>
    </row>
    <row r="3" spans="1:2" x14ac:dyDescent="0.25">
      <c r="A3" t="s">
        <v>59</v>
      </c>
      <c r="B3" s="3">
        <v>7.2902323961485854E-2</v>
      </c>
    </row>
    <row r="4" spans="1:2" x14ac:dyDescent="0.25">
      <c r="A4" t="s">
        <v>60</v>
      </c>
      <c r="B4" s="3">
        <v>7.3628925316219632E-2</v>
      </c>
    </row>
    <row r="5" spans="1:2" x14ac:dyDescent="0.25">
      <c r="A5" t="s">
        <v>61</v>
      </c>
      <c r="B5" s="3">
        <v>4.3141780471568407E-2</v>
      </c>
    </row>
    <row r="6" spans="1:2" x14ac:dyDescent="0.25">
      <c r="A6" t="s">
        <v>62</v>
      </c>
      <c r="B6" s="3">
        <v>2.8844871454188979E-2</v>
      </c>
    </row>
    <row r="7" spans="1:2" x14ac:dyDescent="0.25">
      <c r="A7" t="s">
        <v>63</v>
      </c>
      <c r="B7" s="3">
        <v>1.4704875310254651E-2</v>
      </c>
    </row>
    <row r="8" spans="1:2" x14ac:dyDescent="0.25">
      <c r="A8" t="s">
        <v>64</v>
      </c>
      <c r="B8" s="3">
        <v>1.4671210105476173E-2</v>
      </c>
    </row>
    <row r="9" spans="1:2" x14ac:dyDescent="0.25">
      <c r="A9" t="s">
        <v>65</v>
      </c>
      <c r="B9" s="3">
        <v>4.2115063506645255E-2</v>
      </c>
    </row>
    <row r="10" spans="1:2" x14ac:dyDescent="0.25">
      <c r="A10" t="s">
        <v>66</v>
      </c>
      <c r="B10" s="3">
        <v>7.3387382855495592E-2</v>
      </c>
    </row>
    <row r="11" spans="1:2" x14ac:dyDescent="0.25">
      <c r="A11" t="s">
        <v>67</v>
      </c>
      <c r="B11" s="3">
        <v>7.2384748355824424E-2</v>
      </c>
    </row>
    <row r="12" spans="1:2" x14ac:dyDescent="0.25">
      <c r="A12" t="s">
        <v>68</v>
      </c>
      <c r="B12" s="3">
        <v>6.8439638574955469E-2</v>
      </c>
    </row>
    <row r="13" spans="1:2" x14ac:dyDescent="0.25">
      <c r="A13" t="s">
        <v>69</v>
      </c>
      <c r="B13" s="3">
        <v>6.6107695061867172E-2</v>
      </c>
    </row>
    <row r="14" spans="1:2" x14ac:dyDescent="0.25">
      <c r="A14" t="s">
        <v>70</v>
      </c>
      <c r="B14" s="3">
        <v>6.3509983061161998E-2</v>
      </c>
    </row>
    <row r="15" spans="1:2" x14ac:dyDescent="0.25">
      <c r="A15" t="s">
        <v>71</v>
      </c>
      <c r="B15" s="3">
        <v>6.213028391180779E-2</v>
      </c>
    </row>
    <row r="16" spans="1:2" x14ac:dyDescent="0.25">
      <c r="A16" t="s">
        <v>72</v>
      </c>
      <c r="B16" s="3">
        <v>5.9885266972251973E-2</v>
      </c>
    </row>
    <row r="17" spans="1:2" x14ac:dyDescent="0.25">
      <c r="A17" t="s">
        <v>73</v>
      </c>
      <c r="B17" s="3">
        <v>2.1900794886449203E-2</v>
      </c>
    </row>
    <row r="18" spans="1:2" x14ac:dyDescent="0.25">
      <c r="A18" t="s">
        <v>74</v>
      </c>
      <c r="B18" s="3">
        <v>2.9881386501099897E-2</v>
      </c>
    </row>
    <row r="19" spans="1:2" x14ac:dyDescent="0.25">
      <c r="A19" t="s">
        <v>75</v>
      </c>
      <c r="B19" s="3">
        <v>1.7818906752263858E-2</v>
      </c>
    </row>
    <row r="20" spans="1:2" x14ac:dyDescent="0.25">
      <c r="A20" t="s">
        <v>76</v>
      </c>
      <c r="B20" s="3">
        <v>2.4653266335986784E-2</v>
      </c>
    </row>
    <row r="21" spans="1:2" x14ac:dyDescent="0.25">
      <c r="A21" t="s">
        <v>77</v>
      </c>
      <c r="B21" s="3">
        <v>2.9728816367290398E-2</v>
      </c>
    </row>
    <row r="22" spans="1:2" x14ac:dyDescent="0.25">
      <c r="A22" t="s">
        <v>78</v>
      </c>
      <c r="B22" s="3">
        <v>2.0873396003732027E-2</v>
      </c>
    </row>
    <row r="23" spans="1:2" x14ac:dyDescent="0.25">
      <c r="A23" t="s">
        <v>79</v>
      </c>
      <c r="B23" s="3">
        <v>1.3783747932174016E-2</v>
      </c>
    </row>
    <row r="24" spans="1:2" x14ac:dyDescent="0.25">
      <c r="A24" t="s">
        <v>80</v>
      </c>
      <c r="B24" s="3">
        <v>1.3476777253634227E-2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RowHeight="15" x14ac:dyDescent="0.25"/>
  <cols>
    <col min="1" max="1" width="18.28515625" customWidth="1"/>
    <col min="2" max="2" width="13.140625" customWidth="1"/>
    <col min="9" max="9" width="15.7109375" bestFit="1" customWidth="1"/>
  </cols>
  <sheetData>
    <row r="1" spans="1:10" ht="24.75" customHeight="1" x14ac:dyDescent="0.25">
      <c r="A1" s="1"/>
      <c r="B1" s="4" t="s">
        <v>88</v>
      </c>
    </row>
    <row r="2" spans="1:10" x14ac:dyDescent="0.25">
      <c r="A2" t="s">
        <v>58</v>
      </c>
      <c r="B2" s="3">
        <v>7.2028859048166222E-2</v>
      </c>
      <c r="J2" t="s">
        <v>90</v>
      </c>
    </row>
    <row r="3" spans="1:10" x14ac:dyDescent="0.25">
      <c r="A3" t="s">
        <v>59</v>
      </c>
      <c r="B3" s="3">
        <v>7.2902323961485854E-2</v>
      </c>
      <c r="D3">
        <v>0</v>
      </c>
      <c r="E3">
        <v>4</v>
      </c>
      <c r="F3" s="6">
        <f>B2</f>
        <v>7.2028859048166222E-2</v>
      </c>
      <c r="I3" t="str">
        <f>D3&amp;-E3&amp;" years old"</f>
        <v>0-4 years old</v>
      </c>
      <c r="J3" s="6">
        <f>F3</f>
        <v>7.2028859048166222E-2</v>
      </c>
    </row>
    <row r="4" spans="1:10" x14ac:dyDescent="0.25">
      <c r="A4" t="s">
        <v>60</v>
      </c>
      <c r="B4" s="3">
        <v>7.3628925316219632E-2</v>
      </c>
      <c r="D4" s="5">
        <f>D3+5</f>
        <v>5</v>
      </c>
      <c r="E4" s="5">
        <f>E3+5</f>
        <v>9</v>
      </c>
      <c r="F4" s="6">
        <f>B3</f>
        <v>7.2902323961485854E-2</v>
      </c>
      <c r="I4" t="str">
        <f t="shared" ref="I4:I19" si="0">D4&amp;-E4&amp;" years old"</f>
        <v>5-9 years old</v>
      </c>
      <c r="J4" s="6">
        <f t="shared" ref="J4:J20" si="1">F4</f>
        <v>7.2902323961485854E-2</v>
      </c>
    </row>
    <row r="5" spans="1:10" x14ac:dyDescent="0.25">
      <c r="A5" t="s">
        <v>61</v>
      </c>
      <c r="B5" s="3">
        <v>4.3141780471568407E-2</v>
      </c>
      <c r="D5" s="5">
        <f t="shared" ref="D5:D20" si="2">D4+5</f>
        <v>10</v>
      </c>
      <c r="E5" s="5">
        <f t="shared" ref="E5:E19" si="3">E4+5</f>
        <v>14</v>
      </c>
      <c r="F5" s="6">
        <f>B4</f>
        <v>7.3628925316219632E-2</v>
      </c>
      <c r="I5" t="str">
        <f t="shared" si="0"/>
        <v>10-14 years old</v>
      </c>
      <c r="J5" s="6">
        <f t="shared" si="1"/>
        <v>7.3628925316219632E-2</v>
      </c>
    </row>
    <row r="6" spans="1:10" x14ac:dyDescent="0.25">
      <c r="A6" t="s">
        <v>62</v>
      </c>
      <c r="B6" s="3">
        <v>2.8844871454188979E-2</v>
      </c>
      <c r="D6" s="5">
        <f t="shared" si="2"/>
        <v>15</v>
      </c>
      <c r="E6" s="5">
        <f t="shared" si="3"/>
        <v>19</v>
      </c>
      <c r="F6" s="6">
        <f>B5+B6</f>
        <v>7.1986651925757386E-2</v>
      </c>
      <c r="I6" t="str">
        <f t="shared" si="0"/>
        <v>15-19 years old</v>
      </c>
      <c r="J6" s="6">
        <f t="shared" si="1"/>
        <v>7.1986651925757386E-2</v>
      </c>
    </row>
    <row r="7" spans="1:10" x14ac:dyDescent="0.25">
      <c r="A7" t="s">
        <v>63</v>
      </c>
      <c r="B7" s="3">
        <v>1.4704875310254651E-2</v>
      </c>
      <c r="D7" s="5">
        <f t="shared" si="2"/>
        <v>20</v>
      </c>
      <c r="E7" s="5">
        <f t="shared" si="3"/>
        <v>24</v>
      </c>
      <c r="F7" s="6">
        <f>SUM(B7:B9)</f>
        <v>7.1491148922376083E-2</v>
      </c>
      <c r="I7" t="str">
        <f t="shared" si="0"/>
        <v>20-24 years old</v>
      </c>
      <c r="J7" s="6">
        <f t="shared" si="1"/>
        <v>7.1491148922376083E-2</v>
      </c>
    </row>
    <row r="8" spans="1:10" x14ac:dyDescent="0.25">
      <c r="A8" t="s">
        <v>64</v>
      </c>
      <c r="B8" s="3">
        <v>1.4671210105476173E-2</v>
      </c>
      <c r="D8" s="5">
        <f t="shared" si="2"/>
        <v>25</v>
      </c>
      <c r="E8" s="5">
        <f t="shared" si="3"/>
        <v>29</v>
      </c>
      <c r="F8" s="6">
        <f>B10</f>
        <v>7.3387382855495592E-2</v>
      </c>
      <c r="I8" t="str">
        <f t="shared" si="0"/>
        <v>25-29 years old</v>
      </c>
      <c r="J8" s="6">
        <f t="shared" si="1"/>
        <v>7.3387382855495592E-2</v>
      </c>
    </row>
    <row r="9" spans="1:10" x14ac:dyDescent="0.25">
      <c r="A9" t="s">
        <v>65</v>
      </c>
      <c r="B9" s="3">
        <v>4.2115063506645255E-2</v>
      </c>
      <c r="D9" s="5">
        <f t="shared" si="2"/>
        <v>30</v>
      </c>
      <c r="E9" s="5">
        <f t="shared" si="3"/>
        <v>34</v>
      </c>
      <c r="F9" s="6">
        <f t="shared" ref="F9:F14" si="4">B11</f>
        <v>7.2384748355824424E-2</v>
      </c>
      <c r="I9" t="str">
        <f t="shared" si="0"/>
        <v>30-34 years old</v>
      </c>
      <c r="J9" s="6">
        <f t="shared" si="1"/>
        <v>7.2384748355824424E-2</v>
      </c>
    </row>
    <row r="10" spans="1:10" x14ac:dyDescent="0.25">
      <c r="A10" t="s">
        <v>66</v>
      </c>
      <c r="B10" s="3">
        <v>7.3387382855495592E-2</v>
      </c>
      <c r="D10" s="5">
        <f t="shared" si="2"/>
        <v>35</v>
      </c>
      <c r="E10" s="5">
        <f t="shared" si="3"/>
        <v>39</v>
      </c>
      <c r="F10" s="6">
        <f t="shared" si="4"/>
        <v>6.8439638574955469E-2</v>
      </c>
      <c r="I10" t="str">
        <f t="shared" si="0"/>
        <v>35-39 years old</v>
      </c>
      <c r="J10" s="6">
        <f t="shared" si="1"/>
        <v>6.8439638574955469E-2</v>
      </c>
    </row>
    <row r="11" spans="1:10" x14ac:dyDescent="0.25">
      <c r="A11" t="s">
        <v>67</v>
      </c>
      <c r="B11" s="3">
        <v>7.2384748355824424E-2</v>
      </c>
      <c r="D11" s="5">
        <f t="shared" si="2"/>
        <v>40</v>
      </c>
      <c r="E11" s="5">
        <f t="shared" si="3"/>
        <v>44</v>
      </c>
      <c r="F11" s="6">
        <f t="shared" si="4"/>
        <v>6.6107695061867172E-2</v>
      </c>
      <c r="I11" t="str">
        <f t="shared" si="0"/>
        <v>40-44 years old</v>
      </c>
      <c r="J11" s="6">
        <f t="shared" si="1"/>
        <v>6.6107695061867172E-2</v>
      </c>
    </row>
    <row r="12" spans="1:10" x14ac:dyDescent="0.25">
      <c r="A12" t="s">
        <v>68</v>
      </c>
      <c r="B12" s="3">
        <v>6.8439638574955469E-2</v>
      </c>
      <c r="D12" s="5">
        <f t="shared" si="2"/>
        <v>45</v>
      </c>
      <c r="E12" s="5">
        <f t="shared" si="3"/>
        <v>49</v>
      </c>
      <c r="F12" s="6">
        <f t="shared" si="4"/>
        <v>6.3509983061161998E-2</v>
      </c>
      <c r="I12" t="str">
        <f t="shared" si="0"/>
        <v>45-49 years old</v>
      </c>
      <c r="J12" s="6">
        <f t="shared" si="1"/>
        <v>6.3509983061161998E-2</v>
      </c>
    </row>
    <row r="13" spans="1:10" x14ac:dyDescent="0.25">
      <c r="A13" t="s">
        <v>69</v>
      </c>
      <c r="B13" s="3">
        <v>6.6107695061867172E-2</v>
      </c>
      <c r="D13" s="5">
        <f t="shared" si="2"/>
        <v>50</v>
      </c>
      <c r="E13" s="5">
        <f t="shared" si="3"/>
        <v>54</v>
      </c>
      <c r="F13" s="6">
        <f t="shared" si="4"/>
        <v>6.213028391180779E-2</v>
      </c>
      <c r="I13" t="str">
        <f t="shared" si="0"/>
        <v>50-54 years old</v>
      </c>
      <c r="J13" s="6">
        <f t="shared" si="1"/>
        <v>6.213028391180779E-2</v>
      </c>
    </row>
    <row r="14" spans="1:10" x14ac:dyDescent="0.25">
      <c r="A14" t="s">
        <v>70</v>
      </c>
      <c r="B14" s="3">
        <v>6.3509983061161998E-2</v>
      </c>
      <c r="D14" s="5">
        <f t="shared" si="2"/>
        <v>55</v>
      </c>
      <c r="E14" s="5">
        <f t="shared" si="3"/>
        <v>59</v>
      </c>
      <c r="F14" s="6">
        <f t="shared" si="4"/>
        <v>5.9885266972251973E-2</v>
      </c>
      <c r="I14" t="str">
        <f t="shared" si="0"/>
        <v>55-59 years old</v>
      </c>
      <c r="J14" s="6">
        <f t="shared" si="1"/>
        <v>5.9885266972251973E-2</v>
      </c>
    </row>
    <row r="15" spans="1:10" x14ac:dyDescent="0.25">
      <c r="A15" t="s">
        <v>71</v>
      </c>
      <c r="B15" s="3">
        <v>6.213028391180779E-2</v>
      </c>
      <c r="D15" s="5">
        <f t="shared" si="2"/>
        <v>60</v>
      </c>
      <c r="E15" s="5">
        <f t="shared" si="3"/>
        <v>64</v>
      </c>
      <c r="F15" s="6">
        <f>SUM(B17:B18)</f>
        <v>5.17821813875491E-2</v>
      </c>
      <c r="I15" t="str">
        <f t="shared" si="0"/>
        <v>60-64 years old</v>
      </c>
      <c r="J15" s="6">
        <f t="shared" si="1"/>
        <v>5.17821813875491E-2</v>
      </c>
    </row>
    <row r="16" spans="1:10" x14ac:dyDescent="0.25">
      <c r="A16" t="s">
        <v>72</v>
      </c>
      <c r="B16" s="3">
        <v>5.9885266972251973E-2</v>
      </c>
      <c r="D16" s="5">
        <f t="shared" si="2"/>
        <v>65</v>
      </c>
      <c r="E16" s="5">
        <f t="shared" si="3"/>
        <v>69</v>
      </c>
      <c r="F16" s="6">
        <f>B19+B20</f>
        <v>4.2472173088250645E-2</v>
      </c>
      <c r="I16" t="str">
        <f t="shared" si="0"/>
        <v>65-69 years old</v>
      </c>
      <c r="J16" s="6">
        <f t="shared" si="1"/>
        <v>4.2472173088250645E-2</v>
      </c>
    </row>
    <row r="17" spans="1:10" x14ac:dyDescent="0.25">
      <c r="A17" t="s">
        <v>73</v>
      </c>
      <c r="B17" s="3">
        <v>2.1900794886449203E-2</v>
      </c>
      <c r="D17" s="5">
        <f t="shared" si="2"/>
        <v>70</v>
      </c>
      <c r="E17" s="5">
        <f t="shared" si="3"/>
        <v>74</v>
      </c>
      <c r="F17" s="6">
        <f>B21</f>
        <v>2.9728816367290398E-2</v>
      </c>
      <c r="I17" t="str">
        <f t="shared" si="0"/>
        <v>70-74 years old</v>
      </c>
      <c r="J17" s="6">
        <f t="shared" si="1"/>
        <v>2.9728816367290398E-2</v>
      </c>
    </row>
    <row r="18" spans="1:10" x14ac:dyDescent="0.25">
      <c r="A18" t="s">
        <v>74</v>
      </c>
      <c r="B18" s="3">
        <v>2.9881386501099897E-2</v>
      </c>
      <c r="D18" s="5">
        <f t="shared" si="2"/>
        <v>75</v>
      </c>
      <c r="E18" s="5">
        <f t="shared" si="3"/>
        <v>79</v>
      </c>
      <c r="F18" s="6">
        <f>B22</f>
        <v>2.0873396003732027E-2</v>
      </c>
      <c r="I18" t="str">
        <f t="shared" si="0"/>
        <v>75-79 years old</v>
      </c>
      <c r="J18" s="6">
        <f t="shared" si="1"/>
        <v>2.0873396003732027E-2</v>
      </c>
    </row>
    <row r="19" spans="1:10" x14ac:dyDescent="0.25">
      <c r="A19" t="s">
        <v>75</v>
      </c>
      <c r="B19" s="3">
        <v>1.7818906752263858E-2</v>
      </c>
      <c r="D19" s="5">
        <f t="shared" si="2"/>
        <v>80</v>
      </c>
      <c r="E19" s="5">
        <f t="shared" si="3"/>
        <v>84</v>
      </c>
      <c r="F19" s="6">
        <f t="shared" ref="F19:F20" si="5">B23</f>
        <v>1.3783747932174016E-2</v>
      </c>
      <c r="I19" t="str">
        <f t="shared" si="0"/>
        <v>80-84 years old</v>
      </c>
      <c r="J19" s="6">
        <f t="shared" si="1"/>
        <v>1.3783747932174016E-2</v>
      </c>
    </row>
    <row r="20" spans="1:10" x14ac:dyDescent="0.25">
      <c r="A20" t="s">
        <v>76</v>
      </c>
      <c r="B20" s="3">
        <v>2.4653266335986784E-2</v>
      </c>
      <c r="D20" s="5">
        <f t="shared" si="2"/>
        <v>85</v>
      </c>
      <c r="E20" s="5"/>
      <c r="F20" s="6">
        <f t="shared" si="5"/>
        <v>1.3476777253634227E-2</v>
      </c>
      <c r="I20" t="s">
        <v>89</v>
      </c>
      <c r="J20" s="6">
        <f t="shared" si="1"/>
        <v>1.3476777253634227E-2</v>
      </c>
    </row>
    <row r="21" spans="1:10" x14ac:dyDescent="0.25">
      <c r="A21" t="s">
        <v>77</v>
      </c>
      <c r="B21" s="3">
        <v>2.9728816367290398E-2</v>
      </c>
    </row>
    <row r="22" spans="1:10" x14ac:dyDescent="0.25">
      <c r="A22" t="s">
        <v>78</v>
      </c>
      <c r="B22" s="3">
        <v>2.0873396003732027E-2</v>
      </c>
    </row>
    <row r="23" spans="1:10" x14ac:dyDescent="0.25">
      <c r="A23" t="s">
        <v>79</v>
      </c>
      <c r="B23" s="3">
        <v>1.3783747932174016E-2</v>
      </c>
    </row>
    <row r="24" spans="1:10" x14ac:dyDescent="0.25">
      <c r="A24" t="s">
        <v>80</v>
      </c>
      <c r="B24" s="3">
        <v>1.3476777253634227E-2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</vt:lpstr>
      <vt:lpstr>tx (2)</vt:lpstr>
      <vt:lpstr>tx (3)</vt:lpstr>
      <vt:lpstr>tx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Kiniry</cp:lastModifiedBy>
  <dcterms:created xsi:type="dcterms:W3CDTF">2017-12-18T14:36:20Z</dcterms:created>
  <dcterms:modified xsi:type="dcterms:W3CDTF">2017-12-18T19:02:26Z</dcterms:modified>
</cp:coreProperties>
</file>