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<sst xmlns="http://schemas.openxmlformats.org/spreadsheetml/2006/main" count="42" uniqueCount="30">
  <si>
    <t xml:space="preserve">trade_type</t>
  </si>
  <si>
    <t xml:space="preserve">quantity</t>
  </si>
  <si>
    <t xml:space="preserve">Price</t>
  </si>
  <si>
    <t xml:space="preserve">Order_Imbalance3</t>
  </si>
  <si>
    <t xml:space="preserve">roy_order_imbalance</t>
  </si>
  <si>
    <t xml:space="preserve">roy_restated_trade_type</t>
  </si>
  <si>
    <t xml:space="preserve">restated trade_type</t>
  </si>
  <si>
    <t xml:space="preserve">syn bid</t>
  </si>
  <si>
    <t xml:space="preserve">syn mid</t>
  </si>
  <si>
    <t xml:space="preserve">syn offer</t>
  </si>
  <si>
    <t xml:space="preserve">bid_quantity</t>
  </si>
  <si>
    <t xml:space="preserve">offer_quantity</t>
  </si>
  <si>
    <t xml:space="preserve">order_imbalance3.1</t>
  </si>
  <si>
    <t xml:space="preserve">distance from prior bid</t>
  </si>
  <si>
    <t xml:space="preserve">distance from prior mid</t>
  </si>
  <si>
    <t xml:space="preserve">distance from prior offer</t>
  </si>
  <si>
    <t xml:space="preserve">Notes</t>
  </si>
  <si>
    <t xml:space="preserve">B</t>
  </si>
  <si>
    <t xml:space="preserve">B trade_type, add to bid_quantity</t>
  </si>
  <si>
    <t xml:space="preserve">S</t>
  </si>
  <si>
    <t xml:space="preserve">S trade_type, add to offer_quantity</t>
  </si>
  <si>
    <t xml:space="preserve">D</t>
  </si>
  <si>
    <t xml:space="preserve">D type. But price more than prior offer and order imbalance is 0, so restate as S</t>
  </si>
  <si>
    <t xml:space="preserve">D type. But price within 20% of prior mid, so use order imbalance. Which is skewed to offer side, so restate as B</t>
  </si>
  <si>
    <t xml:space="preserve">D type. But price more than prior offer and so ignore order imbalance, and so restate as S</t>
  </si>
  <si>
    <t xml:space="preserve">D type. But price less than prior bid and order imbalance is also skewed to offer side, so restate as B</t>
  </si>
  <si>
    <t xml:space="preserve">D type. But price within prior bid/offer, so consider how close to prior mid is this trade done at. Our cutoff for proximity to mid is 20%. but is 25% away from mid, so restate as S</t>
  </si>
  <si>
    <t xml:space="preserve">xxxx</t>
  </si>
  <si>
    <t xml:space="preserve">D type. But price within prior bid/offer, so consider how close to prior mid is this trade done at. Our cutoff for proximity to mid is 20%. and this is 12.5% away from mid, so use order imbalance (skewed to offer side) and restate as B though trade was done towards offer side)</t>
  </si>
  <si>
    <t xml:space="preserve">'D’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</si>
</sst>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Source Code Pro"/>
      <family val="0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6:6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46"/>
    <col collapsed="false" customWidth="true" hidden="false" outlineLevel="0" max="3" min="3" style="0" width="8.52"/>
    <col collapsed="false" customWidth="true" hidden="false" outlineLevel="0" max="4" min="4" style="0" width="6.01"/>
    <col collapsed="false" customWidth="true" hidden="false" outlineLevel="0" max="5" min="5" style="0" width="17.27"/>
    <col collapsed="false" customWidth="true" hidden="false" outlineLevel="0" max="8" min="6" style="0" width="17.83"/>
    <col collapsed="false" customWidth="true" hidden="false" outlineLevel="0" max="9" min="9" style="0" width="7.95"/>
    <col collapsed="false" customWidth="true" hidden="false" outlineLevel="0" max="10" min="10" style="0" width="8.52"/>
    <col collapsed="false" customWidth="true" hidden="false" outlineLevel="0" max="11" min="11" style="0" width="9.07"/>
    <col collapsed="false" customWidth="true" hidden="false" outlineLevel="0" max="12" min="12" style="0" width="12.27"/>
    <col collapsed="false" customWidth="true" hidden="false" outlineLevel="0" max="13" min="13" style="0" width="13.38"/>
    <col collapsed="false" customWidth="true" hidden="false" outlineLevel="0" max="14" min="14" style="0" width="18.52"/>
    <col collapsed="false" customWidth="true" hidden="false" outlineLevel="0" max="15" min="15" style="0" width="21.44"/>
    <col collapsed="false" customWidth="true" hidden="false" outlineLevel="0" max="16" min="16" style="0" width="21.99"/>
    <col collapsed="false" customWidth="true" hidden="false" outlineLevel="0" max="17" min="17" style="0" width="22.55"/>
    <col collapsed="false" customWidth="true" hidden="false" outlineLevel="0" max="18" min="18" style="0" width="45.19"/>
    <col collapsed="false" customWidth="false" hidden="false" outlineLevel="0" max="1025" min="19" style="0" width="11.52"/>
  </cols>
  <sheetData>
    <row r="1" customFormat="false" ht="13.2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</row>
    <row r="2" customFormat="false" ht="13.2" hidden="false" customHeight="false" outlineLevel="0" collapsed="false">
      <c r="A2" s="1"/>
      <c r="B2" s="5" t="s">
        <v>17</v>
      </c>
      <c r="C2" s="5" t="n">
        <v>1</v>
      </c>
      <c r="D2" s="5" t="n">
        <v>101</v>
      </c>
      <c r="E2" s="5" t="n">
        <v>1</v>
      </c>
      <c r="F2" s="5" t="n">
        <v>1</v>
      </c>
      <c r="G2" s="5" t="s">
        <v>17</v>
      </c>
      <c r="H2" s="6" t="str">
        <f aca="false">IF(B2&lt;&gt;"D",B2,IF(P2&lt;=0.2,IF(N1&gt;0,"S","B"),IF(O2&lt;Q2,"B","S")))</f>
        <v>B</v>
      </c>
      <c r="I2" s="7" t="n">
        <f aca="false">IF(H2="B",D2,K2-2)</f>
        <v>101</v>
      </c>
      <c r="J2" s="6" t="n">
        <f aca="false">AVERAGE(I2,K2)</f>
        <v>102</v>
      </c>
      <c r="K2" s="6" t="n">
        <f aca="false">IF(H2="S",D2,I2+2)</f>
        <v>103</v>
      </c>
      <c r="L2" s="6" t="n">
        <f aca="false">C2</f>
        <v>1</v>
      </c>
      <c r="M2" s="6" t="n">
        <v>0</v>
      </c>
      <c r="N2" s="6" t="n">
        <f aca="false">L2-M2</f>
        <v>1</v>
      </c>
      <c r="O2" s="8" t="n">
        <v>0</v>
      </c>
      <c r="P2" s="8" t="n">
        <f aca="false">ABS((I2-J2)/(K2-I2))</f>
        <v>0.5</v>
      </c>
      <c r="Q2" s="8" t="n">
        <f aca="false">ABS((I2-K2)/(K2-I2))</f>
        <v>1</v>
      </c>
      <c r="R2" s="0" t="s">
        <v>18</v>
      </c>
    </row>
    <row r="3" customFormat="false" ht="12.8" hidden="false" customHeight="false" outlineLevel="0" collapsed="false">
      <c r="B3" s="5" t="s">
        <v>17</v>
      </c>
      <c r="C3" s="5" t="n">
        <v>2</v>
      </c>
      <c r="D3" s="5" t="n">
        <v>102</v>
      </c>
      <c r="E3" s="5" t="n">
        <v>3</v>
      </c>
      <c r="F3" s="5" t="n">
        <v>3</v>
      </c>
      <c r="G3" s="5" t="s">
        <v>17</v>
      </c>
      <c r="H3" s="6" t="str">
        <f aca="false">IF(B3&lt;&gt;"D",B3,IF(P3&lt;=0.2,IF(N2&gt;0,"S","B"),IF(O3&lt;Q3,"B","S")))</f>
        <v>B</v>
      </c>
      <c r="I3" s="7" t="n">
        <f aca="false">IF(H3="B",D3,K3-2)</f>
        <v>102</v>
      </c>
      <c r="J3" s="6" t="n">
        <f aca="false">AVERAGE(I3,K3)</f>
        <v>103</v>
      </c>
      <c r="K3" s="6" t="n">
        <f aca="false">IF(H3="S",D3,I3+2)</f>
        <v>104</v>
      </c>
      <c r="L3" s="6" t="n">
        <f aca="false">IF(H3="B",C3+L2,L2)</f>
        <v>3</v>
      </c>
      <c r="M3" s="6" t="n">
        <f aca="false">IF(H3="S",C3+M2,M2)</f>
        <v>0</v>
      </c>
      <c r="N3" s="6" t="n">
        <f aca="false">L3-M3</f>
        <v>3</v>
      </c>
      <c r="O3" s="8" t="n">
        <f aca="false">ABS((D3-I2)/(K2-I2))</f>
        <v>0.5</v>
      </c>
      <c r="P3" s="8" t="n">
        <f aca="false">ABS((D3-J2)/(K2-I2))</f>
        <v>0</v>
      </c>
      <c r="Q3" s="8" t="n">
        <f aca="false">ABS((D3-K2)/(K2-I2))</f>
        <v>0.5</v>
      </c>
      <c r="R3" s="0" t="s">
        <v>18</v>
      </c>
    </row>
    <row r="4" customFormat="false" ht="12.8" hidden="false" customHeight="false" outlineLevel="0" collapsed="false">
      <c r="B4" s="5" t="s">
        <v>19</v>
      </c>
      <c r="C4" s="5" t="n">
        <v>3</v>
      </c>
      <c r="D4" s="5" t="n">
        <v>100</v>
      </c>
      <c r="E4" s="5" t="n">
        <v>0</v>
      </c>
      <c r="F4" s="5" t="n">
        <v>0</v>
      </c>
      <c r="G4" s="5" t="s">
        <v>19</v>
      </c>
      <c r="H4" s="6" t="str">
        <f aca="false">IF(B4&lt;&gt;"D",B4,IF(P4&lt;=0.2,IF(N3&gt;0,"S","B"),IF(O4&lt;Q4,"B","S")))</f>
        <v>S</v>
      </c>
      <c r="I4" s="6" t="n">
        <f aca="false">IF(H4="B",D4,K4-2)</f>
        <v>98</v>
      </c>
      <c r="J4" s="6" t="n">
        <f aca="false">AVERAGE(I4,K4)</f>
        <v>99</v>
      </c>
      <c r="K4" s="7" t="n">
        <f aca="false">IF(H4="S",D4,I4+2)</f>
        <v>100</v>
      </c>
      <c r="L4" s="6" t="n">
        <f aca="false">IF(H4="B",C4+L3,L3)</f>
        <v>3</v>
      </c>
      <c r="M4" s="6" t="n">
        <f aca="false">IF(H4="S",C4+M3,M3)</f>
        <v>3</v>
      </c>
      <c r="N4" s="6" t="n">
        <f aca="false">L4-M4</f>
        <v>0</v>
      </c>
      <c r="O4" s="8" t="n">
        <f aca="false">ABS((D4-I3)/(K3-I3))</f>
        <v>1</v>
      </c>
      <c r="P4" s="8" t="n">
        <f aca="false">ABS((D4-J3)/(K3-I3))</f>
        <v>1.5</v>
      </c>
      <c r="Q4" s="8" t="n">
        <f aca="false">ABS((D4-K3)/(K3-I3))</f>
        <v>2</v>
      </c>
      <c r="R4" s="9" t="s">
        <v>20</v>
      </c>
    </row>
    <row r="5" customFormat="false" ht="12.8" hidden="false" customHeight="false" outlineLevel="0" collapsed="false">
      <c r="B5" s="5" t="s">
        <v>21</v>
      </c>
      <c r="C5" s="5" t="n">
        <v>4</v>
      </c>
      <c r="D5" s="5" t="n">
        <v>101</v>
      </c>
      <c r="E5" s="5" t="n">
        <v>0</v>
      </c>
      <c r="F5" s="5" t="n">
        <v>-4</v>
      </c>
      <c r="G5" s="5" t="s">
        <v>19</v>
      </c>
      <c r="H5" s="6" t="str">
        <f aca="false">IF(B5&lt;&gt;"D",B5,IF(P5&lt;=0.2,IF(N4&gt;0,"S","B"),IF(O5&lt;Q5,"B","S")))</f>
        <v>S</v>
      </c>
      <c r="I5" s="6" t="n">
        <f aca="false">IF(H5="B",D5,K5-2)</f>
        <v>99</v>
      </c>
      <c r="J5" s="6" t="n">
        <f aca="false">AVERAGE(I5,K5)</f>
        <v>100</v>
      </c>
      <c r="K5" s="7" t="n">
        <f aca="false">IF(H5="S",D5,I5+2)</f>
        <v>101</v>
      </c>
      <c r="L5" s="6" t="n">
        <f aca="false">IF(H5="B",C5+L4,L4)</f>
        <v>3</v>
      </c>
      <c r="M5" s="6" t="n">
        <f aca="false">IF(H5="S",C5+M4,M4)</f>
        <v>7</v>
      </c>
      <c r="N5" s="6" t="n">
        <f aca="false">L5-M5</f>
        <v>-4</v>
      </c>
      <c r="O5" s="8" t="n">
        <f aca="false">ABS((D5-I4)/(K4-I4))</f>
        <v>1.5</v>
      </c>
      <c r="P5" s="8" t="n">
        <f aca="false">ABS((D5-J4)/(K4-I4))</f>
        <v>1</v>
      </c>
      <c r="Q5" s="8" t="n">
        <f aca="false">ABS((D5-K4)/(K4-I4))</f>
        <v>0.5</v>
      </c>
      <c r="R5" s="0" t="s">
        <v>22</v>
      </c>
    </row>
    <row r="6" customFormat="false" ht="12.8" hidden="false" customHeight="false" outlineLevel="0" collapsed="false">
      <c r="B6" s="5" t="s">
        <v>21</v>
      </c>
      <c r="C6" s="5" t="n">
        <v>5</v>
      </c>
      <c r="D6" s="5" t="n">
        <v>100</v>
      </c>
      <c r="E6" s="5" t="n">
        <v>5</v>
      </c>
      <c r="F6" s="5" t="n">
        <v>-9</v>
      </c>
      <c r="G6" s="5" t="s">
        <v>19</v>
      </c>
      <c r="H6" s="6" t="str">
        <f aca="false">IF(B6&lt;&gt;"D",B6,IF(P6&lt;=0.2,IF(N5&gt;0,"S","B"),IF(O6&lt;Q6,"B","S")))</f>
        <v>B</v>
      </c>
      <c r="I6" s="7" t="n">
        <f aca="false">IF(H6="B",D6,K6-2)</f>
        <v>100</v>
      </c>
      <c r="J6" s="6" t="n">
        <f aca="false">AVERAGE(I6,K6)</f>
        <v>101</v>
      </c>
      <c r="K6" s="6" t="n">
        <f aca="false">IF(H6="S",D6,I6+2)</f>
        <v>102</v>
      </c>
      <c r="L6" s="6" t="n">
        <f aca="false">IF(H6="B",C6+L5,L5)</f>
        <v>8</v>
      </c>
      <c r="M6" s="6" t="n">
        <f aca="false">IF(H6="S",C6+M5,M5)</f>
        <v>7</v>
      </c>
      <c r="N6" s="6" t="n">
        <f aca="false">L6-M6</f>
        <v>1</v>
      </c>
      <c r="O6" s="8" t="n">
        <f aca="false">ABS((D6-I5)/(K5-I5))</f>
        <v>0.5</v>
      </c>
      <c r="P6" s="8" t="n">
        <f aca="false">ABS((D6-J5)/(K5-I5))</f>
        <v>0</v>
      </c>
      <c r="Q6" s="8" t="n">
        <f aca="false">ABS((D6-K5)/(K5-I5))</f>
        <v>0.5</v>
      </c>
      <c r="R6" s="0" t="s">
        <v>23</v>
      </c>
    </row>
    <row r="7" customFormat="false" ht="12.8" hidden="false" customHeight="false" outlineLevel="0" collapsed="false">
      <c r="B7" s="5" t="s">
        <v>21</v>
      </c>
      <c r="C7" s="5" t="n">
        <v>6</v>
      </c>
      <c r="D7" s="5" t="n">
        <v>103</v>
      </c>
      <c r="E7" s="5" t="n">
        <v>-1</v>
      </c>
      <c r="F7" s="5" t="n">
        <v>-5</v>
      </c>
      <c r="G7" s="5"/>
      <c r="H7" s="6" t="str">
        <f aca="false">IF(B7&lt;&gt;"D",B7,IF(P7&lt;=0.2,IF(N6&gt;0,"S","B"),IF(O7&lt;Q7,"B","S")))</f>
        <v>S</v>
      </c>
      <c r="I7" s="6" t="n">
        <f aca="false">IF(H7="B",D7,K7-2)</f>
        <v>101</v>
      </c>
      <c r="J7" s="6" t="n">
        <f aca="false">AVERAGE(I7,K7)</f>
        <v>102</v>
      </c>
      <c r="K7" s="7" t="n">
        <f aca="false">IF(H7="S",D7,I7+2)</f>
        <v>103</v>
      </c>
      <c r="L7" s="6" t="n">
        <f aca="false">IF(H7="B",C7+L6,L6)</f>
        <v>8</v>
      </c>
      <c r="M7" s="6" t="n">
        <f aca="false">IF(H7="S",C7+M6,M6)</f>
        <v>13</v>
      </c>
      <c r="N7" s="6" t="n">
        <f aca="false">L7-M7</f>
        <v>-5</v>
      </c>
      <c r="O7" s="8" t="n">
        <f aca="false">ABS((D7-I6)/(K6-I6))</f>
        <v>1.5</v>
      </c>
      <c r="P7" s="8" t="n">
        <f aca="false">ABS((D7-J6)/(K6-I6))</f>
        <v>1</v>
      </c>
      <c r="Q7" s="8" t="n">
        <f aca="false">ABS((D7-K6)/(K6-I6))</f>
        <v>0.5</v>
      </c>
      <c r="R7" s="0" t="s">
        <v>24</v>
      </c>
    </row>
    <row r="8" customFormat="false" ht="12.8" hidden="false" customHeight="false" outlineLevel="0" collapsed="false">
      <c r="B8" s="5" t="s">
        <v>21</v>
      </c>
      <c r="C8" s="5" t="n">
        <v>7</v>
      </c>
      <c r="D8" s="5" t="n">
        <v>99</v>
      </c>
      <c r="E8" s="5" t="n">
        <v>6</v>
      </c>
      <c r="F8" s="5" t="n">
        <v>2</v>
      </c>
      <c r="G8" s="5"/>
      <c r="H8" s="6" t="str">
        <f aca="false">IF(B8&lt;&gt;"D",B8,IF(P8&lt;=0.2,IF(N7&gt;0,"S","B"),IF(O8&lt;Q8,"B","S")))</f>
        <v>B</v>
      </c>
      <c r="I8" s="7" t="n">
        <f aca="false">IF(H8="B",D8,K8-2)</f>
        <v>99</v>
      </c>
      <c r="J8" s="6" t="n">
        <f aca="false">AVERAGE(I8,K8)</f>
        <v>100</v>
      </c>
      <c r="K8" s="6" t="n">
        <f aca="false">IF(H8="S",D8,I8+2)</f>
        <v>101</v>
      </c>
      <c r="L8" s="6" t="n">
        <f aca="false">IF(H8="B",C8+L7,L7)</f>
        <v>15</v>
      </c>
      <c r="M8" s="6" t="n">
        <f aca="false">IF(H8="S",C8+M7,M7)</f>
        <v>13</v>
      </c>
      <c r="N8" s="6" t="n">
        <f aca="false">L8-M8</f>
        <v>2</v>
      </c>
      <c r="O8" s="8" t="n">
        <f aca="false">ABS((D8-I7)/(K7-I7))</f>
        <v>1</v>
      </c>
      <c r="P8" s="8" t="n">
        <f aca="false">ABS((D8-J7)/(K7-I7))</f>
        <v>1.5</v>
      </c>
      <c r="Q8" s="8" t="n">
        <f aca="false">ABS((D8-K7)/(K7-I7))</f>
        <v>2</v>
      </c>
      <c r="R8" s="0" t="s">
        <v>25</v>
      </c>
    </row>
    <row r="9" customFormat="false" ht="12.8" hidden="false" customHeight="false" outlineLevel="0" collapsed="false">
      <c r="B9" s="5" t="s">
        <v>21</v>
      </c>
      <c r="C9" s="5" t="n">
        <v>8</v>
      </c>
      <c r="D9" s="5" t="n">
        <v>100.5</v>
      </c>
      <c r="E9" s="5" t="n">
        <v>-10</v>
      </c>
      <c r="F9" s="5" t="n">
        <v>-6</v>
      </c>
      <c r="G9" s="5"/>
      <c r="H9" s="6" t="str">
        <f aca="false">IF(B9&lt;&gt;"D",B9,IF(P9&lt;=0.2,IF(N8&gt;0,"S","B"),IF(O9&lt;Q9,"B","S")))</f>
        <v>S</v>
      </c>
      <c r="I9" s="6" t="n">
        <f aca="false">IF(H9="B",D9,K9-2)</f>
        <v>98.5</v>
      </c>
      <c r="J9" s="6" t="n">
        <f aca="false">AVERAGE(I9,K9)</f>
        <v>99.5</v>
      </c>
      <c r="K9" s="7" t="n">
        <f aca="false">IF(H9="S",D9,I9+2)</f>
        <v>100.5</v>
      </c>
      <c r="L9" s="6" t="n">
        <f aca="false">IF(H9="B",C9+L8,L8)</f>
        <v>15</v>
      </c>
      <c r="M9" s="6" t="n">
        <f aca="false">IF(H9="S",C9+M8,M8)</f>
        <v>21</v>
      </c>
      <c r="N9" s="6" t="n">
        <f aca="false">L9-M9</f>
        <v>-6</v>
      </c>
      <c r="O9" s="8" t="n">
        <f aca="false">ABS((D9-I8)/(K8-I8))</f>
        <v>0.75</v>
      </c>
      <c r="P9" s="8" t="n">
        <f aca="false">ABS((D9-J8)/(K8-I8))</f>
        <v>0.25</v>
      </c>
      <c r="Q9" s="8" t="n">
        <f aca="false">ABS((D9-K8)/(K8-I8))</f>
        <v>0.25</v>
      </c>
      <c r="R9" s="0" t="s">
        <v>26</v>
      </c>
    </row>
    <row r="10" customFormat="false" ht="12.8" hidden="false" customHeight="false" outlineLevel="0" collapsed="false">
      <c r="B10" s="5" t="s">
        <v>21</v>
      </c>
      <c r="C10" s="5" t="n">
        <v>9</v>
      </c>
      <c r="D10" s="5" t="n">
        <v>99.75</v>
      </c>
      <c r="E10" s="10" t="s">
        <v>27</v>
      </c>
      <c r="F10" s="10" t="n">
        <v>3</v>
      </c>
      <c r="G10" s="10"/>
      <c r="H10" s="6" t="str">
        <f aca="false">IF(B10&lt;&gt;"D",B10,IF(P10&lt;=0.2,IF(N9&gt;0,"S","B"),IF(O10&lt;Q10,"B","S")))</f>
        <v>B</v>
      </c>
      <c r="I10" s="7" t="n">
        <f aca="false">IF(H10="B",D10,K10-2)</f>
        <v>99.75</v>
      </c>
      <c r="J10" s="6" t="n">
        <f aca="false">AVERAGE(I10,K10)</f>
        <v>100.75</v>
      </c>
      <c r="K10" s="6" t="n">
        <f aca="false">IF(H10="S",D10,I10+2)</f>
        <v>101.75</v>
      </c>
      <c r="L10" s="6" t="n">
        <f aca="false">IF(H10="B",C10+L9,L9)</f>
        <v>24</v>
      </c>
      <c r="M10" s="6" t="n">
        <f aca="false">IF(H10="S",C10+M9,M9)</f>
        <v>21</v>
      </c>
      <c r="N10" s="6" t="n">
        <f aca="false">L10-M10</f>
        <v>3</v>
      </c>
      <c r="O10" s="8" t="n">
        <f aca="false">ABS((D10-I9)/(K9-I9))</f>
        <v>0.625</v>
      </c>
      <c r="P10" s="8" t="n">
        <f aca="false">ABS((D10-J9)/(K9-I9))</f>
        <v>0.125</v>
      </c>
      <c r="Q10" s="8" t="n">
        <f aca="false">ABS((D10-K9)/(K9-I9))</f>
        <v>0.375</v>
      </c>
      <c r="R10" s="0" t="s">
        <v>28</v>
      </c>
    </row>
    <row r="19" customFormat="false" ht="12.8" hidden="false" customHeight="false" outlineLevel="0" collapsed="false">
      <c r="R19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2017-02-21T14:14:48Z</dcterms:created>
  <dc:creator/>
  <dc:description/>
  <dc:language>en-US</dc:language>
  <cp:lastModifiedBy/>
  <dcterms:modified xsi:type="dcterms:W3CDTF">2017-02-24T08:53:11Z</dcterms:modified>
  <cp:revision>2</cp:revision>
  <dc:subject/>
  <dc:title/>
</cp:coreProperties>
</file>