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00" tabRatio="732" activeTab="4"/>
  </bookViews>
  <sheets>
    <sheet name="规则说明" sheetId="1" r:id="rId1"/>
    <sheet name="数值说明" sheetId="2" r:id="rId2"/>
    <sheet name="BaseGame" sheetId="3" r:id="rId3"/>
    <sheet name="FreeGame1" sheetId="4" r:id="rId4"/>
    <sheet name="BaseGame计算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<sst xmlns="http://schemas.openxmlformats.org/spreadsheetml/2006/main" count="89">
  <si>
    <t>五狮是一个5转轮X3行的视频老虎机游戏，玩法机制有选择免费游戏次数、免费游戏期间出现钱袋奖励和再次触发免费游戏等。</t>
  </si>
  <si>
    <t>Game Type</t>
  </si>
  <si>
    <t>行列数</t>
  </si>
  <si>
    <t>5*3</t>
  </si>
  <si>
    <t>线数</t>
  </si>
  <si>
    <t>全线，但只计算最长的组合</t>
  </si>
  <si>
    <t>倍率</t>
  </si>
  <si>
    <t>全中奖线，每次旋转按单注*倍数*30倍下注，从最左向右各列任意连续至少3个中奖，每个中奖组合只计一次最高的。</t>
  </si>
  <si>
    <t>元素</t>
  </si>
  <si>
    <t>五个高倍率元素（其中有1个在free种作为钱袋元素），六个低倍率元素</t>
  </si>
  <si>
    <t>特殊元素：wild（百搭元素），Bonus（大奖元素）</t>
  </si>
  <si>
    <t>Base Game</t>
  </si>
  <si>
    <t>所有中奖元素必须从最左列开始逐列向右组合，包括BONUS在内。中奖的元素可位于该列的任何位置。</t>
  </si>
  <si>
    <t>WILD为百搭符号，可替代任何符号，但BONUS除外。WILD百搭符号只会在转轮2、3、4上出现。</t>
  </si>
  <si>
    <t>同时发生的所有中奖加起来结算总数，包括BONUS赢得的金额。</t>
  </si>
  <si>
    <t>BONUS赢得的金额为赔率X25X投注。</t>
  </si>
  <si>
    <t>免费旋转</t>
  </si>
  <si>
    <t>从最左列开始连续至少三列有BONUS元素时可触发免费游戏。</t>
  </si>
  <si>
    <t>免费游戏期间的投注额与触发免费游戏时完全相同。</t>
  </si>
  <si>
    <t>免费游戏中玩家有五个选择，对应着不同的免费游戏次数和WILD中奖翻倍倍数范围</t>
  </si>
  <si>
    <t>获得对应的免费游戏次数和WILD中奖的翻倍。</t>
  </si>
  <si>
    <t>免费游戏期间，当中奖组合包括WILD时，乘三个倍数之一后再结算。</t>
  </si>
  <si>
    <t>免费游戏期间可再次触发免费游戏：先完成当前剩余的免费游戏次数，然后进入再次触发的免费游戏次数选择界面进行追加的免费游戏。</t>
  </si>
  <si>
    <t>免费游戏期间，当第一列和第五列任意位置同时出现钱袋（一种高倍率元素）时，可获得总注的50、20、15、10、5或2倍奖励。</t>
  </si>
  <si>
    <t>游戏返回率列表</t>
  </si>
  <si>
    <t>元素赔率表</t>
  </si>
  <si>
    <t>Credit</t>
  </si>
  <si>
    <t>RTP</t>
  </si>
  <si>
    <t>名称</t>
  </si>
  <si>
    <t>编号</t>
  </si>
  <si>
    <t>base</t>
  </si>
  <si>
    <t>高赔率元素</t>
  </si>
  <si>
    <t>A</t>
  </si>
  <si>
    <t>免费游戏</t>
  </si>
  <si>
    <t>B</t>
  </si>
  <si>
    <t>Bonus奖金</t>
  </si>
  <si>
    <t>C</t>
  </si>
  <si>
    <t>Total</t>
  </si>
  <si>
    <t>D</t>
  </si>
  <si>
    <t>E</t>
  </si>
  <si>
    <t>BaseGame返还率</t>
  </si>
  <si>
    <t>低赔率元素</t>
  </si>
  <si>
    <t>F</t>
  </si>
  <si>
    <t>G</t>
  </si>
  <si>
    <t>H</t>
  </si>
  <si>
    <t>Bonus</t>
  </si>
  <si>
    <t>I</t>
  </si>
  <si>
    <t>J</t>
  </si>
  <si>
    <t>*5种FREEGAME用同1张表，只是次数，翻倍系数，钱袋奖励系数不同*</t>
  </si>
  <si>
    <t>K</t>
  </si>
  <si>
    <t>FreeGame返还率</t>
  </si>
  <si>
    <t>百搭元素</t>
  </si>
  <si>
    <t>WILD</t>
  </si>
  <si>
    <t>FreeGame1</t>
  </si>
  <si>
    <t>FreeGame2</t>
  </si>
  <si>
    <t>FreeGame3</t>
  </si>
  <si>
    <t>FreeGame4</t>
  </si>
  <si>
    <t>FreeGame5</t>
  </si>
  <si>
    <t>大奖元素</t>
  </si>
  <si>
    <t>BONUS</t>
  </si>
  <si>
    <t>FreeGame次数</t>
  </si>
  <si>
    <t>Free Game Return</t>
  </si>
  <si>
    <t>*元素E为钱袋元素，Bonus为总注奖励*</t>
  </si>
  <si>
    <t>钱袋 Return</t>
  </si>
  <si>
    <t>Total Return</t>
  </si>
  <si>
    <t>Average Feature Wins</t>
  </si>
  <si>
    <t>FreeGames WILD翻倍数据</t>
  </si>
  <si>
    <t>FreeGame中钱包奖励倍数</t>
  </si>
  <si>
    <t>Free Games 次数</t>
  </si>
  <si>
    <t>翻倍倍数</t>
  </si>
  <si>
    <t>权重</t>
  </si>
  <si>
    <t>钱包元素奖励 (x Total Bet)</t>
  </si>
  <si>
    <t xml:space="preserve">Total </t>
  </si>
  <si>
    <t>元素卷轴</t>
  </si>
  <si>
    <t>元素数量统计</t>
  </si>
  <si>
    <t>reel1</t>
  </si>
  <si>
    <t>reel2</t>
  </si>
  <si>
    <t>reel3</t>
  </si>
  <si>
    <t>reel4</t>
  </si>
  <si>
    <t>reel5</t>
  </si>
  <si>
    <t>name</t>
  </si>
  <si>
    <t>id</t>
  </si>
  <si>
    <t>position</t>
  </si>
  <si>
    <t>symbol</t>
  </si>
  <si>
    <t>*使用说明*</t>
  </si>
  <si>
    <t>在posiont范围内随机，决定顶部元素的位置号，</t>
  </si>
  <si>
    <t>比如说5列的positon均为0，那么玩家看到的元素为：</t>
  </si>
  <si>
    <t>元素id</t>
  </si>
  <si>
    <t>不包含的positon数量</t>
  </si>
</sst>
</file>

<file path=xl/styles.xml><?xml version="1.0" encoding="utf-8"?>
<styleSheet xmlns="http://schemas.openxmlformats.org/spreadsheetml/2006/main">
  <numFmts count="7">
    <numFmt numFmtId="176" formatCode="0.0000"/>
    <numFmt numFmtId="42" formatCode="_ &quot;￥&quot;* #,##0_ ;_ &quot;￥&quot;* \-#,##0_ ;_ &quot;￥&quot;* &quot;-&quot;_ ;_ @_ "/>
    <numFmt numFmtId="177" formatCode="0.000%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000%"/>
    <numFmt numFmtId="43" formatCode="_ * #,##0.00_ ;_ * \-#,##0.00_ ;_ * &quot;-&quot;??_ ;_ @_ "/>
  </numFmts>
  <fonts count="30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9"/>
      <name val="Genev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1" fillId="0" borderId="0"/>
    <xf numFmtId="0" fontId="29" fillId="0" borderId="0"/>
    <xf numFmtId="0" fontId="1" fillId="0" borderId="0"/>
    <xf numFmtId="0" fontId="1" fillId="0" borderId="0"/>
    <xf numFmtId="0" fontId="10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30" borderId="3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3" borderId="3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31" borderId="38" applyNumberFormat="0" applyAlignment="0" applyProtection="0">
      <alignment vertical="center"/>
    </xf>
    <xf numFmtId="0" fontId="21" fillId="13" borderId="36" applyNumberFormat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/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9" borderId="3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0" applyFont="1">
      <alignment vertical="center"/>
    </xf>
    <xf numFmtId="0" fontId="0" fillId="0" borderId="4" xfId="0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" fontId="4" fillId="0" borderId="5" xfId="36" applyNumberFormat="1" applyFont="1" applyFill="1" applyBorder="1" applyAlignment="1" applyProtection="1">
      <alignment horizontal="center" vertical="center"/>
      <protection hidden="1"/>
    </xf>
    <xf numFmtId="3" fontId="5" fillId="0" borderId="0" xfId="36" applyNumberFormat="1" applyFont="1" applyFill="1" applyBorder="1" applyAlignment="1" applyProtection="1">
      <alignment horizontal="center" vertical="center"/>
      <protection hidden="1"/>
    </xf>
    <xf numFmtId="4" fontId="6" fillId="0" borderId="0" xfId="36" applyNumberFormat="1" applyFont="1" applyFill="1" applyBorder="1" applyAlignment="1" applyProtection="1">
      <alignment horizontal="center" vertical="center"/>
      <protection hidden="1"/>
    </xf>
    <xf numFmtId="3" fontId="6" fillId="0" borderId="0" xfId="36" applyNumberFormat="1" applyFont="1" applyFill="1" applyBorder="1" applyAlignment="1" applyProtection="1">
      <alignment horizontal="center" vertical="center"/>
      <protection hidden="1"/>
    </xf>
    <xf numFmtId="3" fontId="4" fillId="0" borderId="0" xfId="36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4" xfId="1" applyFont="1" applyFill="1" applyBorder="1" applyAlignment="1">
      <alignment horizontal="center"/>
    </xf>
    <xf numFmtId="0" fontId="1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 wrapText="1"/>
    </xf>
    <xf numFmtId="3" fontId="1" fillId="0" borderId="26" xfId="1" applyNumberFormat="1" applyFont="1" applyFill="1" applyBorder="1" applyAlignment="1">
      <alignment horizontal="center"/>
    </xf>
    <xf numFmtId="3" fontId="1" fillId="0" borderId="27" xfId="1" applyNumberFormat="1" applyFont="1" applyFill="1" applyBorder="1" applyAlignment="1">
      <alignment horizontal="center"/>
    </xf>
    <xf numFmtId="3" fontId="1" fillId="0" borderId="25" xfId="1" applyNumberFormat="1" applyFont="1" applyFill="1" applyBorder="1" applyAlignment="1">
      <alignment horizontal="center"/>
    </xf>
    <xf numFmtId="3" fontId="1" fillId="0" borderId="13" xfId="1" applyNumberFormat="1" applyFont="1" applyFill="1" applyBorder="1" applyAlignment="1">
      <alignment horizontal="center"/>
    </xf>
    <xf numFmtId="3" fontId="1" fillId="0" borderId="28" xfId="1" applyNumberFormat="1" applyFont="1" applyFill="1" applyBorder="1" applyAlignment="1">
      <alignment horizontal="center"/>
    </xf>
    <xf numFmtId="3" fontId="1" fillId="0" borderId="12" xfId="1" applyNumberFormat="1" applyFont="1" applyFill="1" applyBorder="1" applyAlignment="1">
      <alignment horizontal="center"/>
    </xf>
    <xf numFmtId="0" fontId="1" fillId="0" borderId="25" xfId="1" applyFont="1" applyFill="1" applyBorder="1" applyAlignment="1">
      <alignment horizontal="center"/>
    </xf>
    <xf numFmtId="0" fontId="1" fillId="0" borderId="28" xfId="1" applyFont="1" applyFill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Alignment="1">
      <alignment horizontal="center"/>
    </xf>
    <xf numFmtId="177" fontId="6" fillId="0" borderId="0" xfId="36" applyNumberFormat="1" applyFont="1" applyFill="1" applyBorder="1" applyAlignment="1" applyProtection="1">
      <alignment horizontal="center" vertical="center"/>
      <protection hidden="1"/>
    </xf>
    <xf numFmtId="178" fontId="7" fillId="0" borderId="0" xfId="13" applyNumberFormat="1" applyFont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center" vertical="center" wrapText="1"/>
    </xf>
    <xf numFmtId="176" fontId="7" fillId="0" borderId="13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76" fontId="7" fillId="0" borderId="12" xfId="1" applyNumberFormat="1" applyFont="1" applyFill="1" applyBorder="1" applyAlignment="1">
      <alignment horizontal="center"/>
    </xf>
    <xf numFmtId="176" fontId="1" fillId="0" borderId="29" xfId="1" applyNumberFormat="1" applyFont="1" applyFill="1" applyBorder="1" applyAlignment="1">
      <alignment horizontal="center"/>
    </xf>
    <xf numFmtId="0" fontId="1" fillId="0" borderId="24" xfId="1" applyFont="1" applyFill="1" applyBorder="1" applyAlignment="1">
      <alignment horizontal="center"/>
    </xf>
    <xf numFmtId="0" fontId="1" fillId="0" borderId="30" xfId="1" applyFont="1" applyFill="1" applyBorder="1" applyAlignment="1">
      <alignment horizontal="center"/>
    </xf>
    <xf numFmtId="0" fontId="1" fillId="0" borderId="31" xfId="1" applyFont="1" applyFill="1" applyBorder="1" applyAlignment="1">
      <alignment horizontal="center"/>
    </xf>
    <xf numFmtId="3" fontId="6" fillId="0" borderId="28" xfId="0" applyNumberFormat="1" applyFont="1" applyFill="1" applyBorder="1" applyAlignment="1">
      <alignment horizontal="center" vertical="center" wrapText="1"/>
    </xf>
    <xf numFmtId="0" fontId="1" fillId="0" borderId="28" xfId="1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/>
    </xf>
    <xf numFmtId="3" fontId="6" fillId="0" borderId="17" xfId="0" applyNumberFormat="1" applyFont="1" applyFill="1" applyBorder="1" applyAlignment="1">
      <alignment horizontal="center"/>
    </xf>
    <xf numFmtId="3" fontId="6" fillId="0" borderId="25" xfId="0" applyNumberFormat="1" applyFont="1" applyFill="1" applyBorder="1" applyAlignment="1">
      <alignment horizontal="center"/>
    </xf>
    <xf numFmtId="0" fontId="3" fillId="0" borderId="23" xfId="0" applyFont="1" applyFill="1" applyBorder="1" applyAlignment="1"/>
    <xf numFmtId="0" fontId="1" fillId="0" borderId="0" xfId="0" applyFont="1" applyFill="1" applyBorder="1" applyAlignment="1"/>
    <xf numFmtId="0" fontId="8" fillId="0" borderId="0" xfId="0" applyFont="1" applyFill="1" applyAlignment="1">
      <alignment vertical="center"/>
    </xf>
  </cellXfs>
  <cellStyles count="54">
    <cellStyle name="常规" xfId="0" builtinId="0"/>
    <cellStyle name="Normal 13" xfId="1"/>
    <cellStyle name="Normal 3 2" xfId="2"/>
    <cellStyle name="Normal 2 4" xfId="3"/>
    <cellStyle name="Normal 2 4 2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Normal 10 2" xfId="36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dxfs count="2">
    <dxf>
      <font>
        <color theme="0" tint="-0.249946592608417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Volumes/G_pro&amp;game/lanwan/&#25968;&#23398;&#34920;/10007 WH07 &#20116;&#29422;&#36827;&#23453;/&#33310;&#29422;97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"/>
      <sheetName val="Volatility"/>
      <sheetName val="PayTable- Script"/>
      <sheetName val="Reel-Script"/>
      <sheetName val="Software"/>
      <sheetName val="Base Game"/>
      <sheetName val="25 FG"/>
      <sheetName val="20 FG"/>
      <sheetName val="15 FG"/>
      <sheetName val="13 FG"/>
      <sheetName val="10 FG"/>
      <sheetName val="Base Reels"/>
      <sheetName val="Feature Reels"/>
    </sheetNames>
    <sheetDataSet>
      <sheetData sheetId="0"/>
      <sheetData sheetId="1"/>
      <sheetData sheetId="2"/>
      <sheetData sheetId="3"/>
      <sheetData sheetId="4"/>
      <sheetData sheetId="5"/>
      <sheetData sheetId="6">
        <row r="75">
          <cell r="B75">
            <v>25</v>
          </cell>
        </row>
      </sheetData>
      <sheetData sheetId="7">
        <row r="75">
          <cell r="B75">
            <v>20</v>
          </cell>
        </row>
      </sheetData>
      <sheetData sheetId="8">
        <row r="75">
          <cell r="B75">
            <v>15</v>
          </cell>
        </row>
      </sheetData>
      <sheetData sheetId="9">
        <row r="75">
          <cell r="B75">
            <v>13</v>
          </cell>
        </row>
      </sheetData>
      <sheetData sheetId="10">
        <row r="75">
          <cell r="B75">
            <v>10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M27"/>
  <sheetViews>
    <sheetView workbookViewId="0">
      <selection activeCell="P28" sqref="P28"/>
    </sheetView>
  </sheetViews>
  <sheetFormatPr defaultColWidth="9.14285714285714" defaultRowHeight="17.6"/>
  <sheetData>
    <row r="2" spans="2:2">
      <c r="B2" t="s">
        <v>0</v>
      </c>
    </row>
    <row r="4" ht="18.35" spans="2:13">
      <c r="B4" s="74" t="s">
        <v>1</v>
      </c>
      <c r="C4" s="74"/>
      <c r="D4" s="74"/>
      <c r="E4" s="74"/>
      <c r="F4" s="74"/>
      <c r="G4" s="74"/>
      <c r="H4" s="74"/>
      <c r="I4" s="74"/>
      <c r="J4" s="74"/>
      <c r="K4" s="43"/>
      <c r="L4" s="43"/>
      <c r="M4" s="43"/>
    </row>
    <row r="5" spans="2:13">
      <c r="B5" s="75" t="s">
        <v>2</v>
      </c>
      <c r="C5" s="43" t="s">
        <v>3</v>
      </c>
      <c r="D5" s="43"/>
      <c r="E5" s="43"/>
      <c r="F5" s="43"/>
      <c r="G5" s="43"/>
      <c r="H5" s="43"/>
      <c r="I5" s="43">
        <f>3^5</f>
        <v>243</v>
      </c>
      <c r="J5" s="43"/>
      <c r="K5" s="43"/>
      <c r="L5" s="43"/>
      <c r="M5" s="43"/>
    </row>
    <row r="6" spans="2:13">
      <c r="B6" s="75" t="s">
        <v>4</v>
      </c>
      <c r="C6" s="43" t="s">
        <v>5</v>
      </c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2:13">
      <c r="B7" s="75" t="s">
        <v>6</v>
      </c>
      <c r="C7" s="43" t="s">
        <v>7</v>
      </c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2:13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ht="18.35" spans="2:13">
      <c r="B9" s="74" t="s">
        <v>8</v>
      </c>
      <c r="C9" s="74"/>
      <c r="D9" s="74"/>
      <c r="E9" s="74"/>
      <c r="F9" s="74"/>
      <c r="G9" s="74"/>
      <c r="H9" s="74"/>
      <c r="I9" s="74"/>
      <c r="J9" s="74"/>
      <c r="K9" s="43"/>
      <c r="L9" s="43"/>
      <c r="M9" s="43"/>
    </row>
    <row r="10" spans="2:13">
      <c r="B10" s="43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2:13">
      <c r="B11" s="43" t="s">
        <v>10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2:13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2:13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ht="18.35" spans="2:13">
      <c r="B14" s="74" t="s">
        <v>11</v>
      </c>
      <c r="C14" s="74"/>
      <c r="D14" s="74"/>
      <c r="E14" s="74"/>
      <c r="F14" s="74"/>
      <c r="G14" s="74"/>
      <c r="H14" s="74"/>
      <c r="I14" s="74"/>
      <c r="J14" s="74"/>
      <c r="K14" s="43"/>
      <c r="L14" s="43"/>
      <c r="M14" s="43"/>
    </row>
    <row r="15" spans="2:13">
      <c r="B15" s="43" t="s">
        <v>12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2:13">
      <c r="B16" s="43" t="s">
        <v>13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2:13">
      <c r="B17" s="43" t="s">
        <v>14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2:13">
      <c r="B18" s="43" t="s">
        <v>15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2:13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ht="18.35" spans="2:13">
      <c r="B20" s="74" t="s">
        <v>16</v>
      </c>
      <c r="C20" s="74"/>
      <c r="D20" s="74"/>
      <c r="E20" s="74"/>
      <c r="F20" s="74"/>
      <c r="G20" s="74"/>
      <c r="H20" s="74"/>
      <c r="I20" s="74"/>
      <c r="J20" s="74"/>
      <c r="K20" s="43"/>
      <c r="L20" s="43"/>
      <c r="M20" s="43"/>
    </row>
    <row r="21" spans="2:13">
      <c r="B21" s="76" t="s">
        <v>17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2:13">
      <c r="B22" s="76" t="s">
        <v>18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2:13">
      <c r="B23" s="76" t="s">
        <v>19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2:13">
      <c r="B24" s="76" t="s">
        <v>20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2:13">
      <c r="B25" s="76" t="s">
        <v>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customFormat="1" spans="2:2">
      <c r="B26" t="s">
        <v>22</v>
      </c>
    </row>
    <row r="27" customFormat="1" spans="2:2">
      <c r="B27" t="s">
        <v>23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R59"/>
  <sheetViews>
    <sheetView workbookViewId="0">
      <selection activeCell="K15" sqref="K15"/>
    </sheetView>
  </sheetViews>
  <sheetFormatPr defaultColWidth="9.14285714285714" defaultRowHeight="17.6"/>
  <cols>
    <col min="3" max="3" width="15.7678571428571" customWidth="1"/>
    <col min="4" max="8" width="12.7857142857143"/>
    <col min="9" max="9" width="12.0446428571429" customWidth="1"/>
  </cols>
  <sheetData>
    <row r="2" ht="18.35" spans="2:18">
      <c r="B2" s="35" t="s">
        <v>24</v>
      </c>
      <c r="C2" s="35"/>
      <c r="D2" s="35"/>
      <c r="E2" s="35"/>
      <c r="K2" s="19" t="s">
        <v>25</v>
      </c>
      <c r="L2" s="19"/>
      <c r="M2" s="19"/>
      <c r="N2" s="19"/>
      <c r="O2" s="19"/>
      <c r="P2" s="19"/>
      <c r="Q2" s="19"/>
      <c r="R2" s="19"/>
    </row>
    <row r="3" spans="2:18">
      <c r="B3" s="36" t="s">
        <v>26</v>
      </c>
      <c r="C3" s="37"/>
      <c r="D3" s="37"/>
      <c r="E3" s="37" t="s">
        <v>27</v>
      </c>
      <c r="K3" s="20"/>
      <c r="L3" s="20" t="s">
        <v>28</v>
      </c>
      <c r="M3" s="21" t="s">
        <v>29</v>
      </c>
      <c r="N3" s="20">
        <v>1</v>
      </c>
      <c r="O3" s="20">
        <v>2</v>
      </c>
      <c r="P3" s="20">
        <v>3</v>
      </c>
      <c r="Q3" s="20">
        <v>4</v>
      </c>
      <c r="R3" s="20">
        <v>5</v>
      </c>
    </row>
    <row r="4" spans="2:18">
      <c r="B4" s="9">
        <v>30</v>
      </c>
      <c r="C4" s="38" t="s">
        <v>30</v>
      </c>
      <c r="D4" s="39"/>
      <c r="E4" s="58">
        <f>SUM(E11:E12)</f>
        <v>0.599926081543729</v>
      </c>
      <c r="K4" s="22" t="s">
        <v>31</v>
      </c>
      <c r="L4" t="s">
        <v>32</v>
      </c>
      <c r="M4" s="23">
        <v>1</v>
      </c>
      <c r="N4">
        <v>0</v>
      </c>
      <c r="O4">
        <v>0</v>
      </c>
      <c r="P4">
        <v>50</v>
      </c>
      <c r="Q4">
        <v>100</v>
      </c>
      <c r="R4">
        <v>1000</v>
      </c>
    </row>
    <row r="5" spans="2:18">
      <c r="B5" s="9"/>
      <c r="C5" s="40" t="s">
        <v>33</v>
      </c>
      <c r="D5" s="39"/>
      <c r="E5" s="58">
        <f>D21</f>
        <v>0.37082377115594</v>
      </c>
      <c r="K5" s="22"/>
      <c r="L5" t="s">
        <v>34</v>
      </c>
      <c r="M5" s="23">
        <v>2</v>
      </c>
      <c r="N5">
        <v>0</v>
      </c>
      <c r="O5">
        <v>0</v>
      </c>
      <c r="P5">
        <v>35</v>
      </c>
      <c r="Q5">
        <v>100</v>
      </c>
      <c r="R5">
        <v>800</v>
      </c>
    </row>
    <row r="6" spans="2:18">
      <c r="B6" s="9"/>
      <c r="C6" s="38" t="s">
        <v>35</v>
      </c>
      <c r="D6" s="39"/>
      <c r="E6" s="58"/>
      <c r="K6" s="22"/>
      <c r="L6" t="s">
        <v>36</v>
      </c>
      <c r="M6" s="23">
        <v>3</v>
      </c>
      <c r="N6">
        <v>0</v>
      </c>
      <c r="O6">
        <v>0</v>
      </c>
      <c r="P6">
        <v>30</v>
      </c>
      <c r="Q6">
        <v>100</v>
      </c>
      <c r="R6">
        <v>800</v>
      </c>
    </row>
    <row r="7" spans="2:18">
      <c r="B7" s="9" t="s">
        <v>37</v>
      </c>
      <c r="C7" s="41"/>
      <c r="D7" s="42"/>
      <c r="E7" s="59">
        <f>SUM(E4:E6)</f>
        <v>0.970749852699669</v>
      </c>
      <c r="K7" s="22"/>
      <c r="L7" t="s">
        <v>38</v>
      </c>
      <c r="M7" s="23">
        <v>4</v>
      </c>
      <c r="N7">
        <v>0</v>
      </c>
      <c r="O7">
        <v>0</v>
      </c>
      <c r="P7">
        <v>20</v>
      </c>
      <c r="Q7">
        <v>50</v>
      </c>
      <c r="R7">
        <v>300</v>
      </c>
    </row>
    <row r="8" spans="2:18">
      <c r="B8" s="43"/>
      <c r="C8" s="43"/>
      <c r="D8" s="43"/>
      <c r="E8" s="43"/>
      <c r="K8" s="22"/>
      <c r="L8" t="s">
        <v>39</v>
      </c>
      <c r="M8" s="23">
        <v>5</v>
      </c>
      <c r="N8">
        <v>0</v>
      </c>
      <c r="O8">
        <v>0</v>
      </c>
      <c r="P8">
        <v>15</v>
      </c>
      <c r="Q8">
        <v>35</v>
      </c>
      <c r="R8">
        <v>300</v>
      </c>
    </row>
    <row r="9" ht="18.35" spans="2:18">
      <c r="B9" s="35" t="s">
        <v>40</v>
      </c>
      <c r="C9" s="35"/>
      <c r="D9" s="35"/>
      <c r="E9" s="35"/>
      <c r="K9" s="22" t="s">
        <v>41</v>
      </c>
      <c r="L9" t="s">
        <v>42</v>
      </c>
      <c r="M9" s="23">
        <v>6</v>
      </c>
      <c r="N9">
        <v>0</v>
      </c>
      <c r="O9">
        <v>0</v>
      </c>
      <c r="P9">
        <v>10</v>
      </c>
      <c r="Q9">
        <v>30</v>
      </c>
      <c r="R9">
        <v>200</v>
      </c>
    </row>
    <row r="10" spans="5:18">
      <c r="E10" t="s">
        <v>27</v>
      </c>
      <c r="K10" s="22"/>
      <c r="L10" t="s">
        <v>43</v>
      </c>
      <c r="M10" s="23">
        <v>7</v>
      </c>
      <c r="N10">
        <v>0</v>
      </c>
      <c r="O10">
        <v>0</v>
      </c>
      <c r="P10">
        <v>10</v>
      </c>
      <c r="Q10">
        <v>20</v>
      </c>
      <c r="R10">
        <v>200</v>
      </c>
    </row>
    <row r="11" spans="2:18">
      <c r="B11" t="s">
        <v>11</v>
      </c>
      <c r="E11">
        <v>0.55746656900308</v>
      </c>
      <c r="K11" s="22"/>
      <c r="L11" t="s">
        <v>44</v>
      </c>
      <c r="M11" s="23">
        <v>8</v>
      </c>
      <c r="N11">
        <v>0</v>
      </c>
      <c r="O11">
        <v>0</v>
      </c>
      <c r="P11">
        <v>10</v>
      </c>
      <c r="Q11">
        <v>15</v>
      </c>
      <c r="R11">
        <v>100</v>
      </c>
    </row>
    <row r="12" spans="2:18">
      <c r="B12" t="s">
        <v>45</v>
      </c>
      <c r="E12">
        <v>0.0424595125406484</v>
      </c>
      <c r="K12" s="22"/>
      <c r="L12" t="s">
        <v>46</v>
      </c>
      <c r="M12" s="23">
        <v>9</v>
      </c>
      <c r="N12">
        <v>0</v>
      </c>
      <c r="O12">
        <v>0</v>
      </c>
      <c r="P12">
        <v>10</v>
      </c>
      <c r="Q12">
        <v>15</v>
      </c>
      <c r="R12">
        <v>100</v>
      </c>
    </row>
    <row r="13" spans="11:18">
      <c r="K13" s="22"/>
      <c r="L13" t="s">
        <v>47</v>
      </c>
      <c r="M13" s="23">
        <v>10</v>
      </c>
      <c r="N13">
        <v>0</v>
      </c>
      <c r="O13">
        <v>0</v>
      </c>
      <c r="P13">
        <v>5</v>
      </c>
      <c r="Q13">
        <v>15</v>
      </c>
      <c r="R13">
        <v>100</v>
      </c>
    </row>
    <row r="14" spans="2:18">
      <c r="B14" t="s">
        <v>48</v>
      </c>
      <c r="K14" s="22"/>
      <c r="L14" t="s">
        <v>49</v>
      </c>
      <c r="M14" s="23">
        <v>11</v>
      </c>
      <c r="N14">
        <v>0</v>
      </c>
      <c r="O14">
        <v>0</v>
      </c>
      <c r="P14">
        <v>5</v>
      </c>
      <c r="Q14">
        <v>10</v>
      </c>
      <c r="R14">
        <v>100</v>
      </c>
    </row>
    <row r="15" ht="18.35" spans="2:18">
      <c r="B15" s="35" t="s">
        <v>50</v>
      </c>
      <c r="C15" s="35"/>
      <c r="D15" s="35"/>
      <c r="E15" s="35"/>
      <c r="F15" s="35"/>
      <c r="G15" s="35"/>
      <c r="H15" s="35"/>
      <c r="K15" t="s">
        <v>51</v>
      </c>
      <c r="L15" t="s">
        <v>52</v>
      </c>
      <c r="M15" s="23">
        <v>21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4:18">
      <c r="D16" t="s">
        <v>53</v>
      </c>
      <c r="E16" t="s">
        <v>54</v>
      </c>
      <c r="F16" t="s">
        <v>55</v>
      </c>
      <c r="G16" t="s">
        <v>56</v>
      </c>
      <c r="H16" t="s">
        <v>57</v>
      </c>
      <c r="K16" t="s">
        <v>58</v>
      </c>
      <c r="L16" t="s">
        <v>59</v>
      </c>
      <c r="M16" s="23">
        <v>22</v>
      </c>
      <c r="N16">
        <v>0</v>
      </c>
      <c r="O16">
        <v>0</v>
      </c>
      <c r="P16">
        <v>5</v>
      </c>
      <c r="Q16">
        <v>10</v>
      </c>
      <c r="R16">
        <v>50</v>
      </c>
    </row>
    <row r="17" spans="2:8">
      <c r="B17" t="s">
        <v>60</v>
      </c>
      <c r="D17">
        <v>25</v>
      </c>
      <c r="E17">
        <v>20</v>
      </c>
      <c r="F17">
        <v>15</v>
      </c>
      <c r="G17">
        <v>13</v>
      </c>
      <c r="H17">
        <v>10</v>
      </c>
    </row>
    <row r="18" spans="2:11">
      <c r="B18" t="s">
        <v>61</v>
      </c>
      <c r="D18">
        <v>0.290846416641919</v>
      </c>
      <c r="E18">
        <v>0.310576308835053</v>
      </c>
      <c r="F18">
        <v>0.3309323553983</v>
      </c>
      <c r="G18">
        <v>0.340277677546637</v>
      </c>
      <c r="H18">
        <v>0.34170558467538</v>
      </c>
      <c r="K18" t="s">
        <v>62</v>
      </c>
    </row>
    <row r="19" spans="2:8">
      <c r="B19" t="s">
        <v>63</v>
      </c>
      <c r="D19">
        <v>0.0799715656655411</v>
      </c>
      <c r="E19">
        <v>0.0602550153009181</v>
      </c>
      <c r="F19">
        <v>0.0398891966759003</v>
      </c>
      <c r="G19">
        <v>0.0305423946145216</v>
      </c>
      <c r="H19">
        <v>0.0291223404255319</v>
      </c>
    </row>
    <row r="20" spans="2:8">
      <c r="B20" t="s">
        <v>64</v>
      </c>
      <c r="D20">
        <f>SUM(D18:D19)</f>
        <v>0.37081798230746</v>
      </c>
      <c r="E20">
        <f>SUM(E18:E19)</f>
        <v>0.370831324135971</v>
      </c>
      <c r="F20">
        <f>SUM(F18:F19)</f>
        <v>0.3708215520742</v>
      </c>
      <c r="G20">
        <f>SUM(G18:G19)</f>
        <v>0.370820072161158</v>
      </c>
      <c r="H20">
        <f>SUM(H18:H19)</f>
        <v>0.370827925100912</v>
      </c>
    </row>
    <row r="21" spans="2:4">
      <c r="B21" t="s">
        <v>65</v>
      </c>
      <c r="D21">
        <f>AVERAGE(D20:H20)</f>
        <v>0.37082377115594</v>
      </c>
    </row>
    <row r="23" ht="18.35" spans="2:10">
      <c r="B23" s="44" t="s">
        <v>66</v>
      </c>
      <c r="C23" s="44"/>
      <c r="D23" s="44"/>
      <c r="E23" s="44"/>
      <c r="F23" s="57"/>
      <c r="G23" s="44" t="s">
        <v>67</v>
      </c>
      <c r="H23" s="44"/>
      <c r="I23" s="44"/>
      <c r="J23" s="44"/>
    </row>
    <row r="24" ht="35" customHeight="1" spans="3:10">
      <c r="C24" s="45" t="s">
        <v>68</v>
      </c>
      <c r="D24" s="46" t="s">
        <v>69</v>
      </c>
      <c r="E24" s="60" t="s">
        <v>70</v>
      </c>
      <c r="F24" s="61"/>
      <c r="H24" s="45" t="s">
        <v>68</v>
      </c>
      <c r="I24" s="69" t="s">
        <v>71</v>
      </c>
      <c r="J24" s="70" t="s">
        <v>70</v>
      </c>
    </row>
    <row r="25" spans="2:10">
      <c r="B25" s="22" t="s">
        <v>53</v>
      </c>
      <c r="C25" s="47">
        <v>25</v>
      </c>
      <c r="D25" s="48">
        <v>2</v>
      </c>
      <c r="E25" s="62">
        <v>0.29</v>
      </c>
      <c r="F25" s="57"/>
      <c r="G25" s="63" t="s">
        <v>53</v>
      </c>
      <c r="H25" s="47">
        <f>'[1]25 FG'!$B$75</f>
        <v>25</v>
      </c>
      <c r="I25" s="71">
        <v>2</v>
      </c>
      <c r="J25" s="62">
        <v>0.55</v>
      </c>
    </row>
    <row r="26" spans="2:10">
      <c r="B26" s="22"/>
      <c r="C26" s="49">
        <v>25</v>
      </c>
      <c r="D26" s="50">
        <v>3</v>
      </c>
      <c r="E26" s="62">
        <v>0.46</v>
      </c>
      <c r="F26" s="57"/>
      <c r="G26" s="63"/>
      <c r="H26" s="49">
        <f>'[1]25 FG'!$B$75</f>
        <v>25</v>
      </c>
      <c r="I26" s="71">
        <v>5</v>
      </c>
      <c r="J26" s="62">
        <v>0.2</v>
      </c>
    </row>
    <row r="27" spans="2:10">
      <c r="B27" s="22"/>
      <c r="C27" s="51">
        <v>25</v>
      </c>
      <c r="D27" s="52">
        <v>5</v>
      </c>
      <c r="E27" s="64">
        <v>0.25</v>
      </c>
      <c r="F27" s="57"/>
      <c r="G27" s="63"/>
      <c r="H27" s="49">
        <f>'[1]25 FG'!$B$75</f>
        <v>25</v>
      </c>
      <c r="I27" s="71">
        <v>10</v>
      </c>
      <c r="J27" s="62">
        <v>0.1</v>
      </c>
    </row>
    <row r="28" spans="2:10">
      <c r="B28" s="22"/>
      <c r="C28" s="53" t="s">
        <v>72</v>
      </c>
      <c r="D28" s="54"/>
      <c r="E28" s="65">
        <v>1</v>
      </c>
      <c r="F28" s="57"/>
      <c r="G28" s="63"/>
      <c r="H28" s="49">
        <f>'[1]25 FG'!$B$75</f>
        <v>25</v>
      </c>
      <c r="I28" s="71">
        <v>15</v>
      </c>
      <c r="J28" s="62">
        <v>0.08</v>
      </c>
    </row>
    <row r="29" spans="2:10">
      <c r="B29" s="22" t="s">
        <v>54</v>
      </c>
      <c r="C29" s="47">
        <v>20</v>
      </c>
      <c r="D29" s="50">
        <v>3</v>
      </c>
      <c r="E29" s="62">
        <v>0.402</v>
      </c>
      <c r="F29" s="57"/>
      <c r="G29" s="63"/>
      <c r="H29" s="49">
        <f>'[1]25 FG'!$B$75</f>
        <v>25</v>
      </c>
      <c r="I29" s="71">
        <v>20</v>
      </c>
      <c r="J29" s="62">
        <v>0.06</v>
      </c>
    </row>
    <row r="30" spans="2:10">
      <c r="B30" s="22"/>
      <c r="C30" s="49">
        <v>20</v>
      </c>
      <c r="D30" s="50">
        <v>5</v>
      </c>
      <c r="E30" s="62">
        <v>0.418</v>
      </c>
      <c r="F30" s="57"/>
      <c r="G30" s="63"/>
      <c r="H30" s="51">
        <f>'[1]25 FG'!$B$75</f>
        <v>25</v>
      </c>
      <c r="I30" s="71">
        <v>50</v>
      </c>
      <c r="J30" s="62">
        <v>0.01</v>
      </c>
    </row>
    <row r="31" spans="2:10">
      <c r="B31" s="22"/>
      <c r="C31" s="51">
        <v>20</v>
      </c>
      <c r="D31" s="50">
        <v>8</v>
      </c>
      <c r="E31" s="64">
        <v>0.18</v>
      </c>
      <c r="F31" s="57"/>
      <c r="G31" s="63"/>
      <c r="H31" s="66" t="s">
        <v>72</v>
      </c>
      <c r="I31" s="72"/>
      <c r="J31" s="65">
        <f>SUM(J25:J30)</f>
        <v>1</v>
      </c>
    </row>
    <row r="32" spans="2:10">
      <c r="B32" s="22"/>
      <c r="C32" s="53" t="s">
        <v>72</v>
      </c>
      <c r="D32" s="55"/>
      <c r="E32" s="65">
        <v>1</v>
      </c>
      <c r="F32" s="57"/>
      <c r="G32" s="63" t="s">
        <v>54</v>
      </c>
      <c r="H32" s="47">
        <f>'[1]20 FG'!$B$75</f>
        <v>20</v>
      </c>
      <c r="I32" s="71">
        <v>2</v>
      </c>
      <c r="J32" s="62">
        <v>0.581</v>
      </c>
    </row>
    <row r="33" spans="2:10">
      <c r="B33" s="22" t="s">
        <v>55</v>
      </c>
      <c r="C33" s="47">
        <v>15</v>
      </c>
      <c r="D33" s="50">
        <v>5</v>
      </c>
      <c r="E33" s="62">
        <v>0.342</v>
      </c>
      <c r="F33" s="57"/>
      <c r="G33" s="63"/>
      <c r="H33" s="49">
        <f>'[1]20 FG'!$B$75</f>
        <v>20</v>
      </c>
      <c r="I33" s="71">
        <v>5</v>
      </c>
      <c r="J33" s="62">
        <v>0.189</v>
      </c>
    </row>
    <row r="34" spans="2:10">
      <c r="B34" s="22"/>
      <c r="C34" s="49">
        <v>15</v>
      </c>
      <c r="D34" s="50">
        <v>8</v>
      </c>
      <c r="E34" s="62">
        <v>0.478</v>
      </c>
      <c r="F34" s="57"/>
      <c r="G34" s="63"/>
      <c r="H34" s="49">
        <f>'[1]20 FG'!$B$75</f>
        <v>20</v>
      </c>
      <c r="I34" s="71">
        <v>10</v>
      </c>
      <c r="J34" s="62">
        <v>0.1</v>
      </c>
    </row>
    <row r="35" spans="2:10">
      <c r="B35" s="22"/>
      <c r="C35" s="51">
        <v>15</v>
      </c>
      <c r="D35" s="50">
        <v>10</v>
      </c>
      <c r="E35" s="64">
        <v>0.18</v>
      </c>
      <c r="F35" s="57"/>
      <c r="G35" s="63"/>
      <c r="H35" s="49">
        <f>'[1]20 FG'!$B$75</f>
        <v>20</v>
      </c>
      <c r="I35" s="71">
        <v>15</v>
      </c>
      <c r="J35" s="62">
        <v>0.08</v>
      </c>
    </row>
    <row r="36" spans="2:10">
      <c r="B36" s="22"/>
      <c r="C36" s="53" t="s">
        <v>72</v>
      </c>
      <c r="D36" s="55"/>
      <c r="E36" s="65">
        <v>1</v>
      </c>
      <c r="F36" s="57"/>
      <c r="G36" s="63"/>
      <c r="H36" s="49">
        <f>'[1]20 FG'!$B$75</f>
        <v>20</v>
      </c>
      <c r="I36" s="71">
        <v>20</v>
      </c>
      <c r="J36" s="62">
        <v>0.03</v>
      </c>
    </row>
    <row r="37" spans="2:10">
      <c r="B37" s="22" t="s">
        <v>56</v>
      </c>
      <c r="C37" s="47">
        <v>13</v>
      </c>
      <c r="D37" s="50">
        <v>8</v>
      </c>
      <c r="E37" s="62">
        <v>0.735</v>
      </c>
      <c r="F37" s="57"/>
      <c r="G37" s="63"/>
      <c r="H37" s="51">
        <f>'[1]20 FG'!$B$75</f>
        <v>20</v>
      </c>
      <c r="I37" s="71">
        <v>50</v>
      </c>
      <c r="J37" s="62">
        <v>0.02</v>
      </c>
    </row>
    <row r="38" spans="2:10">
      <c r="B38" s="22"/>
      <c r="C38" s="49">
        <v>13</v>
      </c>
      <c r="D38" s="50">
        <v>10</v>
      </c>
      <c r="E38" s="62">
        <v>0.175</v>
      </c>
      <c r="F38" s="57"/>
      <c r="G38" s="63"/>
      <c r="H38" s="66" t="s">
        <v>72</v>
      </c>
      <c r="I38" s="55"/>
      <c r="J38" s="65">
        <f>SUM(J32:J37)</f>
        <v>1</v>
      </c>
    </row>
    <row r="39" spans="2:10">
      <c r="B39" s="22"/>
      <c r="C39" s="51">
        <v>13</v>
      </c>
      <c r="D39" s="50">
        <v>15</v>
      </c>
      <c r="E39" s="64">
        <v>0.09</v>
      </c>
      <c r="F39" s="57"/>
      <c r="G39" s="63" t="s">
        <v>55</v>
      </c>
      <c r="H39" s="47">
        <f>'[1]15 FG'!$B$75</f>
        <v>15</v>
      </c>
      <c r="I39" s="71">
        <v>2</v>
      </c>
      <c r="J39" s="62">
        <v>0.67</v>
      </c>
    </row>
    <row r="40" spans="2:10">
      <c r="B40" s="22"/>
      <c r="C40" s="53" t="s">
        <v>72</v>
      </c>
      <c r="D40" s="55"/>
      <c r="E40" s="65">
        <v>1</v>
      </c>
      <c r="F40" s="57"/>
      <c r="G40" s="63"/>
      <c r="H40" s="49">
        <f>'[1]15 FG'!$B$75</f>
        <v>15</v>
      </c>
      <c r="I40" s="71">
        <v>5</v>
      </c>
      <c r="J40" s="62">
        <v>0.14</v>
      </c>
    </row>
    <row r="41" spans="2:10">
      <c r="B41" s="22" t="s">
        <v>57</v>
      </c>
      <c r="C41" s="47">
        <v>10</v>
      </c>
      <c r="D41" s="50">
        <v>10</v>
      </c>
      <c r="E41" s="62">
        <v>0.764</v>
      </c>
      <c r="F41" s="57"/>
      <c r="G41" s="63"/>
      <c r="H41" s="49">
        <f>'[1]15 FG'!$B$75</f>
        <v>15</v>
      </c>
      <c r="I41" s="71">
        <v>10</v>
      </c>
      <c r="J41" s="62">
        <v>0.07</v>
      </c>
    </row>
    <row r="42" spans="2:10">
      <c r="B42" s="22"/>
      <c r="C42" s="49">
        <v>10</v>
      </c>
      <c r="D42" s="50">
        <v>15</v>
      </c>
      <c r="E42" s="62">
        <v>0.166</v>
      </c>
      <c r="F42" s="57"/>
      <c r="G42" s="63"/>
      <c r="H42" s="49">
        <f>'[1]15 FG'!$B$75</f>
        <v>15</v>
      </c>
      <c r="I42" s="71">
        <v>15</v>
      </c>
      <c r="J42" s="62">
        <v>0.06</v>
      </c>
    </row>
    <row r="43" spans="2:10">
      <c r="B43" s="22"/>
      <c r="C43" s="51">
        <v>10</v>
      </c>
      <c r="D43" s="50">
        <v>30</v>
      </c>
      <c r="E43" s="64">
        <v>0.07</v>
      </c>
      <c r="F43" s="57"/>
      <c r="G43" s="63"/>
      <c r="H43" s="49">
        <f>'[1]15 FG'!$B$75</f>
        <v>15</v>
      </c>
      <c r="I43" s="71">
        <v>20</v>
      </c>
      <c r="J43" s="62">
        <v>0.04</v>
      </c>
    </row>
    <row r="44" spans="2:10">
      <c r="B44" s="22"/>
      <c r="C44" s="54" t="s">
        <v>72</v>
      </c>
      <c r="D44" s="55"/>
      <c r="E44" s="65">
        <v>1</v>
      </c>
      <c r="F44" s="57"/>
      <c r="G44" s="63"/>
      <c r="H44" s="51">
        <f>'[1]15 FG'!$B$75</f>
        <v>15</v>
      </c>
      <c r="I44" s="71">
        <v>50</v>
      </c>
      <c r="J44" s="62">
        <v>0.02</v>
      </c>
    </row>
    <row r="45" spans="3:10">
      <c r="C45" s="56"/>
      <c r="D45" s="56"/>
      <c r="E45" s="56"/>
      <c r="F45" s="57"/>
      <c r="G45" s="63"/>
      <c r="H45" s="67" t="s">
        <v>72</v>
      </c>
      <c r="I45" s="55"/>
      <c r="J45" s="65">
        <f>SUM(J39:J44)</f>
        <v>1</v>
      </c>
    </row>
    <row r="46" spans="3:10">
      <c r="C46" s="57"/>
      <c r="D46" s="57"/>
      <c r="E46" s="57"/>
      <c r="F46" s="57"/>
      <c r="G46" s="63" t="s">
        <v>56</v>
      </c>
      <c r="H46" s="49">
        <f>'[1]13 FG'!$B$75</f>
        <v>13</v>
      </c>
      <c r="I46" s="73">
        <v>2</v>
      </c>
      <c r="J46" s="62">
        <v>0.688</v>
      </c>
    </row>
    <row r="47" spans="3:10">
      <c r="C47" s="57"/>
      <c r="D47" s="57"/>
      <c r="E47" s="57"/>
      <c r="F47" s="57"/>
      <c r="G47" s="63"/>
      <c r="H47" s="49">
        <f>'[1]13 FG'!$B$75</f>
        <v>13</v>
      </c>
      <c r="I47" s="73">
        <v>5</v>
      </c>
      <c r="J47" s="62">
        <v>0.102</v>
      </c>
    </row>
    <row r="48" spans="3:10">
      <c r="C48" s="57"/>
      <c r="D48" s="57"/>
      <c r="E48" s="57"/>
      <c r="F48" s="57"/>
      <c r="G48" s="63"/>
      <c r="H48" s="49">
        <f>'[1]13 FG'!$B$75</f>
        <v>13</v>
      </c>
      <c r="I48" s="73">
        <v>10</v>
      </c>
      <c r="J48" s="62">
        <v>0.1</v>
      </c>
    </row>
    <row r="49" spans="3:10">
      <c r="C49" s="57"/>
      <c r="D49" s="57"/>
      <c r="E49" s="57"/>
      <c r="F49" s="57"/>
      <c r="G49" s="63"/>
      <c r="H49" s="49">
        <f>'[1]13 FG'!$B$75</f>
        <v>13</v>
      </c>
      <c r="I49" s="73">
        <v>15</v>
      </c>
      <c r="J49" s="62">
        <v>0.06</v>
      </c>
    </row>
    <row r="50" spans="3:10">
      <c r="C50" s="57"/>
      <c r="D50" s="57"/>
      <c r="E50" s="57"/>
      <c r="F50" s="57"/>
      <c r="G50" s="63"/>
      <c r="H50" s="49">
        <f>'[1]13 FG'!$B$75</f>
        <v>13</v>
      </c>
      <c r="I50" s="73">
        <v>20</v>
      </c>
      <c r="J50" s="62">
        <v>0.03</v>
      </c>
    </row>
    <row r="51" spans="3:10">
      <c r="C51" s="57"/>
      <c r="D51" s="57"/>
      <c r="E51" s="57"/>
      <c r="F51" s="57"/>
      <c r="G51" s="63"/>
      <c r="H51" s="49">
        <f>'[1]13 FG'!$B$75</f>
        <v>13</v>
      </c>
      <c r="I51" s="73">
        <v>50</v>
      </c>
      <c r="J51" s="62">
        <v>0.01</v>
      </c>
    </row>
    <row r="52" spans="3:10">
      <c r="C52" s="57"/>
      <c r="D52" s="57"/>
      <c r="E52" s="57"/>
      <c r="F52" s="57"/>
      <c r="G52" s="63"/>
      <c r="H52" s="68" t="s">
        <v>72</v>
      </c>
      <c r="I52" s="55"/>
      <c r="J52" s="65">
        <f>SUM(J46:J51)</f>
        <v>0.99</v>
      </c>
    </row>
    <row r="53" spans="3:10">
      <c r="C53" s="57"/>
      <c r="D53" s="57"/>
      <c r="E53" s="57"/>
      <c r="F53" s="57"/>
      <c r="G53" s="63" t="s">
        <v>57</v>
      </c>
      <c r="H53" s="47">
        <f>'[1]10 FG'!$B$75</f>
        <v>10</v>
      </c>
      <c r="I53" s="71">
        <v>2</v>
      </c>
      <c r="J53" s="62">
        <v>0.615</v>
      </c>
    </row>
    <row r="54" spans="3:10">
      <c r="C54" s="57"/>
      <c r="D54" s="57"/>
      <c r="E54" s="57"/>
      <c r="F54" s="57"/>
      <c r="G54" s="63"/>
      <c r="H54" s="49">
        <f>'[1]10 FG'!$B$75</f>
        <v>10</v>
      </c>
      <c r="I54" s="71">
        <v>5</v>
      </c>
      <c r="J54" s="62">
        <v>0.135</v>
      </c>
    </row>
    <row r="55" spans="3:10">
      <c r="C55" s="57"/>
      <c r="D55" s="57"/>
      <c r="E55" s="57"/>
      <c r="F55" s="57"/>
      <c r="G55" s="63"/>
      <c r="H55" s="49">
        <f>'[1]10 FG'!$B$75</f>
        <v>10</v>
      </c>
      <c r="I55" s="71">
        <v>10</v>
      </c>
      <c r="J55" s="62">
        <v>0.09</v>
      </c>
    </row>
    <row r="56" spans="3:10">
      <c r="C56" s="57"/>
      <c r="D56" s="57"/>
      <c r="E56" s="57"/>
      <c r="F56" s="57"/>
      <c r="G56" s="63"/>
      <c r="H56" s="49">
        <f>'[1]10 FG'!$B$75</f>
        <v>10</v>
      </c>
      <c r="I56" s="71">
        <v>15</v>
      </c>
      <c r="J56" s="62">
        <v>0.08</v>
      </c>
    </row>
    <row r="57" spans="3:10">
      <c r="C57" s="57"/>
      <c r="D57" s="57"/>
      <c r="E57" s="57"/>
      <c r="F57" s="57"/>
      <c r="G57" s="63"/>
      <c r="H57" s="49">
        <f>'[1]10 FG'!$B$75</f>
        <v>10</v>
      </c>
      <c r="I57" s="71">
        <v>20</v>
      </c>
      <c r="J57" s="62">
        <v>0.06</v>
      </c>
    </row>
    <row r="58" spans="3:10">
      <c r="C58" s="57"/>
      <c r="D58" s="57"/>
      <c r="E58" s="57"/>
      <c r="F58" s="57"/>
      <c r="G58" s="63"/>
      <c r="H58" s="51">
        <f>'[1]10 FG'!$B$75</f>
        <v>10</v>
      </c>
      <c r="I58" s="71">
        <v>50</v>
      </c>
      <c r="J58" s="62">
        <v>0.02</v>
      </c>
    </row>
    <row r="59" spans="3:10">
      <c r="C59" s="57"/>
      <c r="D59" s="57"/>
      <c r="E59" s="57"/>
      <c r="F59" s="57"/>
      <c r="G59" s="63"/>
      <c r="H59" s="67" t="s">
        <v>72</v>
      </c>
      <c r="I59" s="55"/>
      <c r="J59" s="65">
        <f>SUM(J53:J58)</f>
        <v>1</v>
      </c>
    </row>
  </sheetData>
  <mergeCells count="18">
    <mergeCell ref="B2:E2"/>
    <mergeCell ref="K2:R2"/>
    <mergeCell ref="B9:E9"/>
    <mergeCell ref="B15:H15"/>
    <mergeCell ref="B23:E23"/>
    <mergeCell ref="G23:J23"/>
    <mergeCell ref="B25:B28"/>
    <mergeCell ref="B29:B32"/>
    <mergeCell ref="B33:B36"/>
    <mergeCell ref="B37:B40"/>
    <mergeCell ref="B41:B44"/>
    <mergeCell ref="G25:G31"/>
    <mergeCell ref="G32:G38"/>
    <mergeCell ref="G39:G45"/>
    <mergeCell ref="G46:G52"/>
    <mergeCell ref="G53:G59"/>
    <mergeCell ref="K4:K8"/>
    <mergeCell ref="K9:K14"/>
  </mergeCells>
  <conditionalFormatting sqref="I24">
    <cfRule type="cellIs" dxfId="0" priority="5" operator="equal">
      <formula>"***"</formula>
    </cfRule>
    <cfRule type="cellIs" dxfId="1" priority="6" operator="equal">
      <formula>"SU"</formula>
    </cfRule>
  </conditionalFormatting>
  <conditionalFormatting sqref="I25:I31">
    <cfRule type="cellIs" dxfId="0" priority="3" operator="equal">
      <formula>"***"</formula>
    </cfRule>
    <cfRule type="cellIs" dxfId="1" priority="4" operator="equal">
      <formula>"SU"</formula>
    </cfRule>
  </conditionalFormatting>
  <conditionalFormatting sqref="I32:I37">
    <cfRule type="cellIs" dxfId="0" priority="11" operator="equal">
      <formula>"***"</formula>
    </cfRule>
    <cfRule type="cellIs" dxfId="1" priority="12" operator="equal">
      <formula>"SU"</formula>
    </cfRule>
  </conditionalFormatting>
  <conditionalFormatting sqref="I39:I44">
    <cfRule type="cellIs" dxfId="0" priority="9" operator="equal">
      <formula>"***"</formula>
    </cfRule>
    <cfRule type="cellIs" dxfId="1" priority="10" operator="equal">
      <formula>"SU"</formula>
    </cfRule>
  </conditionalFormatting>
  <conditionalFormatting sqref="I46:I51">
    <cfRule type="cellIs" dxfId="0" priority="1" operator="equal">
      <formula>"***"</formula>
    </cfRule>
    <cfRule type="cellIs" dxfId="1" priority="2" operator="equal">
      <formula>"SU"</formula>
    </cfRule>
  </conditionalFormatting>
  <conditionalFormatting sqref="I53:I58">
    <cfRule type="cellIs" dxfId="0" priority="7" operator="equal">
      <formula>"***"</formula>
    </cfRule>
    <cfRule type="cellIs" dxfId="1" priority="8" operator="equal">
      <formula>"SU"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42"/>
  <sheetViews>
    <sheetView workbookViewId="0">
      <selection activeCell="A1" sqref="$A1:$XFD1048576"/>
    </sheetView>
  </sheetViews>
  <sheetFormatPr defaultColWidth="9.14285714285714" defaultRowHeight="17.6"/>
  <cols>
    <col min="3" max="3" width="9.57142857142857"/>
  </cols>
  <sheetData>
    <row r="1" ht="18.35"/>
    <row r="2" ht="18.35" spans="2:7">
      <c r="B2" s="1" t="s">
        <v>73</v>
      </c>
      <c r="C2" s="2"/>
      <c r="D2" s="2"/>
      <c r="E2" s="2"/>
      <c r="F2" s="2"/>
      <c r="G2" s="12"/>
    </row>
    <row r="3" ht="18.35" spans="2:16">
      <c r="B3" s="3"/>
      <c r="C3" s="4">
        <f>COUNTA(C8:C34)</f>
        <v>27</v>
      </c>
      <c r="D3" s="4">
        <f>COUNTA(D8:D36)</f>
        <v>29</v>
      </c>
      <c r="E3" s="4">
        <f>COUNTA(E8:E35)</f>
        <v>28</v>
      </c>
      <c r="F3" s="4">
        <f>COUNTA(F8:F34)</f>
        <v>27</v>
      </c>
      <c r="G3" s="13">
        <f>COUNTA(G8:G41)</f>
        <v>34</v>
      </c>
      <c r="I3" s="19" t="s">
        <v>74</v>
      </c>
      <c r="J3" s="19"/>
      <c r="K3" s="19"/>
      <c r="L3" s="19"/>
      <c r="M3" s="19"/>
      <c r="N3" s="19"/>
      <c r="O3" s="19"/>
      <c r="P3" s="19"/>
    </row>
    <row r="4" ht="18.35" spans="2:16">
      <c r="B4" s="1"/>
      <c r="C4" s="5" t="s">
        <v>75</v>
      </c>
      <c r="D4" s="5" t="s">
        <v>76</v>
      </c>
      <c r="E4" s="5" t="s">
        <v>77</v>
      </c>
      <c r="F4" s="5" t="s">
        <v>78</v>
      </c>
      <c r="G4" s="14" t="s">
        <v>79</v>
      </c>
      <c r="I4" s="20"/>
      <c r="J4" s="20" t="s">
        <v>80</v>
      </c>
      <c r="K4" s="21" t="s">
        <v>81</v>
      </c>
      <c r="L4" s="20" t="s">
        <v>75</v>
      </c>
      <c r="M4" s="20" t="s">
        <v>76</v>
      </c>
      <c r="N4" s="20" t="s">
        <v>77</v>
      </c>
      <c r="O4" s="20" t="s">
        <v>78</v>
      </c>
      <c r="P4" s="20" t="s">
        <v>79</v>
      </c>
    </row>
    <row r="5" spans="2:16">
      <c r="B5" s="6" t="s">
        <v>82</v>
      </c>
      <c r="C5" t="s">
        <v>83</v>
      </c>
      <c r="D5" t="s">
        <v>83</v>
      </c>
      <c r="E5" t="s">
        <v>83</v>
      </c>
      <c r="F5" t="s">
        <v>83</v>
      </c>
      <c r="G5" s="15" t="s">
        <v>83</v>
      </c>
      <c r="I5" s="22" t="s">
        <v>31</v>
      </c>
      <c r="J5" t="s">
        <v>32</v>
      </c>
      <c r="K5" s="23">
        <v>1</v>
      </c>
      <c r="L5">
        <f>COUNTIF(C$8:C$41,$J5)</f>
        <v>2</v>
      </c>
      <c r="M5">
        <f t="shared" ref="M5:M17" si="0">COUNTIF(D$8:D$41,$J5)</f>
        <v>2</v>
      </c>
      <c r="N5">
        <f t="shared" ref="N5:N17" si="1">COUNTIF(E$8:E$41,$J5)</f>
        <v>3</v>
      </c>
      <c r="O5">
        <f t="shared" ref="O5:O17" si="2">COUNTIF(F$8:F$41,$J5)</f>
        <v>1</v>
      </c>
      <c r="P5">
        <f t="shared" ref="P5:P17" si="3">COUNTIF(G$8:G$41,$J5)</f>
        <v>2</v>
      </c>
    </row>
    <row r="6" spans="2:16">
      <c r="B6" s="7"/>
      <c r="C6" s="8" t="str">
        <f>C33</f>
        <v>F</v>
      </c>
      <c r="D6" s="8" t="str">
        <f>D35</f>
        <v>C</v>
      </c>
      <c r="E6" s="8" t="str">
        <f>E34</f>
        <v>D</v>
      </c>
      <c r="F6" s="8" t="str">
        <f>F33</f>
        <v>H</v>
      </c>
      <c r="G6" s="16" t="str">
        <f>G40</f>
        <v>I</v>
      </c>
      <c r="I6" s="22"/>
      <c r="J6" t="s">
        <v>34</v>
      </c>
      <c r="K6" s="23">
        <v>2</v>
      </c>
      <c r="L6">
        <f t="shared" ref="L6:L17" si="4">COUNTIF(C$8:C$41,$J6)</f>
        <v>2</v>
      </c>
      <c r="M6">
        <f t="shared" si="0"/>
        <v>1</v>
      </c>
      <c r="N6">
        <f t="shared" si="1"/>
        <v>2</v>
      </c>
      <c r="O6">
        <f t="shared" si="2"/>
        <v>2</v>
      </c>
      <c r="P6">
        <f t="shared" si="3"/>
        <v>2</v>
      </c>
    </row>
    <row r="7" spans="2:16">
      <c r="B7" s="7"/>
      <c r="C7" s="8" t="str">
        <f>C34</f>
        <v>D</v>
      </c>
      <c r="D7" s="8" t="str">
        <f>D36</f>
        <v>K</v>
      </c>
      <c r="E7" s="8" t="str">
        <f>E35</f>
        <v>I</v>
      </c>
      <c r="F7" s="8" t="str">
        <f>F34</f>
        <v>E</v>
      </c>
      <c r="G7" s="16" t="str">
        <f>G41</f>
        <v>E</v>
      </c>
      <c r="I7" s="22"/>
      <c r="J7" t="s">
        <v>36</v>
      </c>
      <c r="K7" s="23">
        <v>3</v>
      </c>
      <c r="L7">
        <f t="shared" si="4"/>
        <v>3</v>
      </c>
      <c r="M7">
        <f t="shared" si="0"/>
        <v>2</v>
      </c>
      <c r="N7">
        <f t="shared" si="1"/>
        <v>2</v>
      </c>
      <c r="O7">
        <f t="shared" si="2"/>
        <v>2</v>
      </c>
      <c r="P7">
        <f t="shared" si="3"/>
        <v>4</v>
      </c>
    </row>
    <row r="8" spans="2:16">
      <c r="B8" s="7">
        <v>0</v>
      </c>
      <c r="C8" s="9" t="s">
        <v>47</v>
      </c>
      <c r="D8" s="9" t="s">
        <v>39</v>
      </c>
      <c r="E8" s="9" t="s">
        <v>32</v>
      </c>
      <c r="F8" s="9" t="s">
        <v>43</v>
      </c>
      <c r="G8" s="17" t="s">
        <v>42</v>
      </c>
      <c r="I8" s="22"/>
      <c r="J8" t="s">
        <v>38</v>
      </c>
      <c r="K8" s="23">
        <v>4</v>
      </c>
      <c r="L8">
        <f t="shared" si="4"/>
        <v>2</v>
      </c>
      <c r="M8">
        <f t="shared" si="0"/>
        <v>2</v>
      </c>
      <c r="N8">
        <f t="shared" si="1"/>
        <v>2</v>
      </c>
      <c r="O8">
        <f t="shared" si="2"/>
        <v>2</v>
      </c>
      <c r="P8">
        <f t="shared" si="3"/>
        <v>3</v>
      </c>
    </row>
    <row r="9" spans="2:16">
      <c r="B9" s="7">
        <v>1</v>
      </c>
      <c r="C9" s="9" t="s">
        <v>39</v>
      </c>
      <c r="D9" s="9" t="s">
        <v>47</v>
      </c>
      <c r="E9" s="9" t="s">
        <v>49</v>
      </c>
      <c r="F9" s="9" t="s">
        <v>34</v>
      </c>
      <c r="G9" s="17" t="s">
        <v>49</v>
      </c>
      <c r="I9" s="22"/>
      <c r="J9" t="s">
        <v>39</v>
      </c>
      <c r="K9" s="23">
        <v>5</v>
      </c>
      <c r="L9">
        <f t="shared" si="4"/>
        <v>3</v>
      </c>
      <c r="M9">
        <f t="shared" si="0"/>
        <v>2</v>
      </c>
      <c r="N9">
        <f t="shared" si="1"/>
        <v>2</v>
      </c>
      <c r="O9">
        <f t="shared" si="2"/>
        <v>2</v>
      </c>
      <c r="P9">
        <f t="shared" si="3"/>
        <v>2</v>
      </c>
    </row>
    <row r="10" spans="2:16">
      <c r="B10" s="7">
        <v>2</v>
      </c>
      <c r="C10" s="9" t="s">
        <v>42</v>
      </c>
      <c r="D10" s="9" t="s">
        <v>46</v>
      </c>
      <c r="E10" s="9" t="s">
        <v>36</v>
      </c>
      <c r="F10" s="9" t="s">
        <v>49</v>
      </c>
      <c r="G10" s="17" t="s">
        <v>38</v>
      </c>
      <c r="I10" s="22" t="s">
        <v>41</v>
      </c>
      <c r="J10" t="s">
        <v>42</v>
      </c>
      <c r="K10" s="23">
        <v>6</v>
      </c>
      <c r="L10">
        <f t="shared" si="4"/>
        <v>3</v>
      </c>
      <c r="M10">
        <f t="shared" si="0"/>
        <v>2</v>
      </c>
      <c r="N10">
        <f t="shared" si="1"/>
        <v>3</v>
      </c>
      <c r="O10">
        <f t="shared" si="2"/>
        <v>2</v>
      </c>
      <c r="P10">
        <f t="shared" si="3"/>
        <v>5</v>
      </c>
    </row>
    <row r="11" spans="2:16">
      <c r="B11" s="7">
        <v>3</v>
      </c>
      <c r="C11" s="9" t="s">
        <v>34</v>
      </c>
      <c r="D11" s="9" t="s">
        <v>59</v>
      </c>
      <c r="E11" s="9" t="s">
        <v>42</v>
      </c>
      <c r="F11" s="9" t="s">
        <v>44</v>
      </c>
      <c r="G11" s="17" t="s">
        <v>43</v>
      </c>
      <c r="I11" s="22"/>
      <c r="J11" t="s">
        <v>43</v>
      </c>
      <c r="K11" s="23">
        <v>7</v>
      </c>
      <c r="L11">
        <f t="shared" si="4"/>
        <v>2</v>
      </c>
      <c r="M11">
        <f t="shared" si="0"/>
        <v>3</v>
      </c>
      <c r="N11">
        <f t="shared" si="1"/>
        <v>2</v>
      </c>
      <c r="O11">
        <f t="shared" si="2"/>
        <v>3</v>
      </c>
      <c r="P11">
        <f t="shared" si="3"/>
        <v>3</v>
      </c>
    </row>
    <row r="12" spans="2:16">
      <c r="B12" s="7">
        <v>4</v>
      </c>
      <c r="C12" s="9" t="s">
        <v>44</v>
      </c>
      <c r="D12" s="9" t="s">
        <v>42</v>
      </c>
      <c r="E12" s="9" t="s">
        <v>38</v>
      </c>
      <c r="F12" s="9" t="s">
        <v>59</v>
      </c>
      <c r="G12" s="17" t="s">
        <v>32</v>
      </c>
      <c r="I12" s="22"/>
      <c r="J12" t="s">
        <v>44</v>
      </c>
      <c r="K12" s="23">
        <v>8</v>
      </c>
      <c r="L12">
        <f t="shared" si="4"/>
        <v>2</v>
      </c>
      <c r="M12">
        <f t="shared" si="0"/>
        <v>3</v>
      </c>
      <c r="N12">
        <f t="shared" si="1"/>
        <v>2</v>
      </c>
      <c r="O12">
        <f t="shared" si="2"/>
        <v>2</v>
      </c>
      <c r="P12">
        <f t="shared" si="3"/>
        <v>3</v>
      </c>
    </row>
    <row r="13" spans="2:16">
      <c r="B13" s="7">
        <v>5</v>
      </c>
      <c r="C13" s="9" t="s">
        <v>36</v>
      </c>
      <c r="D13" s="9" t="s">
        <v>32</v>
      </c>
      <c r="E13" s="9" t="s">
        <v>34</v>
      </c>
      <c r="F13" s="9" t="s">
        <v>47</v>
      </c>
      <c r="G13" s="17" t="s">
        <v>46</v>
      </c>
      <c r="I13" s="22"/>
      <c r="J13" t="s">
        <v>46</v>
      </c>
      <c r="K13" s="23">
        <v>9</v>
      </c>
      <c r="L13">
        <f t="shared" si="4"/>
        <v>3</v>
      </c>
      <c r="M13">
        <f t="shared" si="0"/>
        <v>2</v>
      </c>
      <c r="N13">
        <f t="shared" si="1"/>
        <v>2</v>
      </c>
      <c r="O13">
        <f t="shared" si="2"/>
        <v>2</v>
      </c>
      <c r="P13">
        <f t="shared" si="3"/>
        <v>3</v>
      </c>
    </row>
    <row r="14" spans="2:16">
      <c r="B14" s="7">
        <v>6</v>
      </c>
      <c r="C14" s="9" t="s">
        <v>43</v>
      </c>
      <c r="D14" s="9" t="s">
        <v>47</v>
      </c>
      <c r="E14" s="9" t="s">
        <v>43</v>
      </c>
      <c r="F14" s="9" t="s">
        <v>42</v>
      </c>
      <c r="G14" s="17" t="s">
        <v>36</v>
      </c>
      <c r="I14" s="22"/>
      <c r="J14" t="s">
        <v>47</v>
      </c>
      <c r="K14" s="23">
        <v>10</v>
      </c>
      <c r="L14">
        <f t="shared" si="4"/>
        <v>3</v>
      </c>
      <c r="M14">
        <f t="shared" si="0"/>
        <v>4</v>
      </c>
      <c r="N14">
        <f t="shared" si="1"/>
        <v>2</v>
      </c>
      <c r="O14">
        <f t="shared" si="2"/>
        <v>3</v>
      </c>
      <c r="P14">
        <f t="shared" si="3"/>
        <v>3</v>
      </c>
    </row>
    <row r="15" spans="2:16">
      <c r="B15" s="7">
        <v>7</v>
      </c>
      <c r="C15" s="9" t="s">
        <v>39</v>
      </c>
      <c r="D15" s="9" t="s">
        <v>38</v>
      </c>
      <c r="E15" s="9" t="s">
        <v>59</v>
      </c>
      <c r="F15" s="9" t="s">
        <v>38</v>
      </c>
      <c r="G15" s="17" t="s">
        <v>44</v>
      </c>
      <c r="I15" s="22"/>
      <c r="J15" t="s">
        <v>49</v>
      </c>
      <c r="K15" s="23">
        <v>11</v>
      </c>
      <c r="L15">
        <f t="shared" si="4"/>
        <v>1</v>
      </c>
      <c r="M15">
        <f t="shared" si="0"/>
        <v>3</v>
      </c>
      <c r="N15">
        <f t="shared" si="1"/>
        <v>2</v>
      </c>
      <c r="O15">
        <f t="shared" si="2"/>
        <v>3</v>
      </c>
      <c r="P15">
        <f t="shared" si="3"/>
        <v>3</v>
      </c>
    </row>
    <row r="16" spans="2:16">
      <c r="B16" s="7">
        <v>8</v>
      </c>
      <c r="C16" s="9" t="s">
        <v>42</v>
      </c>
      <c r="D16" s="9" t="s">
        <v>46</v>
      </c>
      <c r="E16" s="9" t="s">
        <v>42</v>
      </c>
      <c r="F16" s="9" t="s">
        <v>49</v>
      </c>
      <c r="G16" s="17" t="s">
        <v>59</v>
      </c>
      <c r="I16" t="s">
        <v>51</v>
      </c>
      <c r="J16" t="s">
        <v>52</v>
      </c>
      <c r="K16" s="23">
        <v>21</v>
      </c>
      <c r="L16">
        <f t="shared" si="4"/>
        <v>0</v>
      </c>
      <c r="M16">
        <f t="shared" si="0"/>
        <v>1</v>
      </c>
      <c r="N16">
        <f t="shared" si="1"/>
        <v>1</v>
      </c>
      <c r="O16">
        <f t="shared" si="2"/>
        <v>1</v>
      </c>
      <c r="P16">
        <f t="shared" si="3"/>
        <v>0</v>
      </c>
    </row>
    <row r="17" spans="2:16">
      <c r="B17" s="7">
        <v>9</v>
      </c>
      <c r="C17" s="9" t="s">
        <v>47</v>
      </c>
      <c r="D17" s="9" t="s">
        <v>44</v>
      </c>
      <c r="E17" s="9" t="s">
        <v>32</v>
      </c>
      <c r="F17" s="9" t="s">
        <v>43</v>
      </c>
      <c r="G17" s="17" t="s">
        <v>43</v>
      </c>
      <c r="I17" t="s">
        <v>58</v>
      </c>
      <c r="J17" t="s">
        <v>59</v>
      </c>
      <c r="K17" s="23">
        <v>22</v>
      </c>
      <c r="L17">
        <f t="shared" si="4"/>
        <v>1</v>
      </c>
      <c r="M17">
        <f t="shared" si="0"/>
        <v>2</v>
      </c>
      <c r="N17">
        <f t="shared" si="1"/>
        <v>3</v>
      </c>
      <c r="O17">
        <f t="shared" si="2"/>
        <v>2</v>
      </c>
      <c r="P17">
        <f t="shared" si="3"/>
        <v>1</v>
      </c>
    </row>
    <row r="18" spans="2:7">
      <c r="B18" s="7">
        <v>10</v>
      </c>
      <c r="C18" s="9" t="s">
        <v>59</v>
      </c>
      <c r="D18" s="9" t="s">
        <v>39</v>
      </c>
      <c r="E18" s="9" t="s">
        <v>44</v>
      </c>
      <c r="F18" s="9" t="s">
        <v>34</v>
      </c>
      <c r="G18" s="17" t="s">
        <v>38</v>
      </c>
    </row>
    <row r="19" spans="2:7">
      <c r="B19" s="7">
        <v>11</v>
      </c>
      <c r="C19" s="9" t="s">
        <v>49</v>
      </c>
      <c r="D19" s="9" t="s">
        <v>43</v>
      </c>
      <c r="E19" s="9" t="s">
        <v>47</v>
      </c>
      <c r="F19" s="9" t="s">
        <v>47</v>
      </c>
      <c r="G19" s="17" t="s">
        <v>42</v>
      </c>
    </row>
    <row r="20" spans="2:9">
      <c r="B20" s="7">
        <v>12</v>
      </c>
      <c r="C20" s="9" t="s">
        <v>32</v>
      </c>
      <c r="D20" s="9" t="s">
        <v>38</v>
      </c>
      <c r="E20" s="9" t="s">
        <v>52</v>
      </c>
      <c r="F20" s="9" t="s">
        <v>36</v>
      </c>
      <c r="G20" s="17" t="s">
        <v>47</v>
      </c>
      <c r="I20" t="s">
        <v>84</v>
      </c>
    </row>
    <row r="21" spans="2:9">
      <c r="B21" s="7">
        <v>13</v>
      </c>
      <c r="C21" s="9" t="s">
        <v>46</v>
      </c>
      <c r="D21" s="9" t="s">
        <v>42</v>
      </c>
      <c r="E21" s="9" t="s">
        <v>49</v>
      </c>
      <c r="F21" s="9" t="s">
        <v>46</v>
      </c>
      <c r="G21" s="17" t="s">
        <v>36</v>
      </c>
      <c r="I21" t="s">
        <v>85</v>
      </c>
    </row>
    <row r="22" ht="18.35" spans="2:9">
      <c r="B22" s="7">
        <v>14</v>
      </c>
      <c r="C22" s="9" t="s">
        <v>38</v>
      </c>
      <c r="D22" s="9" t="s">
        <v>47</v>
      </c>
      <c r="E22" s="9" t="s">
        <v>39</v>
      </c>
      <c r="F22" s="9" t="s">
        <v>52</v>
      </c>
      <c r="G22" s="17" t="s">
        <v>49</v>
      </c>
      <c r="I22" t="s">
        <v>86</v>
      </c>
    </row>
    <row r="23" ht="18.35" spans="2:13">
      <c r="B23" s="7">
        <v>15</v>
      </c>
      <c r="C23" s="9" t="s">
        <v>44</v>
      </c>
      <c r="D23" s="9" t="s">
        <v>52</v>
      </c>
      <c r="E23" s="9" t="s">
        <v>59</v>
      </c>
      <c r="F23" s="9" t="s">
        <v>49</v>
      </c>
      <c r="G23" s="17" t="s">
        <v>42</v>
      </c>
      <c r="I23" s="24" t="s">
        <v>47</v>
      </c>
      <c r="J23" s="25" t="s">
        <v>39</v>
      </c>
      <c r="K23" s="25" t="s">
        <v>32</v>
      </c>
      <c r="L23" s="25" t="s">
        <v>43</v>
      </c>
      <c r="M23" s="30" t="s">
        <v>42</v>
      </c>
    </row>
    <row r="24" spans="2:13">
      <c r="B24" s="7">
        <v>16</v>
      </c>
      <c r="C24" s="9" t="s">
        <v>34</v>
      </c>
      <c r="D24" s="9" t="s">
        <v>49</v>
      </c>
      <c r="E24" s="9" t="s">
        <v>32</v>
      </c>
      <c r="F24" s="9" t="s">
        <v>46</v>
      </c>
      <c r="G24" s="17" t="s">
        <v>39</v>
      </c>
      <c r="I24" s="26" t="s">
        <v>39</v>
      </c>
      <c r="J24" s="27" t="s">
        <v>47</v>
      </c>
      <c r="K24" s="27" t="s">
        <v>49</v>
      </c>
      <c r="L24" s="27" t="s">
        <v>34</v>
      </c>
      <c r="M24" s="31" t="s">
        <v>49</v>
      </c>
    </row>
    <row r="25" ht="18.35" spans="2:13">
      <c r="B25" s="7">
        <v>17</v>
      </c>
      <c r="C25" s="9" t="s">
        <v>46</v>
      </c>
      <c r="D25" s="9" t="s">
        <v>47</v>
      </c>
      <c r="E25" s="9" t="s">
        <v>43</v>
      </c>
      <c r="F25" s="9" t="s">
        <v>32</v>
      </c>
      <c r="G25" s="17" t="s">
        <v>44</v>
      </c>
      <c r="I25" s="28" t="s">
        <v>42</v>
      </c>
      <c r="J25" s="29" t="s">
        <v>46</v>
      </c>
      <c r="K25" s="29" t="s">
        <v>36</v>
      </c>
      <c r="L25" s="29" t="s">
        <v>49</v>
      </c>
      <c r="M25" s="32" t="s">
        <v>38</v>
      </c>
    </row>
    <row r="26" ht="18.35" spans="2:7">
      <c r="B26" s="7">
        <v>18</v>
      </c>
      <c r="C26" s="9" t="s">
        <v>39</v>
      </c>
      <c r="D26" s="9" t="s">
        <v>44</v>
      </c>
      <c r="E26" s="9" t="s">
        <v>39</v>
      </c>
      <c r="F26" s="9" t="s">
        <v>38</v>
      </c>
      <c r="G26" s="17" t="s">
        <v>32</v>
      </c>
    </row>
    <row r="27" spans="2:7">
      <c r="B27" s="7">
        <v>19</v>
      </c>
      <c r="C27" s="9" t="s">
        <v>43</v>
      </c>
      <c r="D27" s="9" t="s">
        <v>59</v>
      </c>
      <c r="E27" s="9" t="s">
        <v>42</v>
      </c>
      <c r="F27" s="9" t="s">
        <v>59</v>
      </c>
      <c r="G27" s="17" t="s">
        <v>47</v>
      </c>
    </row>
    <row r="28" spans="2:7">
      <c r="B28" s="7">
        <v>20</v>
      </c>
      <c r="C28" s="9" t="s">
        <v>36</v>
      </c>
      <c r="D28" s="9" t="s">
        <v>43</v>
      </c>
      <c r="E28" s="9" t="s">
        <v>34</v>
      </c>
      <c r="F28" s="9" t="s">
        <v>43</v>
      </c>
      <c r="G28" s="17" t="s">
        <v>36</v>
      </c>
    </row>
    <row r="29" spans="2:7">
      <c r="B29" s="7">
        <v>21</v>
      </c>
      <c r="C29" s="9" t="s">
        <v>47</v>
      </c>
      <c r="D29" s="9" t="s">
        <v>36</v>
      </c>
      <c r="E29" s="9" t="s">
        <v>44</v>
      </c>
      <c r="F29" s="9" t="s">
        <v>39</v>
      </c>
      <c r="G29" s="17" t="s">
        <v>42</v>
      </c>
    </row>
    <row r="30" spans="2:7">
      <c r="B30" s="7">
        <v>22</v>
      </c>
      <c r="C30" s="9" t="s">
        <v>32</v>
      </c>
      <c r="D30" s="9" t="s">
        <v>49</v>
      </c>
      <c r="E30" s="9" t="s">
        <v>36</v>
      </c>
      <c r="F30" s="9" t="s">
        <v>47</v>
      </c>
      <c r="G30" s="17" t="s">
        <v>47</v>
      </c>
    </row>
    <row r="31" spans="2:7">
      <c r="B31" s="7">
        <v>23</v>
      </c>
      <c r="C31" s="9" t="s">
        <v>46</v>
      </c>
      <c r="D31" s="9" t="s">
        <v>32</v>
      </c>
      <c r="E31" s="9" t="s">
        <v>46</v>
      </c>
      <c r="F31" s="9" t="s">
        <v>36</v>
      </c>
      <c r="G31" s="17" t="s">
        <v>34</v>
      </c>
    </row>
    <row r="32" spans="2:7">
      <c r="B32" s="7">
        <v>24</v>
      </c>
      <c r="C32" s="9" t="s">
        <v>36</v>
      </c>
      <c r="D32" s="9" t="s">
        <v>44</v>
      </c>
      <c r="E32" s="9" t="s">
        <v>59</v>
      </c>
      <c r="F32" s="9" t="s">
        <v>42</v>
      </c>
      <c r="G32" s="17" t="s">
        <v>44</v>
      </c>
    </row>
    <row r="33" spans="2:7">
      <c r="B33" s="7">
        <v>25</v>
      </c>
      <c r="C33" s="9" t="s">
        <v>42</v>
      </c>
      <c r="D33" s="9" t="s">
        <v>34</v>
      </c>
      <c r="E33" s="9" t="s">
        <v>47</v>
      </c>
      <c r="F33" s="9" t="s">
        <v>44</v>
      </c>
      <c r="G33" s="17" t="s">
        <v>43</v>
      </c>
    </row>
    <row r="34" spans="2:7">
      <c r="B34" s="7">
        <v>26</v>
      </c>
      <c r="C34" s="9" t="s">
        <v>38</v>
      </c>
      <c r="D34" s="9" t="s">
        <v>43</v>
      </c>
      <c r="E34" s="9" t="s">
        <v>38</v>
      </c>
      <c r="F34" s="9" t="s">
        <v>39</v>
      </c>
      <c r="G34" s="17" t="s">
        <v>46</v>
      </c>
    </row>
    <row r="35" spans="2:7">
      <c r="B35" s="7">
        <v>27</v>
      </c>
      <c r="C35" s="9">
        <v>0</v>
      </c>
      <c r="D35" s="9" t="s">
        <v>36</v>
      </c>
      <c r="E35" s="9" t="s">
        <v>46</v>
      </c>
      <c r="F35" s="9">
        <v>0</v>
      </c>
      <c r="G35" s="17" t="s">
        <v>38</v>
      </c>
    </row>
    <row r="36" spans="2:7">
      <c r="B36" s="7">
        <v>28</v>
      </c>
      <c r="C36" s="9">
        <v>0</v>
      </c>
      <c r="D36" s="9" t="s">
        <v>49</v>
      </c>
      <c r="E36" s="9">
        <v>0</v>
      </c>
      <c r="F36" s="9">
        <v>0</v>
      </c>
      <c r="G36" s="17" t="s">
        <v>42</v>
      </c>
    </row>
    <row r="37" spans="2:7">
      <c r="B37" s="7">
        <v>29</v>
      </c>
      <c r="C37" s="9">
        <v>0</v>
      </c>
      <c r="D37" s="9">
        <v>0</v>
      </c>
      <c r="E37" s="9">
        <v>0</v>
      </c>
      <c r="F37" s="9">
        <v>0</v>
      </c>
      <c r="G37" s="17" t="s">
        <v>34</v>
      </c>
    </row>
    <row r="38" spans="2:7">
      <c r="B38" s="7">
        <v>30</v>
      </c>
      <c r="C38" s="9">
        <v>0</v>
      </c>
      <c r="D38" s="9">
        <v>0</v>
      </c>
      <c r="E38" s="9">
        <v>0</v>
      </c>
      <c r="F38" s="9">
        <v>0</v>
      </c>
      <c r="G38" s="17" t="s">
        <v>49</v>
      </c>
    </row>
    <row r="39" spans="2:7">
      <c r="B39" s="7">
        <v>31</v>
      </c>
      <c r="C39" s="9">
        <v>0</v>
      </c>
      <c r="D39" s="9">
        <v>0</v>
      </c>
      <c r="E39" s="9">
        <v>0</v>
      </c>
      <c r="F39" s="9">
        <v>0</v>
      </c>
      <c r="G39" s="17" t="s">
        <v>36</v>
      </c>
    </row>
    <row r="40" spans="2:7">
      <c r="B40" s="7">
        <v>32</v>
      </c>
      <c r="C40" s="9">
        <v>0</v>
      </c>
      <c r="D40" s="9">
        <v>0</v>
      </c>
      <c r="E40" s="9">
        <v>0</v>
      </c>
      <c r="F40" s="9">
        <v>0</v>
      </c>
      <c r="G40" s="17" t="s">
        <v>46</v>
      </c>
    </row>
    <row r="41" ht="18.35" spans="2:7">
      <c r="B41" s="10">
        <v>33</v>
      </c>
      <c r="C41" s="11">
        <v>0</v>
      </c>
      <c r="D41" s="11">
        <v>0</v>
      </c>
      <c r="E41" s="11">
        <v>0</v>
      </c>
      <c r="F41" s="11">
        <v>0</v>
      </c>
      <c r="G41" s="18" t="s">
        <v>39</v>
      </c>
    </row>
    <row r="42" ht="18.35"/>
  </sheetData>
  <mergeCells count="4">
    <mergeCell ref="B2:G2"/>
    <mergeCell ref="I3:P3"/>
    <mergeCell ref="I5:I9"/>
    <mergeCell ref="I10:I1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42"/>
  <sheetViews>
    <sheetView workbookViewId="0">
      <selection activeCell="R19" sqref="R19"/>
    </sheetView>
  </sheetViews>
  <sheetFormatPr defaultColWidth="9.14285714285714" defaultRowHeight="17.6"/>
  <cols>
    <col min="3" max="3" width="9.57142857142857"/>
  </cols>
  <sheetData>
    <row r="1" customFormat="1" ht="18.35"/>
    <row r="2" customFormat="1" ht="18.35" spans="2:7">
      <c r="B2" s="1" t="s">
        <v>73</v>
      </c>
      <c r="C2" s="2"/>
      <c r="D2" s="2"/>
      <c r="E2" s="2"/>
      <c r="F2" s="2"/>
      <c r="G2" s="12"/>
    </row>
    <row r="3" customFormat="1" ht="18.35" spans="2:16">
      <c r="B3" s="3"/>
      <c r="C3" s="4">
        <f>COUNTA(C8:C34)</f>
        <v>27</v>
      </c>
      <c r="D3" s="4">
        <f>COUNTA(D8:D36)</f>
        <v>29</v>
      </c>
      <c r="E3" s="4">
        <f>COUNTA(E8:E35)</f>
        <v>28</v>
      </c>
      <c r="F3" s="4">
        <f>COUNTA(F8:F34)</f>
        <v>27</v>
      </c>
      <c r="G3" s="13">
        <f>COUNTA(G8:G41)</f>
        <v>34</v>
      </c>
      <c r="I3" s="34" t="s">
        <v>74</v>
      </c>
      <c r="J3" s="34"/>
      <c r="K3" s="34"/>
      <c r="L3" s="34"/>
      <c r="M3" s="34"/>
      <c r="N3" s="34"/>
      <c r="O3" s="34"/>
      <c r="P3" s="34"/>
    </row>
    <row r="4" customFormat="1" ht="18.35" spans="2:16">
      <c r="B4" s="1"/>
      <c r="C4" s="5" t="s">
        <v>75</v>
      </c>
      <c r="D4" s="5" t="s">
        <v>76</v>
      </c>
      <c r="E4" s="5" t="s">
        <v>77</v>
      </c>
      <c r="F4" s="5" t="s">
        <v>78</v>
      </c>
      <c r="G4" s="14" t="s">
        <v>79</v>
      </c>
      <c r="I4" s="20"/>
      <c r="J4" s="20" t="s">
        <v>80</v>
      </c>
      <c r="K4" s="21" t="s">
        <v>81</v>
      </c>
      <c r="L4" s="20" t="s">
        <v>75</v>
      </c>
      <c r="M4" s="20" t="s">
        <v>76</v>
      </c>
      <c r="N4" s="20" t="s">
        <v>77</v>
      </c>
      <c r="O4" s="20" t="s">
        <v>78</v>
      </c>
      <c r="P4" s="20" t="s">
        <v>79</v>
      </c>
    </row>
    <row r="5" customFormat="1" spans="2:16">
      <c r="B5" s="6" t="s">
        <v>82</v>
      </c>
      <c r="C5" t="s">
        <v>83</v>
      </c>
      <c r="D5" t="s">
        <v>83</v>
      </c>
      <c r="E5" t="s">
        <v>83</v>
      </c>
      <c r="F5" t="s">
        <v>83</v>
      </c>
      <c r="G5" s="15" t="s">
        <v>83</v>
      </c>
      <c r="I5" s="22" t="s">
        <v>31</v>
      </c>
      <c r="J5" t="s">
        <v>32</v>
      </c>
      <c r="K5" s="23">
        <v>1</v>
      </c>
      <c r="L5">
        <f t="shared" ref="L5:P5" si="0">COUNTIF(C$8:C$41,$J5)</f>
        <v>2</v>
      </c>
      <c r="M5">
        <f t="shared" si="0"/>
        <v>2</v>
      </c>
      <c r="N5">
        <f t="shared" si="0"/>
        <v>2</v>
      </c>
      <c r="O5">
        <f t="shared" si="0"/>
        <v>1</v>
      </c>
      <c r="P5">
        <f t="shared" si="0"/>
        <v>2</v>
      </c>
    </row>
    <row r="6" customFormat="1" spans="2:16">
      <c r="B6" s="7"/>
      <c r="C6" s="8" t="str">
        <f>C33</f>
        <v>F</v>
      </c>
      <c r="D6" s="8" t="str">
        <f>D35</f>
        <v>C</v>
      </c>
      <c r="E6" s="8" t="str">
        <f>E34</f>
        <v>D</v>
      </c>
      <c r="F6" s="8" t="str">
        <f>F33</f>
        <v>H</v>
      </c>
      <c r="G6" s="16" t="str">
        <f>G40</f>
        <v>I</v>
      </c>
      <c r="I6" s="22"/>
      <c r="J6" t="s">
        <v>34</v>
      </c>
      <c r="K6" s="23">
        <v>2</v>
      </c>
      <c r="L6">
        <f t="shared" ref="L6:P6" si="1">COUNTIF(C$8:C$41,$J6)</f>
        <v>2</v>
      </c>
      <c r="M6">
        <f t="shared" si="1"/>
        <v>1</v>
      </c>
      <c r="N6">
        <f t="shared" si="1"/>
        <v>1</v>
      </c>
      <c r="O6">
        <f t="shared" si="1"/>
        <v>2</v>
      </c>
      <c r="P6">
        <f t="shared" si="1"/>
        <v>2</v>
      </c>
    </row>
    <row r="7" customFormat="1" spans="2:16">
      <c r="B7" s="7"/>
      <c r="C7" s="8" t="str">
        <f>C34</f>
        <v>D</v>
      </c>
      <c r="D7" s="8" t="str">
        <f>D36</f>
        <v>K</v>
      </c>
      <c r="E7" s="8" t="str">
        <f>E35</f>
        <v>I</v>
      </c>
      <c r="F7" s="8" t="str">
        <f>F34</f>
        <v>E</v>
      </c>
      <c r="G7" s="16" t="str">
        <f>G41</f>
        <v>E</v>
      </c>
      <c r="I7" s="22"/>
      <c r="J7" t="s">
        <v>36</v>
      </c>
      <c r="K7" s="23">
        <v>3</v>
      </c>
      <c r="L7">
        <f t="shared" ref="L7:P7" si="2">COUNTIF(C$8:C$41,$J7)</f>
        <v>3</v>
      </c>
      <c r="M7">
        <f t="shared" si="2"/>
        <v>2</v>
      </c>
      <c r="N7">
        <f t="shared" si="2"/>
        <v>2</v>
      </c>
      <c r="O7">
        <f t="shared" si="2"/>
        <v>2</v>
      </c>
      <c r="P7">
        <f t="shared" si="2"/>
        <v>3</v>
      </c>
    </row>
    <row r="8" customFormat="1" spans="2:16">
      <c r="B8" s="7">
        <v>0</v>
      </c>
      <c r="C8" s="9" t="s">
        <v>47</v>
      </c>
      <c r="D8" s="9" t="s">
        <v>39</v>
      </c>
      <c r="E8" s="9" t="s">
        <v>32</v>
      </c>
      <c r="F8" s="9" t="s">
        <v>43</v>
      </c>
      <c r="G8" s="17" t="s">
        <v>42</v>
      </c>
      <c r="I8" s="22"/>
      <c r="J8" t="s">
        <v>38</v>
      </c>
      <c r="K8" s="23">
        <v>4</v>
      </c>
      <c r="L8">
        <f t="shared" ref="L8:P8" si="3">COUNTIF(C$8:C$41,$J8)</f>
        <v>2</v>
      </c>
      <c r="M8">
        <f t="shared" si="3"/>
        <v>2</v>
      </c>
      <c r="N8">
        <f t="shared" si="3"/>
        <v>2</v>
      </c>
      <c r="O8">
        <f t="shared" si="3"/>
        <v>1</v>
      </c>
      <c r="P8">
        <f t="shared" si="3"/>
        <v>3</v>
      </c>
    </row>
    <row r="9" customFormat="1" spans="2:16">
      <c r="B9" s="7">
        <v>1</v>
      </c>
      <c r="C9" s="9" t="s">
        <v>39</v>
      </c>
      <c r="D9" s="9" t="s">
        <v>47</v>
      </c>
      <c r="E9" s="9" t="s">
        <v>49</v>
      </c>
      <c r="F9" s="9" t="s">
        <v>34</v>
      </c>
      <c r="G9" s="17" t="s">
        <v>49</v>
      </c>
      <c r="I9" s="22"/>
      <c r="J9" t="s">
        <v>39</v>
      </c>
      <c r="K9" s="23">
        <v>5</v>
      </c>
      <c r="L9">
        <f t="shared" ref="L9:P9" si="4">COUNTIF(C$8:C$41,$J9)</f>
        <v>3</v>
      </c>
      <c r="M9">
        <f t="shared" si="4"/>
        <v>2</v>
      </c>
      <c r="N9">
        <f t="shared" si="4"/>
        <v>1</v>
      </c>
      <c r="O9">
        <f t="shared" si="4"/>
        <v>2</v>
      </c>
      <c r="P9">
        <f t="shared" si="4"/>
        <v>2</v>
      </c>
    </row>
    <row r="10" customFormat="1" spans="2:16">
      <c r="B10" s="7">
        <v>2</v>
      </c>
      <c r="C10" s="9" t="s">
        <v>42</v>
      </c>
      <c r="D10" s="9" t="s">
        <v>49</v>
      </c>
      <c r="E10" s="9" t="s">
        <v>36</v>
      </c>
      <c r="F10" s="9" t="s">
        <v>49</v>
      </c>
      <c r="G10" s="17" t="s">
        <v>38</v>
      </c>
      <c r="I10" s="22" t="s">
        <v>41</v>
      </c>
      <c r="J10" t="s">
        <v>42</v>
      </c>
      <c r="K10" s="23">
        <v>6</v>
      </c>
      <c r="L10">
        <f t="shared" ref="L10:P10" si="5">COUNTIF(C$8:C$41,$J10)</f>
        <v>3</v>
      </c>
      <c r="M10">
        <f t="shared" si="5"/>
        <v>2</v>
      </c>
      <c r="N10">
        <f t="shared" si="5"/>
        <v>3</v>
      </c>
      <c r="O10">
        <f t="shared" si="5"/>
        <v>2</v>
      </c>
      <c r="P10">
        <f t="shared" si="5"/>
        <v>6</v>
      </c>
    </row>
    <row r="11" customFormat="1" spans="2:16">
      <c r="B11" s="7">
        <v>3</v>
      </c>
      <c r="C11" s="9" t="s">
        <v>34</v>
      </c>
      <c r="D11" s="9" t="s">
        <v>59</v>
      </c>
      <c r="E11" s="9" t="s">
        <v>42</v>
      </c>
      <c r="F11" s="9" t="s">
        <v>46</v>
      </c>
      <c r="G11" s="17" t="s">
        <v>43</v>
      </c>
      <c r="I11" s="22"/>
      <c r="J11" t="s">
        <v>43</v>
      </c>
      <c r="K11" s="23">
        <v>7</v>
      </c>
      <c r="L11">
        <f t="shared" ref="L11:P11" si="6">COUNTIF(C$8:C$41,$J11)</f>
        <v>2</v>
      </c>
      <c r="M11">
        <f t="shared" si="6"/>
        <v>3</v>
      </c>
      <c r="N11">
        <f t="shared" si="6"/>
        <v>2</v>
      </c>
      <c r="O11">
        <f t="shared" si="6"/>
        <v>3</v>
      </c>
      <c r="P11">
        <f t="shared" si="6"/>
        <v>3</v>
      </c>
    </row>
    <row r="12" customFormat="1" spans="2:16">
      <c r="B12" s="7">
        <v>4</v>
      </c>
      <c r="C12" s="9" t="s">
        <v>44</v>
      </c>
      <c r="D12" s="9" t="s">
        <v>42</v>
      </c>
      <c r="E12" s="9" t="s">
        <v>38</v>
      </c>
      <c r="F12" s="9" t="s">
        <v>59</v>
      </c>
      <c r="G12" s="17" t="s">
        <v>32</v>
      </c>
      <c r="I12" s="22"/>
      <c r="J12" t="s">
        <v>44</v>
      </c>
      <c r="K12" s="23">
        <v>8</v>
      </c>
      <c r="L12">
        <f t="shared" ref="L12:P12" si="7">COUNTIF(C$8:C$41,$J12)</f>
        <v>2</v>
      </c>
      <c r="M12">
        <f t="shared" si="7"/>
        <v>3</v>
      </c>
      <c r="N12">
        <f t="shared" si="7"/>
        <v>3</v>
      </c>
      <c r="O12">
        <f t="shared" si="7"/>
        <v>1</v>
      </c>
      <c r="P12">
        <f t="shared" si="7"/>
        <v>3</v>
      </c>
    </row>
    <row r="13" customFormat="1" spans="2:16">
      <c r="B13" s="7">
        <v>5</v>
      </c>
      <c r="C13" s="9" t="s">
        <v>36</v>
      </c>
      <c r="D13" s="9" t="s">
        <v>32</v>
      </c>
      <c r="E13" s="9" t="s">
        <v>47</v>
      </c>
      <c r="F13" s="9" t="s">
        <v>47</v>
      </c>
      <c r="G13" s="17" t="s">
        <v>46</v>
      </c>
      <c r="I13" s="22"/>
      <c r="J13" t="s">
        <v>46</v>
      </c>
      <c r="K13" s="23">
        <v>9</v>
      </c>
      <c r="L13">
        <f t="shared" ref="L13:P13" si="8">COUNTIF(C$8:C$41,$J13)</f>
        <v>3</v>
      </c>
      <c r="M13">
        <f t="shared" si="8"/>
        <v>1</v>
      </c>
      <c r="N13">
        <f t="shared" si="8"/>
        <v>2</v>
      </c>
      <c r="O13">
        <f t="shared" si="8"/>
        <v>4</v>
      </c>
      <c r="P13">
        <f t="shared" si="8"/>
        <v>3</v>
      </c>
    </row>
    <row r="14" customFormat="1" spans="2:16">
      <c r="B14" s="7">
        <v>6</v>
      </c>
      <c r="C14" s="9" t="s">
        <v>43</v>
      </c>
      <c r="D14" s="9" t="s">
        <v>47</v>
      </c>
      <c r="E14" s="9" t="s">
        <v>43</v>
      </c>
      <c r="F14" s="9" t="s">
        <v>42</v>
      </c>
      <c r="G14" s="17" t="s">
        <v>36</v>
      </c>
      <c r="I14" s="22"/>
      <c r="J14" t="s">
        <v>47</v>
      </c>
      <c r="K14" s="23">
        <v>10</v>
      </c>
      <c r="L14">
        <f t="shared" ref="L14:P14" si="9">COUNTIF(C$8:C$41,$J14)</f>
        <v>3</v>
      </c>
      <c r="M14">
        <f t="shared" si="9"/>
        <v>4</v>
      </c>
      <c r="N14">
        <f t="shared" si="9"/>
        <v>4</v>
      </c>
      <c r="O14">
        <f t="shared" si="9"/>
        <v>3</v>
      </c>
      <c r="P14">
        <f t="shared" si="9"/>
        <v>3</v>
      </c>
    </row>
    <row r="15" customFormat="1" spans="2:16">
      <c r="B15" s="7">
        <v>7</v>
      </c>
      <c r="C15" s="9" t="s">
        <v>39</v>
      </c>
      <c r="D15" s="9" t="s">
        <v>38</v>
      </c>
      <c r="E15" s="9" t="s">
        <v>59</v>
      </c>
      <c r="F15" s="9" t="s">
        <v>38</v>
      </c>
      <c r="G15" s="17" t="s">
        <v>44</v>
      </c>
      <c r="I15" s="22"/>
      <c r="J15" t="s">
        <v>49</v>
      </c>
      <c r="K15" s="23">
        <v>11</v>
      </c>
      <c r="L15">
        <f t="shared" ref="L15:P15" si="10">COUNTIF(C$8:C$41,$J15)</f>
        <v>1</v>
      </c>
      <c r="M15">
        <f t="shared" si="10"/>
        <v>4</v>
      </c>
      <c r="N15">
        <f t="shared" si="10"/>
        <v>2</v>
      </c>
      <c r="O15">
        <f t="shared" si="10"/>
        <v>3</v>
      </c>
      <c r="P15">
        <f t="shared" si="10"/>
        <v>3</v>
      </c>
    </row>
    <row r="16" customFormat="1" spans="2:16">
      <c r="B16" s="7">
        <v>8</v>
      </c>
      <c r="C16" s="9" t="s">
        <v>42</v>
      </c>
      <c r="D16" s="9" t="s">
        <v>46</v>
      </c>
      <c r="E16" s="9" t="s">
        <v>42</v>
      </c>
      <c r="F16" s="9" t="s">
        <v>49</v>
      </c>
      <c r="G16" s="17" t="s">
        <v>59</v>
      </c>
      <c r="I16" t="s">
        <v>51</v>
      </c>
      <c r="J16" t="s">
        <v>52</v>
      </c>
      <c r="K16" s="23">
        <v>21</v>
      </c>
      <c r="L16">
        <f t="shared" ref="L16:P16" si="11">COUNTIF(C$8:C$41,$J16)</f>
        <v>0</v>
      </c>
      <c r="M16">
        <f t="shared" si="11"/>
        <v>1</v>
      </c>
      <c r="N16">
        <f t="shared" si="11"/>
        <v>1</v>
      </c>
      <c r="O16">
        <f t="shared" si="11"/>
        <v>1</v>
      </c>
      <c r="P16">
        <f t="shared" si="11"/>
        <v>0</v>
      </c>
    </row>
    <row r="17" customFormat="1" spans="2:16">
      <c r="B17" s="7">
        <v>9</v>
      </c>
      <c r="C17" s="9" t="s">
        <v>47</v>
      </c>
      <c r="D17" s="9" t="s">
        <v>44</v>
      </c>
      <c r="E17" s="9" t="s">
        <v>32</v>
      </c>
      <c r="F17" s="9" t="s">
        <v>43</v>
      </c>
      <c r="G17" s="17" t="s">
        <v>43</v>
      </c>
      <c r="I17" t="s">
        <v>58</v>
      </c>
      <c r="J17" t="s">
        <v>59</v>
      </c>
      <c r="K17" s="23">
        <v>22</v>
      </c>
      <c r="L17">
        <f t="shared" ref="L17:P17" si="12">COUNTIF(C$8:C$41,$J17)</f>
        <v>1</v>
      </c>
      <c r="M17">
        <f t="shared" si="12"/>
        <v>2</v>
      </c>
      <c r="N17">
        <f t="shared" si="12"/>
        <v>3</v>
      </c>
      <c r="O17">
        <f t="shared" si="12"/>
        <v>2</v>
      </c>
      <c r="P17">
        <f t="shared" si="12"/>
        <v>1</v>
      </c>
    </row>
    <row r="18" customFormat="1" spans="2:7">
      <c r="B18" s="7">
        <v>10</v>
      </c>
      <c r="C18" s="9" t="s">
        <v>59</v>
      </c>
      <c r="D18" s="9" t="s">
        <v>39</v>
      </c>
      <c r="E18" s="9" t="s">
        <v>44</v>
      </c>
      <c r="F18" s="9" t="s">
        <v>34</v>
      </c>
      <c r="G18" s="17" t="s">
        <v>38</v>
      </c>
    </row>
    <row r="19" customFormat="1" spans="2:7">
      <c r="B19" s="7">
        <v>11</v>
      </c>
      <c r="C19" s="9" t="s">
        <v>49</v>
      </c>
      <c r="D19" s="9" t="s">
        <v>43</v>
      </c>
      <c r="E19" s="9" t="s">
        <v>47</v>
      </c>
      <c r="F19" s="9" t="s">
        <v>47</v>
      </c>
      <c r="G19" s="17" t="s">
        <v>42</v>
      </c>
    </row>
    <row r="20" customFormat="1" spans="2:7">
      <c r="B20" s="7">
        <v>12</v>
      </c>
      <c r="C20" s="9" t="s">
        <v>32</v>
      </c>
      <c r="D20" s="9" t="s">
        <v>38</v>
      </c>
      <c r="E20" s="9" t="s">
        <v>52</v>
      </c>
      <c r="F20" s="9" t="s">
        <v>36</v>
      </c>
      <c r="G20" s="17" t="s">
        <v>47</v>
      </c>
    </row>
    <row r="21" customFormat="1" spans="2:7">
      <c r="B21" s="7">
        <v>13</v>
      </c>
      <c r="C21" s="9" t="s">
        <v>46</v>
      </c>
      <c r="D21" s="9" t="s">
        <v>42</v>
      </c>
      <c r="E21" s="9" t="s">
        <v>49</v>
      </c>
      <c r="F21" s="9" t="s">
        <v>46</v>
      </c>
      <c r="G21" s="17" t="s">
        <v>36</v>
      </c>
    </row>
    <row r="22" customFormat="1" spans="2:7">
      <c r="B22" s="7">
        <v>14</v>
      </c>
      <c r="C22" s="9" t="s">
        <v>38</v>
      </c>
      <c r="D22" s="9" t="s">
        <v>47</v>
      </c>
      <c r="E22" s="9" t="s">
        <v>44</v>
      </c>
      <c r="F22" s="9" t="s">
        <v>52</v>
      </c>
      <c r="G22" s="17" t="s">
        <v>49</v>
      </c>
    </row>
    <row r="23" customFormat="1" spans="2:7">
      <c r="B23" s="7">
        <v>15</v>
      </c>
      <c r="C23" s="9" t="s">
        <v>44</v>
      </c>
      <c r="D23" s="9" t="s">
        <v>52</v>
      </c>
      <c r="E23" s="9" t="s">
        <v>59</v>
      </c>
      <c r="F23" s="9" t="s">
        <v>49</v>
      </c>
      <c r="G23" s="17" t="s">
        <v>42</v>
      </c>
    </row>
    <row r="24" customFormat="1" spans="2:7">
      <c r="B24" s="7">
        <v>16</v>
      </c>
      <c r="C24" s="9" t="s">
        <v>34</v>
      </c>
      <c r="D24" s="9" t="s">
        <v>49</v>
      </c>
      <c r="E24" s="9" t="s">
        <v>47</v>
      </c>
      <c r="F24" s="9" t="s">
        <v>46</v>
      </c>
      <c r="G24" s="17" t="s">
        <v>39</v>
      </c>
    </row>
    <row r="25" customFormat="1" spans="2:7">
      <c r="B25" s="7">
        <v>17</v>
      </c>
      <c r="C25" s="9" t="s">
        <v>46</v>
      </c>
      <c r="D25" s="9" t="s">
        <v>47</v>
      </c>
      <c r="E25" s="9" t="s">
        <v>43</v>
      </c>
      <c r="F25" s="9" t="s">
        <v>32</v>
      </c>
      <c r="G25" s="17" t="s">
        <v>44</v>
      </c>
    </row>
    <row r="26" customFormat="1" spans="2:7">
      <c r="B26" s="7">
        <v>18</v>
      </c>
      <c r="C26" s="9" t="s">
        <v>39</v>
      </c>
      <c r="D26" s="9" t="s">
        <v>44</v>
      </c>
      <c r="E26" s="9" t="s">
        <v>39</v>
      </c>
      <c r="F26" s="9" t="s">
        <v>46</v>
      </c>
      <c r="G26" s="17" t="s">
        <v>32</v>
      </c>
    </row>
    <row r="27" customFormat="1" spans="2:7">
      <c r="B27" s="7">
        <v>19</v>
      </c>
      <c r="C27" s="9" t="s">
        <v>43</v>
      </c>
      <c r="D27" s="9" t="s">
        <v>59</v>
      </c>
      <c r="E27" s="9" t="s">
        <v>42</v>
      </c>
      <c r="F27" s="9" t="s">
        <v>59</v>
      </c>
      <c r="G27" s="17" t="s">
        <v>47</v>
      </c>
    </row>
    <row r="28" customFormat="1" spans="2:7">
      <c r="B28" s="7">
        <v>20</v>
      </c>
      <c r="C28" s="9" t="s">
        <v>36</v>
      </c>
      <c r="D28" s="9" t="s">
        <v>43</v>
      </c>
      <c r="E28" s="9" t="s">
        <v>34</v>
      </c>
      <c r="F28" s="9" t="s">
        <v>43</v>
      </c>
      <c r="G28" s="17" t="s">
        <v>36</v>
      </c>
    </row>
    <row r="29" customFormat="1" spans="2:7">
      <c r="B29" s="7">
        <v>21</v>
      </c>
      <c r="C29" s="9" t="s">
        <v>47</v>
      </c>
      <c r="D29" s="9" t="s">
        <v>36</v>
      </c>
      <c r="E29" s="9" t="s">
        <v>44</v>
      </c>
      <c r="F29" s="9" t="s">
        <v>39</v>
      </c>
      <c r="G29" s="17" t="s">
        <v>42</v>
      </c>
    </row>
    <row r="30" customFormat="1" spans="2:7">
      <c r="B30" s="7">
        <v>22</v>
      </c>
      <c r="C30" s="9" t="s">
        <v>32</v>
      </c>
      <c r="D30" s="9" t="s">
        <v>49</v>
      </c>
      <c r="E30" s="9" t="s">
        <v>36</v>
      </c>
      <c r="F30" s="9" t="s">
        <v>47</v>
      </c>
      <c r="G30" s="17" t="s">
        <v>47</v>
      </c>
    </row>
    <row r="31" customFormat="1" spans="2:7">
      <c r="B31" s="7">
        <v>23</v>
      </c>
      <c r="C31" s="9" t="s">
        <v>46</v>
      </c>
      <c r="D31" s="9" t="s">
        <v>32</v>
      </c>
      <c r="E31" s="9" t="s">
        <v>46</v>
      </c>
      <c r="F31" s="9" t="s">
        <v>36</v>
      </c>
      <c r="G31" s="17" t="s">
        <v>34</v>
      </c>
    </row>
    <row r="32" customFormat="1" spans="2:7">
      <c r="B32" s="7">
        <v>24</v>
      </c>
      <c r="C32" s="9" t="s">
        <v>36</v>
      </c>
      <c r="D32" s="9" t="s">
        <v>44</v>
      </c>
      <c r="E32" s="9" t="s">
        <v>59</v>
      </c>
      <c r="F32" s="9" t="s">
        <v>42</v>
      </c>
      <c r="G32" s="17" t="s">
        <v>44</v>
      </c>
    </row>
    <row r="33" customFormat="1" spans="2:7">
      <c r="B33" s="7">
        <v>25</v>
      </c>
      <c r="C33" s="9" t="s">
        <v>42</v>
      </c>
      <c r="D33" s="9" t="s">
        <v>34</v>
      </c>
      <c r="E33" s="9" t="s">
        <v>47</v>
      </c>
      <c r="F33" s="9" t="s">
        <v>44</v>
      </c>
      <c r="G33" s="17" t="s">
        <v>43</v>
      </c>
    </row>
    <row r="34" customFormat="1" spans="2:7">
      <c r="B34" s="7">
        <v>26</v>
      </c>
      <c r="C34" s="9" t="s">
        <v>38</v>
      </c>
      <c r="D34" s="9" t="s">
        <v>43</v>
      </c>
      <c r="E34" s="9" t="s">
        <v>38</v>
      </c>
      <c r="F34" s="9" t="s">
        <v>39</v>
      </c>
      <c r="G34" s="17" t="s">
        <v>46</v>
      </c>
    </row>
    <row r="35" customFormat="1" spans="2:7">
      <c r="B35" s="7">
        <v>27</v>
      </c>
      <c r="C35" s="9">
        <v>0</v>
      </c>
      <c r="D35" s="9" t="s">
        <v>36</v>
      </c>
      <c r="E35" s="9" t="s">
        <v>46</v>
      </c>
      <c r="F35" s="9">
        <v>0</v>
      </c>
      <c r="G35" s="17" t="s">
        <v>38</v>
      </c>
    </row>
    <row r="36" customFormat="1" spans="2:7">
      <c r="B36" s="7">
        <v>28</v>
      </c>
      <c r="C36" s="9">
        <v>0</v>
      </c>
      <c r="D36" s="9" t="s">
        <v>49</v>
      </c>
      <c r="E36" s="9">
        <v>0</v>
      </c>
      <c r="F36" s="9">
        <v>0</v>
      </c>
      <c r="G36" s="17" t="s">
        <v>42</v>
      </c>
    </row>
    <row r="37" customFormat="1" spans="2:7">
      <c r="B37" s="7">
        <v>29</v>
      </c>
      <c r="C37" s="9">
        <v>0</v>
      </c>
      <c r="D37" s="9">
        <v>0</v>
      </c>
      <c r="E37" s="9">
        <v>0</v>
      </c>
      <c r="F37" s="9">
        <v>0</v>
      </c>
      <c r="G37" s="17" t="s">
        <v>34</v>
      </c>
    </row>
    <row r="38" customFormat="1" spans="2:7">
      <c r="B38" s="7">
        <v>30</v>
      </c>
      <c r="C38" s="9">
        <v>0</v>
      </c>
      <c r="D38" s="9">
        <v>0</v>
      </c>
      <c r="E38" s="9">
        <v>0</v>
      </c>
      <c r="F38" s="9">
        <v>0</v>
      </c>
      <c r="G38" s="17" t="s">
        <v>49</v>
      </c>
    </row>
    <row r="39" customFormat="1" spans="2:7">
      <c r="B39" s="7">
        <v>31</v>
      </c>
      <c r="C39" s="9">
        <v>0</v>
      </c>
      <c r="D39" s="9">
        <v>0</v>
      </c>
      <c r="E39" s="9">
        <v>0</v>
      </c>
      <c r="F39" s="9">
        <v>0</v>
      </c>
      <c r="G39" s="17" t="s">
        <v>42</v>
      </c>
    </row>
    <row r="40" customFormat="1" spans="2:7">
      <c r="B40" s="7">
        <v>32</v>
      </c>
      <c r="C40" s="9">
        <v>0</v>
      </c>
      <c r="D40" s="9">
        <v>0</v>
      </c>
      <c r="E40" s="9">
        <v>0</v>
      </c>
      <c r="F40" s="9">
        <v>0</v>
      </c>
      <c r="G40" s="17" t="s">
        <v>46</v>
      </c>
    </row>
    <row r="41" customFormat="1" ht="18.35" spans="2:7">
      <c r="B41" s="10">
        <v>33</v>
      </c>
      <c r="C41" s="11">
        <v>0</v>
      </c>
      <c r="D41" s="11">
        <v>0</v>
      </c>
      <c r="E41" s="11">
        <v>0</v>
      </c>
      <c r="F41" s="11">
        <v>0</v>
      </c>
      <c r="G41" s="18" t="s">
        <v>39</v>
      </c>
    </row>
    <row r="42" ht="18.35"/>
  </sheetData>
  <mergeCells count="4">
    <mergeCell ref="B2:G2"/>
    <mergeCell ref="I3:P3"/>
    <mergeCell ref="I5:I9"/>
    <mergeCell ref="I10:I1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42"/>
  <sheetViews>
    <sheetView tabSelected="1" workbookViewId="0">
      <selection activeCell="AB7" sqref="AB7"/>
    </sheetView>
  </sheetViews>
  <sheetFormatPr defaultColWidth="9.14285714285714" defaultRowHeight="17.6"/>
  <cols>
    <col min="3" max="3" width="9.57142857142857"/>
    <col min="19" max="19" width="9.57142857142857"/>
    <col min="25" max="25" width="13.9821428571429" customWidth="1"/>
  </cols>
  <sheetData>
    <row r="1" customFormat="1" ht="18.35"/>
    <row r="2" customFormat="1" ht="18.35" spans="2:23">
      <c r="B2" s="1" t="s">
        <v>73</v>
      </c>
      <c r="C2" s="2"/>
      <c r="D2" s="2"/>
      <c r="E2" s="2"/>
      <c r="F2" s="2"/>
      <c r="G2" s="12"/>
      <c r="R2" s="1" t="s">
        <v>73</v>
      </c>
      <c r="S2" s="2"/>
      <c r="T2" s="2"/>
      <c r="U2" s="2"/>
      <c r="V2" s="2"/>
      <c r="W2" s="12"/>
    </row>
    <row r="3" customFormat="1" ht="18.35" spans="2:23">
      <c r="B3" s="3"/>
      <c r="C3" s="4">
        <f>COUNTA(C8:C34)</f>
        <v>27</v>
      </c>
      <c r="D3" s="4">
        <f>COUNTA(D8:D36)</f>
        <v>29</v>
      </c>
      <c r="E3" s="4">
        <f>COUNTA(E8:E35)</f>
        <v>28</v>
      </c>
      <c r="F3" s="4">
        <f>COUNTA(F8:F34)</f>
        <v>27</v>
      </c>
      <c r="G3" s="13">
        <f>COUNTA(G8:G41)</f>
        <v>34</v>
      </c>
      <c r="I3" s="19" t="s">
        <v>74</v>
      </c>
      <c r="J3" s="19"/>
      <c r="K3" s="19"/>
      <c r="L3" s="19"/>
      <c r="M3" s="19"/>
      <c r="N3" s="19"/>
      <c r="O3" s="19"/>
      <c r="P3" s="19"/>
      <c r="R3" s="3"/>
      <c r="S3" s="4">
        <f>COUNTA(S8:S34)</f>
        <v>27</v>
      </c>
      <c r="T3" s="4">
        <f>COUNTA(T8:T36)</f>
        <v>29</v>
      </c>
      <c r="U3" s="4">
        <f>COUNTA(U8:U35)</f>
        <v>28</v>
      </c>
      <c r="V3" s="4">
        <f>COUNTA(V8:V34)</f>
        <v>27</v>
      </c>
      <c r="W3" s="13">
        <f>COUNTA(W8:W41)</f>
        <v>34</v>
      </c>
    </row>
    <row r="4" customFormat="1" ht="18.35" spans="2:23">
      <c r="B4" s="1"/>
      <c r="C4" s="5" t="s">
        <v>75</v>
      </c>
      <c r="D4" s="5" t="s">
        <v>76</v>
      </c>
      <c r="E4" s="5" t="s">
        <v>77</v>
      </c>
      <c r="F4" s="5" t="s">
        <v>78</v>
      </c>
      <c r="G4" s="14" t="s">
        <v>79</v>
      </c>
      <c r="I4" s="20"/>
      <c r="J4" s="20" t="s">
        <v>80</v>
      </c>
      <c r="K4" s="21" t="s">
        <v>81</v>
      </c>
      <c r="L4" s="20" t="s">
        <v>75</v>
      </c>
      <c r="M4" s="20" t="s">
        <v>76</v>
      </c>
      <c r="N4" s="20" t="s">
        <v>77</v>
      </c>
      <c r="O4" s="20" t="s">
        <v>78</v>
      </c>
      <c r="P4" s="20" t="s">
        <v>79</v>
      </c>
      <c r="R4" s="1"/>
      <c r="S4" s="5" t="s">
        <v>75</v>
      </c>
      <c r="T4" s="5" t="s">
        <v>76</v>
      </c>
      <c r="U4" s="5" t="s">
        <v>77</v>
      </c>
      <c r="V4" s="5" t="s">
        <v>78</v>
      </c>
      <c r="W4" s="14" t="s">
        <v>79</v>
      </c>
    </row>
    <row r="5" customFormat="1" spans="2:26">
      <c r="B5" s="6" t="s">
        <v>82</v>
      </c>
      <c r="C5" t="s">
        <v>83</v>
      </c>
      <c r="D5" t="s">
        <v>83</v>
      </c>
      <c r="E5" t="s">
        <v>83</v>
      </c>
      <c r="F5" t="s">
        <v>83</v>
      </c>
      <c r="G5" s="15" t="s">
        <v>83</v>
      </c>
      <c r="I5" s="22" t="s">
        <v>31</v>
      </c>
      <c r="J5" t="s">
        <v>32</v>
      </c>
      <c r="K5" s="23">
        <v>1</v>
      </c>
      <c r="L5">
        <f t="shared" ref="L5:P5" si="0">COUNTIF(C$8:C$41,$J5)</f>
        <v>2</v>
      </c>
      <c r="M5">
        <f t="shared" si="0"/>
        <v>2</v>
      </c>
      <c r="N5">
        <f t="shared" si="0"/>
        <v>3</v>
      </c>
      <c r="O5">
        <f t="shared" si="0"/>
        <v>1</v>
      </c>
      <c r="P5">
        <f t="shared" si="0"/>
        <v>2</v>
      </c>
      <c r="R5" s="6" t="s">
        <v>82</v>
      </c>
      <c r="S5" t="s">
        <v>83</v>
      </c>
      <c r="T5" t="s">
        <v>83</v>
      </c>
      <c r="U5" t="s">
        <v>83</v>
      </c>
      <c r="V5" t="s">
        <v>83</v>
      </c>
      <c r="W5" s="15" t="s">
        <v>83</v>
      </c>
      <c r="Y5" t="s">
        <v>87</v>
      </c>
      <c r="Z5">
        <v>1</v>
      </c>
    </row>
    <row r="6" customFormat="1" spans="2:25">
      <c r="B6" s="7"/>
      <c r="C6" s="8" t="str">
        <f>C33</f>
        <v>F</v>
      </c>
      <c r="D6" s="8" t="str">
        <f>D35</f>
        <v>C</v>
      </c>
      <c r="E6" s="8" t="str">
        <f>E34</f>
        <v>D</v>
      </c>
      <c r="F6" s="8" t="str">
        <f>F33</f>
        <v>H</v>
      </c>
      <c r="G6" s="16" t="str">
        <f>G40</f>
        <v>I</v>
      </c>
      <c r="I6" s="22"/>
      <c r="J6" t="s">
        <v>34</v>
      </c>
      <c r="K6" s="23">
        <v>2</v>
      </c>
      <c r="L6">
        <f t="shared" ref="L6:P6" si="1">COUNTIF(C$8:C$41,$J6)</f>
        <v>2</v>
      </c>
      <c r="M6">
        <f t="shared" si="1"/>
        <v>1</v>
      </c>
      <c r="N6">
        <f t="shared" si="1"/>
        <v>2</v>
      </c>
      <c r="O6">
        <f t="shared" si="1"/>
        <v>2</v>
      </c>
      <c r="P6">
        <f t="shared" si="1"/>
        <v>2</v>
      </c>
      <c r="R6" s="7"/>
      <c r="S6" s="8">
        <f>S33</f>
        <v>6</v>
      </c>
      <c r="T6" s="8">
        <f>T35</f>
        <v>3</v>
      </c>
      <c r="U6" s="8">
        <f>U34</f>
        <v>4</v>
      </c>
      <c r="V6" s="8">
        <f>V33</f>
        <v>8</v>
      </c>
      <c r="W6" s="16">
        <f>W40</f>
        <v>9</v>
      </c>
      <c r="Y6" s="33" t="s">
        <v>88</v>
      </c>
    </row>
    <row r="7" customFormat="1" spans="2:23">
      <c r="B7" s="7"/>
      <c r="C7" s="8" t="str">
        <f>C34</f>
        <v>D</v>
      </c>
      <c r="D7" s="8" t="str">
        <f>D36</f>
        <v>K</v>
      </c>
      <c r="E7" s="8" t="str">
        <f>E35</f>
        <v>I</v>
      </c>
      <c r="F7" s="8" t="str">
        <f>F34</f>
        <v>E</v>
      </c>
      <c r="G7" s="16" t="str">
        <f>G41</f>
        <v>E</v>
      </c>
      <c r="I7" s="22"/>
      <c r="J7" t="s">
        <v>36</v>
      </c>
      <c r="K7" s="23">
        <v>3</v>
      </c>
      <c r="L7">
        <f t="shared" ref="L7:P7" si="2">COUNTIF(C$8:C$41,$J7)</f>
        <v>3</v>
      </c>
      <c r="M7">
        <f t="shared" si="2"/>
        <v>2</v>
      </c>
      <c r="N7">
        <f t="shared" si="2"/>
        <v>2</v>
      </c>
      <c r="O7">
        <f t="shared" si="2"/>
        <v>2</v>
      </c>
      <c r="P7">
        <f t="shared" si="2"/>
        <v>4</v>
      </c>
      <c r="R7" s="7"/>
      <c r="S7" s="8">
        <f>S34</f>
        <v>4</v>
      </c>
      <c r="T7" s="8">
        <f>T36</f>
        <v>11</v>
      </c>
      <c r="U7" s="8">
        <f>U35</f>
        <v>9</v>
      </c>
      <c r="V7" s="8">
        <f>V34</f>
        <v>5</v>
      </c>
      <c r="W7" s="16">
        <f>W41</f>
        <v>5</v>
      </c>
    </row>
    <row r="8" customFormat="1" spans="2:23">
      <c r="B8" s="7">
        <v>0</v>
      </c>
      <c r="C8" s="9" t="s">
        <v>47</v>
      </c>
      <c r="D8" s="9" t="s">
        <v>39</v>
      </c>
      <c r="E8" s="9" t="s">
        <v>32</v>
      </c>
      <c r="F8" s="9" t="s">
        <v>43</v>
      </c>
      <c r="G8" s="17" t="s">
        <v>42</v>
      </c>
      <c r="I8" s="22"/>
      <c r="J8" t="s">
        <v>38</v>
      </c>
      <c r="K8" s="23">
        <v>4</v>
      </c>
      <c r="L8">
        <f t="shared" ref="L8:P8" si="3">COUNTIF(C$8:C$41,$J8)</f>
        <v>2</v>
      </c>
      <c r="M8">
        <f t="shared" si="3"/>
        <v>2</v>
      </c>
      <c r="N8">
        <f t="shared" si="3"/>
        <v>2</v>
      </c>
      <c r="O8">
        <f t="shared" si="3"/>
        <v>2</v>
      </c>
      <c r="P8">
        <f t="shared" si="3"/>
        <v>3</v>
      </c>
      <c r="R8" s="7">
        <v>0</v>
      </c>
      <c r="S8" s="9">
        <f>IF(C8=0,0,VLOOKUP(C8,$J$5:$P$17,2,FALSE))</f>
        <v>10</v>
      </c>
      <c r="T8" s="9">
        <f>IF(D8=0,0,VLOOKUP(D8,$J$5:$P$17,2,FALSE))</f>
        <v>5</v>
      </c>
      <c r="U8" s="9">
        <f>IF(E8=0,0,VLOOKUP(E8,$J$5:$P$17,2,FALSE))</f>
        <v>1</v>
      </c>
      <c r="V8" s="9">
        <f>IF(F8=0,0,VLOOKUP(F8,$J$5:$P$17,2,FALSE))</f>
        <v>7</v>
      </c>
      <c r="W8" s="9">
        <f>IF(G8=0,0,VLOOKUP(G8,$J$5:$P$17,2,FALSE))</f>
        <v>6</v>
      </c>
    </row>
    <row r="9" customFormat="1" spans="2:23">
      <c r="B9" s="7">
        <v>1</v>
      </c>
      <c r="C9" s="9" t="s">
        <v>39</v>
      </c>
      <c r="D9" s="9" t="s">
        <v>47</v>
      </c>
      <c r="E9" s="9" t="s">
        <v>49</v>
      </c>
      <c r="F9" s="9" t="s">
        <v>34</v>
      </c>
      <c r="G9" s="17" t="s">
        <v>49</v>
      </c>
      <c r="I9" s="22"/>
      <c r="J9" t="s">
        <v>39</v>
      </c>
      <c r="K9" s="23">
        <v>5</v>
      </c>
      <c r="L9">
        <f t="shared" ref="L9:P9" si="4">COUNTIF(C$8:C$41,$J9)</f>
        <v>3</v>
      </c>
      <c r="M9">
        <f t="shared" si="4"/>
        <v>2</v>
      </c>
      <c r="N9">
        <f t="shared" si="4"/>
        <v>2</v>
      </c>
      <c r="O9">
        <f t="shared" si="4"/>
        <v>2</v>
      </c>
      <c r="P9">
        <f t="shared" si="4"/>
        <v>2</v>
      </c>
      <c r="R9" s="7">
        <v>1</v>
      </c>
      <c r="S9" s="9">
        <f t="shared" ref="S9:S41" si="5">IF(C9=0,0,VLOOKUP(C9,$J$5:$P$17,2,FALSE))</f>
        <v>5</v>
      </c>
      <c r="T9" s="9">
        <f t="shared" ref="T9:T41" si="6">IF(D9=0,0,VLOOKUP(D9,$J$5:$P$17,2,FALSE))</f>
        <v>10</v>
      </c>
      <c r="U9" s="9">
        <f t="shared" ref="U9:U41" si="7">IF(E9=0,0,VLOOKUP(E9,$J$5:$P$17,2,FALSE))</f>
        <v>11</v>
      </c>
      <c r="V9" s="9">
        <f t="shared" ref="V9:V41" si="8">IF(F9=0,0,VLOOKUP(F9,$J$5:$P$17,2,FALSE))</f>
        <v>2</v>
      </c>
      <c r="W9" s="9">
        <f t="shared" ref="W9:W41" si="9">IF(G9=0,0,VLOOKUP(G9,$J$5:$P$17,2,FALSE))</f>
        <v>11</v>
      </c>
    </row>
    <row r="10" customFormat="1" spans="2:23">
      <c r="B10" s="7">
        <v>2</v>
      </c>
      <c r="C10" s="9" t="s">
        <v>42</v>
      </c>
      <c r="D10" s="9" t="s">
        <v>46</v>
      </c>
      <c r="E10" s="9" t="s">
        <v>36</v>
      </c>
      <c r="F10" s="9" t="s">
        <v>49</v>
      </c>
      <c r="G10" s="17" t="s">
        <v>38</v>
      </c>
      <c r="I10" s="22" t="s">
        <v>41</v>
      </c>
      <c r="J10" t="s">
        <v>42</v>
      </c>
      <c r="K10" s="23">
        <v>6</v>
      </c>
      <c r="L10">
        <f t="shared" ref="L10:P10" si="10">COUNTIF(C$8:C$41,$J10)</f>
        <v>3</v>
      </c>
      <c r="M10">
        <f t="shared" si="10"/>
        <v>2</v>
      </c>
      <c r="N10">
        <f t="shared" si="10"/>
        <v>3</v>
      </c>
      <c r="O10">
        <f t="shared" si="10"/>
        <v>2</v>
      </c>
      <c r="P10">
        <f t="shared" si="10"/>
        <v>5</v>
      </c>
      <c r="R10" s="7">
        <v>2</v>
      </c>
      <c r="S10" s="9">
        <f t="shared" si="5"/>
        <v>6</v>
      </c>
      <c r="T10" s="9">
        <f t="shared" si="6"/>
        <v>9</v>
      </c>
      <c r="U10" s="9">
        <f t="shared" si="7"/>
        <v>3</v>
      </c>
      <c r="V10" s="9">
        <f t="shared" si="8"/>
        <v>11</v>
      </c>
      <c r="W10" s="9">
        <f t="shared" si="9"/>
        <v>4</v>
      </c>
    </row>
    <row r="11" customFormat="1" spans="2:23">
      <c r="B11" s="7">
        <v>3</v>
      </c>
      <c r="C11" s="9" t="s">
        <v>34</v>
      </c>
      <c r="D11" s="9" t="s">
        <v>59</v>
      </c>
      <c r="E11" s="9" t="s">
        <v>42</v>
      </c>
      <c r="F11" s="9" t="s">
        <v>44</v>
      </c>
      <c r="G11" s="17" t="s">
        <v>43</v>
      </c>
      <c r="I11" s="22"/>
      <c r="J11" t="s">
        <v>43</v>
      </c>
      <c r="K11" s="23">
        <v>7</v>
      </c>
      <c r="L11">
        <f t="shared" ref="L11:P11" si="11">COUNTIF(C$8:C$41,$J11)</f>
        <v>2</v>
      </c>
      <c r="M11">
        <f t="shared" si="11"/>
        <v>3</v>
      </c>
      <c r="N11">
        <f t="shared" si="11"/>
        <v>2</v>
      </c>
      <c r="O11">
        <f t="shared" si="11"/>
        <v>3</v>
      </c>
      <c r="P11">
        <f t="shared" si="11"/>
        <v>3</v>
      </c>
      <c r="R11" s="7">
        <v>3</v>
      </c>
      <c r="S11" s="9">
        <f t="shared" si="5"/>
        <v>2</v>
      </c>
      <c r="T11" s="9">
        <f t="shared" si="6"/>
        <v>22</v>
      </c>
      <c r="U11" s="9">
        <f t="shared" si="7"/>
        <v>6</v>
      </c>
      <c r="V11" s="9">
        <f t="shared" si="8"/>
        <v>8</v>
      </c>
      <c r="W11" s="9">
        <f t="shared" si="9"/>
        <v>7</v>
      </c>
    </row>
    <row r="12" customFormat="1" spans="2:23">
      <c r="B12" s="7">
        <v>4</v>
      </c>
      <c r="C12" s="9" t="s">
        <v>44</v>
      </c>
      <c r="D12" s="9" t="s">
        <v>42</v>
      </c>
      <c r="E12" s="9" t="s">
        <v>38</v>
      </c>
      <c r="F12" s="9" t="s">
        <v>59</v>
      </c>
      <c r="G12" s="17" t="s">
        <v>32</v>
      </c>
      <c r="I12" s="22"/>
      <c r="J12" t="s">
        <v>44</v>
      </c>
      <c r="K12" s="23">
        <v>8</v>
      </c>
      <c r="L12">
        <f t="shared" ref="L12:P12" si="12">COUNTIF(C$8:C$41,$J12)</f>
        <v>2</v>
      </c>
      <c r="M12">
        <f t="shared" si="12"/>
        <v>3</v>
      </c>
      <c r="N12">
        <f t="shared" si="12"/>
        <v>2</v>
      </c>
      <c r="O12">
        <f t="shared" si="12"/>
        <v>2</v>
      </c>
      <c r="P12">
        <f t="shared" si="12"/>
        <v>3</v>
      </c>
      <c r="R12" s="7">
        <v>4</v>
      </c>
      <c r="S12" s="9">
        <f t="shared" si="5"/>
        <v>8</v>
      </c>
      <c r="T12" s="9">
        <f t="shared" si="6"/>
        <v>6</v>
      </c>
      <c r="U12" s="9">
        <f t="shared" si="7"/>
        <v>4</v>
      </c>
      <c r="V12" s="9">
        <f t="shared" si="8"/>
        <v>22</v>
      </c>
      <c r="W12" s="9">
        <f t="shared" si="9"/>
        <v>1</v>
      </c>
    </row>
    <row r="13" customFormat="1" spans="2:23">
      <c r="B13" s="7">
        <v>5</v>
      </c>
      <c r="C13" s="9" t="s">
        <v>36</v>
      </c>
      <c r="D13" s="9" t="s">
        <v>32</v>
      </c>
      <c r="E13" s="9" t="s">
        <v>34</v>
      </c>
      <c r="F13" s="9" t="s">
        <v>47</v>
      </c>
      <c r="G13" s="17" t="s">
        <v>46</v>
      </c>
      <c r="I13" s="22"/>
      <c r="J13" t="s">
        <v>46</v>
      </c>
      <c r="K13" s="23">
        <v>9</v>
      </c>
      <c r="L13">
        <f t="shared" ref="L13:P13" si="13">COUNTIF(C$8:C$41,$J13)</f>
        <v>3</v>
      </c>
      <c r="M13">
        <f t="shared" si="13"/>
        <v>2</v>
      </c>
      <c r="N13">
        <f t="shared" si="13"/>
        <v>2</v>
      </c>
      <c r="O13">
        <f t="shared" si="13"/>
        <v>2</v>
      </c>
      <c r="P13">
        <f t="shared" si="13"/>
        <v>3</v>
      </c>
      <c r="R13" s="7">
        <v>5</v>
      </c>
      <c r="S13" s="9">
        <f t="shared" si="5"/>
        <v>3</v>
      </c>
      <c r="T13" s="9">
        <f t="shared" si="6"/>
        <v>1</v>
      </c>
      <c r="U13" s="9">
        <f t="shared" si="7"/>
        <v>2</v>
      </c>
      <c r="V13" s="9">
        <f t="shared" si="8"/>
        <v>10</v>
      </c>
      <c r="W13" s="9">
        <f t="shared" si="9"/>
        <v>9</v>
      </c>
    </row>
    <row r="14" customFormat="1" spans="2:23">
      <c r="B14" s="7">
        <v>6</v>
      </c>
      <c r="C14" s="9" t="s">
        <v>43</v>
      </c>
      <c r="D14" s="9" t="s">
        <v>47</v>
      </c>
      <c r="E14" s="9" t="s">
        <v>43</v>
      </c>
      <c r="F14" s="9" t="s">
        <v>42</v>
      </c>
      <c r="G14" s="17" t="s">
        <v>36</v>
      </c>
      <c r="I14" s="22"/>
      <c r="J14" t="s">
        <v>47</v>
      </c>
      <c r="K14" s="23">
        <v>10</v>
      </c>
      <c r="L14">
        <f t="shared" ref="L14:P14" si="14">COUNTIF(C$8:C$41,$J14)</f>
        <v>3</v>
      </c>
      <c r="M14">
        <f t="shared" si="14"/>
        <v>4</v>
      </c>
      <c r="N14">
        <f t="shared" si="14"/>
        <v>2</v>
      </c>
      <c r="O14">
        <f t="shared" si="14"/>
        <v>3</v>
      </c>
      <c r="P14">
        <f t="shared" si="14"/>
        <v>3</v>
      </c>
      <c r="R14" s="7">
        <v>6</v>
      </c>
      <c r="S14" s="9">
        <f t="shared" si="5"/>
        <v>7</v>
      </c>
      <c r="T14" s="9">
        <f t="shared" si="6"/>
        <v>10</v>
      </c>
      <c r="U14" s="9">
        <f t="shared" si="7"/>
        <v>7</v>
      </c>
      <c r="V14" s="9">
        <f t="shared" si="8"/>
        <v>6</v>
      </c>
      <c r="W14" s="9">
        <f t="shared" si="9"/>
        <v>3</v>
      </c>
    </row>
    <row r="15" customFormat="1" spans="2:23">
      <c r="B15" s="7">
        <v>7</v>
      </c>
      <c r="C15" s="9" t="s">
        <v>39</v>
      </c>
      <c r="D15" s="9" t="s">
        <v>38</v>
      </c>
      <c r="E15" s="9" t="s">
        <v>59</v>
      </c>
      <c r="F15" s="9" t="s">
        <v>38</v>
      </c>
      <c r="G15" s="17" t="s">
        <v>44</v>
      </c>
      <c r="I15" s="22"/>
      <c r="J15" t="s">
        <v>49</v>
      </c>
      <c r="K15" s="23">
        <v>11</v>
      </c>
      <c r="L15">
        <f t="shared" ref="L15:P15" si="15">COUNTIF(C$8:C$41,$J15)</f>
        <v>1</v>
      </c>
      <c r="M15">
        <f t="shared" si="15"/>
        <v>3</v>
      </c>
      <c r="N15">
        <f t="shared" si="15"/>
        <v>2</v>
      </c>
      <c r="O15">
        <f t="shared" si="15"/>
        <v>3</v>
      </c>
      <c r="P15">
        <f t="shared" si="15"/>
        <v>3</v>
      </c>
      <c r="R15" s="7">
        <v>7</v>
      </c>
      <c r="S15" s="9">
        <f t="shared" si="5"/>
        <v>5</v>
      </c>
      <c r="T15" s="9">
        <f t="shared" si="6"/>
        <v>4</v>
      </c>
      <c r="U15" s="9">
        <f t="shared" si="7"/>
        <v>22</v>
      </c>
      <c r="V15" s="9">
        <f t="shared" si="8"/>
        <v>4</v>
      </c>
      <c r="W15" s="9">
        <f t="shared" si="9"/>
        <v>8</v>
      </c>
    </row>
    <row r="16" customFormat="1" spans="2:23">
      <c r="B16" s="7">
        <v>8</v>
      </c>
      <c r="C16" s="9" t="s">
        <v>42</v>
      </c>
      <c r="D16" s="9" t="s">
        <v>46</v>
      </c>
      <c r="E16" s="9" t="s">
        <v>42</v>
      </c>
      <c r="F16" s="9" t="s">
        <v>49</v>
      </c>
      <c r="G16" s="17" t="s">
        <v>59</v>
      </c>
      <c r="I16" t="s">
        <v>51</v>
      </c>
      <c r="J16" t="s">
        <v>52</v>
      </c>
      <c r="K16" s="23">
        <v>21</v>
      </c>
      <c r="L16">
        <f t="shared" ref="L16:P16" si="16">COUNTIF(C$8:C$41,$J16)</f>
        <v>0</v>
      </c>
      <c r="M16">
        <f t="shared" si="16"/>
        <v>1</v>
      </c>
      <c r="N16">
        <f t="shared" si="16"/>
        <v>1</v>
      </c>
      <c r="O16">
        <f t="shared" si="16"/>
        <v>1</v>
      </c>
      <c r="P16">
        <f t="shared" si="16"/>
        <v>0</v>
      </c>
      <c r="R16" s="7">
        <v>8</v>
      </c>
      <c r="S16" s="9">
        <f t="shared" si="5"/>
        <v>6</v>
      </c>
      <c r="T16" s="9">
        <f t="shared" si="6"/>
        <v>9</v>
      </c>
      <c r="U16" s="9">
        <f t="shared" si="7"/>
        <v>6</v>
      </c>
      <c r="V16" s="9">
        <f t="shared" si="8"/>
        <v>11</v>
      </c>
      <c r="W16" s="9">
        <f t="shared" si="9"/>
        <v>22</v>
      </c>
    </row>
    <row r="17" customFormat="1" spans="2:23">
      <c r="B17" s="7">
        <v>9</v>
      </c>
      <c r="C17" s="9" t="s">
        <v>47</v>
      </c>
      <c r="D17" s="9" t="s">
        <v>44</v>
      </c>
      <c r="E17" s="9" t="s">
        <v>32</v>
      </c>
      <c r="F17" s="9" t="s">
        <v>43</v>
      </c>
      <c r="G17" s="17" t="s">
        <v>43</v>
      </c>
      <c r="I17" t="s">
        <v>58</v>
      </c>
      <c r="J17" t="s">
        <v>59</v>
      </c>
      <c r="K17" s="23">
        <v>22</v>
      </c>
      <c r="L17">
        <f t="shared" ref="L17:P17" si="17">COUNTIF(C$8:C$41,$J17)</f>
        <v>1</v>
      </c>
      <c r="M17">
        <f t="shared" si="17"/>
        <v>2</v>
      </c>
      <c r="N17">
        <f t="shared" si="17"/>
        <v>3</v>
      </c>
      <c r="O17">
        <f t="shared" si="17"/>
        <v>2</v>
      </c>
      <c r="P17">
        <f t="shared" si="17"/>
        <v>1</v>
      </c>
      <c r="R17" s="7">
        <v>9</v>
      </c>
      <c r="S17" s="9">
        <f t="shared" si="5"/>
        <v>10</v>
      </c>
      <c r="T17" s="9">
        <f t="shared" si="6"/>
        <v>8</v>
      </c>
      <c r="U17" s="9">
        <f t="shared" si="7"/>
        <v>1</v>
      </c>
      <c r="V17" s="9">
        <f t="shared" si="8"/>
        <v>7</v>
      </c>
      <c r="W17" s="9">
        <f t="shared" si="9"/>
        <v>7</v>
      </c>
    </row>
    <row r="18" customFormat="1" spans="2:23">
      <c r="B18" s="7">
        <v>10</v>
      </c>
      <c r="C18" s="9" t="s">
        <v>59</v>
      </c>
      <c r="D18" s="9" t="s">
        <v>39</v>
      </c>
      <c r="E18" s="9" t="s">
        <v>44</v>
      </c>
      <c r="F18" s="9" t="s">
        <v>34</v>
      </c>
      <c r="G18" s="17" t="s">
        <v>38</v>
      </c>
      <c r="R18" s="7">
        <v>10</v>
      </c>
      <c r="S18" s="9">
        <f t="shared" si="5"/>
        <v>22</v>
      </c>
      <c r="T18" s="9">
        <f t="shared" si="6"/>
        <v>5</v>
      </c>
      <c r="U18" s="9">
        <f t="shared" si="7"/>
        <v>8</v>
      </c>
      <c r="V18" s="9">
        <f t="shared" si="8"/>
        <v>2</v>
      </c>
      <c r="W18" s="9">
        <f t="shared" si="9"/>
        <v>4</v>
      </c>
    </row>
    <row r="19" customFormat="1" spans="2:23">
      <c r="B19" s="7">
        <v>11</v>
      </c>
      <c r="C19" s="9" t="s">
        <v>49</v>
      </c>
      <c r="D19" s="9" t="s">
        <v>43</v>
      </c>
      <c r="E19" s="9" t="s">
        <v>47</v>
      </c>
      <c r="F19" s="9" t="s">
        <v>47</v>
      </c>
      <c r="G19" s="17" t="s">
        <v>42</v>
      </c>
      <c r="R19" s="7">
        <v>11</v>
      </c>
      <c r="S19" s="9">
        <f t="shared" si="5"/>
        <v>11</v>
      </c>
      <c r="T19" s="9">
        <f t="shared" si="6"/>
        <v>7</v>
      </c>
      <c r="U19" s="9">
        <f t="shared" si="7"/>
        <v>10</v>
      </c>
      <c r="V19" s="9">
        <f t="shared" si="8"/>
        <v>10</v>
      </c>
      <c r="W19" s="9">
        <f t="shared" si="9"/>
        <v>6</v>
      </c>
    </row>
    <row r="20" customFormat="1" spans="2:23">
      <c r="B20" s="7">
        <v>12</v>
      </c>
      <c r="C20" s="9" t="s">
        <v>32</v>
      </c>
      <c r="D20" s="9" t="s">
        <v>38</v>
      </c>
      <c r="E20" s="9" t="s">
        <v>52</v>
      </c>
      <c r="F20" s="9" t="s">
        <v>36</v>
      </c>
      <c r="G20" s="17" t="s">
        <v>47</v>
      </c>
      <c r="I20" t="s">
        <v>84</v>
      </c>
      <c r="R20" s="7">
        <v>12</v>
      </c>
      <c r="S20" s="9">
        <f t="shared" si="5"/>
        <v>1</v>
      </c>
      <c r="T20" s="9">
        <f t="shared" si="6"/>
        <v>4</v>
      </c>
      <c r="U20" s="9">
        <f t="shared" si="7"/>
        <v>21</v>
      </c>
      <c r="V20" s="9">
        <f t="shared" si="8"/>
        <v>3</v>
      </c>
      <c r="W20" s="9">
        <f t="shared" si="9"/>
        <v>10</v>
      </c>
    </row>
    <row r="21" customFormat="1" spans="2:23">
      <c r="B21" s="7">
        <v>13</v>
      </c>
      <c r="C21" s="9" t="s">
        <v>46</v>
      </c>
      <c r="D21" s="9" t="s">
        <v>42</v>
      </c>
      <c r="E21" s="9" t="s">
        <v>49</v>
      </c>
      <c r="F21" s="9" t="s">
        <v>46</v>
      </c>
      <c r="G21" s="17" t="s">
        <v>36</v>
      </c>
      <c r="I21" t="s">
        <v>85</v>
      </c>
      <c r="R21" s="7">
        <v>13</v>
      </c>
      <c r="S21" s="9">
        <f t="shared" si="5"/>
        <v>9</v>
      </c>
      <c r="T21" s="9">
        <f t="shared" si="6"/>
        <v>6</v>
      </c>
      <c r="U21" s="9">
        <f t="shared" si="7"/>
        <v>11</v>
      </c>
      <c r="V21" s="9">
        <f t="shared" si="8"/>
        <v>9</v>
      </c>
      <c r="W21" s="9">
        <f t="shared" si="9"/>
        <v>3</v>
      </c>
    </row>
    <row r="22" customFormat="1" ht="18.35" spans="2:23">
      <c r="B22" s="7">
        <v>14</v>
      </c>
      <c r="C22" s="9" t="s">
        <v>38</v>
      </c>
      <c r="D22" s="9" t="s">
        <v>47</v>
      </c>
      <c r="E22" s="9" t="s">
        <v>39</v>
      </c>
      <c r="F22" s="9" t="s">
        <v>52</v>
      </c>
      <c r="G22" s="17" t="s">
        <v>49</v>
      </c>
      <c r="I22" t="s">
        <v>86</v>
      </c>
      <c r="R22" s="7">
        <v>14</v>
      </c>
      <c r="S22" s="9">
        <f t="shared" si="5"/>
        <v>4</v>
      </c>
      <c r="T22" s="9">
        <f t="shared" si="6"/>
        <v>10</v>
      </c>
      <c r="U22" s="9">
        <f t="shared" si="7"/>
        <v>5</v>
      </c>
      <c r="V22" s="9">
        <f t="shared" si="8"/>
        <v>21</v>
      </c>
      <c r="W22" s="9">
        <f t="shared" si="9"/>
        <v>11</v>
      </c>
    </row>
    <row r="23" customFormat="1" ht="18.35" spans="2:23">
      <c r="B23" s="7">
        <v>15</v>
      </c>
      <c r="C23" s="9" t="s">
        <v>44</v>
      </c>
      <c r="D23" s="9" t="s">
        <v>52</v>
      </c>
      <c r="E23" s="9" t="s">
        <v>59</v>
      </c>
      <c r="F23" s="9" t="s">
        <v>49</v>
      </c>
      <c r="G23" s="17" t="s">
        <v>42</v>
      </c>
      <c r="I23" s="24" t="s">
        <v>47</v>
      </c>
      <c r="J23" s="25" t="s">
        <v>39</v>
      </c>
      <c r="K23" s="25" t="s">
        <v>32</v>
      </c>
      <c r="L23" s="25" t="s">
        <v>43</v>
      </c>
      <c r="M23" s="30" t="s">
        <v>42</v>
      </c>
      <c r="R23" s="7">
        <v>15</v>
      </c>
      <c r="S23" s="9">
        <f t="shared" si="5"/>
        <v>8</v>
      </c>
      <c r="T23" s="9">
        <f t="shared" si="6"/>
        <v>21</v>
      </c>
      <c r="U23" s="9">
        <f t="shared" si="7"/>
        <v>22</v>
      </c>
      <c r="V23" s="9">
        <f t="shared" si="8"/>
        <v>11</v>
      </c>
      <c r="W23" s="9">
        <f t="shared" si="9"/>
        <v>6</v>
      </c>
    </row>
    <row r="24" customFormat="1" spans="2:23">
      <c r="B24" s="7">
        <v>16</v>
      </c>
      <c r="C24" s="9" t="s">
        <v>34</v>
      </c>
      <c r="D24" s="9" t="s">
        <v>49</v>
      </c>
      <c r="E24" s="9" t="s">
        <v>32</v>
      </c>
      <c r="F24" s="9" t="s">
        <v>46</v>
      </c>
      <c r="G24" s="17" t="s">
        <v>39</v>
      </c>
      <c r="I24" s="26" t="s">
        <v>39</v>
      </c>
      <c r="J24" s="27" t="s">
        <v>47</v>
      </c>
      <c r="K24" s="27" t="s">
        <v>49</v>
      </c>
      <c r="L24" s="27" t="s">
        <v>34</v>
      </c>
      <c r="M24" s="31" t="s">
        <v>49</v>
      </c>
      <c r="R24" s="7">
        <v>16</v>
      </c>
      <c r="S24" s="9">
        <f t="shared" si="5"/>
        <v>2</v>
      </c>
      <c r="T24" s="9">
        <f t="shared" si="6"/>
        <v>11</v>
      </c>
      <c r="U24" s="9">
        <f t="shared" si="7"/>
        <v>1</v>
      </c>
      <c r="V24" s="9">
        <f t="shared" si="8"/>
        <v>9</v>
      </c>
      <c r="W24" s="9">
        <f t="shared" si="9"/>
        <v>5</v>
      </c>
    </row>
    <row r="25" customFormat="1" ht="18.35" spans="2:23">
      <c r="B25" s="7">
        <v>17</v>
      </c>
      <c r="C25" s="9" t="s">
        <v>46</v>
      </c>
      <c r="D25" s="9" t="s">
        <v>47</v>
      </c>
      <c r="E25" s="9" t="s">
        <v>43</v>
      </c>
      <c r="F25" s="9" t="s">
        <v>32</v>
      </c>
      <c r="G25" s="17" t="s">
        <v>44</v>
      </c>
      <c r="I25" s="28" t="s">
        <v>42</v>
      </c>
      <c r="J25" s="29" t="s">
        <v>46</v>
      </c>
      <c r="K25" s="29" t="s">
        <v>36</v>
      </c>
      <c r="L25" s="29" t="s">
        <v>49</v>
      </c>
      <c r="M25" s="32" t="s">
        <v>38</v>
      </c>
      <c r="R25" s="7">
        <v>17</v>
      </c>
      <c r="S25" s="9">
        <f t="shared" si="5"/>
        <v>9</v>
      </c>
      <c r="T25" s="9">
        <f t="shared" si="6"/>
        <v>10</v>
      </c>
      <c r="U25" s="9">
        <f t="shared" si="7"/>
        <v>7</v>
      </c>
      <c r="V25" s="9">
        <f t="shared" si="8"/>
        <v>1</v>
      </c>
      <c r="W25" s="9">
        <f t="shared" si="9"/>
        <v>8</v>
      </c>
    </row>
    <row r="26" customFormat="1" ht="18.35" spans="2:23">
      <c r="B26" s="7">
        <v>18</v>
      </c>
      <c r="C26" s="9" t="s">
        <v>39</v>
      </c>
      <c r="D26" s="9" t="s">
        <v>44</v>
      </c>
      <c r="E26" s="9" t="s">
        <v>39</v>
      </c>
      <c r="F26" s="9" t="s">
        <v>38</v>
      </c>
      <c r="G26" s="17" t="s">
        <v>32</v>
      </c>
      <c r="R26" s="7">
        <v>18</v>
      </c>
      <c r="S26" s="9">
        <f t="shared" si="5"/>
        <v>5</v>
      </c>
      <c r="T26" s="9">
        <f t="shared" si="6"/>
        <v>8</v>
      </c>
      <c r="U26" s="9">
        <f t="shared" si="7"/>
        <v>5</v>
      </c>
      <c r="V26" s="9">
        <f t="shared" si="8"/>
        <v>4</v>
      </c>
      <c r="W26" s="9">
        <f t="shared" si="9"/>
        <v>1</v>
      </c>
    </row>
    <row r="27" customFormat="1" spans="2:23">
      <c r="B27" s="7">
        <v>19</v>
      </c>
      <c r="C27" s="9" t="s">
        <v>43</v>
      </c>
      <c r="D27" s="9" t="s">
        <v>59</v>
      </c>
      <c r="E27" s="9" t="s">
        <v>42</v>
      </c>
      <c r="F27" s="9" t="s">
        <v>59</v>
      </c>
      <c r="G27" s="17" t="s">
        <v>47</v>
      </c>
      <c r="R27" s="7">
        <v>19</v>
      </c>
      <c r="S27" s="9">
        <f t="shared" si="5"/>
        <v>7</v>
      </c>
      <c r="T27" s="9">
        <f t="shared" si="6"/>
        <v>22</v>
      </c>
      <c r="U27" s="9">
        <f t="shared" si="7"/>
        <v>6</v>
      </c>
      <c r="V27" s="9">
        <f t="shared" si="8"/>
        <v>22</v>
      </c>
      <c r="W27" s="9">
        <f t="shared" si="9"/>
        <v>10</v>
      </c>
    </row>
    <row r="28" customFormat="1" spans="2:23">
      <c r="B28" s="7">
        <v>20</v>
      </c>
      <c r="C28" s="9" t="s">
        <v>36</v>
      </c>
      <c r="D28" s="9" t="s">
        <v>43</v>
      </c>
      <c r="E28" s="9" t="s">
        <v>34</v>
      </c>
      <c r="F28" s="9" t="s">
        <v>43</v>
      </c>
      <c r="G28" s="17" t="s">
        <v>36</v>
      </c>
      <c r="R28" s="7">
        <v>20</v>
      </c>
      <c r="S28" s="9">
        <f t="shared" si="5"/>
        <v>3</v>
      </c>
      <c r="T28" s="9">
        <f t="shared" si="6"/>
        <v>7</v>
      </c>
      <c r="U28" s="9">
        <f t="shared" si="7"/>
        <v>2</v>
      </c>
      <c r="V28" s="9">
        <f t="shared" si="8"/>
        <v>7</v>
      </c>
      <c r="W28" s="9">
        <f t="shared" si="9"/>
        <v>3</v>
      </c>
    </row>
    <row r="29" customFormat="1" spans="2:23">
      <c r="B29" s="7">
        <v>21</v>
      </c>
      <c r="C29" s="9" t="s">
        <v>47</v>
      </c>
      <c r="D29" s="9" t="s">
        <v>36</v>
      </c>
      <c r="E29" s="9" t="s">
        <v>44</v>
      </c>
      <c r="F29" s="9" t="s">
        <v>39</v>
      </c>
      <c r="G29" s="17" t="s">
        <v>42</v>
      </c>
      <c r="R29" s="7">
        <v>21</v>
      </c>
      <c r="S29" s="9">
        <f t="shared" si="5"/>
        <v>10</v>
      </c>
      <c r="T29" s="9">
        <f t="shared" si="6"/>
        <v>3</v>
      </c>
      <c r="U29" s="9">
        <f t="shared" si="7"/>
        <v>8</v>
      </c>
      <c r="V29" s="9">
        <f t="shared" si="8"/>
        <v>5</v>
      </c>
      <c r="W29" s="9">
        <f t="shared" si="9"/>
        <v>6</v>
      </c>
    </row>
    <row r="30" customFormat="1" spans="2:23">
      <c r="B30" s="7">
        <v>22</v>
      </c>
      <c r="C30" s="9" t="s">
        <v>32</v>
      </c>
      <c r="D30" s="9" t="s">
        <v>49</v>
      </c>
      <c r="E30" s="9" t="s">
        <v>36</v>
      </c>
      <c r="F30" s="9" t="s">
        <v>47</v>
      </c>
      <c r="G30" s="17" t="s">
        <v>47</v>
      </c>
      <c r="R30" s="7">
        <v>22</v>
      </c>
      <c r="S30" s="9">
        <f t="shared" si="5"/>
        <v>1</v>
      </c>
      <c r="T30" s="9">
        <f t="shared" si="6"/>
        <v>11</v>
      </c>
      <c r="U30" s="9">
        <f t="shared" si="7"/>
        <v>3</v>
      </c>
      <c r="V30" s="9">
        <f t="shared" si="8"/>
        <v>10</v>
      </c>
      <c r="W30" s="9">
        <f t="shared" si="9"/>
        <v>10</v>
      </c>
    </row>
    <row r="31" customFormat="1" spans="2:23">
      <c r="B31" s="7">
        <v>23</v>
      </c>
      <c r="C31" s="9" t="s">
        <v>46</v>
      </c>
      <c r="D31" s="9" t="s">
        <v>32</v>
      </c>
      <c r="E31" s="9" t="s">
        <v>46</v>
      </c>
      <c r="F31" s="9" t="s">
        <v>36</v>
      </c>
      <c r="G31" s="17" t="s">
        <v>34</v>
      </c>
      <c r="R31" s="7">
        <v>23</v>
      </c>
      <c r="S31" s="9">
        <f t="shared" si="5"/>
        <v>9</v>
      </c>
      <c r="T31" s="9">
        <f t="shared" si="6"/>
        <v>1</v>
      </c>
      <c r="U31" s="9">
        <f t="shared" si="7"/>
        <v>9</v>
      </c>
      <c r="V31" s="9">
        <f t="shared" si="8"/>
        <v>3</v>
      </c>
      <c r="W31" s="9">
        <f t="shared" si="9"/>
        <v>2</v>
      </c>
    </row>
    <row r="32" customFormat="1" spans="2:23">
      <c r="B32" s="7">
        <v>24</v>
      </c>
      <c r="C32" s="9" t="s">
        <v>36</v>
      </c>
      <c r="D32" s="9" t="s">
        <v>44</v>
      </c>
      <c r="E32" s="9" t="s">
        <v>59</v>
      </c>
      <c r="F32" s="9" t="s">
        <v>42</v>
      </c>
      <c r="G32" s="17" t="s">
        <v>44</v>
      </c>
      <c r="R32" s="7">
        <v>24</v>
      </c>
      <c r="S32" s="9">
        <f t="shared" si="5"/>
        <v>3</v>
      </c>
      <c r="T32" s="9">
        <f t="shared" si="6"/>
        <v>8</v>
      </c>
      <c r="U32" s="9">
        <f t="shared" si="7"/>
        <v>22</v>
      </c>
      <c r="V32" s="9">
        <f t="shared" si="8"/>
        <v>6</v>
      </c>
      <c r="W32" s="9">
        <f t="shared" si="9"/>
        <v>8</v>
      </c>
    </row>
    <row r="33" customFormat="1" spans="2:23">
      <c r="B33" s="7">
        <v>25</v>
      </c>
      <c r="C33" s="9" t="s">
        <v>42</v>
      </c>
      <c r="D33" s="9" t="s">
        <v>34</v>
      </c>
      <c r="E33" s="9" t="s">
        <v>47</v>
      </c>
      <c r="F33" s="9" t="s">
        <v>44</v>
      </c>
      <c r="G33" s="17" t="s">
        <v>43</v>
      </c>
      <c r="R33" s="7">
        <v>25</v>
      </c>
      <c r="S33" s="9">
        <f t="shared" si="5"/>
        <v>6</v>
      </c>
      <c r="T33" s="9">
        <f t="shared" si="6"/>
        <v>2</v>
      </c>
      <c r="U33" s="9">
        <f t="shared" si="7"/>
        <v>10</v>
      </c>
      <c r="V33" s="9">
        <f t="shared" si="8"/>
        <v>8</v>
      </c>
      <c r="W33" s="9">
        <f t="shared" si="9"/>
        <v>7</v>
      </c>
    </row>
    <row r="34" customFormat="1" spans="2:23">
      <c r="B34" s="7">
        <v>26</v>
      </c>
      <c r="C34" s="9" t="s">
        <v>38</v>
      </c>
      <c r="D34" s="9" t="s">
        <v>43</v>
      </c>
      <c r="E34" s="9" t="s">
        <v>38</v>
      </c>
      <c r="F34" s="9" t="s">
        <v>39</v>
      </c>
      <c r="G34" s="17" t="s">
        <v>46</v>
      </c>
      <c r="R34" s="7">
        <v>26</v>
      </c>
      <c r="S34" s="9">
        <f t="shared" si="5"/>
        <v>4</v>
      </c>
      <c r="T34" s="9">
        <f t="shared" si="6"/>
        <v>7</v>
      </c>
      <c r="U34" s="9">
        <f t="shared" si="7"/>
        <v>4</v>
      </c>
      <c r="V34" s="9">
        <f t="shared" si="8"/>
        <v>5</v>
      </c>
      <c r="W34" s="9">
        <f t="shared" si="9"/>
        <v>9</v>
      </c>
    </row>
    <row r="35" customFormat="1" spans="2:23">
      <c r="B35" s="7">
        <v>27</v>
      </c>
      <c r="C35" s="9">
        <v>0</v>
      </c>
      <c r="D35" s="9" t="s">
        <v>36</v>
      </c>
      <c r="E35" s="9" t="s">
        <v>46</v>
      </c>
      <c r="F35" s="9">
        <v>0</v>
      </c>
      <c r="G35" s="17" t="s">
        <v>38</v>
      </c>
      <c r="R35" s="7">
        <v>27</v>
      </c>
      <c r="S35" s="9">
        <f t="shared" si="5"/>
        <v>0</v>
      </c>
      <c r="T35" s="9">
        <f t="shared" si="6"/>
        <v>3</v>
      </c>
      <c r="U35" s="9">
        <f t="shared" si="7"/>
        <v>9</v>
      </c>
      <c r="V35" s="9">
        <f t="shared" si="8"/>
        <v>0</v>
      </c>
      <c r="W35" s="9">
        <f t="shared" si="9"/>
        <v>4</v>
      </c>
    </row>
    <row r="36" customFormat="1" spans="2:23">
      <c r="B36" s="7">
        <v>28</v>
      </c>
      <c r="C36" s="9">
        <v>0</v>
      </c>
      <c r="D36" s="9" t="s">
        <v>49</v>
      </c>
      <c r="E36" s="9">
        <v>0</v>
      </c>
      <c r="F36" s="9">
        <v>0</v>
      </c>
      <c r="G36" s="17" t="s">
        <v>42</v>
      </c>
      <c r="R36" s="7">
        <v>28</v>
      </c>
      <c r="S36" s="9">
        <f t="shared" si="5"/>
        <v>0</v>
      </c>
      <c r="T36" s="9">
        <f t="shared" si="6"/>
        <v>11</v>
      </c>
      <c r="U36" s="9">
        <f t="shared" si="7"/>
        <v>0</v>
      </c>
      <c r="V36" s="9">
        <f t="shared" si="8"/>
        <v>0</v>
      </c>
      <c r="W36" s="9">
        <f t="shared" si="9"/>
        <v>6</v>
      </c>
    </row>
    <row r="37" customFormat="1" spans="2:23">
      <c r="B37" s="7">
        <v>29</v>
      </c>
      <c r="C37" s="9">
        <v>0</v>
      </c>
      <c r="D37" s="9">
        <v>0</v>
      </c>
      <c r="E37" s="9">
        <v>0</v>
      </c>
      <c r="F37" s="9">
        <v>0</v>
      </c>
      <c r="G37" s="17" t="s">
        <v>34</v>
      </c>
      <c r="R37" s="7">
        <v>29</v>
      </c>
      <c r="S37" s="9">
        <f t="shared" si="5"/>
        <v>0</v>
      </c>
      <c r="T37" s="9">
        <f t="shared" si="6"/>
        <v>0</v>
      </c>
      <c r="U37" s="9">
        <f t="shared" si="7"/>
        <v>0</v>
      </c>
      <c r="V37" s="9">
        <f t="shared" si="8"/>
        <v>0</v>
      </c>
      <c r="W37" s="9">
        <f t="shared" si="9"/>
        <v>2</v>
      </c>
    </row>
    <row r="38" customFormat="1" spans="2:23">
      <c r="B38" s="7">
        <v>30</v>
      </c>
      <c r="C38" s="9">
        <v>0</v>
      </c>
      <c r="D38" s="9">
        <v>0</v>
      </c>
      <c r="E38" s="9">
        <v>0</v>
      </c>
      <c r="F38" s="9">
        <v>0</v>
      </c>
      <c r="G38" s="17" t="s">
        <v>49</v>
      </c>
      <c r="R38" s="7">
        <v>30</v>
      </c>
      <c r="S38" s="9">
        <f t="shared" si="5"/>
        <v>0</v>
      </c>
      <c r="T38" s="9">
        <f t="shared" si="6"/>
        <v>0</v>
      </c>
      <c r="U38" s="9">
        <f t="shared" si="7"/>
        <v>0</v>
      </c>
      <c r="V38" s="9">
        <f t="shared" si="8"/>
        <v>0</v>
      </c>
      <c r="W38" s="9">
        <f t="shared" si="9"/>
        <v>11</v>
      </c>
    </row>
    <row r="39" customFormat="1" spans="2:23">
      <c r="B39" s="7">
        <v>31</v>
      </c>
      <c r="C39" s="9">
        <v>0</v>
      </c>
      <c r="D39" s="9">
        <v>0</v>
      </c>
      <c r="E39" s="9">
        <v>0</v>
      </c>
      <c r="F39" s="9">
        <v>0</v>
      </c>
      <c r="G39" s="17" t="s">
        <v>36</v>
      </c>
      <c r="R39" s="7">
        <v>31</v>
      </c>
      <c r="S39" s="9">
        <f t="shared" si="5"/>
        <v>0</v>
      </c>
      <c r="T39" s="9">
        <f t="shared" si="6"/>
        <v>0</v>
      </c>
      <c r="U39" s="9">
        <f t="shared" si="7"/>
        <v>0</v>
      </c>
      <c r="V39" s="9">
        <f t="shared" si="8"/>
        <v>0</v>
      </c>
      <c r="W39" s="9">
        <f t="shared" si="9"/>
        <v>3</v>
      </c>
    </row>
    <row r="40" customFormat="1" spans="2:23">
      <c r="B40" s="7">
        <v>32</v>
      </c>
      <c r="C40" s="9">
        <v>0</v>
      </c>
      <c r="D40" s="9">
        <v>0</v>
      </c>
      <c r="E40" s="9">
        <v>0</v>
      </c>
      <c r="F40" s="9">
        <v>0</v>
      </c>
      <c r="G40" s="17" t="s">
        <v>46</v>
      </c>
      <c r="R40" s="7">
        <v>32</v>
      </c>
      <c r="S40" s="9">
        <f t="shared" si="5"/>
        <v>0</v>
      </c>
      <c r="T40" s="9">
        <f t="shared" si="6"/>
        <v>0</v>
      </c>
      <c r="U40" s="9">
        <f t="shared" si="7"/>
        <v>0</v>
      </c>
      <c r="V40" s="9">
        <f t="shared" si="8"/>
        <v>0</v>
      </c>
      <c r="W40" s="9">
        <f t="shared" si="9"/>
        <v>9</v>
      </c>
    </row>
    <row r="41" customFormat="1" ht="18.35" spans="2:23">
      <c r="B41" s="10">
        <v>33</v>
      </c>
      <c r="C41" s="11">
        <v>0</v>
      </c>
      <c r="D41" s="11">
        <v>0</v>
      </c>
      <c r="E41" s="11">
        <v>0</v>
      </c>
      <c r="F41" s="11">
        <v>0</v>
      </c>
      <c r="G41" s="18" t="s">
        <v>39</v>
      </c>
      <c r="R41" s="10">
        <v>33</v>
      </c>
      <c r="S41" s="9">
        <f t="shared" si="5"/>
        <v>0</v>
      </c>
      <c r="T41" s="9">
        <f t="shared" si="6"/>
        <v>0</v>
      </c>
      <c r="U41" s="9">
        <f t="shared" si="7"/>
        <v>0</v>
      </c>
      <c r="V41" s="9">
        <f t="shared" si="8"/>
        <v>0</v>
      </c>
      <c r="W41" s="9">
        <f t="shared" si="9"/>
        <v>5</v>
      </c>
    </row>
    <row r="42" customFormat="1" ht="18.35"/>
  </sheetData>
  <mergeCells count="5">
    <mergeCell ref="B2:G2"/>
    <mergeCell ref="R2:W2"/>
    <mergeCell ref="I3:P3"/>
    <mergeCell ref="I5:I9"/>
    <mergeCell ref="I10:I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规则说明</vt:lpstr>
      <vt:lpstr>数值说明</vt:lpstr>
      <vt:lpstr>BaseGame</vt:lpstr>
      <vt:lpstr>FreeGame1</vt:lpstr>
      <vt:lpstr>BaseGame计算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dmj</dc:creator>
  <dcterms:created xsi:type="dcterms:W3CDTF">2020-08-10T07:36:00Z</dcterms:created>
  <dcterms:modified xsi:type="dcterms:W3CDTF">2020-08-10T20:03:19Z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