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2.xml" ContentType="application/vnd.openxmlformats-officedocument.spreadsheetml.chart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evogt\R Analysis\EAV\GitHubMarkdown\SimmsCreek\docs\Data\Adult\"/>
    </mc:Choice>
  </mc:AlternateContent>
  <xr:revisionPtr revIDLastSave="0" documentId="13_ncr:1_{0D70E40F-E718-42FD-B987-3C0D25A37D2F}" xr6:coauthVersionLast="47" xr6:coauthVersionMax="47" xr10:uidLastSave="{00000000-0000-0000-0000-000000000000}"/>
  <bookViews>
    <workbookView xWindow="-28920" yWindow="-120" windowWidth="29040" windowHeight="15720" tabRatio="718" activeTab="1" xr2:uid="{00000000-000D-0000-FFFF-FFFF00000000}"/>
  </bookViews>
  <sheets>
    <sheet name="Summary" sheetId="1" r:id="rId1"/>
    <sheet name="SimmsCreek" sheetId="2" r:id="rId2"/>
    <sheet name="SimmsBioData" sheetId="3" r:id="rId3"/>
    <sheet name="Simms Water Quality Graph" sheetId="12" r:id="rId4"/>
    <sheet name="Woods" sheetId="6" r:id="rId5"/>
    <sheet name="WoodsBioData" sheetId="7" r:id="rId6"/>
    <sheet name="Woods Water Quality Graph" sheetId="13" r:id="rId7"/>
    <sheet name="Hand Drawn Map" sheetId="15" r:id="rId8"/>
  </sheets>
  <definedNames>
    <definedName name="_xlnm._FilterDatabase" localSheetId="2" hidden="1">SimmsBioData!$A$1:$G$217</definedName>
    <definedName name="_xlnm._FilterDatabase" localSheetId="1">SimmsCreek!$A$1:$BL$64</definedName>
    <definedName name="_xlnm._FilterDatabase" localSheetId="4" hidden="1">Woods!$A$2:$BL$67</definedName>
    <definedName name="_xlnm._FilterDatabase" localSheetId="5" hidden="1">WoodsBioData!$A$1:$F$1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57" i="7" l="1"/>
  <c r="G157" i="7"/>
  <c r="F157" i="7"/>
  <c r="E157" i="7"/>
  <c r="D157" i="7"/>
  <c r="C157" i="7"/>
  <c r="H69" i="6"/>
  <c r="N65" i="6" l="1"/>
  <c r="O65" i="6"/>
  <c r="P65" i="6"/>
  <c r="Q65" i="6"/>
  <c r="R65" i="6"/>
  <c r="S65" i="6"/>
  <c r="T65" i="6"/>
  <c r="U65" i="6"/>
  <c r="V65" i="6"/>
  <c r="M65" i="6"/>
  <c r="L65" i="6" l="1"/>
  <c r="K65" i="6"/>
  <c r="J65" i="6"/>
  <c r="J14" i="1" l="1"/>
  <c r="I14" i="1"/>
  <c r="G14" i="1"/>
  <c r="E152" i="7" l="1"/>
  <c r="B157" i="7" s="1"/>
  <c r="Z65" i="6"/>
  <c r="G69" i="6"/>
  <c r="F69" i="6"/>
  <c r="E69" i="6"/>
  <c r="D69" i="6"/>
  <c r="H68" i="6"/>
  <c r="G68" i="6"/>
  <c r="F68" i="6"/>
  <c r="E68" i="6"/>
  <c r="D68" i="6"/>
  <c r="C69" i="6"/>
  <c r="C68" i="6"/>
  <c r="H65" i="6"/>
  <c r="G65" i="6"/>
  <c r="F65" i="6"/>
  <c r="E65" i="6"/>
  <c r="D65" i="6"/>
  <c r="C65" i="6"/>
  <c r="J13" i="1"/>
  <c r="I13" i="1"/>
  <c r="G13" i="1"/>
  <c r="C14" i="1" l="1"/>
  <c r="F13" i="1"/>
  <c r="D13" i="1"/>
  <c r="E13" i="1"/>
  <c r="C13" i="1"/>
</calcChain>
</file>

<file path=xl/sharedStrings.xml><?xml version="1.0" encoding="utf-8"?>
<sst xmlns="http://schemas.openxmlformats.org/spreadsheetml/2006/main" count="1157" uniqueCount="280">
  <si>
    <t>ADULT FISH FENCE SUMMARY 2015</t>
  </si>
  <si>
    <t>CAMPBELL RIVER  BC</t>
  </si>
  <si>
    <t>to</t>
  </si>
  <si>
    <t>Coho</t>
  </si>
  <si>
    <t>Pink</t>
  </si>
  <si>
    <t>Chum</t>
  </si>
  <si>
    <t>Chinook</t>
  </si>
  <si>
    <t>Cutthroat</t>
  </si>
  <si>
    <t xml:space="preserve">Creek </t>
  </si>
  <si>
    <t>Start date</t>
  </si>
  <si>
    <t>End date</t>
  </si>
  <si>
    <t>CO-M</t>
  </si>
  <si>
    <t>CO-F</t>
  </si>
  <si>
    <t>CO-J</t>
  </si>
  <si>
    <t>PK-M</t>
  </si>
  <si>
    <t>PK-F</t>
  </si>
  <si>
    <t>CM-M</t>
  </si>
  <si>
    <t>CM-F</t>
  </si>
  <si>
    <t>CN-M</t>
  </si>
  <si>
    <t>CN-F</t>
  </si>
  <si>
    <t>CN-U</t>
  </si>
  <si>
    <t>CT</t>
  </si>
  <si>
    <t>Simms</t>
  </si>
  <si>
    <t>Woods</t>
  </si>
  <si>
    <t>Casey</t>
  </si>
  <si>
    <t>Species Total</t>
  </si>
  <si>
    <t>CO</t>
  </si>
  <si>
    <t>PK</t>
  </si>
  <si>
    <t>CM</t>
  </si>
  <si>
    <t>CN</t>
  </si>
  <si>
    <t>CO Morts</t>
  </si>
  <si>
    <t>CN Morts</t>
  </si>
  <si>
    <t>CM Morts</t>
  </si>
  <si>
    <t>CUTT Morts</t>
  </si>
  <si>
    <t>Clipped</t>
  </si>
  <si>
    <t>Below Fence Species Total</t>
  </si>
  <si>
    <t>comments in data collection too vague: sometimes counted, sometimes just "__________ (species) activity" or "a few _________(species) below fence</t>
  </si>
  <si>
    <t>Comments</t>
  </si>
  <si>
    <t>Contractor's note in word document</t>
  </si>
  <si>
    <t>No record</t>
  </si>
  <si>
    <t>COHO MORTS</t>
  </si>
  <si>
    <t>CHINOOK MORTS</t>
  </si>
  <si>
    <t>CHUM MORTS</t>
  </si>
  <si>
    <t>CUTTHROAT MORTS</t>
  </si>
  <si>
    <t>Fish Below Fence</t>
  </si>
  <si>
    <t>Date</t>
  </si>
  <si>
    <t>Time</t>
  </si>
  <si>
    <t>Air Temp</t>
  </si>
  <si>
    <t>Water Temp</t>
  </si>
  <si>
    <t>pH</t>
  </si>
  <si>
    <t>DO</t>
  </si>
  <si>
    <t>TDS</t>
  </si>
  <si>
    <t>Gauge</t>
  </si>
  <si>
    <t>Weather</t>
  </si>
  <si>
    <t>Tag #</t>
  </si>
  <si>
    <t xml:space="preserve">Tagged </t>
  </si>
  <si>
    <t># of Coho</t>
  </si>
  <si>
    <t>Sex</t>
  </si>
  <si>
    <t>Location</t>
  </si>
  <si>
    <t>Punched/Unpunched</t>
  </si>
  <si>
    <t>Length (mm)</t>
  </si>
  <si>
    <t>Comment</t>
  </si>
  <si>
    <t># of Chinook</t>
  </si>
  <si>
    <t># of Chum</t>
  </si>
  <si>
    <t># of Cutthroat</t>
  </si>
  <si>
    <t>CO-?</t>
  </si>
  <si>
    <t>PK-?</t>
  </si>
  <si>
    <t>CM-?</t>
  </si>
  <si>
    <t>CN-?</t>
  </si>
  <si>
    <t>Light rain</t>
  </si>
  <si>
    <t>Install gates. Fishing.</t>
  </si>
  <si>
    <t>SE Wind, clouds</t>
  </si>
  <si>
    <t>Cleaned debris from creek, kids toys etc. Walked fence to beach, no fish.</t>
  </si>
  <si>
    <t>Rain</t>
  </si>
  <si>
    <t>Lots of leaves on gates. Cleaned fence 6 PM up to top of gates, 1 coho present</t>
  </si>
  <si>
    <t>Clear, sun, Quadra fogged in</t>
  </si>
  <si>
    <t>Coho present in creek. Cleaned fence at 6 PM</t>
  </si>
  <si>
    <t>Coho present. Bill, Mike, Frank. Cleaned fence 4 PM. 1 coho.</t>
  </si>
  <si>
    <t>Overcast</t>
  </si>
  <si>
    <t>3 coho. Cleaned fence 4 PM</t>
  </si>
  <si>
    <t>Clear, sun</t>
  </si>
  <si>
    <t>Fish activity below fence. Cleaned fence 3 PM</t>
  </si>
  <si>
    <t>Sun, few clouds</t>
  </si>
  <si>
    <t>No fish present</t>
  </si>
  <si>
    <t>Sun, cloud</t>
  </si>
  <si>
    <t>Coho present below culvert</t>
  </si>
  <si>
    <t>17-Oct-15</t>
  </si>
  <si>
    <t>Below fence</t>
  </si>
  <si>
    <t>Jack, Heron kill</t>
  </si>
  <si>
    <t>1 mort, heron kill. 8 coho below culvert. Checked fence 4 PM.</t>
  </si>
  <si>
    <t>F</t>
  </si>
  <si>
    <t>Small, mink or otter attack</t>
  </si>
  <si>
    <t>18-Oct-15</t>
  </si>
  <si>
    <t>Mink or otter attack</t>
  </si>
  <si>
    <t>Fish gone below culvert. Nothing in creek. 2 morts, mink or otter attacks. 3:30 PM - 1 coho below culvert.</t>
  </si>
  <si>
    <t>No fish present. Check at 4 PM - cleaned trap, no fish</t>
  </si>
  <si>
    <t>Clear</t>
  </si>
  <si>
    <t>No sign of fish. 5 PM - checked fence - No fish, low water. Found half coho carcass just below culvert.</t>
  </si>
  <si>
    <t>No fish present. Check 5 PM - No action.</t>
  </si>
  <si>
    <t>Fog, light rain</t>
  </si>
  <si>
    <t>Cloudy</t>
  </si>
  <si>
    <t>No fish action. Check fence 5 PM.</t>
  </si>
  <si>
    <t>No fish present. Check fence 4 PM.</t>
  </si>
  <si>
    <t>No fish present.</t>
  </si>
  <si>
    <t>Checked swim 2:30 no fish</t>
  </si>
  <si>
    <t>Rain, SE wind</t>
  </si>
  <si>
    <t>Checked creek 5:30 PM. Brought scarecrows home.</t>
  </si>
  <si>
    <t>overcast</t>
  </si>
  <si>
    <t>No fish present. Cleaned fence at 5 PM. Brought scarecrows home.</t>
  </si>
  <si>
    <t>1 Jack coho went through trap. 3 PM - cleaned fence, 4 coho. Wild. 5 PM - cleaned fence - No fish</t>
  </si>
  <si>
    <t xml:space="preserve">2 spring, 2 coho. 3:30 - 5 coho. </t>
  </si>
  <si>
    <t>2 coho, 2 chinook, 1 chum. 12 PM - 1 coho. 4 PM - 6 coho, 2 chinook.</t>
  </si>
  <si>
    <t>Sunny, frosty</t>
  </si>
  <si>
    <t>Coho spawning below fence. Checked fence at 3:30 PM, no fish.</t>
  </si>
  <si>
    <t>Clear, frost</t>
  </si>
  <si>
    <t>Fish activity below fence, low water. Redd - pair coho on last weir on beach below culvert on highway. Check creek at 4 PM, no fish.</t>
  </si>
  <si>
    <t>Fog</t>
  </si>
  <si>
    <t>A few fish hanging around below fence. Check fence at 3:30 PM, no fish present at fence.</t>
  </si>
  <si>
    <t>Sunny</t>
  </si>
  <si>
    <t>No fish at trap. 2:30 PM - no fish present at trap - low water levels</t>
  </si>
  <si>
    <t xml:space="preserve">Good flow, water too dark to spot fish. 12 PM - cleaned fence. 4 PM - 2 coho. Cleaned trap and fence. </t>
  </si>
  <si>
    <t>O/c, cloudy</t>
  </si>
  <si>
    <t>1 chinook. Fence - overtopped this AM. 12 PM - cleaned fence and trap. 1 chinook, 2 coho. 4 PM - 4 coho. New batteries for pH tester.</t>
  </si>
  <si>
    <t>3 coho, 1 chinook.  Fish present downstream. 12 PM - 8 coho. Fish present below fence. 4 PM - 20 coho, 1 chinook.</t>
  </si>
  <si>
    <t>Frost, sunny</t>
  </si>
  <si>
    <t>12 PM - 1 coho. 4 PM - 2 coho. Cut branches off upstream nine bark tree. Branches holding back debris.</t>
  </si>
  <si>
    <t>10-Nov-15</t>
  </si>
  <si>
    <t>M</t>
  </si>
  <si>
    <t>DST trap</t>
  </si>
  <si>
    <t>2 M, 1 F</t>
  </si>
  <si>
    <t>Fish below fence. 2 coho. 4 morts DST trap. 4 PM - 1 coho.</t>
  </si>
  <si>
    <t>Sun - clear</t>
  </si>
  <si>
    <t>8 AM - coho - none. Fish activity below fence. Redds below fence.</t>
  </si>
  <si>
    <t>Strong SE wind, rain</t>
  </si>
  <si>
    <t>Cleaned fence and trap 1 PM, no fish. Cleaned fence 4 pm, no fish. New battery for DO meter.</t>
  </si>
  <si>
    <t>8 AM - 4 coho, 1 chinook. 12 PM - cleaned trap, no fish. Sunny. 3:30 PM - 0 - Cleaned fence and trap.</t>
  </si>
  <si>
    <t>2 coho. Fish in estuary. Fish on redds below fence. 12 PM - No fish. Walked fence to to culvert, marked redds on data paper. 3PM - No fish. Fish below fence.</t>
  </si>
  <si>
    <t>15-Nov-15</t>
  </si>
  <si>
    <t>Fence</t>
  </si>
  <si>
    <t>Punched</t>
  </si>
  <si>
    <t>1 coho. 3 PM - 1 clipped Coho mort at fence.</t>
  </si>
  <si>
    <t>1 chinook. 12 PM - cleaned fence. 3 PM - cleaned fence.</t>
  </si>
  <si>
    <t>Cleaned fence 12 PM. Cleaned fence 3 PM. No fish.</t>
  </si>
  <si>
    <t>Sun/cloud</t>
  </si>
  <si>
    <t>4 coho.</t>
  </si>
  <si>
    <t>Frost - Ice, clear</t>
  </si>
  <si>
    <t>19-Nov-19</t>
  </si>
  <si>
    <t>1 F</t>
  </si>
  <si>
    <t>1 Punched</t>
  </si>
  <si>
    <t>F: 590</t>
  </si>
  <si>
    <t>2 coho morts: F 590 (not clipped). 1 clipped, on fence. 4 PM - 1 chinook.</t>
  </si>
  <si>
    <t>Ice, frost, clear</t>
  </si>
  <si>
    <t>Spawning below fence. 2 PM - no fish - coho below fence.</t>
  </si>
  <si>
    <t>21-Nov-15</t>
  </si>
  <si>
    <t>Fish below fence. 1 PM - checked - no fish. 1 PM - fish below fence. coho: 1, chinook - . Carcasses: 2 chinook, 4 coho. Fish below culvert: coho: 1, chinook: -</t>
  </si>
  <si>
    <t>Some coho below creek. Checked creed 3:30 - 4:30, Poacher in creek - told not to fish in creek - says he's fishing in salt water - too shallow 1/2 tide. Seems to be fishing in late PM. Lures not for creek or shore fishing - not first time encounter - native dad says he can fish any where any time. Teenage native says these fish are silver - not. How can he tell in low daylight. I check shore and creek, no silver bright fish!</t>
  </si>
  <si>
    <t>Some coho below fence, spawned out. Picked up sign 3 PM.</t>
  </si>
  <si>
    <t>No fish - low water level. 14.4 tide in PM. Checked creek 4 PM, pick up sign.</t>
  </si>
  <si>
    <t xml:space="preserve">No fish, rain next tues. Simms Cr. 3:30 - check trap and take sign down. </t>
  </si>
  <si>
    <t>Clear, frost, ice, snow</t>
  </si>
  <si>
    <t xml:space="preserve">No fish. Check creek 4:30 PM. Bring back sign. </t>
  </si>
  <si>
    <t>Clear, frost, sun</t>
  </si>
  <si>
    <t>Fish in estuary (new)</t>
  </si>
  <si>
    <t>Clear, sun, frost, ice</t>
  </si>
  <si>
    <t>No fish. Check creek 2 PM.</t>
  </si>
  <si>
    <t xml:space="preserve">Checker creek - cleaned trap - fish present at trap 3 PM. </t>
  </si>
  <si>
    <t>2-Dec-15</t>
  </si>
  <si>
    <t>No</t>
  </si>
  <si>
    <t>1 coho. 4 PM - 1 coho mort.</t>
  </si>
  <si>
    <t>Heavy rain, SE wind</t>
  </si>
  <si>
    <t>Flooding - logs OK. Cleaned 12 PM - Flooding. Coho jumping over fence. Large log across fence. Check fence 2:30 PM. 16 coho from 3PM - 4PM jumped fence.</t>
  </si>
  <si>
    <t>Flooding. Took two large logs off fence. Crew: Doug, Rick, Mike. Took gates out. Took hand rails off. Took walkway out. Took trap lids off. Took to hatchery. Check fence 3:30 PM.</t>
  </si>
  <si>
    <t xml:space="preserve">8 AM - Log jam. Cleared debris but had to leave 3 logs until I have help. 10 AM - Bob and I cleared 6 logs off fence - pulled 2 by rope and truck - 4 by jamming them through fence. 3:30 PM - Took 1 log off fence. </t>
  </si>
  <si>
    <t>Cloudy, rain showers, SE wind</t>
  </si>
  <si>
    <t xml:space="preserve">Log jam - Bob - Took log jam out. 3 PM - Took 1 log off fence and some small debris. </t>
  </si>
  <si>
    <t>Few branches debris on fence. Check creek, cleaned fence 3 PM</t>
  </si>
  <si>
    <t>Heavy rain, strong SE wind</t>
  </si>
  <si>
    <t xml:space="preserve">Took 2 small logs off fence. Last day for fences. </t>
  </si>
  <si>
    <t>Average</t>
  </si>
  <si>
    <t>High</t>
  </si>
  <si>
    <t>Low</t>
  </si>
  <si>
    <t>Species</t>
  </si>
  <si>
    <t>Species Code</t>
  </si>
  <si>
    <t>Length</t>
  </si>
  <si>
    <t>Jack</t>
  </si>
  <si>
    <t>Wild</t>
  </si>
  <si>
    <t>Hatchery</t>
  </si>
  <si>
    <t>Silver bright</t>
  </si>
  <si>
    <t>Ripe</t>
  </si>
  <si>
    <t>mm</t>
  </si>
  <si>
    <t>Total (Incl Jacks)</t>
  </si>
  <si>
    <t>Male</t>
  </si>
  <si>
    <t>Female</t>
  </si>
  <si>
    <t>Wild Male</t>
  </si>
  <si>
    <t>Wild Female</t>
  </si>
  <si>
    <t>Hatchery Male</t>
  </si>
  <si>
    <t>Hatchery Female</t>
  </si>
  <si>
    <t>WOODS ADULT FENCE 2015</t>
  </si>
  <si>
    <t>CT-M</t>
  </si>
  <si>
    <t>CT-F</t>
  </si>
  <si>
    <t>Missing 1 gate, replaced with borrowed gate from hatchery. Fishing.</t>
  </si>
  <si>
    <t>SE wind, cloudy</t>
  </si>
  <si>
    <t>Gates are in and fishing.</t>
  </si>
  <si>
    <t>Light rain, SE wind</t>
  </si>
  <si>
    <t>Hardly and flow. Check fence 5 pm.</t>
  </si>
  <si>
    <t>Sunny, fog bank offshore</t>
  </si>
  <si>
    <t>Cleaned leaves from fence - no fish activity</t>
  </si>
  <si>
    <t>Mink present</t>
  </si>
  <si>
    <t>Coho present below fish fence</t>
  </si>
  <si>
    <t>Put gravel bars on side of creek</t>
  </si>
  <si>
    <t>Clear, fog offshore</t>
  </si>
  <si>
    <t>Start removal canary grass</t>
  </si>
  <si>
    <t>No fish.</t>
  </si>
  <si>
    <t>No fish present. 3PM - no fish present.</t>
  </si>
  <si>
    <t>Took out canary grass upstream of fence. Rick, Dave 1.5 hrs. Check at 4:30 PM.</t>
  </si>
  <si>
    <t>Sun</t>
  </si>
  <si>
    <t>No signs of fish. Took canary grass off cement wall. 4:30 PM - Low water, no fish.</t>
  </si>
  <si>
    <t>No fish present. Low water level. Took BL Berry from Wayne's to dispose of at Boukie</t>
  </si>
  <si>
    <t>No fish. Check fence 5:30 PM, no sign of fish.</t>
  </si>
  <si>
    <t>No fish present. Check fence 4:30 PM.</t>
  </si>
  <si>
    <t>Overcast, clearing</t>
  </si>
  <si>
    <t xml:space="preserve">No fish present. </t>
  </si>
  <si>
    <t>SE wind, light rain</t>
  </si>
  <si>
    <t>Overcast, clearing some</t>
  </si>
  <si>
    <t>No fish present. Water level low.</t>
  </si>
  <si>
    <t>Rain, strong SE wind</t>
  </si>
  <si>
    <t xml:space="preserve">No fish. Water level low. Very high tide. </t>
  </si>
  <si>
    <t xml:space="preserve">9 AM - 2 coho, fish activity below fence. 12:30 - 1 coho. 3:30 - Fish activity below fence. Logs from beach to weir </t>
  </si>
  <si>
    <t>Fish activity below fence. Logs still up to weir. 4 PM - No fish in trap, but are some below fence.</t>
  </si>
  <si>
    <t xml:space="preserve">Fish activity below fence. Logs still in creek above weir. Crew working on neighbours cabin. 2 days now. </t>
  </si>
  <si>
    <t>1 coho. Fish present below fence - logs still in creek. Check fence at 2 PM - 30 or so coho below fence.</t>
  </si>
  <si>
    <t>Trap?</t>
  </si>
  <si>
    <t>Fish activity below fence. 1 coho mort - in trap? Trap gate shut again. 3 PM - No fish in trap. Low water - no leaves. Fish present below fence.</t>
  </si>
  <si>
    <t>Fish present below fence. 1 PM - cleaned fence. 3 PM - 1 chum.</t>
  </si>
  <si>
    <t xml:space="preserve">Fish present below fence. 3 coho. 12:45 - 11 coho. 3:30 - 18 coho. </t>
  </si>
  <si>
    <t xml:space="preserve">11 coho. 1 PM - 15 coho. 3:30 PM - 34 coho. </t>
  </si>
  <si>
    <t>Sunny, clear</t>
  </si>
  <si>
    <t xml:space="preserve">9 AM - 2 coho. 12 PM - 0. 3:30 PM - 7 coho. </t>
  </si>
  <si>
    <t xml:space="preserve">Fish activity below fence. 1 coho. </t>
  </si>
  <si>
    <t>Sun, clear</t>
  </si>
  <si>
    <t xml:space="preserve">9 AM - coho - none. Fish activity below fence. Redds below fence. </t>
  </si>
  <si>
    <t>Lots of coho stacked up to go through fence. Cleaned trap at 12 PM, no fish. Cleaned trap 3 PM, lots of coho below fence.</t>
  </si>
  <si>
    <t xml:space="preserve">9 AM - 6 coho. 1 F coho with grey tag: Black Creek 02289. 1 PM - 15 coho.4 PM - 8 coho. </t>
  </si>
  <si>
    <t>Coho below fence. 1 PM - 1 coho, tag 04641. 4 PM - 3 coho.</t>
  </si>
  <si>
    <t>1 coho. Lots of fish below fence - 50+. 4 PM - cleaned fence. No fish in trap - lots below fence.</t>
  </si>
  <si>
    <t>1 PM - cleaned fence. 4 PM - cleaned fence.</t>
  </si>
  <si>
    <t>4 PM - 8 coho.</t>
  </si>
  <si>
    <t>1 coho.</t>
  </si>
  <si>
    <t>Frost, ice, clear</t>
  </si>
  <si>
    <t>Fish below fence. Check 3:30.</t>
  </si>
  <si>
    <t>Clear, frost, ice</t>
  </si>
  <si>
    <t>Lots of coho below fence. 2:30 PM - No fish. Fish below fence (20)</t>
  </si>
  <si>
    <t>12 to 20</t>
  </si>
  <si>
    <t>12-20 coho below fence, some without any fungus.</t>
  </si>
  <si>
    <t>20 + coho below trap. Low water levels.</t>
  </si>
  <si>
    <t>20 + coho waiting for high water - possibly Dec 1,2,3? 1 coho mort.</t>
  </si>
  <si>
    <t>Clear, sun, NW wind</t>
  </si>
  <si>
    <t>20 coho still below fence - wait till rain starts Dec 1</t>
  </si>
  <si>
    <t xml:space="preserve">Lots coho still below fence - rain next tues. </t>
  </si>
  <si>
    <t>20 + coho below fence still. Fish below weir. Was high tide 5:30 AM</t>
  </si>
  <si>
    <t xml:space="preserve">20 + coho still waiting. Water temp 0.7 c (warning sign came on) </t>
  </si>
  <si>
    <t>Clear, sun, frost</t>
  </si>
  <si>
    <t>Water temp - .7 warning. 1 mort. Coho still below fence.</t>
  </si>
  <si>
    <t>Coho still waiting.</t>
  </si>
  <si>
    <t>SE wind, rain</t>
  </si>
  <si>
    <t xml:space="preserve">No fish movement, water level still low. Checked creek 4 PM, water level up. No fish movement. </t>
  </si>
  <si>
    <t>No fish movement. 1 coho mort.</t>
  </si>
  <si>
    <t>Flooding. Pulled 2 panels out 9 AM. 12:30 PM Pulled last 2 panels out - water level should be OK. Probably lost 20-30 coho. 1 mort.</t>
  </si>
  <si>
    <t xml:space="preserve">Took all gates to hatchery. Cleaned debris from fence. </t>
  </si>
  <si>
    <t>Cloudy, rain, SE wind</t>
  </si>
  <si>
    <t>Cleaned fence 9 AM. Check fence 2 PM - OK</t>
  </si>
  <si>
    <t>Overcast, light rain</t>
  </si>
  <si>
    <t>Creek running fine, no debris</t>
  </si>
  <si>
    <t>Fence clean. Last day for fences.</t>
  </si>
  <si>
    <t>Grey tag: Black Creek 02289</t>
  </si>
  <si>
    <t>Bright</t>
  </si>
  <si>
    <t>Tag 04641</t>
  </si>
  <si>
    <t>Average:</t>
  </si>
  <si>
    <t>US/DS</t>
  </si>
  <si>
    <t>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</si>
</sst>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h:mm;@"/>
    <numFmt numFmtId="165" formatCode="0.0"/>
    <numFmt numFmtId="166" formatCode="d\-mmm\-yy;@"/>
    <numFmt numFmtId="167" formatCode="[$-409]h:mm\ AM/PM;@"/>
    <numFmt numFmtId="168" formatCode="[$-1009]d/mmm/yy;@"/>
    <numFmt numFmtId="169" formatCode="[$-1009]d\-mmm\-yy;@"/>
    <numFmt numFmtId="170" formatCode="[$-F400]h:mm:ss\ AM/PM"/>
  </numFmts>
  <fonts count="12" x14ac:knownFonts="1">
    <font>
      <sz val="10"/>
      <name val="Arial"/>
      <family val="2"/>
    </font>
    <font>
      <b/>
      <sz val="12"/>
      <name val="Arial"/>
      <family val="2"/>
    </font>
    <font>
      <b/>
      <u/>
      <sz val="12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sz val="11"/>
      <color rgb="FFFF0000"/>
      <name val="Arial"/>
      <family val="2"/>
    </font>
    <font>
      <b/>
      <sz val="11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indexed="43"/>
        <bgColor indexed="26"/>
      </patternFill>
    </fill>
    <fill>
      <patternFill patternType="solid">
        <fgColor indexed="47"/>
        <bgColor indexed="31"/>
      </patternFill>
    </fill>
    <fill>
      <patternFill patternType="solid">
        <fgColor indexed="13"/>
        <bgColor indexed="34"/>
      </patternFill>
    </fill>
    <fill>
      <patternFill patternType="solid">
        <fgColor indexed="44"/>
        <bgColor indexed="22"/>
      </patternFill>
    </fill>
    <fill>
      <patternFill patternType="solid">
        <fgColor indexed="22"/>
        <bgColor indexed="31"/>
      </patternFill>
    </fill>
    <fill>
      <patternFill patternType="solid">
        <fgColor theme="3" tint="0.59999389629810485"/>
        <bgColor indexed="22"/>
      </patternFill>
    </fill>
    <fill>
      <patternFill patternType="solid">
        <fgColor theme="6" tint="0.59999389629810485"/>
        <bgColor indexed="27"/>
      </patternFill>
    </fill>
    <fill>
      <patternFill patternType="solid">
        <fgColor rgb="FFFFFF99"/>
        <bgColor indexed="26"/>
      </patternFill>
    </fill>
    <fill>
      <patternFill patternType="solid">
        <fgColor theme="9" tint="0.59999389629810485"/>
        <bgColor indexed="31"/>
      </patternFill>
    </fill>
    <fill>
      <patternFill patternType="solid">
        <fgColor theme="0" tint="-0.249977111117893"/>
        <bgColor indexed="31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26"/>
      </patternFill>
    </fill>
    <fill>
      <patternFill patternType="solid">
        <fgColor rgb="FFFFFF00"/>
        <bgColor indexed="31"/>
      </patternFill>
    </fill>
    <fill>
      <patternFill patternType="solid">
        <fgColor theme="9" tint="0.39997558519241921"/>
        <bgColor indexed="64"/>
      </patternFill>
    </fill>
  </fills>
  <borders count="34">
    <border>
      <left/>
      <right/>
      <top/>
      <bottom/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8"/>
      </left>
      <right style="medium">
        <color indexed="8"/>
      </right>
      <top style="medium">
        <color indexed="8"/>
      </top>
      <bottom style="double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double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double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/>
      <top style="thin">
        <color auto="1"/>
      </top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331">
    <xf numFmtId="0" fontId="0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23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3" fillId="0" borderId="0" xfId="0" applyFont="1" applyAlignment="1">
      <alignment horizontal="center"/>
    </xf>
    <xf numFmtId="0" fontId="4" fillId="0" borderId="1" xfId="0" applyFont="1" applyBorder="1"/>
    <xf numFmtId="0" fontId="4" fillId="0" borderId="2" xfId="0" applyFont="1" applyBorder="1"/>
    <xf numFmtId="0" fontId="4" fillId="0" borderId="2" xfId="0" applyFont="1" applyBorder="1" applyAlignment="1">
      <alignment horizontal="center"/>
    </xf>
    <xf numFmtId="0" fontId="5" fillId="0" borderId="0" xfId="0" applyFont="1"/>
    <xf numFmtId="0" fontId="4" fillId="0" borderId="3" xfId="0" applyFont="1" applyBorder="1"/>
    <xf numFmtId="0" fontId="4" fillId="0" borderId="4" xfId="0" applyFont="1" applyBorder="1"/>
    <xf numFmtId="0" fontId="4" fillId="0" borderId="4" xfId="0" applyFont="1" applyBorder="1" applyAlignment="1">
      <alignment horizontal="center"/>
    </xf>
    <xf numFmtId="0" fontId="4" fillId="0" borderId="5" xfId="0" applyFont="1" applyBorder="1"/>
    <xf numFmtId="15" fontId="5" fillId="0" borderId="6" xfId="0" applyNumberFormat="1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4" fillId="0" borderId="7" xfId="0" applyFont="1" applyBorder="1"/>
    <xf numFmtId="0" fontId="4" fillId="0" borderId="8" xfId="0" applyFont="1" applyBorder="1"/>
    <xf numFmtId="0" fontId="5" fillId="0" borderId="9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wrapText="1"/>
    </xf>
    <xf numFmtId="0" fontId="4" fillId="0" borderId="10" xfId="0" applyFont="1" applyBorder="1" applyAlignment="1">
      <alignment wrapText="1"/>
    </xf>
    <xf numFmtId="0" fontId="4" fillId="0" borderId="11" xfId="0" applyFont="1" applyBorder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Alignment="1">
      <alignment wrapText="1"/>
    </xf>
    <xf numFmtId="0" fontId="5" fillId="0" borderId="12" xfId="0" applyFont="1" applyBorder="1" applyAlignment="1">
      <alignment horizontal="center"/>
    </xf>
    <xf numFmtId="0" fontId="4" fillId="0" borderId="13" xfId="0" applyFont="1" applyBorder="1"/>
    <xf numFmtId="0" fontId="5" fillId="0" borderId="14" xfId="0" applyFont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left" vertical="center" wrapText="1"/>
    </xf>
    <xf numFmtId="49" fontId="3" fillId="0" borderId="0" xfId="0" applyNumberFormat="1" applyFont="1" applyAlignment="1">
      <alignment horizontal="center"/>
    </xf>
    <xf numFmtId="15" fontId="3" fillId="0" borderId="0" xfId="0" applyNumberFormat="1" applyFont="1" applyAlignment="1">
      <alignment vertical="center" wrapText="1"/>
    </xf>
    <xf numFmtId="49" fontId="3" fillId="2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center"/>
    </xf>
    <xf numFmtId="0" fontId="0" fillId="0" borderId="0" xfId="0" applyAlignment="1">
      <alignment horizontal="left"/>
    </xf>
    <xf numFmtId="165" fontId="3" fillId="0" borderId="0" xfId="0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15" fontId="0" fillId="0" borderId="0" xfId="0" applyNumberFormat="1"/>
    <xf numFmtId="166" fontId="0" fillId="0" borderId="0" xfId="0" applyNumberFormat="1" applyAlignment="1">
      <alignment horizontal="center"/>
    </xf>
    <xf numFmtId="166" fontId="3" fillId="0" borderId="0" xfId="0" applyNumberFormat="1" applyFont="1" applyAlignment="1">
      <alignment horizontal="center"/>
    </xf>
    <xf numFmtId="15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0" borderId="15" xfId="0" applyBorder="1"/>
    <xf numFmtId="2" fontId="3" fillId="0" borderId="0" xfId="0" applyNumberFormat="1" applyFont="1" applyAlignment="1">
      <alignment horizontal="center" vertical="center" wrapText="1"/>
    </xf>
    <xf numFmtId="165" fontId="3" fillId="4" borderId="0" xfId="0" applyNumberFormat="1" applyFont="1" applyFill="1" applyAlignment="1">
      <alignment horizontal="center"/>
    </xf>
    <xf numFmtId="165" fontId="3" fillId="0" borderId="0" xfId="0" applyNumberFormat="1" applyFont="1" applyAlignment="1">
      <alignment horizontal="center" vertical="center" wrapText="1"/>
    </xf>
    <xf numFmtId="4" fontId="3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left" vertical="center"/>
    </xf>
    <xf numFmtId="2" fontId="3" fillId="0" borderId="0" xfId="0" applyNumberFormat="1" applyFont="1" applyAlignment="1">
      <alignment horizontal="center"/>
    </xf>
    <xf numFmtId="49" fontId="3" fillId="6" borderId="16" xfId="0" applyNumberFormat="1" applyFont="1" applyFill="1" applyBorder="1" applyAlignment="1">
      <alignment horizontal="center"/>
    </xf>
    <xf numFmtId="0" fontId="3" fillId="6" borderId="16" xfId="0" applyFont="1" applyFill="1" applyBorder="1" applyAlignment="1">
      <alignment horizontal="center" vertical="center" wrapText="1"/>
    </xf>
    <xf numFmtId="0" fontId="3" fillId="6" borderId="16" xfId="0" applyFont="1" applyFill="1" applyBorder="1"/>
    <xf numFmtId="49" fontId="3" fillId="5" borderId="16" xfId="0" applyNumberFormat="1" applyFont="1" applyFill="1" applyBorder="1" applyAlignment="1">
      <alignment horizontal="center"/>
    </xf>
    <xf numFmtId="0" fontId="3" fillId="5" borderId="16" xfId="0" applyFont="1" applyFill="1" applyBorder="1" applyAlignment="1">
      <alignment horizontal="center" vertical="center" wrapText="1"/>
    </xf>
    <xf numFmtId="0" fontId="3" fillId="5" borderId="16" xfId="0" applyFont="1" applyFill="1" applyBorder="1"/>
    <xf numFmtId="0" fontId="3" fillId="3" borderId="16" xfId="0" applyFont="1" applyFill="1" applyBorder="1" applyAlignment="1">
      <alignment horizontal="center"/>
    </xf>
    <xf numFmtId="4" fontId="0" fillId="0" borderId="0" xfId="0" applyNumberFormat="1" applyAlignment="1">
      <alignment horizontal="center"/>
    </xf>
    <xf numFmtId="49" fontId="0" fillId="2" borderId="16" xfId="0" applyNumberFormat="1" applyFill="1" applyBorder="1" applyAlignment="1">
      <alignment horizontal="center"/>
    </xf>
    <xf numFmtId="0" fontId="0" fillId="2" borderId="16" xfId="0" applyFill="1" applyBorder="1" applyAlignment="1">
      <alignment horizontal="center" vertical="center" wrapText="1"/>
    </xf>
    <xf numFmtId="0" fontId="0" fillId="2" borderId="16" xfId="0" applyFill="1" applyBorder="1"/>
    <xf numFmtId="0" fontId="0" fillId="0" borderId="15" xfId="0" applyBorder="1" applyAlignment="1">
      <alignment horizontal="left"/>
    </xf>
    <xf numFmtId="0" fontId="0" fillId="3" borderId="16" xfId="0" applyFill="1" applyBorder="1" applyAlignment="1">
      <alignment horizontal="left"/>
    </xf>
    <xf numFmtId="0" fontId="3" fillId="2" borderId="17" xfId="0" applyFont="1" applyFill="1" applyBorder="1"/>
    <xf numFmtId="0" fontId="3" fillId="3" borderId="17" xfId="0" applyFont="1" applyFill="1" applyBorder="1" applyAlignment="1">
      <alignment horizontal="center"/>
    </xf>
    <xf numFmtId="49" fontId="3" fillId="5" borderId="15" xfId="0" applyNumberFormat="1" applyFont="1" applyFill="1" applyBorder="1" applyAlignment="1">
      <alignment horizontal="center"/>
    </xf>
    <xf numFmtId="0" fontId="3" fillId="5" borderId="15" xfId="0" applyFont="1" applyFill="1" applyBorder="1" applyAlignment="1">
      <alignment horizontal="center" vertical="center" wrapText="1"/>
    </xf>
    <xf numFmtId="0" fontId="3" fillId="5" borderId="17" xfId="0" applyFont="1" applyFill="1" applyBorder="1"/>
    <xf numFmtId="49" fontId="3" fillId="6" borderId="15" xfId="0" applyNumberFormat="1" applyFont="1" applyFill="1" applyBorder="1" applyAlignment="1">
      <alignment horizontal="center"/>
    </xf>
    <xf numFmtId="0" fontId="3" fillId="6" borderId="15" xfId="0" applyFont="1" applyFill="1" applyBorder="1" applyAlignment="1">
      <alignment horizontal="center" vertical="center" wrapText="1"/>
    </xf>
    <xf numFmtId="0" fontId="3" fillId="6" borderId="17" xfId="0" applyFont="1" applyFill="1" applyBorder="1"/>
    <xf numFmtId="2" fontId="0" fillId="0" borderId="0" xfId="0" applyNumberFormat="1" applyAlignment="1">
      <alignment horizontal="center"/>
    </xf>
    <xf numFmtId="0" fontId="5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15" fontId="0" fillId="0" borderId="15" xfId="0" applyNumberFormat="1" applyBorder="1"/>
    <xf numFmtId="0" fontId="3" fillId="12" borderId="0" xfId="0" applyFont="1" applyFill="1" applyAlignment="1">
      <alignment horizontal="center"/>
    </xf>
    <xf numFmtId="2" fontId="0" fillId="0" borderId="0" xfId="0" applyNumberForma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7" fillId="0" borderId="0" xfId="0" applyFont="1"/>
    <xf numFmtId="165" fontId="0" fillId="0" borderId="0" xfId="0" applyNumberFormat="1" applyAlignment="1">
      <alignment horizontal="center" vertical="center" wrapText="1"/>
    </xf>
    <xf numFmtId="1" fontId="0" fillId="0" borderId="0" xfId="0" applyNumberFormat="1" applyAlignment="1">
      <alignment horizontal="center"/>
    </xf>
    <xf numFmtId="0" fontId="4" fillId="0" borderId="19" xfId="0" applyFont="1" applyBorder="1" applyAlignment="1">
      <alignment horizontal="center"/>
    </xf>
    <xf numFmtId="0" fontId="0" fillId="3" borderId="20" xfId="0" applyFill="1" applyBorder="1" applyAlignment="1">
      <alignment horizontal="left"/>
    </xf>
    <xf numFmtId="0" fontId="0" fillId="13" borderId="16" xfId="0" applyFill="1" applyBorder="1"/>
    <xf numFmtId="0" fontId="0" fillId="13" borderId="16" xfId="0" applyFill="1" applyBorder="1" applyAlignment="1">
      <alignment horizontal="center"/>
    </xf>
    <xf numFmtId="0" fontId="0" fillId="13" borderId="16" xfId="0" applyFill="1" applyBorder="1" applyAlignment="1">
      <alignment horizontal="left" vertical="center"/>
    </xf>
    <xf numFmtId="0" fontId="0" fillId="13" borderId="16" xfId="0" applyFill="1" applyBorder="1" applyAlignment="1">
      <alignment horizontal="left"/>
    </xf>
    <xf numFmtId="0" fontId="0" fillId="14" borderId="16" xfId="0" applyFill="1" applyBorder="1"/>
    <xf numFmtId="0" fontId="0" fillId="14" borderId="16" xfId="0" applyFill="1" applyBorder="1" applyAlignment="1">
      <alignment horizontal="left" vertical="center"/>
    </xf>
    <xf numFmtId="0" fontId="0" fillId="14" borderId="16" xfId="0" applyFill="1" applyBorder="1" applyAlignment="1">
      <alignment horizontal="center"/>
    </xf>
    <xf numFmtId="49" fontId="3" fillId="9" borderId="16" xfId="0" applyNumberFormat="1" applyFont="1" applyFill="1" applyBorder="1" applyAlignment="1">
      <alignment horizontal="center"/>
    </xf>
    <xf numFmtId="0" fontId="0" fillId="15" borderId="16" xfId="0" applyFill="1" applyBorder="1"/>
    <xf numFmtId="0" fontId="0" fillId="15" borderId="16" xfId="0" applyFill="1" applyBorder="1" applyAlignment="1">
      <alignment horizontal="left" vertical="center"/>
    </xf>
    <xf numFmtId="0" fontId="0" fillId="16" borderId="16" xfId="0" applyFill="1" applyBorder="1"/>
    <xf numFmtId="0" fontId="0" fillId="16" borderId="16" xfId="0" applyFill="1" applyBorder="1" applyAlignment="1">
      <alignment horizontal="left" vertical="center"/>
    </xf>
    <xf numFmtId="15" fontId="0" fillId="13" borderId="16" xfId="0" applyNumberFormat="1" applyFill="1" applyBorder="1" applyAlignment="1">
      <alignment vertical="center" wrapText="1"/>
    </xf>
    <xf numFmtId="49" fontId="3" fillId="8" borderId="16" xfId="0" applyNumberFormat="1" applyFont="1" applyFill="1" applyBorder="1" applyAlignment="1">
      <alignment horizontal="center" vertical="center"/>
    </xf>
    <xf numFmtId="15" fontId="0" fillId="15" borderId="0" xfId="0" applyNumberFormat="1" applyFill="1" applyAlignment="1">
      <alignment vertical="center" wrapText="1"/>
    </xf>
    <xf numFmtId="49" fontId="3" fillId="8" borderId="15" xfId="0" applyNumberFormat="1" applyFont="1" applyFill="1" applyBorder="1" applyAlignment="1">
      <alignment horizontal="center" vertical="center"/>
    </xf>
    <xf numFmtId="0" fontId="3" fillId="8" borderId="15" xfId="0" applyFont="1" applyFill="1" applyBorder="1" applyAlignment="1">
      <alignment horizontal="center" vertical="center" wrapText="1"/>
    </xf>
    <xf numFmtId="0" fontId="3" fillId="8" borderId="17" xfId="0" applyFont="1" applyFill="1" applyBorder="1"/>
    <xf numFmtId="0" fontId="3" fillId="8" borderId="16" xfId="0" applyFont="1" applyFill="1" applyBorder="1" applyAlignment="1">
      <alignment horizontal="center" vertical="center" wrapText="1"/>
    </xf>
    <xf numFmtId="0" fontId="3" fillId="8" borderId="16" xfId="0" applyFont="1" applyFill="1" applyBorder="1"/>
    <xf numFmtId="0" fontId="0" fillId="6" borderId="16" xfId="0" applyFill="1" applyBorder="1" applyAlignment="1">
      <alignment horizontal="center" vertical="center" wrapText="1"/>
    </xf>
    <xf numFmtId="0" fontId="0" fillId="6" borderId="16" xfId="0" applyFill="1" applyBorder="1"/>
    <xf numFmtId="0" fontId="0" fillId="8" borderId="16" xfId="0" applyFill="1" applyBorder="1" applyAlignment="1">
      <alignment horizontal="center" vertical="center" wrapText="1"/>
    </xf>
    <xf numFmtId="0" fontId="0" fillId="8" borderId="16" xfId="0" applyFill="1" applyBorder="1"/>
    <xf numFmtId="0" fontId="8" fillId="0" borderId="0" xfId="0" applyFont="1"/>
    <xf numFmtId="168" fontId="0" fillId="6" borderId="16" xfId="0" applyNumberFormat="1" applyFill="1" applyBorder="1" applyAlignment="1">
      <alignment horizontal="center"/>
    </xf>
    <xf numFmtId="15" fontId="5" fillId="0" borderId="9" xfId="0" applyNumberFormat="1" applyFont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4" fillId="0" borderId="21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/>
    </xf>
    <xf numFmtId="0" fontId="5" fillId="0" borderId="23" xfId="0" applyFont="1" applyBorder="1" applyAlignment="1">
      <alignment horizontal="center"/>
    </xf>
    <xf numFmtId="0" fontId="5" fillId="0" borderId="24" xfId="0" applyFont="1" applyBorder="1" applyAlignment="1">
      <alignment horizontal="center"/>
    </xf>
    <xf numFmtId="0" fontId="4" fillId="0" borderId="25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4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169" fontId="0" fillId="0" borderId="0" xfId="0" applyNumberFormat="1" applyAlignment="1">
      <alignment vertical="center" wrapText="1"/>
    </xf>
    <xf numFmtId="169" fontId="0" fillId="0" borderId="15" xfId="0" applyNumberFormat="1" applyBorder="1" applyAlignment="1">
      <alignment vertical="center" wrapText="1"/>
    </xf>
    <xf numFmtId="15" fontId="0" fillId="0" borderId="0" xfId="0" applyNumberFormat="1" applyAlignment="1">
      <alignment horizontal="right"/>
    </xf>
    <xf numFmtId="15" fontId="0" fillId="0" borderId="27" xfId="0" applyNumberFormat="1" applyBorder="1"/>
    <xf numFmtId="0" fontId="0" fillId="0" borderId="27" xfId="0" applyBorder="1" applyAlignment="1">
      <alignment horizontal="center"/>
    </xf>
    <xf numFmtId="0" fontId="0" fillId="0" borderId="27" xfId="0" applyBorder="1" applyAlignment="1">
      <alignment horizontal="left"/>
    </xf>
    <xf numFmtId="0" fontId="0" fillId="0" borderId="27" xfId="0" applyBorder="1"/>
    <xf numFmtId="0" fontId="9" fillId="0" borderId="0" xfId="0" applyFont="1"/>
    <xf numFmtId="1" fontId="0" fillId="0" borderId="0" xfId="0" applyNumberFormat="1"/>
    <xf numFmtId="0" fontId="0" fillId="13" borderId="16" xfId="0" applyFill="1" applyBorder="1" applyAlignment="1">
      <alignment horizontal="right"/>
    </xf>
    <xf numFmtId="2" fontId="0" fillId="0" borderId="0" xfId="0" applyNumberFormat="1"/>
    <xf numFmtId="1" fontId="3" fillId="0" borderId="0" xfId="0" applyNumberFormat="1" applyFont="1" applyAlignment="1">
      <alignment horizontal="center" vertical="center" wrapText="1"/>
    </xf>
    <xf numFmtId="1" fontId="0" fillId="0" borderId="0" xfId="0" applyNumberFormat="1" applyAlignment="1">
      <alignment horizontal="center" vertical="center" wrapText="1"/>
    </xf>
    <xf numFmtId="0" fontId="0" fillId="0" borderId="18" xfId="0" applyBorder="1"/>
    <xf numFmtId="0" fontId="0" fillId="0" borderId="18" xfId="0" applyBorder="1" applyAlignment="1">
      <alignment horizontal="center"/>
    </xf>
    <xf numFmtId="170" fontId="0" fillId="0" borderId="0" xfId="0" applyNumberFormat="1" applyAlignment="1">
      <alignment horizontal="center" vertical="center" wrapText="1"/>
    </xf>
    <xf numFmtId="18" fontId="0" fillId="0" borderId="0" xfId="0" applyNumberFormat="1"/>
    <xf numFmtId="170" fontId="0" fillId="0" borderId="0" xfId="0" applyNumberFormat="1" applyAlignment="1">
      <alignment horizontal="center"/>
    </xf>
    <xf numFmtId="1" fontId="3" fillId="0" borderId="16" xfId="0" applyNumberFormat="1" applyFont="1" applyBorder="1"/>
    <xf numFmtId="0" fontId="3" fillId="0" borderId="16" xfId="0" applyFont="1" applyBorder="1" applyAlignment="1">
      <alignment horizontal="center"/>
    </xf>
    <xf numFmtId="0" fontId="3" fillId="0" borderId="16" xfId="0" applyFont="1" applyBorder="1"/>
    <xf numFmtId="0" fontId="3" fillId="10" borderId="16" xfId="0" applyFont="1" applyFill="1" applyBorder="1" applyAlignment="1">
      <alignment horizontal="center"/>
    </xf>
    <xf numFmtId="15" fontId="3" fillId="0" borderId="16" xfId="0" applyNumberFormat="1" applyFont="1" applyBorder="1" applyAlignment="1">
      <alignment horizontal="right" vertical="center" wrapText="1"/>
    </xf>
    <xf numFmtId="49" fontId="3" fillId="11" borderId="16" xfId="0" applyNumberFormat="1" applyFont="1" applyFill="1" applyBorder="1" applyAlignment="1">
      <alignment horizontal="center"/>
    </xf>
    <xf numFmtId="0" fontId="3" fillId="11" borderId="16" xfId="0" applyFont="1" applyFill="1" applyBorder="1" applyAlignment="1">
      <alignment horizontal="center" vertical="center" wrapText="1"/>
    </xf>
    <xf numFmtId="49" fontId="3" fillId="7" borderId="16" xfId="0" applyNumberFormat="1" applyFont="1" applyFill="1" applyBorder="1" applyAlignment="1">
      <alignment horizontal="center"/>
    </xf>
    <xf numFmtId="0" fontId="3" fillId="7" borderId="16" xfId="0" applyFont="1" applyFill="1" applyBorder="1" applyAlignment="1">
      <alignment horizontal="center" vertical="center" wrapText="1"/>
    </xf>
    <xf numFmtId="0" fontId="3" fillId="7" borderId="16" xfId="0" applyFont="1" applyFill="1" applyBorder="1"/>
    <xf numFmtId="49" fontId="3" fillId="8" borderId="16" xfId="0" applyNumberFormat="1" applyFont="1" applyFill="1" applyBorder="1" applyAlignment="1">
      <alignment horizontal="center"/>
    </xf>
    <xf numFmtId="0" fontId="3" fillId="9" borderId="16" xfId="0" applyFont="1" applyFill="1" applyBorder="1" applyAlignment="1">
      <alignment horizontal="center" vertical="center" wrapText="1"/>
    </xf>
    <xf numFmtId="0" fontId="3" fillId="9" borderId="16" xfId="0" applyFont="1" applyFill="1" applyBorder="1"/>
    <xf numFmtId="0" fontId="3" fillId="10" borderId="16" xfId="0" applyFont="1" applyFill="1" applyBorder="1"/>
    <xf numFmtId="170" fontId="0" fillId="17" borderId="0" xfId="0" applyNumberFormat="1" applyFill="1" applyAlignment="1">
      <alignment horizontal="center" vertical="center" wrapText="1"/>
    </xf>
    <xf numFmtId="0" fontId="3" fillId="0" borderId="15" xfId="0" applyFont="1" applyBorder="1" applyAlignment="1">
      <alignment horizontal="center"/>
    </xf>
    <xf numFmtId="0" fontId="3" fillId="0" borderId="15" xfId="0" applyFont="1" applyBorder="1"/>
    <xf numFmtId="0" fontId="3" fillId="0" borderId="15" xfId="0" applyFont="1" applyBorder="1" applyAlignment="1">
      <alignment horizontal="left"/>
    </xf>
    <xf numFmtId="18" fontId="0" fillId="0" borderId="15" xfId="0" applyNumberFormat="1" applyBorder="1"/>
    <xf numFmtId="0" fontId="0" fillId="19" borderId="0" xfId="0" applyFill="1" applyAlignment="1">
      <alignment horizontal="center"/>
    </xf>
    <xf numFmtId="165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6" fontId="0" fillId="19" borderId="0" xfId="0" applyNumberFormat="1" applyFill="1" applyAlignment="1">
      <alignment horizontal="center"/>
    </xf>
    <xf numFmtId="0" fontId="3" fillId="19" borderId="0" xfId="0" applyFont="1" applyFill="1" applyAlignment="1">
      <alignment horizontal="center"/>
    </xf>
    <xf numFmtId="0" fontId="0" fillId="19" borderId="0" xfId="0" applyFill="1" applyAlignment="1">
      <alignment horizontal="left"/>
    </xf>
    <xf numFmtId="1" fontId="5" fillId="0" borderId="6" xfId="0" applyNumberFormat="1" applyFont="1" applyBorder="1" applyAlignment="1">
      <alignment horizontal="center"/>
    </xf>
    <xf numFmtId="15" fontId="0" fillId="0" borderId="18" xfId="0" applyNumberFormat="1" applyBorder="1"/>
    <xf numFmtId="169" fontId="0" fillId="0" borderId="18" xfId="0" applyNumberFormat="1" applyBorder="1" applyAlignment="1">
      <alignment vertical="center" wrapText="1"/>
    </xf>
    <xf numFmtId="0" fontId="3" fillId="11" borderId="16" xfId="0" applyFont="1" applyFill="1" applyBorder="1" applyAlignment="1">
      <alignment horizontal="center"/>
    </xf>
    <xf numFmtId="166" fontId="0" fillId="0" borderId="15" xfId="0" applyNumberFormat="1" applyBorder="1" applyAlignment="1">
      <alignment horizontal="center"/>
    </xf>
    <xf numFmtId="166" fontId="0" fillId="0" borderId="18" xfId="0" applyNumberFormat="1" applyBorder="1" applyAlignment="1">
      <alignment horizontal="center"/>
    </xf>
    <xf numFmtId="0" fontId="0" fillId="0" borderId="18" xfId="0" applyBorder="1" applyAlignment="1">
      <alignment horizontal="left"/>
    </xf>
    <xf numFmtId="170" fontId="0" fillId="17" borderId="0" xfId="0" applyNumberFormat="1" applyFill="1" applyAlignment="1">
      <alignment horizontal="center"/>
    </xf>
    <xf numFmtId="2" fontId="0" fillId="17" borderId="0" xfId="0" applyNumberFormat="1" applyFill="1" applyAlignment="1">
      <alignment horizontal="center"/>
    </xf>
    <xf numFmtId="165" fontId="0" fillId="17" borderId="0" xfId="0" applyNumberFormat="1" applyFill="1" applyAlignment="1">
      <alignment horizontal="center"/>
    </xf>
    <xf numFmtId="0" fontId="0" fillId="17" borderId="0" xfId="0" applyFill="1"/>
    <xf numFmtId="1" fontId="0" fillId="17" borderId="0" xfId="0" applyNumberFormat="1" applyFill="1" applyAlignment="1">
      <alignment horizontal="center"/>
    </xf>
    <xf numFmtId="0" fontId="0" fillId="17" borderId="0" xfId="0" applyFill="1" applyAlignment="1">
      <alignment horizontal="center"/>
    </xf>
    <xf numFmtId="0" fontId="0" fillId="17" borderId="16" xfId="0" applyFill="1" applyBorder="1"/>
    <xf numFmtId="15" fontId="0" fillId="13" borderId="16" xfId="0" applyNumberFormat="1" applyFill="1" applyBorder="1"/>
    <xf numFmtId="14" fontId="0" fillId="13" borderId="16" xfId="0" applyNumberFormat="1" applyFill="1" applyBorder="1"/>
    <xf numFmtId="17" fontId="0" fillId="13" borderId="16" xfId="0" applyNumberFormat="1" applyFill="1" applyBorder="1" applyAlignment="1">
      <alignment horizontal="left"/>
    </xf>
    <xf numFmtId="14" fontId="0" fillId="17" borderId="16" xfId="0" applyNumberFormat="1" applyFill="1" applyBorder="1"/>
    <xf numFmtId="0" fontId="0" fillId="17" borderId="16" xfId="0" applyFill="1" applyBorder="1" applyAlignment="1">
      <alignment horizontal="center"/>
    </xf>
    <xf numFmtId="0" fontId="0" fillId="17" borderId="16" xfId="0" applyFill="1" applyBorder="1" applyAlignment="1">
      <alignment horizontal="left"/>
    </xf>
    <xf numFmtId="49" fontId="3" fillId="20" borderId="16" xfId="0" applyNumberFormat="1" applyFont="1" applyFill="1" applyBorder="1" applyAlignment="1">
      <alignment horizontal="center"/>
    </xf>
    <xf numFmtId="165" fontId="0" fillId="0" borderId="0" xfId="0" applyNumberFormat="1"/>
    <xf numFmtId="167" fontId="0" fillId="18" borderId="0" xfId="0" applyNumberFormat="1" applyFill="1" applyAlignment="1">
      <alignment horizontal="center"/>
    </xf>
    <xf numFmtId="170" fontId="0" fillId="0" borderId="0" xfId="0" applyNumberFormat="1"/>
    <xf numFmtId="167" fontId="0" fillId="0" borderId="0" xfId="0" applyNumberFormat="1" applyAlignment="1">
      <alignment horizontal="center"/>
    </xf>
    <xf numFmtId="170" fontId="0" fillId="0" borderId="27" xfId="0" applyNumberFormat="1" applyBorder="1" applyAlignment="1">
      <alignment horizontal="center"/>
    </xf>
    <xf numFmtId="165" fontId="0" fillId="0" borderId="27" xfId="0" applyNumberFormat="1" applyBorder="1" applyAlignment="1">
      <alignment horizontal="center"/>
    </xf>
    <xf numFmtId="1" fontId="0" fillId="0" borderId="27" xfId="0" applyNumberFormat="1" applyBorder="1"/>
    <xf numFmtId="0" fontId="0" fillId="0" borderId="27" xfId="0" applyBorder="1" applyAlignment="1">
      <alignment horizontal="center" vertical="center"/>
    </xf>
    <xf numFmtId="1" fontId="3" fillId="0" borderId="0" xfId="0" applyNumberFormat="1" applyFont="1"/>
    <xf numFmtId="49" fontId="3" fillId="0" borderId="0" xfId="0" applyNumberFormat="1" applyFont="1" applyAlignment="1">
      <alignment horizontal="right"/>
    </xf>
    <xf numFmtId="49" fontId="3" fillId="0" borderId="0" xfId="0" applyNumberFormat="1" applyFont="1"/>
    <xf numFmtId="0" fontId="6" fillId="0" borderId="0" xfId="0" applyFont="1"/>
    <xf numFmtId="15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horizontal="center" vertical="center"/>
    </xf>
    <xf numFmtId="0" fontId="6" fillId="0" borderId="0" xfId="0" applyFont="1" applyAlignment="1">
      <alignment horizontal="left" vertical="center"/>
    </xf>
    <xf numFmtId="15" fontId="0" fillId="0" borderId="27" xfId="0" applyNumberFormat="1" applyBorder="1" applyAlignment="1">
      <alignment horizontal="right"/>
    </xf>
    <xf numFmtId="0" fontId="0" fillId="13" borderId="30" xfId="0" applyFill="1" applyBorder="1"/>
    <xf numFmtId="0" fontId="0" fillId="16" borderId="30" xfId="0" applyFill="1" applyBorder="1"/>
    <xf numFmtId="0" fontId="0" fillId="15" borderId="30" xfId="0" applyFill="1" applyBorder="1"/>
    <xf numFmtId="49" fontId="3" fillId="9" borderId="30" xfId="0" applyNumberFormat="1" applyFont="1" applyFill="1" applyBorder="1" applyAlignment="1">
      <alignment horizontal="center"/>
    </xf>
    <xf numFmtId="0" fontId="0" fillId="14" borderId="30" xfId="0" applyFill="1" applyBorder="1"/>
    <xf numFmtId="0" fontId="3" fillId="10" borderId="20" xfId="0" applyFont="1" applyFill="1" applyBorder="1" applyAlignment="1">
      <alignment horizontal="center"/>
    </xf>
    <xf numFmtId="167" fontId="3" fillId="18" borderId="16" xfId="0" applyNumberFormat="1" applyFont="1" applyFill="1" applyBorder="1" applyAlignment="1">
      <alignment horizontal="center" vertical="center" wrapText="1"/>
    </xf>
    <xf numFmtId="165" fontId="3" fillId="0" borderId="16" xfId="0" applyNumberFormat="1" applyFont="1" applyBorder="1" applyAlignment="1">
      <alignment horizontal="center" vertical="center" wrapText="1"/>
    </xf>
    <xf numFmtId="2" fontId="3" fillId="0" borderId="16" xfId="0" applyNumberFormat="1" applyFont="1" applyBorder="1" applyAlignment="1">
      <alignment horizontal="center" vertical="center" wrapText="1"/>
    </xf>
    <xf numFmtId="0" fontId="3" fillId="0" borderId="16" xfId="0" applyFont="1" applyBorder="1" applyAlignment="1">
      <alignment horizontal="left" vertical="center" wrapText="1"/>
    </xf>
    <xf numFmtId="0" fontId="3" fillId="12" borderId="16" xfId="0" applyFont="1" applyFill="1" applyBorder="1" applyAlignment="1">
      <alignment horizontal="center"/>
    </xf>
    <xf numFmtId="49" fontId="3" fillId="0" borderId="16" xfId="0" applyNumberFormat="1" applyFont="1" applyBorder="1" applyAlignment="1">
      <alignment horizontal="center"/>
    </xf>
    <xf numFmtId="0" fontId="0" fillId="21" borderId="16" xfId="0" applyFill="1" applyBorder="1" applyAlignment="1">
      <alignment horizontal="left"/>
    </xf>
    <xf numFmtId="16" fontId="0" fillId="14" borderId="16" xfId="0" applyNumberFormat="1" applyFill="1" applyBorder="1"/>
    <xf numFmtId="0" fontId="0" fillId="22" borderId="16" xfId="0" applyFill="1" applyBorder="1" applyAlignment="1">
      <alignment horizontal="left"/>
    </xf>
    <xf numFmtId="15" fontId="5" fillId="0" borderId="0" xfId="0" applyNumberFormat="1" applyFont="1" applyAlignment="1">
      <alignment horizontal="center"/>
    </xf>
    <xf numFmtId="0" fontId="4" fillId="0" borderId="32" xfId="0" applyFont="1" applyBorder="1"/>
    <xf numFmtId="15" fontId="5" fillId="0" borderId="33" xfId="0" applyNumberFormat="1" applyFont="1" applyBorder="1" applyAlignment="1">
      <alignment horizontal="center"/>
    </xf>
    <xf numFmtId="15" fontId="5" fillId="0" borderId="14" xfId="0" applyNumberFormat="1" applyFont="1" applyBorder="1"/>
    <xf numFmtId="15" fontId="5" fillId="0" borderId="31" xfId="0" applyNumberFormat="1" applyFont="1" applyBorder="1" applyAlignment="1">
      <alignment horizontal="center"/>
    </xf>
    <xf numFmtId="2" fontId="0" fillId="0" borderId="27" xfId="0" applyNumberFormat="1" applyBorder="1" applyAlignment="1">
      <alignment horizontal="center"/>
    </xf>
    <xf numFmtId="0" fontId="0" fillId="0" borderId="0" xfId="0" applyAlignment="1">
      <alignment vertical="center" wrapText="1" readingOrder="1"/>
    </xf>
    <xf numFmtId="0" fontId="0" fillId="0" borderId="0" xfId="0" applyAlignment="1">
      <alignment horizontal="center" vertical="center" wrapText="1" readingOrder="1"/>
    </xf>
    <xf numFmtId="0" fontId="0" fillId="0" borderId="0" xfId="0" applyAlignment="1">
      <alignment vertical="center"/>
    </xf>
    <xf numFmtId="165" fontId="0" fillId="0" borderId="0" xfId="0" applyNumberFormat="1" applyAlignment="1">
      <alignment vertical="center"/>
    </xf>
    <xf numFmtId="0" fontId="3" fillId="0" borderId="0" xfId="0" applyFont="1" applyAlignment="1">
      <alignment horizontal="center"/>
    </xf>
    <xf numFmtId="15" fontId="2" fillId="0" borderId="28" xfId="0" applyNumberFormat="1" applyFont="1" applyBorder="1" applyAlignment="1">
      <alignment horizontal="center"/>
    </xf>
    <xf numFmtId="0" fontId="4" fillId="0" borderId="29" xfId="0" applyFont="1" applyBorder="1" applyAlignment="1">
      <alignment horizontal="center"/>
    </xf>
    <xf numFmtId="0" fontId="3" fillId="11" borderId="20" xfId="0" applyFont="1" applyFill="1" applyBorder="1" applyAlignment="1">
      <alignment horizontal="center"/>
    </xf>
    <xf numFmtId="0" fontId="3" fillId="7" borderId="20" xfId="0" applyFont="1" applyFill="1" applyBorder="1" applyAlignment="1">
      <alignment horizontal="center"/>
    </xf>
    <xf numFmtId="0" fontId="3" fillId="8" borderId="20" xfId="0" applyFont="1" applyFill="1" applyBorder="1" applyAlignment="1">
      <alignment horizontal="center"/>
    </xf>
    <xf numFmtId="0" fontId="3" fillId="9" borderId="20" xfId="0" applyFont="1" applyFill="1" applyBorder="1" applyAlignment="1">
      <alignment horizontal="center"/>
    </xf>
    <xf numFmtId="15" fontId="3" fillId="0" borderId="0" xfId="0" applyNumberFormat="1" applyFont="1" applyAlignment="1">
      <alignment horizontal="left"/>
    </xf>
  </cellXfs>
  <cellStyles count="331">
    <cellStyle name="Followed Hyperlink" xfId="200" builtinId="9" hidden="1"/>
    <cellStyle name="Followed Hyperlink" xfId="208" builtinId="9" hidden="1"/>
    <cellStyle name="Followed Hyperlink" xfId="216" builtinId="9" hidden="1"/>
    <cellStyle name="Followed Hyperlink" xfId="224" builtinId="9" hidden="1"/>
    <cellStyle name="Followed Hyperlink" xfId="232" builtinId="9" hidden="1"/>
    <cellStyle name="Followed Hyperlink" xfId="240" builtinId="9" hidden="1"/>
    <cellStyle name="Followed Hyperlink" xfId="248" builtinId="9" hidden="1"/>
    <cellStyle name="Followed Hyperlink" xfId="256" builtinId="9" hidden="1"/>
    <cellStyle name="Followed Hyperlink" xfId="264" builtinId="9" hidden="1"/>
    <cellStyle name="Followed Hyperlink" xfId="272" builtinId="9" hidden="1"/>
    <cellStyle name="Followed Hyperlink" xfId="280" builtinId="9" hidden="1"/>
    <cellStyle name="Followed Hyperlink" xfId="288" builtinId="9" hidden="1"/>
    <cellStyle name="Followed Hyperlink" xfId="296" builtinId="9" hidden="1"/>
    <cellStyle name="Followed Hyperlink" xfId="304" builtinId="9" hidden="1"/>
    <cellStyle name="Followed Hyperlink" xfId="312" builtinId="9" hidden="1"/>
    <cellStyle name="Followed Hyperlink" xfId="320" builtinId="9" hidden="1"/>
    <cellStyle name="Followed Hyperlink" xfId="328" builtinId="9" hidden="1"/>
    <cellStyle name="Followed Hyperlink" xfId="326" builtinId="9" hidden="1"/>
    <cellStyle name="Followed Hyperlink" xfId="318" builtinId="9" hidden="1"/>
    <cellStyle name="Followed Hyperlink" xfId="310" builtinId="9" hidden="1"/>
    <cellStyle name="Followed Hyperlink" xfId="302" builtinId="9" hidden="1"/>
    <cellStyle name="Followed Hyperlink" xfId="294" builtinId="9" hidden="1"/>
    <cellStyle name="Followed Hyperlink" xfId="286" builtinId="9" hidden="1"/>
    <cellStyle name="Followed Hyperlink" xfId="278" builtinId="9" hidden="1"/>
    <cellStyle name="Followed Hyperlink" xfId="270" builtinId="9" hidden="1"/>
    <cellStyle name="Followed Hyperlink" xfId="262" builtinId="9" hidden="1"/>
    <cellStyle name="Followed Hyperlink" xfId="254" builtinId="9" hidden="1"/>
    <cellStyle name="Followed Hyperlink" xfId="246" builtinId="9" hidden="1"/>
    <cellStyle name="Followed Hyperlink" xfId="238" builtinId="9" hidden="1"/>
    <cellStyle name="Followed Hyperlink" xfId="230" builtinId="9" hidden="1"/>
    <cellStyle name="Followed Hyperlink" xfId="222" builtinId="9" hidden="1"/>
    <cellStyle name="Followed Hyperlink" xfId="214" builtinId="9" hidden="1"/>
    <cellStyle name="Followed Hyperlink" xfId="206" builtinId="9" hidden="1"/>
    <cellStyle name="Followed Hyperlink" xfId="198" builtinId="9" hidden="1"/>
    <cellStyle name="Followed Hyperlink" xfId="190" builtinId="9" hidden="1"/>
    <cellStyle name="Followed Hyperlink" xfId="182" builtinId="9" hidden="1"/>
    <cellStyle name="Followed Hyperlink" xfId="174" builtinId="9" hidden="1"/>
    <cellStyle name="Followed Hyperlink" xfId="166" builtinId="9" hidden="1"/>
    <cellStyle name="Followed Hyperlink" xfId="158" builtinId="9" hidden="1"/>
    <cellStyle name="Followed Hyperlink" xfId="150" builtinId="9" hidden="1"/>
    <cellStyle name="Followed Hyperlink" xfId="142" builtinId="9" hidden="1"/>
    <cellStyle name="Followed Hyperlink" xfId="134" builtinId="9" hidden="1"/>
    <cellStyle name="Followed Hyperlink" xfId="126" builtinId="9" hidden="1"/>
    <cellStyle name="Followed Hyperlink" xfId="118" builtinId="9" hidden="1"/>
    <cellStyle name="Followed Hyperlink" xfId="110" builtinId="9" hidden="1"/>
    <cellStyle name="Followed Hyperlink" xfId="102" builtinId="9" hidden="1"/>
    <cellStyle name="Followed Hyperlink" xfId="94" builtinId="9" hidden="1"/>
    <cellStyle name="Followed Hyperlink" xfId="86" builtinId="9" hidden="1"/>
    <cellStyle name="Followed Hyperlink" xfId="78" builtinId="9" hidden="1"/>
    <cellStyle name="Followed Hyperlink" xfId="70" builtinId="9" hidden="1"/>
    <cellStyle name="Followed Hyperlink" xfId="24" builtinId="9" hidden="1"/>
    <cellStyle name="Followed Hyperlink" xfId="28" builtinId="9" hidden="1"/>
    <cellStyle name="Followed Hyperlink" xfId="34" builtinId="9" hidden="1"/>
    <cellStyle name="Followed Hyperlink" xfId="40" builtinId="9" hidden="1"/>
    <cellStyle name="Followed Hyperlink" xfId="44" builtinId="9" hidden="1"/>
    <cellStyle name="Followed Hyperlink" xfId="50" builtinId="9" hidden="1"/>
    <cellStyle name="Followed Hyperlink" xfId="56" builtinId="9" hidden="1"/>
    <cellStyle name="Followed Hyperlink" xfId="60" builtinId="9" hidden="1"/>
    <cellStyle name="Followed Hyperlink" xfId="62" builtinId="9" hidden="1"/>
    <cellStyle name="Followed Hyperlink" xfId="46" builtinId="9" hidden="1"/>
    <cellStyle name="Followed Hyperlink" xfId="30" builtinId="9" hidden="1"/>
    <cellStyle name="Followed Hyperlink" xfId="10" builtinId="9" hidden="1"/>
    <cellStyle name="Followed Hyperlink" xfId="16" builtinId="9" hidden="1"/>
    <cellStyle name="Followed Hyperlink" xfId="20" builtinId="9" hidden="1"/>
    <cellStyle name="Followed Hyperlink" xfId="6" builtinId="9" hidden="1"/>
    <cellStyle name="Followed Hyperlink" xfId="4" builtinId="9" hidden="1"/>
    <cellStyle name="Followed Hyperlink" xfId="2" builtinId="9" hidden="1"/>
    <cellStyle name="Followed Hyperlink" xfId="8" builtinId="9" hidden="1"/>
    <cellStyle name="Followed Hyperlink" xfId="14" builtinId="9" hidden="1"/>
    <cellStyle name="Followed Hyperlink" xfId="18" builtinId="9" hidden="1"/>
    <cellStyle name="Followed Hyperlink" xfId="12" builtinId="9" hidden="1"/>
    <cellStyle name="Followed Hyperlink" xfId="22" builtinId="9" hidden="1"/>
    <cellStyle name="Followed Hyperlink" xfId="38" builtinId="9" hidden="1"/>
    <cellStyle name="Followed Hyperlink" xfId="54" builtinId="9" hidden="1"/>
    <cellStyle name="Followed Hyperlink" xfId="64" builtinId="9" hidden="1"/>
    <cellStyle name="Followed Hyperlink" xfId="58" builtinId="9" hidden="1"/>
    <cellStyle name="Followed Hyperlink" xfId="52" builtinId="9" hidden="1"/>
    <cellStyle name="Followed Hyperlink" xfId="48" builtinId="9" hidden="1"/>
    <cellStyle name="Followed Hyperlink" xfId="42" builtinId="9" hidden="1"/>
    <cellStyle name="Followed Hyperlink" xfId="36" builtinId="9" hidden="1"/>
    <cellStyle name="Followed Hyperlink" xfId="32" builtinId="9" hidden="1"/>
    <cellStyle name="Followed Hyperlink" xfId="26" builtinId="9" hidden="1"/>
    <cellStyle name="Followed Hyperlink" xfId="66" builtinId="9" hidden="1"/>
    <cellStyle name="Followed Hyperlink" xfId="74" builtinId="9" hidden="1"/>
    <cellStyle name="Followed Hyperlink" xfId="82" builtinId="9" hidden="1"/>
    <cellStyle name="Followed Hyperlink" xfId="90" builtinId="9" hidden="1"/>
    <cellStyle name="Followed Hyperlink" xfId="98" builtinId="9" hidden="1"/>
    <cellStyle name="Followed Hyperlink" xfId="106" builtinId="9" hidden="1"/>
    <cellStyle name="Followed Hyperlink" xfId="114" builtinId="9" hidden="1"/>
    <cellStyle name="Followed Hyperlink" xfId="122" builtinId="9" hidden="1"/>
    <cellStyle name="Followed Hyperlink" xfId="130" builtinId="9" hidden="1"/>
    <cellStyle name="Followed Hyperlink" xfId="138" builtinId="9" hidden="1"/>
    <cellStyle name="Followed Hyperlink" xfId="146" builtinId="9" hidden="1"/>
    <cellStyle name="Followed Hyperlink" xfId="154" builtinId="9" hidden="1"/>
    <cellStyle name="Followed Hyperlink" xfId="162" builtinId="9" hidden="1"/>
    <cellStyle name="Followed Hyperlink" xfId="170" builtinId="9" hidden="1"/>
    <cellStyle name="Followed Hyperlink" xfId="178" builtinId="9" hidden="1"/>
    <cellStyle name="Followed Hyperlink" xfId="186" builtinId="9" hidden="1"/>
    <cellStyle name="Followed Hyperlink" xfId="194" builtinId="9" hidden="1"/>
    <cellStyle name="Followed Hyperlink" xfId="202" builtinId="9" hidden="1"/>
    <cellStyle name="Followed Hyperlink" xfId="210" builtinId="9" hidden="1"/>
    <cellStyle name="Followed Hyperlink" xfId="218" builtinId="9" hidden="1"/>
    <cellStyle name="Followed Hyperlink" xfId="226" builtinId="9" hidden="1"/>
    <cellStyle name="Followed Hyperlink" xfId="234" builtinId="9" hidden="1"/>
    <cellStyle name="Followed Hyperlink" xfId="242" builtinId="9" hidden="1"/>
    <cellStyle name="Followed Hyperlink" xfId="250" builtinId="9" hidden="1"/>
    <cellStyle name="Followed Hyperlink" xfId="258" builtinId="9" hidden="1"/>
    <cellStyle name="Followed Hyperlink" xfId="266" builtinId="9" hidden="1"/>
    <cellStyle name="Followed Hyperlink" xfId="274" builtinId="9" hidden="1"/>
    <cellStyle name="Followed Hyperlink" xfId="282" builtinId="9" hidden="1"/>
    <cellStyle name="Followed Hyperlink" xfId="290" builtinId="9" hidden="1"/>
    <cellStyle name="Followed Hyperlink" xfId="298" builtinId="9" hidden="1"/>
    <cellStyle name="Followed Hyperlink" xfId="306" builtinId="9" hidden="1"/>
    <cellStyle name="Followed Hyperlink" xfId="314" builtinId="9" hidden="1"/>
    <cellStyle name="Followed Hyperlink" xfId="322" builtinId="9" hidden="1"/>
    <cellStyle name="Followed Hyperlink" xfId="330" builtinId="9" hidden="1"/>
    <cellStyle name="Followed Hyperlink" xfId="324" builtinId="9" hidden="1"/>
    <cellStyle name="Followed Hyperlink" xfId="316" builtinId="9" hidden="1"/>
    <cellStyle name="Followed Hyperlink" xfId="308" builtinId="9" hidden="1"/>
    <cellStyle name="Followed Hyperlink" xfId="300" builtinId="9" hidden="1"/>
    <cellStyle name="Followed Hyperlink" xfId="292" builtinId="9" hidden="1"/>
    <cellStyle name="Followed Hyperlink" xfId="284" builtinId="9" hidden="1"/>
    <cellStyle name="Followed Hyperlink" xfId="276" builtinId="9" hidden="1"/>
    <cellStyle name="Followed Hyperlink" xfId="268" builtinId="9" hidden="1"/>
    <cellStyle name="Followed Hyperlink" xfId="260" builtinId="9" hidden="1"/>
    <cellStyle name="Followed Hyperlink" xfId="252" builtinId="9" hidden="1"/>
    <cellStyle name="Followed Hyperlink" xfId="244" builtinId="9" hidden="1"/>
    <cellStyle name="Followed Hyperlink" xfId="236" builtinId="9" hidden="1"/>
    <cellStyle name="Followed Hyperlink" xfId="228" builtinId="9" hidden="1"/>
    <cellStyle name="Followed Hyperlink" xfId="220" builtinId="9" hidden="1"/>
    <cellStyle name="Followed Hyperlink" xfId="212" builtinId="9" hidden="1"/>
    <cellStyle name="Followed Hyperlink" xfId="204" builtinId="9" hidden="1"/>
    <cellStyle name="Followed Hyperlink" xfId="196" builtinId="9" hidden="1"/>
    <cellStyle name="Followed Hyperlink" xfId="112" builtinId="9" hidden="1"/>
    <cellStyle name="Followed Hyperlink" xfId="116" builtinId="9" hidden="1"/>
    <cellStyle name="Followed Hyperlink" xfId="120" builtinId="9" hidden="1"/>
    <cellStyle name="Followed Hyperlink" xfId="128" builtinId="9" hidden="1"/>
    <cellStyle name="Followed Hyperlink" xfId="132" builtinId="9" hidden="1"/>
    <cellStyle name="Followed Hyperlink" xfId="136" builtinId="9" hidden="1"/>
    <cellStyle name="Followed Hyperlink" xfId="144" builtinId="9" hidden="1"/>
    <cellStyle name="Followed Hyperlink" xfId="148" builtinId="9" hidden="1"/>
    <cellStyle name="Followed Hyperlink" xfId="152" builtinId="9" hidden="1"/>
    <cellStyle name="Followed Hyperlink" xfId="160" builtinId="9" hidden="1"/>
    <cellStyle name="Followed Hyperlink" xfId="164" builtinId="9" hidden="1"/>
    <cellStyle name="Followed Hyperlink" xfId="168" builtinId="9" hidden="1"/>
    <cellStyle name="Followed Hyperlink" xfId="176" builtinId="9" hidden="1"/>
    <cellStyle name="Followed Hyperlink" xfId="180" builtinId="9" hidden="1"/>
    <cellStyle name="Followed Hyperlink" xfId="184" builtinId="9" hidden="1"/>
    <cellStyle name="Followed Hyperlink" xfId="192" builtinId="9" hidden="1"/>
    <cellStyle name="Followed Hyperlink" xfId="188" builtinId="9" hidden="1"/>
    <cellStyle name="Followed Hyperlink" xfId="172" builtinId="9" hidden="1"/>
    <cellStyle name="Followed Hyperlink" xfId="156" builtinId="9" hidden="1"/>
    <cellStyle name="Followed Hyperlink" xfId="140" builtinId="9" hidden="1"/>
    <cellStyle name="Followed Hyperlink" xfId="124" builtinId="9" hidden="1"/>
    <cellStyle name="Followed Hyperlink" xfId="108" builtinId="9" hidden="1"/>
    <cellStyle name="Followed Hyperlink" xfId="84" builtinId="9" hidden="1"/>
    <cellStyle name="Followed Hyperlink" xfId="88" builtinId="9" hidden="1"/>
    <cellStyle name="Followed Hyperlink" xfId="96" builtinId="9" hidden="1"/>
    <cellStyle name="Followed Hyperlink" xfId="100" builtinId="9" hidden="1"/>
    <cellStyle name="Followed Hyperlink" xfId="104" builtinId="9" hidden="1"/>
    <cellStyle name="Followed Hyperlink" xfId="92" builtinId="9" hidden="1"/>
    <cellStyle name="Followed Hyperlink" xfId="76" builtinId="9" hidden="1"/>
    <cellStyle name="Followed Hyperlink" xfId="80" builtinId="9" hidden="1"/>
    <cellStyle name="Followed Hyperlink" xfId="72" builtinId="9" hidden="1"/>
    <cellStyle name="Followed Hyperlink" xfId="68" builtinId="9" hidden="1"/>
    <cellStyle name="Hyperlink" xfId="317" builtinId="8" hidden="1"/>
    <cellStyle name="Hyperlink" xfId="321" builtinId="8" hidden="1"/>
    <cellStyle name="Hyperlink" xfId="323" builtinId="8" hidden="1"/>
    <cellStyle name="Hyperlink" xfId="329" builtinId="8" hidden="1"/>
    <cellStyle name="Hyperlink" xfId="327" builtinId="8" hidden="1"/>
    <cellStyle name="Hyperlink" xfId="319" builtinId="8" hidden="1"/>
    <cellStyle name="Hyperlink" xfId="303" builtinId="8" hidden="1"/>
    <cellStyle name="Hyperlink" xfId="295" builtinId="8" hidden="1"/>
    <cellStyle name="Hyperlink" xfId="287" builtinId="8" hidden="1"/>
    <cellStyle name="Hyperlink" xfId="271" builtinId="8" hidden="1"/>
    <cellStyle name="Hyperlink" xfId="263" builtinId="8" hidden="1"/>
    <cellStyle name="Hyperlink" xfId="255" builtinId="8" hidden="1"/>
    <cellStyle name="Hyperlink" xfId="239" builtinId="8" hidden="1"/>
    <cellStyle name="Hyperlink" xfId="231" builtinId="8" hidden="1"/>
    <cellStyle name="Hyperlink" xfId="223" builtinId="8" hidden="1"/>
    <cellStyle name="Hyperlink" xfId="207" builtinId="8" hidden="1"/>
    <cellStyle name="Hyperlink" xfId="199" builtinId="8" hidden="1"/>
    <cellStyle name="Hyperlink" xfId="191" builtinId="8" hidden="1"/>
    <cellStyle name="Hyperlink" xfId="175" builtinId="8" hidden="1"/>
    <cellStyle name="Hyperlink" xfId="167" builtinId="8" hidden="1"/>
    <cellStyle name="Hyperlink" xfId="159" builtinId="8" hidden="1"/>
    <cellStyle name="Hyperlink" xfId="143" builtinId="8" hidden="1"/>
    <cellStyle name="Hyperlink" xfId="135" builtinId="8" hidden="1"/>
    <cellStyle name="Hyperlink" xfId="59" builtinId="8" hidden="1"/>
    <cellStyle name="Hyperlink" xfId="63" builtinId="8" hidden="1"/>
    <cellStyle name="Hyperlink" xfId="65" builtinId="8" hidden="1"/>
    <cellStyle name="Hyperlink" xfId="67" builtinId="8" hidden="1"/>
    <cellStyle name="Hyperlink" xfId="73" builtinId="8" hidden="1"/>
    <cellStyle name="Hyperlink" xfId="75" builtinId="8" hidden="1"/>
    <cellStyle name="Hyperlink" xfId="77" builtinId="8" hidden="1"/>
    <cellStyle name="Hyperlink" xfId="81" builtinId="8" hidden="1"/>
    <cellStyle name="Hyperlink" xfId="83" builtinId="8" hidden="1"/>
    <cellStyle name="Hyperlink" xfId="85" builtinId="8" hidden="1"/>
    <cellStyle name="Hyperlink" xfId="91" builtinId="8" hidden="1"/>
    <cellStyle name="Hyperlink" xfId="93" builtinId="8" hidden="1"/>
    <cellStyle name="Hyperlink" xfId="95" builtinId="8" hidden="1"/>
    <cellStyle name="Hyperlink" xfId="99" builtinId="8" hidden="1"/>
    <cellStyle name="Hyperlink" xfId="101" builtinId="8" hidden="1"/>
    <cellStyle name="Hyperlink" xfId="105" builtinId="8" hidden="1"/>
    <cellStyle name="Hyperlink" xfId="109" builtinId="8" hidden="1"/>
    <cellStyle name="Hyperlink" xfId="111" builtinId="8" hidden="1"/>
    <cellStyle name="Hyperlink" xfId="113" builtinId="8" hidden="1"/>
    <cellStyle name="Hyperlink" xfId="117" builtinId="8" hidden="1"/>
    <cellStyle name="Hyperlink" xfId="121" builtinId="8" hidden="1"/>
    <cellStyle name="Hyperlink" xfId="123" builtinId="8" hidden="1"/>
    <cellStyle name="Hyperlink" xfId="127" builtinId="8" hidden="1"/>
    <cellStyle name="Hyperlink" xfId="129" builtinId="8" hidden="1"/>
    <cellStyle name="Hyperlink" xfId="131" builtinId="8" hidden="1"/>
    <cellStyle name="Hyperlink" xfId="119" builtinId="8" hidden="1"/>
    <cellStyle name="Hyperlink" xfId="103" builtinId="8" hidden="1"/>
    <cellStyle name="Hyperlink" xfId="87" builtinId="8" hidden="1"/>
    <cellStyle name="Hyperlink" xfId="27" builtinId="8" hidden="1"/>
    <cellStyle name="Hyperlink" xfId="29" builtinId="8" hidden="1"/>
    <cellStyle name="Hyperlink" xfId="31" builtinId="8" hidden="1"/>
    <cellStyle name="Hyperlink" xfId="35" builtinId="8" hidden="1"/>
    <cellStyle name="Hyperlink" xfId="37" builtinId="8" hidden="1"/>
    <cellStyle name="Hyperlink" xfId="41" builtinId="8" hidden="1"/>
    <cellStyle name="Hyperlink" xfId="45" builtinId="8" hidden="1"/>
    <cellStyle name="Hyperlink" xfId="47" builtinId="8" hidden="1"/>
    <cellStyle name="Hyperlink" xfId="49" builtinId="8" hidden="1"/>
    <cellStyle name="Hyperlink" xfId="53" builtinId="8" hidden="1"/>
    <cellStyle name="Hyperlink" xfId="55" builtinId="8" hidden="1"/>
    <cellStyle name="Hyperlink" xfId="57" builtinId="8" hidden="1"/>
    <cellStyle name="Hyperlink" xfId="13" builtinId="8" hidden="1"/>
    <cellStyle name="Hyperlink" xfId="15" builtinId="8" hidden="1"/>
    <cellStyle name="Hyperlink" xfId="17" builtinId="8" hidden="1"/>
    <cellStyle name="Hyperlink" xfId="21" builtinId="8" hidden="1"/>
    <cellStyle name="Hyperlink" xfId="23" builtinId="8" hidden="1"/>
    <cellStyle name="Hyperlink" xfId="25" builtinId="8" hidden="1"/>
    <cellStyle name="Hyperlink" xfId="9" builtinId="8" hidden="1"/>
    <cellStyle name="Hyperlink" xfId="11" builtinId="8" hidden="1"/>
    <cellStyle name="Hyperlink" xfId="3" builtinId="8" hidden="1"/>
    <cellStyle name="Hyperlink" xfId="1" builtinId="8" hidden="1"/>
    <cellStyle name="Hyperlink" xfId="5" builtinId="8" hidden="1"/>
    <cellStyle name="Hyperlink" xfId="7" builtinId="8" hidden="1"/>
    <cellStyle name="Hyperlink" xfId="19" builtinId="8" hidden="1"/>
    <cellStyle name="Hyperlink" xfId="39" builtinId="8" hidden="1"/>
    <cellStyle name="Hyperlink" xfId="51" builtinId="8" hidden="1"/>
    <cellStyle name="Hyperlink" xfId="43" builtinId="8" hidden="1"/>
    <cellStyle name="Hyperlink" xfId="33" builtinId="8" hidden="1"/>
    <cellStyle name="Hyperlink" xfId="71" builtinId="8" hidden="1"/>
    <cellStyle name="Hyperlink" xfId="133" builtinId="8" hidden="1"/>
    <cellStyle name="Hyperlink" xfId="125" builtinId="8" hidden="1"/>
    <cellStyle name="Hyperlink" xfId="115" builtinId="8" hidden="1"/>
    <cellStyle name="Hyperlink" xfId="107" builtinId="8" hidden="1"/>
    <cellStyle name="Hyperlink" xfId="97" builtinId="8" hidden="1"/>
    <cellStyle name="Hyperlink" xfId="89" builtinId="8" hidden="1"/>
    <cellStyle name="Hyperlink" xfId="79" builtinId="8" hidden="1"/>
    <cellStyle name="Hyperlink" xfId="69" builtinId="8" hidden="1"/>
    <cellStyle name="Hyperlink" xfId="61" builtinId="8" hidden="1"/>
    <cellStyle name="Hyperlink" xfId="151" builtinId="8" hidden="1"/>
    <cellStyle name="Hyperlink" xfId="183" builtinId="8" hidden="1"/>
    <cellStyle name="Hyperlink" xfId="215" builtinId="8" hidden="1"/>
    <cellStyle name="Hyperlink" xfId="247" builtinId="8" hidden="1"/>
    <cellStyle name="Hyperlink" xfId="279" builtinId="8" hidden="1"/>
    <cellStyle name="Hyperlink" xfId="311" builtinId="8" hidden="1"/>
    <cellStyle name="Hyperlink" xfId="325" builtinId="8" hidden="1"/>
    <cellStyle name="Hyperlink" xfId="315" builtinId="8" hidden="1"/>
    <cellStyle name="Hyperlink" xfId="213" builtinId="8" hidden="1"/>
    <cellStyle name="Hyperlink" xfId="217" builtinId="8" hidden="1"/>
    <cellStyle name="Hyperlink" xfId="219" builtinId="8" hidden="1"/>
    <cellStyle name="Hyperlink" xfId="221" builtinId="8" hidden="1"/>
    <cellStyle name="Hyperlink" xfId="225" builtinId="8" hidden="1"/>
    <cellStyle name="Hyperlink" xfId="227" builtinId="8" hidden="1"/>
    <cellStyle name="Hyperlink" xfId="233" builtinId="8" hidden="1"/>
    <cellStyle name="Hyperlink" xfId="235" builtinId="8" hidden="1"/>
    <cellStyle name="Hyperlink" xfId="237" builtinId="8" hidden="1"/>
    <cellStyle name="Hyperlink" xfId="241" builtinId="8" hidden="1"/>
    <cellStyle name="Hyperlink" xfId="243" builtinId="8" hidden="1"/>
    <cellStyle name="Hyperlink" xfId="245" builtinId="8" hidden="1"/>
    <cellStyle name="Hyperlink" xfId="249" builtinId="8" hidden="1"/>
    <cellStyle name="Hyperlink" xfId="253" builtinId="8" hidden="1"/>
    <cellStyle name="Hyperlink" xfId="257" builtinId="8" hidden="1"/>
    <cellStyle name="Hyperlink" xfId="259" builtinId="8" hidden="1"/>
    <cellStyle name="Hyperlink" xfId="261" builtinId="8" hidden="1"/>
    <cellStyle name="Hyperlink" xfId="265" builtinId="8" hidden="1"/>
    <cellStyle name="Hyperlink" xfId="267" builtinId="8" hidden="1"/>
    <cellStyle name="Hyperlink" xfId="269" builtinId="8" hidden="1"/>
    <cellStyle name="Hyperlink" xfId="275" builtinId="8" hidden="1"/>
    <cellStyle name="Hyperlink" xfId="277" builtinId="8" hidden="1"/>
    <cellStyle name="Hyperlink" xfId="281" builtinId="8" hidden="1"/>
    <cellStyle name="Hyperlink" xfId="283" builtinId="8" hidden="1"/>
    <cellStyle name="Hyperlink" xfId="285" builtinId="8" hidden="1"/>
    <cellStyle name="Hyperlink" xfId="289" builtinId="8" hidden="1"/>
    <cellStyle name="Hyperlink" xfId="291" builtinId="8" hidden="1"/>
    <cellStyle name="Hyperlink" xfId="297" builtinId="8" hidden="1"/>
    <cellStyle name="Hyperlink" xfId="299" builtinId="8" hidden="1"/>
    <cellStyle name="Hyperlink" xfId="301" builtinId="8" hidden="1"/>
    <cellStyle name="Hyperlink" xfId="305" builtinId="8" hidden="1"/>
    <cellStyle name="Hyperlink" xfId="307" builtinId="8" hidden="1"/>
    <cellStyle name="Hyperlink" xfId="309" builtinId="8" hidden="1"/>
    <cellStyle name="Hyperlink" xfId="313" builtinId="8" hidden="1"/>
    <cellStyle name="Hyperlink" xfId="293" builtinId="8" hidden="1"/>
    <cellStyle name="Hyperlink" xfId="273" builtinId="8" hidden="1"/>
    <cellStyle name="Hyperlink" xfId="251" builtinId="8" hidden="1"/>
    <cellStyle name="Hyperlink" xfId="229" builtinId="8" hidden="1"/>
    <cellStyle name="Hyperlink" xfId="171" builtinId="8" hidden="1"/>
    <cellStyle name="Hyperlink" xfId="173" builtinId="8" hidden="1"/>
    <cellStyle name="Hyperlink" xfId="177" builtinId="8" hidden="1"/>
    <cellStyle name="Hyperlink" xfId="179" builtinId="8" hidden="1"/>
    <cellStyle name="Hyperlink" xfId="181" builtinId="8" hidden="1"/>
    <cellStyle name="Hyperlink" xfId="185" builtinId="8" hidden="1"/>
    <cellStyle name="Hyperlink" xfId="189" builtinId="8" hidden="1"/>
    <cellStyle name="Hyperlink" xfId="193" builtinId="8" hidden="1"/>
    <cellStyle name="Hyperlink" xfId="195" builtinId="8" hidden="1"/>
    <cellStyle name="Hyperlink" xfId="197" builtinId="8" hidden="1"/>
    <cellStyle name="Hyperlink" xfId="201" builtinId="8" hidden="1"/>
    <cellStyle name="Hyperlink" xfId="203" builtinId="8" hidden="1"/>
    <cellStyle name="Hyperlink" xfId="205" builtinId="8" hidden="1"/>
    <cellStyle name="Hyperlink" xfId="209" builtinId="8" hidden="1"/>
    <cellStyle name="Hyperlink" xfId="211" builtinId="8" hidden="1"/>
    <cellStyle name="Hyperlink" xfId="187" builtinId="8" hidden="1"/>
    <cellStyle name="Hyperlink" xfId="153" builtinId="8" hidden="1"/>
    <cellStyle name="Hyperlink" xfId="155" builtinId="8" hidden="1"/>
    <cellStyle name="Hyperlink" xfId="157" builtinId="8" hidden="1"/>
    <cellStyle name="Hyperlink" xfId="161" builtinId="8" hidden="1"/>
    <cellStyle name="Hyperlink" xfId="163" builtinId="8" hidden="1"/>
    <cellStyle name="Hyperlink" xfId="165" builtinId="8" hidden="1"/>
    <cellStyle name="Hyperlink" xfId="169" builtinId="8" hidden="1"/>
    <cellStyle name="Hyperlink" xfId="145" builtinId="8" hidden="1"/>
    <cellStyle name="Hyperlink" xfId="147" builtinId="8" hidden="1"/>
    <cellStyle name="Hyperlink" xfId="149" builtinId="8" hidden="1"/>
    <cellStyle name="Hyperlink" xfId="139" builtinId="8" hidden="1"/>
    <cellStyle name="Hyperlink" xfId="141" builtinId="8" hidden="1"/>
    <cellStyle name="Hyperlink" xfId="137" builtinId="8" hidden="1"/>
    <cellStyle name="Normal" xfId="0" builtinId="0"/>
  </cellStyles>
  <dxfs count="10">
    <dxf>
      <numFmt numFmtId="165" formatCode="0.0"/>
      <alignment vertical="center" textRotation="0" indent="0" justifyLastLine="0" shrinkToFit="0"/>
    </dxf>
    <dxf>
      <numFmt numFmtId="165" formatCode="0.0"/>
      <alignment vertical="center" textRotation="0" indent="0" justifyLastLine="0" shrinkToFit="0"/>
    </dxf>
    <dxf>
      <numFmt numFmtId="165" formatCode="0.0"/>
      <alignment vertical="center" textRotation="0" indent="0" justifyLastLine="0" shrinkToFit="0"/>
    </dxf>
    <dxf>
      <numFmt numFmtId="165" formatCode="0.0"/>
      <alignment vertical="center" textRotation="0" indent="0" justifyLastLine="0" shrinkToFit="0"/>
    </dxf>
    <dxf>
      <numFmt numFmtId="165" formatCode="0.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65" formatCode="0.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65" formatCode="0.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vertical="center" textRotation="0" indent="0" justifyLastLine="0" shrinkToFit="0"/>
    </dxf>
    <dxf>
      <alignment vertical="center" textRotation="0" indent="0" justifyLastLine="0" shrinkToFit="0"/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1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9D9D9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4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chartsheet" Target="chartsheets/sheet1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Simms Creek Fall</a:t>
            </a:r>
            <a:r>
              <a:rPr lang="en-US" baseline="0"/>
              <a:t> Fish Fence Data 2015</a:t>
            </a:r>
            <a:r>
              <a:rPr lang="en-US"/>
              <a:t> 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SimmsCreek!$C$1</c:f>
              <c:strCache>
                <c:ptCount val="1"/>
                <c:pt idx="0">
                  <c:v>Air Temp</c:v>
                </c:pt>
              </c:strCache>
            </c:strRef>
          </c:tx>
          <c:cat>
            <c:numRef>
              <c:f>SimmsCreek!$A$2:$A$63</c:f>
              <c:numCache>
                <c:formatCode>[$-1009]d\-mmm\-yy;@</c:formatCode>
                <c:ptCount val="62"/>
                <c:pt idx="0">
                  <c:v>42285</c:v>
                </c:pt>
                <c:pt idx="1">
                  <c:v>42286</c:v>
                </c:pt>
                <c:pt idx="2">
                  <c:v>42287</c:v>
                </c:pt>
                <c:pt idx="3">
                  <c:v>42288</c:v>
                </c:pt>
                <c:pt idx="4">
                  <c:v>42289</c:v>
                </c:pt>
                <c:pt idx="5">
                  <c:v>42290</c:v>
                </c:pt>
                <c:pt idx="6">
                  <c:v>42291</c:v>
                </c:pt>
                <c:pt idx="7">
                  <c:v>42292</c:v>
                </c:pt>
                <c:pt idx="8">
                  <c:v>42293</c:v>
                </c:pt>
                <c:pt idx="9">
                  <c:v>42294</c:v>
                </c:pt>
                <c:pt idx="10">
                  <c:v>42295</c:v>
                </c:pt>
                <c:pt idx="11">
                  <c:v>42296</c:v>
                </c:pt>
                <c:pt idx="12">
                  <c:v>42297</c:v>
                </c:pt>
                <c:pt idx="13">
                  <c:v>42298</c:v>
                </c:pt>
                <c:pt idx="14">
                  <c:v>42299</c:v>
                </c:pt>
                <c:pt idx="15">
                  <c:v>42300</c:v>
                </c:pt>
                <c:pt idx="16">
                  <c:v>42301</c:v>
                </c:pt>
                <c:pt idx="17">
                  <c:v>42302</c:v>
                </c:pt>
                <c:pt idx="18">
                  <c:v>42303</c:v>
                </c:pt>
                <c:pt idx="19">
                  <c:v>42304</c:v>
                </c:pt>
                <c:pt idx="20">
                  <c:v>42305</c:v>
                </c:pt>
                <c:pt idx="21">
                  <c:v>42306</c:v>
                </c:pt>
                <c:pt idx="22">
                  <c:v>42307</c:v>
                </c:pt>
                <c:pt idx="23">
                  <c:v>42308</c:v>
                </c:pt>
                <c:pt idx="24">
                  <c:v>42309</c:v>
                </c:pt>
                <c:pt idx="25">
                  <c:v>42310</c:v>
                </c:pt>
                <c:pt idx="26">
                  <c:v>42311</c:v>
                </c:pt>
                <c:pt idx="27">
                  <c:v>42312</c:v>
                </c:pt>
                <c:pt idx="28">
                  <c:v>42313</c:v>
                </c:pt>
                <c:pt idx="29">
                  <c:v>42314</c:v>
                </c:pt>
                <c:pt idx="30">
                  <c:v>42315</c:v>
                </c:pt>
                <c:pt idx="31">
                  <c:v>42316</c:v>
                </c:pt>
                <c:pt idx="32">
                  <c:v>42317</c:v>
                </c:pt>
                <c:pt idx="33">
                  <c:v>42318</c:v>
                </c:pt>
                <c:pt idx="34">
                  <c:v>42319</c:v>
                </c:pt>
                <c:pt idx="35">
                  <c:v>42320</c:v>
                </c:pt>
                <c:pt idx="36">
                  <c:v>42321</c:v>
                </c:pt>
                <c:pt idx="37">
                  <c:v>42322</c:v>
                </c:pt>
                <c:pt idx="38">
                  <c:v>42323</c:v>
                </c:pt>
                <c:pt idx="39">
                  <c:v>42324</c:v>
                </c:pt>
                <c:pt idx="40">
                  <c:v>42325</c:v>
                </c:pt>
                <c:pt idx="41">
                  <c:v>42326</c:v>
                </c:pt>
                <c:pt idx="42">
                  <c:v>42327</c:v>
                </c:pt>
                <c:pt idx="43">
                  <c:v>42328</c:v>
                </c:pt>
                <c:pt idx="44">
                  <c:v>42329</c:v>
                </c:pt>
                <c:pt idx="45">
                  <c:v>42330</c:v>
                </c:pt>
                <c:pt idx="46">
                  <c:v>42331</c:v>
                </c:pt>
                <c:pt idx="47">
                  <c:v>42332</c:v>
                </c:pt>
                <c:pt idx="48">
                  <c:v>42333</c:v>
                </c:pt>
                <c:pt idx="49">
                  <c:v>42334</c:v>
                </c:pt>
                <c:pt idx="50">
                  <c:v>42335</c:v>
                </c:pt>
                <c:pt idx="51">
                  <c:v>42336</c:v>
                </c:pt>
                <c:pt idx="52">
                  <c:v>42337</c:v>
                </c:pt>
                <c:pt idx="53">
                  <c:v>42338</c:v>
                </c:pt>
                <c:pt idx="54">
                  <c:v>42339</c:v>
                </c:pt>
                <c:pt idx="55">
                  <c:v>42340</c:v>
                </c:pt>
                <c:pt idx="56">
                  <c:v>42341</c:v>
                </c:pt>
                <c:pt idx="57">
                  <c:v>42342</c:v>
                </c:pt>
                <c:pt idx="58">
                  <c:v>42343</c:v>
                </c:pt>
                <c:pt idx="59">
                  <c:v>42344</c:v>
                </c:pt>
                <c:pt idx="60">
                  <c:v>42345</c:v>
                </c:pt>
                <c:pt idx="61">
                  <c:v>42346</c:v>
                </c:pt>
              </c:numCache>
            </c:numRef>
          </c:cat>
          <c:val>
            <c:numRef>
              <c:f>SimmsCreek!$C$2:$C$63</c:f>
              <c:numCache>
                <c:formatCode>0.0</c:formatCode>
                <c:ptCount val="62"/>
                <c:pt idx="0">
                  <c:v>13</c:v>
                </c:pt>
                <c:pt idx="1">
                  <c:v>13</c:v>
                </c:pt>
                <c:pt idx="2">
                  <c:v>13</c:v>
                </c:pt>
                <c:pt idx="3">
                  <c:v>7</c:v>
                </c:pt>
                <c:pt idx="4">
                  <c:v>11</c:v>
                </c:pt>
                <c:pt idx="5">
                  <c:v>11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 formatCode="0.00">
                  <c:v>12</c:v>
                </c:pt>
                <c:pt idx="10">
                  <c:v>11</c:v>
                </c:pt>
                <c:pt idx="11">
                  <c:v>12</c:v>
                </c:pt>
                <c:pt idx="12">
                  <c:v>7</c:v>
                </c:pt>
                <c:pt idx="13">
                  <c:v>12</c:v>
                </c:pt>
                <c:pt idx="14">
                  <c:v>9</c:v>
                </c:pt>
                <c:pt idx="15">
                  <c:v>8</c:v>
                </c:pt>
                <c:pt idx="16">
                  <c:v>5</c:v>
                </c:pt>
                <c:pt idx="17">
                  <c:v>8</c:v>
                </c:pt>
                <c:pt idx="18">
                  <c:v>8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10</c:v>
                </c:pt>
                <c:pt idx="23">
                  <c:v>11</c:v>
                </c:pt>
                <c:pt idx="24">
                  <c:v>5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6</c:v>
                </c:pt>
                <c:pt idx="29">
                  <c:v>8</c:v>
                </c:pt>
                <c:pt idx="30">
                  <c:v>10</c:v>
                </c:pt>
                <c:pt idx="31">
                  <c:v>4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7</c:v>
                </c:pt>
                <c:pt idx="36">
                  <c:v>7</c:v>
                </c:pt>
                <c:pt idx="37">
                  <c:v>4</c:v>
                </c:pt>
                <c:pt idx="38">
                  <c:v>4</c:v>
                </c:pt>
                <c:pt idx="39">
                  <c:v>3</c:v>
                </c:pt>
                <c:pt idx="40">
                  <c:v>4</c:v>
                </c:pt>
                <c:pt idx="41">
                  <c:v>2</c:v>
                </c:pt>
                <c:pt idx="42">
                  <c:v>1</c:v>
                </c:pt>
                <c:pt idx="43">
                  <c:v>-1</c:v>
                </c:pt>
                <c:pt idx="44">
                  <c:v>-1</c:v>
                </c:pt>
                <c:pt idx="45">
                  <c:v>2</c:v>
                </c:pt>
                <c:pt idx="46">
                  <c:v>4</c:v>
                </c:pt>
                <c:pt idx="47">
                  <c:v>2</c:v>
                </c:pt>
                <c:pt idx="48">
                  <c:v>-1</c:v>
                </c:pt>
                <c:pt idx="49">
                  <c:v>-2</c:v>
                </c:pt>
                <c:pt idx="50">
                  <c:v>-2</c:v>
                </c:pt>
                <c:pt idx="51">
                  <c:v>-2</c:v>
                </c:pt>
                <c:pt idx="52">
                  <c:v>-1</c:v>
                </c:pt>
                <c:pt idx="53">
                  <c:v>-1</c:v>
                </c:pt>
                <c:pt idx="54">
                  <c:v>5</c:v>
                </c:pt>
                <c:pt idx="55">
                  <c:v>8</c:v>
                </c:pt>
                <c:pt idx="56">
                  <c:v>8</c:v>
                </c:pt>
                <c:pt idx="57">
                  <c:v>4</c:v>
                </c:pt>
                <c:pt idx="58">
                  <c:v>8</c:v>
                </c:pt>
                <c:pt idx="59">
                  <c:v>8</c:v>
                </c:pt>
                <c:pt idx="60">
                  <c:v>5</c:v>
                </c:pt>
                <c:pt idx="6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34-43DF-A8E2-63E711773AF5}"/>
            </c:ext>
          </c:extLst>
        </c:ser>
        <c:ser>
          <c:idx val="1"/>
          <c:order val="1"/>
          <c:tx>
            <c:strRef>
              <c:f>SimmsCreek!$D$1</c:f>
              <c:strCache>
                <c:ptCount val="1"/>
                <c:pt idx="0">
                  <c:v>Water Temp</c:v>
                </c:pt>
              </c:strCache>
            </c:strRef>
          </c:tx>
          <c:cat>
            <c:numRef>
              <c:f>SimmsCreek!$A$2:$A$63</c:f>
              <c:numCache>
                <c:formatCode>[$-1009]d\-mmm\-yy;@</c:formatCode>
                <c:ptCount val="62"/>
                <c:pt idx="0">
                  <c:v>42285</c:v>
                </c:pt>
                <c:pt idx="1">
                  <c:v>42286</c:v>
                </c:pt>
                <c:pt idx="2">
                  <c:v>42287</c:v>
                </c:pt>
                <c:pt idx="3">
                  <c:v>42288</c:v>
                </c:pt>
                <c:pt idx="4">
                  <c:v>42289</c:v>
                </c:pt>
                <c:pt idx="5">
                  <c:v>42290</c:v>
                </c:pt>
                <c:pt idx="6">
                  <c:v>42291</c:v>
                </c:pt>
                <c:pt idx="7">
                  <c:v>42292</c:v>
                </c:pt>
                <c:pt idx="8">
                  <c:v>42293</c:v>
                </c:pt>
                <c:pt idx="9">
                  <c:v>42294</c:v>
                </c:pt>
                <c:pt idx="10">
                  <c:v>42295</c:v>
                </c:pt>
                <c:pt idx="11">
                  <c:v>42296</c:v>
                </c:pt>
                <c:pt idx="12">
                  <c:v>42297</c:v>
                </c:pt>
                <c:pt idx="13">
                  <c:v>42298</c:v>
                </c:pt>
                <c:pt idx="14">
                  <c:v>42299</c:v>
                </c:pt>
                <c:pt idx="15">
                  <c:v>42300</c:v>
                </c:pt>
                <c:pt idx="16">
                  <c:v>42301</c:v>
                </c:pt>
                <c:pt idx="17">
                  <c:v>42302</c:v>
                </c:pt>
                <c:pt idx="18">
                  <c:v>42303</c:v>
                </c:pt>
                <c:pt idx="19">
                  <c:v>42304</c:v>
                </c:pt>
                <c:pt idx="20">
                  <c:v>42305</c:v>
                </c:pt>
                <c:pt idx="21">
                  <c:v>42306</c:v>
                </c:pt>
                <c:pt idx="22">
                  <c:v>42307</c:v>
                </c:pt>
                <c:pt idx="23">
                  <c:v>42308</c:v>
                </c:pt>
                <c:pt idx="24">
                  <c:v>42309</c:v>
                </c:pt>
                <c:pt idx="25">
                  <c:v>42310</c:v>
                </c:pt>
                <c:pt idx="26">
                  <c:v>42311</c:v>
                </c:pt>
                <c:pt idx="27">
                  <c:v>42312</c:v>
                </c:pt>
                <c:pt idx="28">
                  <c:v>42313</c:v>
                </c:pt>
                <c:pt idx="29">
                  <c:v>42314</c:v>
                </c:pt>
                <c:pt idx="30">
                  <c:v>42315</c:v>
                </c:pt>
                <c:pt idx="31">
                  <c:v>42316</c:v>
                </c:pt>
                <c:pt idx="32">
                  <c:v>42317</c:v>
                </c:pt>
                <c:pt idx="33">
                  <c:v>42318</c:v>
                </c:pt>
                <c:pt idx="34">
                  <c:v>42319</c:v>
                </c:pt>
                <c:pt idx="35">
                  <c:v>42320</c:v>
                </c:pt>
                <c:pt idx="36">
                  <c:v>42321</c:v>
                </c:pt>
                <c:pt idx="37">
                  <c:v>42322</c:v>
                </c:pt>
                <c:pt idx="38">
                  <c:v>42323</c:v>
                </c:pt>
                <c:pt idx="39">
                  <c:v>42324</c:v>
                </c:pt>
                <c:pt idx="40">
                  <c:v>42325</c:v>
                </c:pt>
                <c:pt idx="41">
                  <c:v>42326</c:v>
                </c:pt>
                <c:pt idx="42">
                  <c:v>42327</c:v>
                </c:pt>
                <c:pt idx="43">
                  <c:v>42328</c:v>
                </c:pt>
                <c:pt idx="44">
                  <c:v>42329</c:v>
                </c:pt>
                <c:pt idx="45">
                  <c:v>42330</c:v>
                </c:pt>
                <c:pt idx="46">
                  <c:v>42331</c:v>
                </c:pt>
                <c:pt idx="47">
                  <c:v>42332</c:v>
                </c:pt>
                <c:pt idx="48">
                  <c:v>42333</c:v>
                </c:pt>
                <c:pt idx="49">
                  <c:v>42334</c:v>
                </c:pt>
                <c:pt idx="50">
                  <c:v>42335</c:v>
                </c:pt>
                <c:pt idx="51">
                  <c:v>42336</c:v>
                </c:pt>
                <c:pt idx="52">
                  <c:v>42337</c:v>
                </c:pt>
                <c:pt idx="53">
                  <c:v>42338</c:v>
                </c:pt>
                <c:pt idx="54">
                  <c:v>42339</c:v>
                </c:pt>
                <c:pt idx="55">
                  <c:v>42340</c:v>
                </c:pt>
                <c:pt idx="56">
                  <c:v>42341</c:v>
                </c:pt>
                <c:pt idx="57">
                  <c:v>42342</c:v>
                </c:pt>
                <c:pt idx="58">
                  <c:v>42343</c:v>
                </c:pt>
                <c:pt idx="59">
                  <c:v>42344</c:v>
                </c:pt>
                <c:pt idx="60">
                  <c:v>42345</c:v>
                </c:pt>
                <c:pt idx="61">
                  <c:v>42346</c:v>
                </c:pt>
              </c:numCache>
            </c:numRef>
          </c:cat>
          <c:val>
            <c:numRef>
              <c:f>SimmsCreek!$D$2:$D$63</c:f>
              <c:numCache>
                <c:formatCode>0.0</c:formatCode>
                <c:ptCount val="62"/>
                <c:pt idx="0">
                  <c:v>13.3</c:v>
                </c:pt>
                <c:pt idx="1">
                  <c:v>12.8</c:v>
                </c:pt>
                <c:pt idx="2">
                  <c:v>13.5</c:v>
                </c:pt>
                <c:pt idx="3">
                  <c:v>12.1</c:v>
                </c:pt>
                <c:pt idx="4">
                  <c:v>12.2</c:v>
                </c:pt>
                <c:pt idx="5">
                  <c:v>12.1</c:v>
                </c:pt>
                <c:pt idx="6">
                  <c:v>10.6</c:v>
                </c:pt>
                <c:pt idx="7">
                  <c:v>9.9</c:v>
                </c:pt>
                <c:pt idx="8">
                  <c:v>9.5</c:v>
                </c:pt>
                <c:pt idx="9">
                  <c:v>11.8</c:v>
                </c:pt>
                <c:pt idx="10">
                  <c:v>12.6</c:v>
                </c:pt>
                <c:pt idx="11">
                  <c:v>12.8</c:v>
                </c:pt>
                <c:pt idx="12">
                  <c:v>11.3</c:v>
                </c:pt>
                <c:pt idx="13">
                  <c:v>11.2</c:v>
                </c:pt>
                <c:pt idx="14">
                  <c:v>10.8</c:v>
                </c:pt>
                <c:pt idx="15">
                  <c:v>11.2</c:v>
                </c:pt>
                <c:pt idx="16">
                  <c:v>9.4</c:v>
                </c:pt>
                <c:pt idx="17">
                  <c:v>10.6</c:v>
                </c:pt>
                <c:pt idx="18">
                  <c:v>10.3</c:v>
                </c:pt>
                <c:pt idx="19">
                  <c:v>11.4</c:v>
                </c:pt>
                <c:pt idx="20">
                  <c:v>11.8</c:v>
                </c:pt>
                <c:pt idx="21">
                  <c:v>11.6</c:v>
                </c:pt>
                <c:pt idx="22">
                  <c:v>11.7</c:v>
                </c:pt>
                <c:pt idx="23">
                  <c:v>11.3</c:v>
                </c:pt>
                <c:pt idx="24">
                  <c:v>10.6</c:v>
                </c:pt>
                <c:pt idx="25">
                  <c:v>8.8000000000000007</c:v>
                </c:pt>
                <c:pt idx="26">
                  <c:v>8.5</c:v>
                </c:pt>
                <c:pt idx="27">
                  <c:v>7.2</c:v>
                </c:pt>
                <c:pt idx="28">
                  <c:v>9.4</c:v>
                </c:pt>
                <c:pt idx="29">
                  <c:v>9</c:v>
                </c:pt>
                <c:pt idx="30">
                  <c:v>9.9</c:v>
                </c:pt>
                <c:pt idx="31">
                  <c:v>8.8000000000000007</c:v>
                </c:pt>
                <c:pt idx="32">
                  <c:v>7.5</c:v>
                </c:pt>
                <c:pt idx="33">
                  <c:v>6.9</c:v>
                </c:pt>
                <c:pt idx="34">
                  <c:v>7</c:v>
                </c:pt>
                <c:pt idx="35">
                  <c:v>6.8</c:v>
                </c:pt>
                <c:pt idx="36">
                  <c:v>8</c:v>
                </c:pt>
                <c:pt idx="37">
                  <c:v>7.5</c:v>
                </c:pt>
                <c:pt idx="38">
                  <c:v>7.1</c:v>
                </c:pt>
                <c:pt idx="39">
                  <c:v>6.3</c:v>
                </c:pt>
                <c:pt idx="40">
                  <c:v>7.2</c:v>
                </c:pt>
                <c:pt idx="41">
                  <c:v>6.1</c:v>
                </c:pt>
                <c:pt idx="42">
                  <c:v>5</c:v>
                </c:pt>
                <c:pt idx="43">
                  <c:v>4.8</c:v>
                </c:pt>
                <c:pt idx="44">
                  <c:v>4.2</c:v>
                </c:pt>
                <c:pt idx="45">
                  <c:v>4.8</c:v>
                </c:pt>
                <c:pt idx="46">
                  <c:v>6.2</c:v>
                </c:pt>
                <c:pt idx="47">
                  <c:v>5.3</c:v>
                </c:pt>
                <c:pt idx="48">
                  <c:v>4.5999999999999996</c:v>
                </c:pt>
                <c:pt idx="49">
                  <c:v>2.8</c:v>
                </c:pt>
                <c:pt idx="50">
                  <c:v>2.8</c:v>
                </c:pt>
                <c:pt idx="51">
                  <c:v>2.1</c:v>
                </c:pt>
                <c:pt idx="52">
                  <c:v>3.6</c:v>
                </c:pt>
                <c:pt idx="53">
                  <c:v>4</c:v>
                </c:pt>
                <c:pt idx="54">
                  <c:v>5.3</c:v>
                </c:pt>
                <c:pt idx="55">
                  <c:v>7.3</c:v>
                </c:pt>
                <c:pt idx="56">
                  <c:v>7.9</c:v>
                </c:pt>
                <c:pt idx="57">
                  <c:v>6.3</c:v>
                </c:pt>
                <c:pt idx="58">
                  <c:v>8.3000000000000007</c:v>
                </c:pt>
                <c:pt idx="59">
                  <c:v>8.1</c:v>
                </c:pt>
                <c:pt idx="60">
                  <c:v>7.5</c:v>
                </c:pt>
                <c:pt idx="61">
                  <c:v>8.8000000000000007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34-43DF-A8E2-63E711773AF5}"/>
            </c:ext>
          </c:extLst>
        </c:ser>
        <c:ser>
          <c:idx val="2"/>
          <c:order val="2"/>
          <c:tx>
            <c:strRef>
              <c:f>SimmsCreek!$E$1</c:f>
              <c:strCache>
                <c:ptCount val="1"/>
                <c:pt idx="0">
                  <c:v>pH</c:v>
                </c:pt>
              </c:strCache>
            </c:strRef>
          </c:tx>
          <c:cat>
            <c:numRef>
              <c:f>SimmsCreek!$A$2:$A$63</c:f>
              <c:numCache>
                <c:formatCode>[$-1009]d\-mmm\-yy;@</c:formatCode>
                <c:ptCount val="62"/>
                <c:pt idx="0">
                  <c:v>42285</c:v>
                </c:pt>
                <c:pt idx="1">
                  <c:v>42286</c:v>
                </c:pt>
                <c:pt idx="2">
                  <c:v>42287</c:v>
                </c:pt>
                <c:pt idx="3">
                  <c:v>42288</c:v>
                </c:pt>
                <c:pt idx="4">
                  <c:v>42289</c:v>
                </c:pt>
                <c:pt idx="5">
                  <c:v>42290</c:v>
                </c:pt>
                <c:pt idx="6">
                  <c:v>42291</c:v>
                </c:pt>
                <c:pt idx="7">
                  <c:v>42292</c:v>
                </c:pt>
                <c:pt idx="8">
                  <c:v>42293</c:v>
                </c:pt>
                <c:pt idx="9">
                  <c:v>42294</c:v>
                </c:pt>
                <c:pt idx="10">
                  <c:v>42295</c:v>
                </c:pt>
                <c:pt idx="11">
                  <c:v>42296</c:v>
                </c:pt>
                <c:pt idx="12">
                  <c:v>42297</c:v>
                </c:pt>
                <c:pt idx="13">
                  <c:v>42298</c:v>
                </c:pt>
                <c:pt idx="14">
                  <c:v>42299</c:v>
                </c:pt>
                <c:pt idx="15">
                  <c:v>42300</c:v>
                </c:pt>
                <c:pt idx="16">
                  <c:v>42301</c:v>
                </c:pt>
                <c:pt idx="17">
                  <c:v>42302</c:v>
                </c:pt>
                <c:pt idx="18">
                  <c:v>42303</c:v>
                </c:pt>
                <c:pt idx="19">
                  <c:v>42304</c:v>
                </c:pt>
                <c:pt idx="20">
                  <c:v>42305</c:v>
                </c:pt>
                <c:pt idx="21">
                  <c:v>42306</c:v>
                </c:pt>
                <c:pt idx="22">
                  <c:v>42307</c:v>
                </c:pt>
                <c:pt idx="23">
                  <c:v>42308</c:v>
                </c:pt>
                <c:pt idx="24">
                  <c:v>42309</c:v>
                </c:pt>
                <c:pt idx="25">
                  <c:v>42310</c:v>
                </c:pt>
                <c:pt idx="26">
                  <c:v>42311</c:v>
                </c:pt>
                <c:pt idx="27">
                  <c:v>42312</c:v>
                </c:pt>
                <c:pt idx="28">
                  <c:v>42313</c:v>
                </c:pt>
                <c:pt idx="29">
                  <c:v>42314</c:v>
                </c:pt>
                <c:pt idx="30">
                  <c:v>42315</c:v>
                </c:pt>
                <c:pt idx="31">
                  <c:v>42316</c:v>
                </c:pt>
                <c:pt idx="32">
                  <c:v>42317</c:v>
                </c:pt>
                <c:pt idx="33">
                  <c:v>42318</c:v>
                </c:pt>
                <c:pt idx="34">
                  <c:v>42319</c:v>
                </c:pt>
                <c:pt idx="35">
                  <c:v>42320</c:v>
                </c:pt>
                <c:pt idx="36">
                  <c:v>42321</c:v>
                </c:pt>
                <c:pt idx="37">
                  <c:v>42322</c:v>
                </c:pt>
                <c:pt idx="38">
                  <c:v>42323</c:v>
                </c:pt>
                <c:pt idx="39">
                  <c:v>42324</c:v>
                </c:pt>
                <c:pt idx="40">
                  <c:v>42325</c:v>
                </c:pt>
                <c:pt idx="41">
                  <c:v>42326</c:v>
                </c:pt>
                <c:pt idx="42">
                  <c:v>42327</c:v>
                </c:pt>
                <c:pt idx="43">
                  <c:v>42328</c:v>
                </c:pt>
                <c:pt idx="44">
                  <c:v>42329</c:v>
                </c:pt>
                <c:pt idx="45">
                  <c:v>42330</c:v>
                </c:pt>
                <c:pt idx="46">
                  <c:v>42331</c:v>
                </c:pt>
                <c:pt idx="47">
                  <c:v>42332</c:v>
                </c:pt>
                <c:pt idx="48">
                  <c:v>42333</c:v>
                </c:pt>
                <c:pt idx="49">
                  <c:v>42334</c:v>
                </c:pt>
                <c:pt idx="50">
                  <c:v>42335</c:v>
                </c:pt>
                <c:pt idx="51">
                  <c:v>42336</c:v>
                </c:pt>
                <c:pt idx="52">
                  <c:v>42337</c:v>
                </c:pt>
                <c:pt idx="53">
                  <c:v>42338</c:v>
                </c:pt>
                <c:pt idx="54">
                  <c:v>42339</c:v>
                </c:pt>
                <c:pt idx="55">
                  <c:v>42340</c:v>
                </c:pt>
                <c:pt idx="56">
                  <c:v>42341</c:v>
                </c:pt>
                <c:pt idx="57">
                  <c:v>42342</c:v>
                </c:pt>
                <c:pt idx="58">
                  <c:v>42343</c:v>
                </c:pt>
                <c:pt idx="59">
                  <c:v>42344</c:v>
                </c:pt>
                <c:pt idx="60">
                  <c:v>42345</c:v>
                </c:pt>
                <c:pt idx="61">
                  <c:v>42346</c:v>
                </c:pt>
              </c:numCache>
            </c:numRef>
          </c:cat>
          <c:val>
            <c:numRef>
              <c:f>SimmsCreek!$E$2:$E$63</c:f>
              <c:numCache>
                <c:formatCode>0.0</c:formatCode>
                <c:ptCount val="62"/>
                <c:pt idx="0">
                  <c:v>8.6999999999999993</c:v>
                </c:pt>
                <c:pt idx="1">
                  <c:v>7.7</c:v>
                </c:pt>
                <c:pt idx="2">
                  <c:v>7.8</c:v>
                </c:pt>
                <c:pt idx="3">
                  <c:v>8.1</c:v>
                </c:pt>
                <c:pt idx="4">
                  <c:v>8.1</c:v>
                </c:pt>
                <c:pt idx="5">
                  <c:v>8.1999999999999993</c:v>
                </c:pt>
                <c:pt idx="6">
                  <c:v>8.3000000000000007</c:v>
                </c:pt>
                <c:pt idx="7">
                  <c:v>8.1999999999999993</c:v>
                </c:pt>
                <c:pt idx="8">
                  <c:v>8.1</c:v>
                </c:pt>
                <c:pt idx="9">
                  <c:v>8</c:v>
                </c:pt>
                <c:pt idx="10">
                  <c:v>8.1</c:v>
                </c:pt>
                <c:pt idx="11">
                  <c:v>8.1999999999999993</c:v>
                </c:pt>
                <c:pt idx="12">
                  <c:v>8.1999999999999993</c:v>
                </c:pt>
                <c:pt idx="13">
                  <c:v>8</c:v>
                </c:pt>
                <c:pt idx="14">
                  <c:v>8.1</c:v>
                </c:pt>
                <c:pt idx="15">
                  <c:v>8.1999999999999993</c:v>
                </c:pt>
                <c:pt idx="16">
                  <c:v>8.4</c:v>
                </c:pt>
                <c:pt idx="17">
                  <c:v>8.1999999999999993</c:v>
                </c:pt>
                <c:pt idx="18">
                  <c:v>8.3000000000000007</c:v>
                </c:pt>
                <c:pt idx="19">
                  <c:v>8.4</c:v>
                </c:pt>
                <c:pt idx="20">
                  <c:v>8.4</c:v>
                </c:pt>
                <c:pt idx="21">
                  <c:v>8.3000000000000007</c:v>
                </c:pt>
                <c:pt idx="22">
                  <c:v>8.4</c:v>
                </c:pt>
                <c:pt idx="23">
                  <c:v>8.3000000000000007</c:v>
                </c:pt>
                <c:pt idx="24">
                  <c:v>8.1999999999999993</c:v>
                </c:pt>
                <c:pt idx="25">
                  <c:v>8.1</c:v>
                </c:pt>
                <c:pt idx="26">
                  <c:v>8.1999999999999993</c:v>
                </c:pt>
                <c:pt idx="27">
                  <c:v>8.1999999999999993</c:v>
                </c:pt>
                <c:pt idx="28">
                  <c:v>8.3000000000000007</c:v>
                </c:pt>
                <c:pt idx="29">
                  <c:v>8.4</c:v>
                </c:pt>
                <c:pt idx="30">
                  <c:v>8</c:v>
                </c:pt>
                <c:pt idx="31">
                  <c:v>8.1999999999999993</c:v>
                </c:pt>
                <c:pt idx="32">
                  <c:v>8.1</c:v>
                </c:pt>
                <c:pt idx="33">
                  <c:v>8.3000000000000007</c:v>
                </c:pt>
                <c:pt idx="34">
                  <c:v>8.1</c:v>
                </c:pt>
                <c:pt idx="35">
                  <c:v>8.3000000000000007</c:v>
                </c:pt>
                <c:pt idx="36">
                  <c:v>8.1999999999999993</c:v>
                </c:pt>
                <c:pt idx="37">
                  <c:v>8.3000000000000007</c:v>
                </c:pt>
                <c:pt idx="38">
                  <c:v>8.1999999999999993</c:v>
                </c:pt>
                <c:pt idx="39">
                  <c:v>8.4</c:v>
                </c:pt>
                <c:pt idx="40">
                  <c:v>8.4</c:v>
                </c:pt>
                <c:pt idx="41">
                  <c:v>8.3000000000000007</c:v>
                </c:pt>
                <c:pt idx="42">
                  <c:v>8.1</c:v>
                </c:pt>
                <c:pt idx="43">
                  <c:v>8.3000000000000007</c:v>
                </c:pt>
                <c:pt idx="44">
                  <c:v>8.1</c:v>
                </c:pt>
                <c:pt idx="45">
                  <c:v>8.1</c:v>
                </c:pt>
                <c:pt idx="46">
                  <c:v>8.1</c:v>
                </c:pt>
                <c:pt idx="47">
                  <c:v>7.8</c:v>
                </c:pt>
                <c:pt idx="48">
                  <c:v>8.1</c:v>
                </c:pt>
                <c:pt idx="49">
                  <c:v>8.1</c:v>
                </c:pt>
                <c:pt idx="50">
                  <c:v>8</c:v>
                </c:pt>
                <c:pt idx="51">
                  <c:v>8.5</c:v>
                </c:pt>
                <c:pt idx="52">
                  <c:v>8.6</c:v>
                </c:pt>
                <c:pt idx="53">
                  <c:v>8</c:v>
                </c:pt>
                <c:pt idx="54">
                  <c:v>7.9</c:v>
                </c:pt>
                <c:pt idx="55">
                  <c:v>7.9</c:v>
                </c:pt>
                <c:pt idx="56">
                  <c:v>7.8</c:v>
                </c:pt>
                <c:pt idx="57">
                  <c:v>8</c:v>
                </c:pt>
                <c:pt idx="58">
                  <c:v>8.1999999999999993</c:v>
                </c:pt>
                <c:pt idx="59">
                  <c:v>7.8</c:v>
                </c:pt>
                <c:pt idx="60">
                  <c:v>8.3000000000000007</c:v>
                </c:pt>
                <c:pt idx="61">
                  <c:v>8.4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34-43DF-A8E2-63E711773AF5}"/>
            </c:ext>
          </c:extLst>
        </c:ser>
        <c:ser>
          <c:idx val="3"/>
          <c:order val="3"/>
          <c:tx>
            <c:strRef>
              <c:f>SimmsCreek!$F$1</c:f>
              <c:strCache>
                <c:ptCount val="1"/>
                <c:pt idx="0">
                  <c:v>DO</c:v>
                </c:pt>
              </c:strCache>
            </c:strRef>
          </c:tx>
          <c:cat>
            <c:numRef>
              <c:f>SimmsCreek!$A$2:$A$63</c:f>
              <c:numCache>
                <c:formatCode>[$-1009]d\-mmm\-yy;@</c:formatCode>
                <c:ptCount val="62"/>
                <c:pt idx="0">
                  <c:v>42285</c:v>
                </c:pt>
                <c:pt idx="1">
                  <c:v>42286</c:v>
                </c:pt>
                <c:pt idx="2">
                  <c:v>42287</c:v>
                </c:pt>
                <c:pt idx="3">
                  <c:v>42288</c:v>
                </c:pt>
                <c:pt idx="4">
                  <c:v>42289</c:v>
                </c:pt>
                <c:pt idx="5">
                  <c:v>42290</c:v>
                </c:pt>
                <c:pt idx="6">
                  <c:v>42291</c:v>
                </c:pt>
                <c:pt idx="7">
                  <c:v>42292</c:v>
                </c:pt>
                <c:pt idx="8">
                  <c:v>42293</c:v>
                </c:pt>
                <c:pt idx="9">
                  <c:v>42294</c:v>
                </c:pt>
                <c:pt idx="10">
                  <c:v>42295</c:v>
                </c:pt>
                <c:pt idx="11">
                  <c:v>42296</c:v>
                </c:pt>
                <c:pt idx="12">
                  <c:v>42297</c:v>
                </c:pt>
                <c:pt idx="13">
                  <c:v>42298</c:v>
                </c:pt>
                <c:pt idx="14">
                  <c:v>42299</c:v>
                </c:pt>
                <c:pt idx="15">
                  <c:v>42300</c:v>
                </c:pt>
                <c:pt idx="16">
                  <c:v>42301</c:v>
                </c:pt>
                <c:pt idx="17">
                  <c:v>42302</c:v>
                </c:pt>
                <c:pt idx="18">
                  <c:v>42303</c:v>
                </c:pt>
                <c:pt idx="19">
                  <c:v>42304</c:v>
                </c:pt>
                <c:pt idx="20">
                  <c:v>42305</c:v>
                </c:pt>
                <c:pt idx="21">
                  <c:v>42306</c:v>
                </c:pt>
                <c:pt idx="22">
                  <c:v>42307</c:v>
                </c:pt>
                <c:pt idx="23">
                  <c:v>42308</c:v>
                </c:pt>
                <c:pt idx="24">
                  <c:v>42309</c:v>
                </c:pt>
                <c:pt idx="25">
                  <c:v>42310</c:v>
                </c:pt>
                <c:pt idx="26">
                  <c:v>42311</c:v>
                </c:pt>
                <c:pt idx="27">
                  <c:v>42312</c:v>
                </c:pt>
                <c:pt idx="28">
                  <c:v>42313</c:v>
                </c:pt>
                <c:pt idx="29">
                  <c:v>42314</c:v>
                </c:pt>
                <c:pt idx="30">
                  <c:v>42315</c:v>
                </c:pt>
                <c:pt idx="31">
                  <c:v>42316</c:v>
                </c:pt>
                <c:pt idx="32">
                  <c:v>42317</c:v>
                </c:pt>
                <c:pt idx="33">
                  <c:v>42318</c:v>
                </c:pt>
                <c:pt idx="34">
                  <c:v>42319</c:v>
                </c:pt>
                <c:pt idx="35">
                  <c:v>42320</c:v>
                </c:pt>
                <c:pt idx="36">
                  <c:v>42321</c:v>
                </c:pt>
                <c:pt idx="37">
                  <c:v>42322</c:v>
                </c:pt>
                <c:pt idx="38">
                  <c:v>42323</c:v>
                </c:pt>
                <c:pt idx="39">
                  <c:v>42324</c:v>
                </c:pt>
                <c:pt idx="40">
                  <c:v>42325</c:v>
                </c:pt>
                <c:pt idx="41">
                  <c:v>42326</c:v>
                </c:pt>
                <c:pt idx="42">
                  <c:v>42327</c:v>
                </c:pt>
                <c:pt idx="43">
                  <c:v>42328</c:v>
                </c:pt>
                <c:pt idx="44">
                  <c:v>42329</c:v>
                </c:pt>
                <c:pt idx="45">
                  <c:v>42330</c:v>
                </c:pt>
                <c:pt idx="46">
                  <c:v>42331</c:v>
                </c:pt>
                <c:pt idx="47">
                  <c:v>42332</c:v>
                </c:pt>
                <c:pt idx="48">
                  <c:v>42333</c:v>
                </c:pt>
                <c:pt idx="49">
                  <c:v>42334</c:v>
                </c:pt>
                <c:pt idx="50">
                  <c:v>42335</c:v>
                </c:pt>
                <c:pt idx="51">
                  <c:v>42336</c:v>
                </c:pt>
                <c:pt idx="52">
                  <c:v>42337</c:v>
                </c:pt>
                <c:pt idx="53">
                  <c:v>42338</c:v>
                </c:pt>
                <c:pt idx="54">
                  <c:v>42339</c:v>
                </c:pt>
                <c:pt idx="55">
                  <c:v>42340</c:v>
                </c:pt>
                <c:pt idx="56">
                  <c:v>42341</c:v>
                </c:pt>
                <c:pt idx="57">
                  <c:v>42342</c:v>
                </c:pt>
                <c:pt idx="58">
                  <c:v>42343</c:v>
                </c:pt>
                <c:pt idx="59">
                  <c:v>42344</c:v>
                </c:pt>
                <c:pt idx="60">
                  <c:v>42345</c:v>
                </c:pt>
                <c:pt idx="61">
                  <c:v>42346</c:v>
                </c:pt>
              </c:numCache>
            </c:numRef>
          </c:cat>
          <c:val>
            <c:numRef>
              <c:f>SimmsCreek!$F$2:$F$63</c:f>
              <c:numCache>
                <c:formatCode>0.00</c:formatCode>
                <c:ptCount val="62"/>
                <c:pt idx="0">
                  <c:v>8.02</c:v>
                </c:pt>
                <c:pt idx="1">
                  <c:v>7.98</c:v>
                </c:pt>
                <c:pt idx="2">
                  <c:v>7.73</c:v>
                </c:pt>
                <c:pt idx="3">
                  <c:v>8.2100000000000009</c:v>
                </c:pt>
                <c:pt idx="4">
                  <c:v>8.51</c:v>
                </c:pt>
                <c:pt idx="5">
                  <c:v>8.31</c:v>
                </c:pt>
                <c:pt idx="6">
                  <c:v>8.59</c:v>
                </c:pt>
                <c:pt idx="7">
                  <c:v>8.6</c:v>
                </c:pt>
                <c:pt idx="8">
                  <c:v>8.64</c:v>
                </c:pt>
                <c:pt idx="9">
                  <c:v>8.1</c:v>
                </c:pt>
                <c:pt idx="10">
                  <c:v>7.8</c:v>
                </c:pt>
                <c:pt idx="11">
                  <c:v>7.75</c:v>
                </c:pt>
                <c:pt idx="12">
                  <c:v>8.15</c:v>
                </c:pt>
                <c:pt idx="13">
                  <c:v>8.1300000000000008</c:v>
                </c:pt>
                <c:pt idx="14">
                  <c:v>8.1300000000000008</c:v>
                </c:pt>
                <c:pt idx="15">
                  <c:v>8.1999999999999993</c:v>
                </c:pt>
                <c:pt idx="16">
                  <c:v>8.61</c:v>
                </c:pt>
                <c:pt idx="17">
                  <c:v>8.8699999999999992</c:v>
                </c:pt>
                <c:pt idx="18">
                  <c:v>9.6</c:v>
                </c:pt>
                <c:pt idx="19">
                  <c:v>8.08</c:v>
                </c:pt>
                <c:pt idx="20">
                  <c:v>7.73</c:v>
                </c:pt>
                <c:pt idx="21">
                  <c:v>7.26</c:v>
                </c:pt>
                <c:pt idx="22">
                  <c:v>8.92</c:v>
                </c:pt>
                <c:pt idx="23">
                  <c:v>7.7</c:v>
                </c:pt>
                <c:pt idx="24">
                  <c:v>8.56</c:v>
                </c:pt>
                <c:pt idx="25">
                  <c:v>8.9499999999999993</c:v>
                </c:pt>
                <c:pt idx="26">
                  <c:v>9.59</c:v>
                </c:pt>
                <c:pt idx="27">
                  <c:v>9.35</c:v>
                </c:pt>
                <c:pt idx="28">
                  <c:v>9.11</c:v>
                </c:pt>
                <c:pt idx="29">
                  <c:v>9.5299999999999994</c:v>
                </c:pt>
                <c:pt idx="30">
                  <c:v>10.8</c:v>
                </c:pt>
                <c:pt idx="31">
                  <c:v>10.1</c:v>
                </c:pt>
                <c:pt idx="32">
                  <c:v>10.199999999999999</c:v>
                </c:pt>
                <c:pt idx="33">
                  <c:v>14.7</c:v>
                </c:pt>
                <c:pt idx="34">
                  <c:v>9.6</c:v>
                </c:pt>
                <c:pt idx="35">
                  <c:v>10.3</c:v>
                </c:pt>
                <c:pt idx="36">
                  <c:v>11.2</c:v>
                </c:pt>
                <c:pt idx="37">
                  <c:v>13.4</c:v>
                </c:pt>
                <c:pt idx="38">
                  <c:v>10.5</c:v>
                </c:pt>
                <c:pt idx="39">
                  <c:v>10.199999999999999</c:v>
                </c:pt>
                <c:pt idx="40">
                  <c:v>10.7</c:v>
                </c:pt>
                <c:pt idx="41">
                  <c:v>10.1</c:v>
                </c:pt>
                <c:pt idx="42">
                  <c:v>13.6</c:v>
                </c:pt>
                <c:pt idx="43">
                  <c:v>12.4</c:v>
                </c:pt>
                <c:pt idx="44">
                  <c:v>13</c:v>
                </c:pt>
                <c:pt idx="45">
                  <c:v>13.6</c:v>
                </c:pt>
                <c:pt idx="46">
                  <c:v>10.9</c:v>
                </c:pt>
                <c:pt idx="47">
                  <c:v>11.5</c:v>
                </c:pt>
                <c:pt idx="48">
                  <c:v>12.9</c:v>
                </c:pt>
                <c:pt idx="49">
                  <c:v>15</c:v>
                </c:pt>
                <c:pt idx="50">
                  <c:v>12.8</c:v>
                </c:pt>
                <c:pt idx="51">
                  <c:v>13.8</c:v>
                </c:pt>
                <c:pt idx="52">
                  <c:v>14.2</c:v>
                </c:pt>
                <c:pt idx="53">
                  <c:v>13</c:v>
                </c:pt>
                <c:pt idx="54">
                  <c:v>11.3</c:v>
                </c:pt>
                <c:pt idx="55">
                  <c:v>11.9</c:v>
                </c:pt>
                <c:pt idx="56">
                  <c:v>10.5</c:v>
                </c:pt>
                <c:pt idx="57">
                  <c:v>12.1</c:v>
                </c:pt>
                <c:pt idx="58">
                  <c:v>11.4</c:v>
                </c:pt>
                <c:pt idx="59">
                  <c:v>11.9</c:v>
                </c:pt>
                <c:pt idx="60">
                  <c:v>11</c:v>
                </c:pt>
                <c:pt idx="61">
                  <c:v>11.7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A34-43DF-A8E2-63E711773AF5}"/>
            </c:ext>
          </c:extLst>
        </c:ser>
        <c:ser>
          <c:idx val="4"/>
          <c:order val="4"/>
          <c:tx>
            <c:strRef>
              <c:f>SimmsCreek!$G$1</c:f>
              <c:strCache>
                <c:ptCount val="1"/>
                <c:pt idx="0">
                  <c:v>TDS</c:v>
                </c:pt>
              </c:strCache>
            </c:strRef>
          </c:tx>
          <c:cat>
            <c:numRef>
              <c:f>SimmsCreek!$A$2:$A$63</c:f>
              <c:numCache>
                <c:formatCode>[$-1009]d\-mmm\-yy;@</c:formatCode>
                <c:ptCount val="62"/>
                <c:pt idx="0">
                  <c:v>42285</c:v>
                </c:pt>
                <c:pt idx="1">
                  <c:v>42286</c:v>
                </c:pt>
                <c:pt idx="2">
                  <c:v>42287</c:v>
                </c:pt>
                <c:pt idx="3">
                  <c:v>42288</c:v>
                </c:pt>
                <c:pt idx="4">
                  <c:v>42289</c:v>
                </c:pt>
                <c:pt idx="5">
                  <c:v>42290</c:v>
                </c:pt>
                <c:pt idx="6">
                  <c:v>42291</c:v>
                </c:pt>
                <c:pt idx="7">
                  <c:v>42292</c:v>
                </c:pt>
                <c:pt idx="8">
                  <c:v>42293</c:v>
                </c:pt>
                <c:pt idx="9">
                  <c:v>42294</c:v>
                </c:pt>
                <c:pt idx="10">
                  <c:v>42295</c:v>
                </c:pt>
                <c:pt idx="11">
                  <c:v>42296</c:v>
                </c:pt>
                <c:pt idx="12">
                  <c:v>42297</c:v>
                </c:pt>
                <c:pt idx="13">
                  <c:v>42298</c:v>
                </c:pt>
                <c:pt idx="14">
                  <c:v>42299</c:v>
                </c:pt>
                <c:pt idx="15">
                  <c:v>42300</c:v>
                </c:pt>
                <c:pt idx="16">
                  <c:v>42301</c:v>
                </c:pt>
                <c:pt idx="17">
                  <c:v>42302</c:v>
                </c:pt>
                <c:pt idx="18">
                  <c:v>42303</c:v>
                </c:pt>
                <c:pt idx="19">
                  <c:v>42304</c:v>
                </c:pt>
                <c:pt idx="20">
                  <c:v>42305</c:v>
                </c:pt>
                <c:pt idx="21">
                  <c:v>42306</c:v>
                </c:pt>
                <c:pt idx="22">
                  <c:v>42307</c:v>
                </c:pt>
                <c:pt idx="23">
                  <c:v>42308</c:v>
                </c:pt>
                <c:pt idx="24">
                  <c:v>42309</c:v>
                </c:pt>
                <c:pt idx="25">
                  <c:v>42310</c:v>
                </c:pt>
                <c:pt idx="26">
                  <c:v>42311</c:v>
                </c:pt>
                <c:pt idx="27">
                  <c:v>42312</c:v>
                </c:pt>
                <c:pt idx="28">
                  <c:v>42313</c:v>
                </c:pt>
                <c:pt idx="29">
                  <c:v>42314</c:v>
                </c:pt>
                <c:pt idx="30">
                  <c:v>42315</c:v>
                </c:pt>
                <c:pt idx="31">
                  <c:v>42316</c:v>
                </c:pt>
                <c:pt idx="32">
                  <c:v>42317</c:v>
                </c:pt>
                <c:pt idx="33">
                  <c:v>42318</c:v>
                </c:pt>
                <c:pt idx="34">
                  <c:v>42319</c:v>
                </c:pt>
                <c:pt idx="35">
                  <c:v>42320</c:v>
                </c:pt>
                <c:pt idx="36">
                  <c:v>42321</c:v>
                </c:pt>
                <c:pt idx="37">
                  <c:v>42322</c:v>
                </c:pt>
                <c:pt idx="38">
                  <c:v>42323</c:v>
                </c:pt>
                <c:pt idx="39">
                  <c:v>42324</c:v>
                </c:pt>
                <c:pt idx="40">
                  <c:v>42325</c:v>
                </c:pt>
                <c:pt idx="41">
                  <c:v>42326</c:v>
                </c:pt>
                <c:pt idx="42">
                  <c:v>42327</c:v>
                </c:pt>
                <c:pt idx="43">
                  <c:v>42328</c:v>
                </c:pt>
                <c:pt idx="44">
                  <c:v>42329</c:v>
                </c:pt>
                <c:pt idx="45">
                  <c:v>42330</c:v>
                </c:pt>
                <c:pt idx="46">
                  <c:v>42331</c:v>
                </c:pt>
                <c:pt idx="47">
                  <c:v>42332</c:v>
                </c:pt>
                <c:pt idx="48">
                  <c:v>42333</c:v>
                </c:pt>
                <c:pt idx="49">
                  <c:v>42334</c:v>
                </c:pt>
                <c:pt idx="50">
                  <c:v>42335</c:v>
                </c:pt>
                <c:pt idx="51">
                  <c:v>42336</c:v>
                </c:pt>
                <c:pt idx="52">
                  <c:v>42337</c:v>
                </c:pt>
                <c:pt idx="53">
                  <c:v>42338</c:v>
                </c:pt>
                <c:pt idx="54">
                  <c:v>42339</c:v>
                </c:pt>
                <c:pt idx="55">
                  <c:v>42340</c:v>
                </c:pt>
                <c:pt idx="56">
                  <c:v>42341</c:v>
                </c:pt>
                <c:pt idx="57">
                  <c:v>42342</c:v>
                </c:pt>
                <c:pt idx="58">
                  <c:v>42343</c:v>
                </c:pt>
                <c:pt idx="59">
                  <c:v>42344</c:v>
                </c:pt>
                <c:pt idx="60">
                  <c:v>42345</c:v>
                </c:pt>
                <c:pt idx="61">
                  <c:v>42346</c:v>
                </c:pt>
              </c:numCache>
            </c:numRef>
          </c:cat>
          <c:val>
            <c:numRef>
              <c:f>SimmsCreek!$G$2:$G$63</c:f>
              <c:numCache>
                <c:formatCode>0</c:formatCode>
                <c:ptCount val="62"/>
                <c:pt idx="0">
                  <c:v>90</c:v>
                </c:pt>
                <c:pt idx="1">
                  <c:v>120</c:v>
                </c:pt>
                <c:pt idx="2">
                  <c:v>130</c:v>
                </c:pt>
                <c:pt idx="3">
                  <c:v>110</c:v>
                </c:pt>
                <c:pt idx="4">
                  <c:v>60</c:v>
                </c:pt>
                <c:pt idx="5">
                  <c:v>110</c:v>
                </c:pt>
                <c:pt idx="6">
                  <c:v>130</c:v>
                </c:pt>
                <c:pt idx="7">
                  <c:v>140</c:v>
                </c:pt>
                <c:pt idx="8">
                  <c:v>140</c:v>
                </c:pt>
                <c:pt idx="9" formatCode="0.00">
                  <c:v>130</c:v>
                </c:pt>
                <c:pt idx="10">
                  <c:v>110</c:v>
                </c:pt>
                <c:pt idx="11">
                  <c:v>110</c:v>
                </c:pt>
                <c:pt idx="12">
                  <c:v>110</c:v>
                </c:pt>
                <c:pt idx="13">
                  <c:v>130</c:v>
                </c:pt>
                <c:pt idx="14">
                  <c:v>140</c:v>
                </c:pt>
                <c:pt idx="15">
                  <c:v>140</c:v>
                </c:pt>
                <c:pt idx="16">
                  <c:v>140</c:v>
                </c:pt>
                <c:pt idx="17">
                  <c:v>140</c:v>
                </c:pt>
                <c:pt idx="18">
                  <c:v>140</c:v>
                </c:pt>
                <c:pt idx="19">
                  <c:v>130</c:v>
                </c:pt>
                <c:pt idx="20">
                  <c:v>130</c:v>
                </c:pt>
                <c:pt idx="21">
                  <c:v>100</c:v>
                </c:pt>
                <c:pt idx="22">
                  <c:v>90</c:v>
                </c:pt>
                <c:pt idx="23">
                  <c:v>80</c:v>
                </c:pt>
                <c:pt idx="24">
                  <c:v>80</c:v>
                </c:pt>
                <c:pt idx="25">
                  <c:v>90</c:v>
                </c:pt>
                <c:pt idx="26">
                  <c:v>100</c:v>
                </c:pt>
                <c:pt idx="27">
                  <c:v>110</c:v>
                </c:pt>
                <c:pt idx="28">
                  <c:v>130</c:v>
                </c:pt>
                <c:pt idx="29">
                  <c:v>90</c:v>
                </c:pt>
                <c:pt idx="30">
                  <c:v>70</c:v>
                </c:pt>
                <c:pt idx="31">
                  <c:v>80</c:v>
                </c:pt>
                <c:pt idx="32">
                  <c:v>90</c:v>
                </c:pt>
                <c:pt idx="33">
                  <c:v>100</c:v>
                </c:pt>
                <c:pt idx="34">
                  <c:v>100</c:v>
                </c:pt>
                <c:pt idx="35">
                  <c:v>90</c:v>
                </c:pt>
                <c:pt idx="36">
                  <c:v>80</c:v>
                </c:pt>
                <c:pt idx="37">
                  <c:v>90</c:v>
                </c:pt>
                <c:pt idx="38">
                  <c:v>90</c:v>
                </c:pt>
                <c:pt idx="39">
                  <c:v>90</c:v>
                </c:pt>
                <c:pt idx="40">
                  <c:v>60</c:v>
                </c:pt>
                <c:pt idx="41">
                  <c:v>60</c:v>
                </c:pt>
                <c:pt idx="42">
                  <c:v>90</c:v>
                </c:pt>
                <c:pt idx="43">
                  <c:v>70</c:v>
                </c:pt>
                <c:pt idx="44">
                  <c:v>70</c:v>
                </c:pt>
                <c:pt idx="45">
                  <c:v>80</c:v>
                </c:pt>
                <c:pt idx="46">
                  <c:v>80</c:v>
                </c:pt>
                <c:pt idx="47">
                  <c:v>90</c:v>
                </c:pt>
                <c:pt idx="48">
                  <c:v>80</c:v>
                </c:pt>
                <c:pt idx="49">
                  <c:v>90</c:v>
                </c:pt>
                <c:pt idx="50">
                  <c:v>90</c:v>
                </c:pt>
                <c:pt idx="51">
                  <c:v>100</c:v>
                </c:pt>
                <c:pt idx="52">
                  <c:v>100</c:v>
                </c:pt>
                <c:pt idx="53">
                  <c:v>90</c:v>
                </c:pt>
                <c:pt idx="54">
                  <c:v>180</c:v>
                </c:pt>
                <c:pt idx="55">
                  <c:v>70</c:v>
                </c:pt>
                <c:pt idx="56">
                  <c:v>50</c:v>
                </c:pt>
                <c:pt idx="57">
                  <c:v>50</c:v>
                </c:pt>
                <c:pt idx="58">
                  <c:v>50</c:v>
                </c:pt>
                <c:pt idx="59">
                  <c:v>40</c:v>
                </c:pt>
                <c:pt idx="60">
                  <c:v>50</c:v>
                </c:pt>
                <c:pt idx="61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A34-43DF-A8E2-63E711773AF5}"/>
            </c:ext>
          </c:extLst>
        </c:ser>
        <c:ser>
          <c:idx val="5"/>
          <c:order val="5"/>
          <c:tx>
            <c:strRef>
              <c:f>SimmsCreek!$H$1</c:f>
              <c:strCache>
                <c:ptCount val="1"/>
                <c:pt idx="0">
                  <c:v>Gauge</c:v>
                </c:pt>
              </c:strCache>
            </c:strRef>
          </c:tx>
          <c:cat>
            <c:numRef>
              <c:f>SimmsCreek!$A$2:$A$63</c:f>
              <c:numCache>
                <c:formatCode>[$-1009]d\-mmm\-yy;@</c:formatCode>
                <c:ptCount val="62"/>
                <c:pt idx="0">
                  <c:v>42285</c:v>
                </c:pt>
                <c:pt idx="1">
                  <c:v>42286</c:v>
                </c:pt>
                <c:pt idx="2">
                  <c:v>42287</c:v>
                </c:pt>
                <c:pt idx="3">
                  <c:v>42288</c:v>
                </c:pt>
                <c:pt idx="4">
                  <c:v>42289</c:v>
                </c:pt>
                <c:pt idx="5">
                  <c:v>42290</c:v>
                </c:pt>
                <c:pt idx="6">
                  <c:v>42291</c:v>
                </c:pt>
                <c:pt idx="7">
                  <c:v>42292</c:v>
                </c:pt>
                <c:pt idx="8">
                  <c:v>42293</c:v>
                </c:pt>
                <c:pt idx="9">
                  <c:v>42294</c:v>
                </c:pt>
                <c:pt idx="10">
                  <c:v>42295</c:v>
                </c:pt>
                <c:pt idx="11">
                  <c:v>42296</c:v>
                </c:pt>
                <c:pt idx="12">
                  <c:v>42297</c:v>
                </c:pt>
                <c:pt idx="13">
                  <c:v>42298</c:v>
                </c:pt>
                <c:pt idx="14">
                  <c:v>42299</c:v>
                </c:pt>
                <c:pt idx="15">
                  <c:v>42300</c:v>
                </c:pt>
                <c:pt idx="16">
                  <c:v>42301</c:v>
                </c:pt>
                <c:pt idx="17">
                  <c:v>42302</c:v>
                </c:pt>
                <c:pt idx="18">
                  <c:v>42303</c:v>
                </c:pt>
                <c:pt idx="19">
                  <c:v>42304</c:v>
                </c:pt>
                <c:pt idx="20">
                  <c:v>42305</c:v>
                </c:pt>
                <c:pt idx="21">
                  <c:v>42306</c:v>
                </c:pt>
                <c:pt idx="22">
                  <c:v>42307</c:v>
                </c:pt>
                <c:pt idx="23">
                  <c:v>42308</c:v>
                </c:pt>
                <c:pt idx="24">
                  <c:v>42309</c:v>
                </c:pt>
                <c:pt idx="25">
                  <c:v>42310</c:v>
                </c:pt>
                <c:pt idx="26">
                  <c:v>42311</c:v>
                </c:pt>
                <c:pt idx="27">
                  <c:v>42312</c:v>
                </c:pt>
                <c:pt idx="28">
                  <c:v>42313</c:v>
                </c:pt>
                <c:pt idx="29">
                  <c:v>42314</c:v>
                </c:pt>
                <c:pt idx="30">
                  <c:v>42315</c:v>
                </c:pt>
                <c:pt idx="31">
                  <c:v>42316</c:v>
                </c:pt>
                <c:pt idx="32">
                  <c:v>42317</c:v>
                </c:pt>
                <c:pt idx="33">
                  <c:v>42318</c:v>
                </c:pt>
                <c:pt idx="34">
                  <c:v>42319</c:v>
                </c:pt>
                <c:pt idx="35">
                  <c:v>42320</c:v>
                </c:pt>
                <c:pt idx="36">
                  <c:v>42321</c:v>
                </c:pt>
                <c:pt idx="37">
                  <c:v>42322</c:v>
                </c:pt>
                <c:pt idx="38">
                  <c:v>42323</c:v>
                </c:pt>
                <c:pt idx="39">
                  <c:v>42324</c:v>
                </c:pt>
                <c:pt idx="40">
                  <c:v>42325</c:v>
                </c:pt>
                <c:pt idx="41">
                  <c:v>42326</c:v>
                </c:pt>
                <c:pt idx="42">
                  <c:v>42327</c:v>
                </c:pt>
                <c:pt idx="43">
                  <c:v>42328</c:v>
                </c:pt>
                <c:pt idx="44">
                  <c:v>42329</c:v>
                </c:pt>
                <c:pt idx="45">
                  <c:v>42330</c:v>
                </c:pt>
                <c:pt idx="46">
                  <c:v>42331</c:v>
                </c:pt>
                <c:pt idx="47">
                  <c:v>42332</c:v>
                </c:pt>
                <c:pt idx="48">
                  <c:v>42333</c:v>
                </c:pt>
                <c:pt idx="49">
                  <c:v>42334</c:v>
                </c:pt>
                <c:pt idx="50">
                  <c:v>42335</c:v>
                </c:pt>
                <c:pt idx="51">
                  <c:v>42336</c:v>
                </c:pt>
                <c:pt idx="52">
                  <c:v>42337</c:v>
                </c:pt>
                <c:pt idx="53">
                  <c:v>42338</c:v>
                </c:pt>
                <c:pt idx="54">
                  <c:v>42339</c:v>
                </c:pt>
                <c:pt idx="55">
                  <c:v>42340</c:v>
                </c:pt>
                <c:pt idx="56">
                  <c:v>42341</c:v>
                </c:pt>
                <c:pt idx="57">
                  <c:v>42342</c:v>
                </c:pt>
                <c:pt idx="58">
                  <c:v>42343</c:v>
                </c:pt>
                <c:pt idx="59">
                  <c:v>42344</c:v>
                </c:pt>
                <c:pt idx="60">
                  <c:v>42345</c:v>
                </c:pt>
                <c:pt idx="61">
                  <c:v>42346</c:v>
                </c:pt>
              </c:numCache>
            </c:numRef>
          </c:cat>
          <c:val>
            <c:numRef>
              <c:f>SimmsCreek!$H$2:$H$63</c:f>
              <c:numCache>
                <c:formatCode>#,##0.00</c:formatCode>
                <c:ptCount val="62"/>
                <c:pt idx="0">
                  <c:v>0.17</c:v>
                </c:pt>
                <c:pt idx="1">
                  <c:v>0.17</c:v>
                </c:pt>
                <c:pt idx="2">
                  <c:v>0.18</c:v>
                </c:pt>
                <c:pt idx="3">
                  <c:v>0.2</c:v>
                </c:pt>
                <c:pt idx="4">
                  <c:v>0.4</c:v>
                </c:pt>
                <c:pt idx="5">
                  <c:v>0.18</c:v>
                </c:pt>
                <c:pt idx="6" formatCode="0.00">
                  <c:v>0.17</c:v>
                </c:pt>
                <c:pt idx="7" formatCode="0.00">
                  <c:v>0.16</c:v>
                </c:pt>
                <c:pt idx="8" formatCode="0.00">
                  <c:v>0.15</c:v>
                </c:pt>
                <c:pt idx="9" formatCode="0.00">
                  <c:v>0.16</c:v>
                </c:pt>
                <c:pt idx="10" formatCode="0.00">
                  <c:v>0.16</c:v>
                </c:pt>
                <c:pt idx="11" formatCode="0.00">
                  <c:v>0.28000000000000003</c:v>
                </c:pt>
                <c:pt idx="12" formatCode="0.00">
                  <c:v>0.18</c:v>
                </c:pt>
                <c:pt idx="13" formatCode="0.00">
                  <c:v>0.17</c:v>
                </c:pt>
                <c:pt idx="14" formatCode="0.00">
                  <c:v>0.16</c:v>
                </c:pt>
                <c:pt idx="15" formatCode="0.00">
                  <c:v>0.16</c:v>
                </c:pt>
                <c:pt idx="16" formatCode="0.00">
                  <c:v>0.16</c:v>
                </c:pt>
                <c:pt idx="17" formatCode="0.00">
                  <c:v>0.16</c:v>
                </c:pt>
                <c:pt idx="18" formatCode="0.00">
                  <c:v>0.14000000000000001</c:v>
                </c:pt>
                <c:pt idx="19" formatCode="0.00">
                  <c:v>0.16</c:v>
                </c:pt>
                <c:pt idx="20" formatCode="0.00">
                  <c:v>0.18</c:v>
                </c:pt>
                <c:pt idx="21" formatCode="0.00">
                  <c:v>0.18</c:v>
                </c:pt>
                <c:pt idx="22" formatCode="0.00">
                  <c:v>0.32</c:v>
                </c:pt>
                <c:pt idx="23" formatCode="0.00">
                  <c:v>0.24</c:v>
                </c:pt>
                <c:pt idx="24" formatCode="0.00">
                  <c:v>0.3</c:v>
                </c:pt>
                <c:pt idx="25" formatCode="0.00">
                  <c:v>0.28000000000000003</c:v>
                </c:pt>
                <c:pt idx="26" formatCode="0.00">
                  <c:v>0.22</c:v>
                </c:pt>
                <c:pt idx="27" formatCode="0.00">
                  <c:v>0.2</c:v>
                </c:pt>
                <c:pt idx="28" formatCode="0.00">
                  <c:v>0.2</c:v>
                </c:pt>
                <c:pt idx="29" formatCode="0.00">
                  <c:v>0.4</c:v>
                </c:pt>
                <c:pt idx="30" formatCode="0.00">
                  <c:v>0.5</c:v>
                </c:pt>
                <c:pt idx="31" formatCode="0.00">
                  <c:v>0.3</c:v>
                </c:pt>
                <c:pt idx="32" formatCode="0.00">
                  <c:v>0.25</c:v>
                </c:pt>
                <c:pt idx="33" formatCode="0.00">
                  <c:v>0.22</c:v>
                </c:pt>
                <c:pt idx="34" formatCode="0.00">
                  <c:v>0.28000000000000003</c:v>
                </c:pt>
                <c:pt idx="35" formatCode="0.00">
                  <c:v>0.26</c:v>
                </c:pt>
                <c:pt idx="36" formatCode="0.00">
                  <c:v>0.32</c:v>
                </c:pt>
                <c:pt idx="37" formatCode="0.00">
                  <c:v>0.26</c:v>
                </c:pt>
                <c:pt idx="38" formatCode="0.00">
                  <c:v>0.2</c:v>
                </c:pt>
                <c:pt idx="39" formatCode="0.00">
                  <c:v>0.26</c:v>
                </c:pt>
                <c:pt idx="40" formatCode="0.00">
                  <c:v>0.56000000000000005</c:v>
                </c:pt>
                <c:pt idx="41" formatCode="0.00">
                  <c:v>0.42</c:v>
                </c:pt>
                <c:pt idx="42" formatCode="0.00">
                  <c:v>0.34</c:v>
                </c:pt>
                <c:pt idx="43" formatCode="0.00">
                  <c:v>0.33</c:v>
                </c:pt>
                <c:pt idx="44" formatCode="0.00">
                  <c:v>0.28000000000000003</c:v>
                </c:pt>
                <c:pt idx="45" formatCode="0.00">
                  <c:v>0.28000000000000003</c:v>
                </c:pt>
                <c:pt idx="46" formatCode="0.00">
                  <c:v>0.26</c:v>
                </c:pt>
                <c:pt idx="47" formatCode="0.00">
                  <c:v>0.24</c:v>
                </c:pt>
                <c:pt idx="48" formatCode="0.00">
                  <c:v>0.22</c:v>
                </c:pt>
                <c:pt idx="49" formatCode="0.00">
                  <c:v>0.22</c:v>
                </c:pt>
                <c:pt idx="50" formatCode="0.00">
                  <c:v>0.22</c:v>
                </c:pt>
                <c:pt idx="51" formatCode="0.00">
                  <c:v>0.21</c:v>
                </c:pt>
                <c:pt idx="52" formatCode="0.00">
                  <c:v>0.1</c:v>
                </c:pt>
                <c:pt idx="53" formatCode="0.00">
                  <c:v>0.1</c:v>
                </c:pt>
                <c:pt idx="54" formatCode="0.00">
                  <c:v>0.22</c:v>
                </c:pt>
                <c:pt idx="55" formatCode="0.00">
                  <c:v>0.35</c:v>
                </c:pt>
                <c:pt idx="56" formatCode="0.00">
                  <c:v>0.74</c:v>
                </c:pt>
                <c:pt idx="57" formatCode="0.00">
                  <c:v>0.6</c:v>
                </c:pt>
                <c:pt idx="58" formatCode="0.00">
                  <c:v>0.8</c:v>
                </c:pt>
                <c:pt idx="59">
                  <c:v>0.8</c:v>
                </c:pt>
                <c:pt idx="60" formatCode="0.00">
                  <c:v>0.7</c:v>
                </c:pt>
                <c:pt idx="61" formatCode="0.00">
                  <c:v>0.69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A34-43DF-A8E2-63E711773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4039368"/>
        <c:axId val="334040936"/>
      </c:lineChart>
      <c:dateAx>
        <c:axId val="334039368"/>
        <c:scaling>
          <c:orientation val="minMax"/>
        </c:scaling>
        <c:delete val="0"/>
        <c:axPos val="b"/>
        <c:numFmt formatCode="dd/mmm/yy" sourceLinked="0"/>
        <c:majorTickMark val="none"/>
        <c:minorTickMark val="none"/>
        <c:tickLblPos val="nextTo"/>
        <c:crossAx val="334040936"/>
        <c:crosses val="autoZero"/>
        <c:auto val="1"/>
        <c:lblOffset val="100"/>
        <c:baseTimeUnit val="days"/>
        <c:majorUnit val="1"/>
      </c:dateAx>
      <c:valAx>
        <c:axId val="334040936"/>
        <c:scaling>
          <c:orientation val="minMax"/>
        </c:scaling>
        <c:delete val="0"/>
        <c:axPos val="l"/>
        <c:majorGridlines/>
        <c:numFmt formatCode="0.0" sourceLinked="1"/>
        <c:majorTickMark val="none"/>
        <c:minorTickMark val="none"/>
        <c:tickLblPos val="nextTo"/>
        <c:crossAx val="334039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Woods Creek Fall</a:t>
            </a:r>
            <a:r>
              <a:rPr lang="en-US" baseline="0"/>
              <a:t> Fish Fence Data 2013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Woods!$C$2</c:f>
              <c:strCache>
                <c:ptCount val="1"/>
                <c:pt idx="0">
                  <c:v>Air Temp</c:v>
                </c:pt>
              </c:strCache>
            </c:strRef>
          </c:tx>
          <c:cat>
            <c:numRef>
              <c:f>Woods!$A$3:$A$56</c:f>
              <c:numCache>
                <c:formatCode>d\-mmm\-yy</c:formatCode>
                <c:ptCount val="54"/>
                <c:pt idx="0">
                  <c:v>42285</c:v>
                </c:pt>
                <c:pt idx="1">
                  <c:v>42286</c:v>
                </c:pt>
                <c:pt idx="2">
                  <c:v>42287</c:v>
                </c:pt>
                <c:pt idx="3">
                  <c:v>42288</c:v>
                </c:pt>
                <c:pt idx="4">
                  <c:v>42289</c:v>
                </c:pt>
                <c:pt idx="5">
                  <c:v>42290</c:v>
                </c:pt>
                <c:pt idx="6">
                  <c:v>42291</c:v>
                </c:pt>
                <c:pt idx="7">
                  <c:v>42292</c:v>
                </c:pt>
                <c:pt idx="8">
                  <c:v>42293</c:v>
                </c:pt>
                <c:pt idx="9">
                  <c:v>42294</c:v>
                </c:pt>
                <c:pt idx="10">
                  <c:v>42295</c:v>
                </c:pt>
                <c:pt idx="11">
                  <c:v>42296</c:v>
                </c:pt>
                <c:pt idx="12">
                  <c:v>42297</c:v>
                </c:pt>
                <c:pt idx="13">
                  <c:v>42298</c:v>
                </c:pt>
                <c:pt idx="14">
                  <c:v>42299</c:v>
                </c:pt>
                <c:pt idx="15">
                  <c:v>42300</c:v>
                </c:pt>
                <c:pt idx="16">
                  <c:v>42301</c:v>
                </c:pt>
                <c:pt idx="17">
                  <c:v>42302</c:v>
                </c:pt>
                <c:pt idx="18">
                  <c:v>42303</c:v>
                </c:pt>
                <c:pt idx="19">
                  <c:v>42304</c:v>
                </c:pt>
                <c:pt idx="20">
                  <c:v>42305</c:v>
                </c:pt>
                <c:pt idx="21">
                  <c:v>42306</c:v>
                </c:pt>
                <c:pt idx="22">
                  <c:v>42307</c:v>
                </c:pt>
                <c:pt idx="23">
                  <c:v>42308</c:v>
                </c:pt>
                <c:pt idx="24">
                  <c:v>42309</c:v>
                </c:pt>
                <c:pt idx="25">
                  <c:v>42310</c:v>
                </c:pt>
                <c:pt idx="26">
                  <c:v>42311</c:v>
                </c:pt>
                <c:pt idx="27">
                  <c:v>42312</c:v>
                </c:pt>
                <c:pt idx="28">
                  <c:v>42313</c:v>
                </c:pt>
                <c:pt idx="29">
                  <c:v>42314</c:v>
                </c:pt>
                <c:pt idx="30">
                  <c:v>42315</c:v>
                </c:pt>
                <c:pt idx="31">
                  <c:v>42316</c:v>
                </c:pt>
                <c:pt idx="32">
                  <c:v>42317</c:v>
                </c:pt>
                <c:pt idx="33">
                  <c:v>42318</c:v>
                </c:pt>
                <c:pt idx="34">
                  <c:v>42319</c:v>
                </c:pt>
                <c:pt idx="35">
                  <c:v>42320</c:v>
                </c:pt>
                <c:pt idx="36">
                  <c:v>42321</c:v>
                </c:pt>
                <c:pt idx="37">
                  <c:v>42322</c:v>
                </c:pt>
                <c:pt idx="38">
                  <c:v>42323</c:v>
                </c:pt>
                <c:pt idx="39">
                  <c:v>42324</c:v>
                </c:pt>
                <c:pt idx="40">
                  <c:v>42325</c:v>
                </c:pt>
                <c:pt idx="41">
                  <c:v>42326</c:v>
                </c:pt>
                <c:pt idx="42">
                  <c:v>42327</c:v>
                </c:pt>
                <c:pt idx="43">
                  <c:v>42328</c:v>
                </c:pt>
                <c:pt idx="44">
                  <c:v>42329</c:v>
                </c:pt>
                <c:pt idx="45">
                  <c:v>42330</c:v>
                </c:pt>
                <c:pt idx="46">
                  <c:v>42331</c:v>
                </c:pt>
                <c:pt idx="47">
                  <c:v>42332</c:v>
                </c:pt>
                <c:pt idx="48">
                  <c:v>42333</c:v>
                </c:pt>
                <c:pt idx="49">
                  <c:v>42334</c:v>
                </c:pt>
                <c:pt idx="50">
                  <c:v>42335</c:v>
                </c:pt>
                <c:pt idx="51">
                  <c:v>42336</c:v>
                </c:pt>
                <c:pt idx="52">
                  <c:v>42337</c:v>
                </c:pt>
                <c:pt idx="53">
                  <c:v>42338</c:v>
                </c:pt>
              </c:numCache>
            </c:numRef>
          </c:cat>
          <c:val>
            <c:numRef>
              <c:f>Woods!$C$3:$C$56</c:f>
              <c:numCache>
                <c:formatCode>0.0</c:formatCode>
                <c:ptCount val="54"/>
                <c:pt idx="0">
                  <c:v>13</c:v>
                </c:pt>
                <c:pt idx="1">
                  <c:v>13</c:v>
                </c:pt>
                <c:pt idx="2">
                  <c:v>13</c:v>
                </c:pt>
                <c:pt idx="3">
                  <c:v>7</c:v>
                </c:pt>
                <c:pt idx="4">
                  <c:v>12</c:v>
                </c:pt>
                <c:pt idx="5">
                  <c:v>12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12</c:v>
                </c:pt>
                <c:pt idx="10">
                  <c:v>11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8</c:v>
                </c:pt>
                <c:pt idx="15">
                  <c:v>8</c:v>
                </c:pt>
                <c:pt idx="16">
                  <c:v>5</c:v>
                </c:pt>
                <c:pt idx="17">
                  <c:v>8</c:v>
                </c:pt>
                <c:pt idx="18">
                  <c:v>9</c:v>
                </c:pt>
                <c:pt idx="19">
                  <c:v>12</c:v>
                </c:pt>
                <c:pt idx="20">
                  <c:v>11</c:v>
                </c:pt>
                <c:pt idx="21">
                  <c:v>11</c:v>
                </c:pt>
                <c:pt idx="22">
                  <c:v>11</c:v>
                </c:pt>
                <c:pt idx="23">
                  <c:v>11</c:v>
                </c:pt>
                <c:pt idx="24">
                  <c:v>6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7</c:v>
                </c:pt>
                <c:pt idx="29">
                  <c:v>8</c:v>
                </c:pt>
                <c:pt idx="30">
                  <c:v>11</c:v>
                </c:pt>
                <c:pt idx="31">
                  <c:v>4</c:v>
                </c:pt>
                <c:pt idx="32">
                  <c:v>3</c:v>
                </c:pt>
                <c:pt idx="33">
                  <c:v>4</c:v>
                </c:pt>
                <c:pt idx="34">
                  <c:v>3</c:v>
                </c:pt>
                <c:pt idx="35">
                  <c:v>7</c:v>
                </c:pt>
                <c:pt idx="36">
                  <c:v>7</c:v>
                </c:pt>
                <c:pt idx="37">
                  <c:v>5</c:v>
                </c:pt>
                <c:pt idx="38">
                  <c:v>5</c:v>
                </c:pt>
                <c:pt idx="39">
                  <c:v>3</c:v>
                </c:pt>
                <c:pt idx="40">
                  <c:v>4</c:v>
                </c:pt>
                <c:pt idx="41">
                  <c:v>2</c:v>
                </c:pt>
                <c:pt idx="42">
                  <c:v>2</c:v>
                </c:pt>
                <c:pt idx="43">
                  <c:v>-2</c:v>
                </c:pt>
                <c:pt idx="44">
                  <c:v>-1</c:v>
                </c:pt>
                <c:pt idx="45">
                  <c:v>2</c:v>
                </c:pt>
                <c:pt idx="46">
                  <c:v>4</c:v>
                </c:pt>
                <c:pt idx="47">
                  <c:v>2</c:v>
                </c:pt>
                <c:pt idx="48">
                  <c:v>-1</c:v>
                </c:pt>
                <c:pt idx="49">
                  <c:v>-2</c:v>
                </c:pt>
                <c:pt idx="50">
                  <c:v>-2</c:v>
                </c:pt>
                <c:pt idx="51">
                  <c:v>-2</c:v>
                </c:pt>
                <c:pt idx="52">
                  <c:v>-2</c:v>
                </c:pt>
                <c:pt idx="53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5A-4C30-B50A-897ED9CB5499}"/>
            </c:ext>
          </c:extLst>
        </c:ser>
        <c:ser>
          <c:idx val="1"/>
          <c:order val="1"/>
          <c:tx>
            <c:strRef>
              <c:f>Woods!$D$2</c:f>
              <c:strCache>
                <c:ptCount val="1"/>
                <c:pt idx="0">
                  <c:v>Water Temp</c:v>
                </c:pt>
              </c:strCache>
            </c:strRef>
          </c:tx>
          <c:cat>
            <c:numRef>
              <c:f>Woods!$A$3:$A$56</c:f>
              <c:numCache>
                <c:formatCode>d\-mmm\-yy</c:formatCode>
                <c:ptCount val="54"/>
                <c:pt idx="0">
                  <c:v>42285</c:v>
                </c:pt>
                <c:pt idx="1">
                  <c:v>42286</c:v>
                </c:pt>
                <c:pt idx="2">
                  <c:v>42287</c:v>
                </c:pt>
                <c:pt idx="3">
                  <c:v>42288</c:v>
                </c:pt>
                <c:pt idx="4">
                  <c:v>42289</c:v>
                </c:pt>
                <c:pt idx="5">
                  <c:v>42290</c:v>
                </c:pt>
                <c:pt idx="6">
                  <c:v>42291</c:v>
                </c:pt>
                <c:pt idx="7">
                  <c:v>42292</c:v>
                </c:pt>
                <c:pt idx="8">
                  <c:v>42293</c:v>
                </c:pt>
                <c:pt idx="9">
                  <c:v>42294</c:v>
                </c:pt>
                <c:pt idx="10">
                  <c:v>42295</c:v>
                </c:pt>
                <c:pt idx="11">
                  <c:v>42296</c:v>
                </c:pt>
                <c:pt idx="12">
                  <c:v>42297</c:v>
                </c:pt>
                <c:pt idx="13">
                  <c:v>42298</c:v>
                </c:pt>
                <c:pt idx="14">
                  <c:v>42299</c:v>
                </c:pt>
                <c:pt idx="15">
                  <c:v>42300</c:v>
                </c:pt>
                <c:pt idx="16">
                  <c:v>42301</c:v>
                </c:pt>
                <c:pt idx="17">
                  <c:v>42302</c:v>
                </c:pt>
                <c:pt idx="18">
                  <c:v>42303</c:v>
                </c:pt>
                <c:pt idx="19">
                  <c:v>42304</c:v>
                </c:pt>
                <c:pt idx="20">
                  <c:v>42305</c:v>
                </c:pt>
                <c:pt idx="21">
                  <c:v>42306</c:v>
                </c:pt>
                <c:pt idx="22">
                  <c:v>42307</c:v>
                </c:pt>
                <c:pt idx="23">
                  <c:v>42308</c:v>
                </c:pt>
                <c:pt idx="24">
                  <c:v>42309</c:v>
                </c:pt>
                <c:pt idx="25">
                  <c:v>42310</c:v>
                </c:pt>
                <c:pt idx="26">
                  <c:v>42311</c:v>
                </c:pt>
                <c:pt idx="27">
                  <c:v>42312</c:v>
                </c:pt>
                <c:pt idx="28">
                  <c:v>42313</c:v>
                </c:pt>
                <c:pt idx="29">
                  <c:v>42314</c:v>
                </c:pt>
                <c:pt idx="30">
                  <c:v>42315</c:v>
                </c:pt>
                <c:pt idx="31">
                  <c:v>42316</c:v>
                </c:pt>
                <c:pt idx="32">
                  <c:v>42317</c:v>
                </c:pt>
                <c:pt idx="33">
                  <c:v>42318</c:v>
                </c:pt>
                <c:pt idx="34">
                  <c:v>42319</c:v>
                </c:pt>
                <c:pt idx="35">
                  <c:v>42320</c:v>
                </c:pt>
                <c:pt idx="36">
                  <c:v>42321</c:v>
                </c:pt>
                <c:pt idx="37">
                  <c:v>42322</c:v>
                </c:pt>
                <c:pt idx="38">
                  <c:v>42323</c:v>
                </c:pt>
                <c:pt idx="39">
                  <c:v>42324</c:v>
                </c:pt>
                <c:pt idx="40">
                  <c:v>42325</c:v>
                </c:pt>
                <c:pt idx="41">
                  <c:v>42326</c:v>
                </c:pt>
                <c:pt idx="42">
                  <c:v>42327</c:v>
                </c:pt>
                <c:pt idx="43">
                  <c:v>42328</c:v>
                </c:pt>
                <c:pt idx="44">
                  <c:v>42329</c:v>
                </c:pt>
                <c:pt idx="45">
                  <c:v>42330</c:v>
                </c:pt>
                <c:pt idx="46">
                  <c:v>42331</c:v>
                </c:pt>
                <c:pt idx="47">
                  <c:v>42332</c:v>
                </c:pt>
                <c:pt idx="48">
                  <c:v>42333</c:v>
                </c:pt>
                <c:pt idx="49">
                  <c:v>42334</c:v>
                </c:pt>
                <c:pt idx="50">
                  <c:v>42335</c:v>
                </c:pt>
                <c:pt idx="51">
                  <c:v>42336</c:v>
                </c:pt>
                <c:pt idx="52">
                  <c:v>42337</c:v>
                </c:pt>
                <c:pt idx="53">
                  <c:v>42338</c:v>
                </c:pt>
              </c:numCache>
            </c:numRef>
          </c:cat>
          <c:val>
            <c:numRef>
              <c:f>Woods!$D$3:$D$56</c:f>
              <c:numCache>
                <c:formatCode>0.0</c:formatCode>
                <c:ptCount val="54"/>
                <c:pt idx="0">
                  <c:v>12</c:v>
                </c:pt>
                <c:pt idx="1">
                  <c:v>12.2</c:v>
                </c:pt>
                <c:pt idx="2">
                  <c:v>12.9</c:v>
                </c:pt>
                <c:pt idx="3">
                  <c:v>10.3</c:v>
                </c:pt>
                <c:pt idx="4">
                  <c:v>11</c:v>
                </c:pt>
                <c:pt idx="5">
                  <c:v>10.4</c:v>
                </c:pt>
                <c:pt idx="6">
                  <c:v>8.6</c:v>
                </c:pt>
                <c:pt idx="7">
                  <c:v>8</c:v>
                </c:pt>
                <c:pt idx="8">
                  <c:v>7.7</c:v>
                </c:pt>
                <c:pt idx="9">
                  <c:v>9.6999999999999993</c:v>
                </c:pt>
                <c:pt idx="10">
                  <c:v>10.5</c:v>
                </c:pt>
                <c:pt idx="11">
                  <c:v>11.2</c:v>
                </c:pt>
                <c:pt idx="12">
                  <c:v>10.9</c:v>
                </c:pt>
                <c:pt idx="13">
                  <c:v>9.8000000000000007</c:v>
                </c:pt>
                <c:pt idx="14">
                  <c:v>8.9</c:v>
                </c:pt>
                <c:pt idx="15">
                  <c:v>9.6</c:v>
                </c:pt>
                <c:pt idx="16">
                  <c:v>7.5</c:v>
                </c:pt>
                <c:pt idx="17">
                  <c:v>8.3000000000000007</c:v>
                </c:pt>
                <c:pt idx="18">
                  <c:v>9.1</c:v>
                </c:pt>
                <c:pt idx="19">
                  <c:v>11.4</c:v>
                </c:pt>
                <c:pt idx="20">
                  <c:v>10.4</c:v>
                </c:pt>
                <c:pt idx="21">
                  <c:v>10.4</c:v>
                </c:pt>
                <c:pt idx="22">
                  <c:v>10.6</c:v>
                </c:pt>
                <c:pt idx="23">
                  <c:v>10.5</c:v>
                </c:pt>
                <c:pt idx="24">
                  <c:v>8.6</c:v>
                </c:pt>
                <c:pt idx="25">
                  <c:v>6.8</c:v>
                </c:pt>
                <c:pt idx="26">
                  <c:v>6.1</c:v>
                </c:pt>
                <c:pt idx="27">
                  <c:v>7.3</c:v>
                </c:pt>
                <c:pt idx="28">
                  <c:v>7.2</c:v>
                </c:pt>
                <c:pt idx="29">
                  <c:v>7.8</c:v>
                </c:pt>
                <c:pt idx="30">
                  <c:v>8.6</c:v>
                </c:pt>
                <c:pt idx="31">
                  <c:v>6.9</c:v>
                </c:pt>
                <c:pt idx="32">
                  <c:v>5.8</c:v>
                </c:pt>
                <c:pt idx="33">
                  <c:v>4.5999999999999996</c:v>
                </c:pt>
                <c:pt idx="34">
                  <c:v>4.9000000000000004</c:v>
                </c:pt>
                <c:pt idx="35">
                  <c:v>5.9</c:v>
                </c:pt>
                <c:pt idx="36">
                  <c:v>6.2</c:v>
                </c:pt>
                <c:pt idx="37">
                  <c:v>6.5</c:v>
                </c:pt>
                <c:pt idx="38">
                  <c:v>5.5</c:v>
                </c:pt>
                <c:pt idx="39">
                  <c:v>4.7</c:v>
                </c:pt>
                <c:pt idx="40">
                  <c:v>6</c:v>
                </c:pt>
                <c:pt idx="41">
                  <c:v>4</c:v>
                </c:pt>
                <c:pt idx="42">
                  <c:v>3.5</c:v>
                </c:pt>
                <c:pt idx="43">
                  <c:v>3</c:v>
                </c:pt>
                <c:pt idx="44">
                  <c:v>2.1</c:v>
                </c:pt>
                <c:pt idx="45">
                  <c:v>3</c:v>
                </c:pt>
                <c:pt idx="46">
                  <c:v>4.3</c:v>
                </c:pt>
                <c:pt idx="47">
                  <c:v>3.7</c:v>
                </c:pt>
                <c:pt idx="48">
                  <c:v>2.1</c:v>
                </c:pt>
                <c:pt idx="49">
                  <c:v>1.3</c:v>
                </c:pt>
                <c:pt idx="50">
                  <c:v>0.7</c:v>
                </c:pt>
                <c:pt idx="51" formatCode="0.00">
                  <c:v>7.0000000000000007E-2</c:v>
                </c:pt>
                <c:pt idx="52">
                  <c:v>1.5</c:v>
                </c:pt>
                <c:pt idx="53">
                  <c:v>2.2999999999999998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5A-4C30-B50A-897ED9CB5499}"/>
            </c:ext>
          </c:extLst>
        </c:ser>
        <c:ser>
          <c:idx val="2"/>
          <c:order val="2"/>
          <c:tx>
            <c:strRef>
              <c:f>Woods!$E$2</c:f>
              <c:strCache>
                <c:ptCount val="1"/>
                <c:pt idx="0">
                  <c:v>pH</c:v>
                </c:pt>
              </c:strCache>
            </c:strRef>
          </c:tx>
          <c:cat>
            <c:numRef>
              <c:f>Woods!$A$3:$A$56</c:f>
              <c:numCache>
                <c:formatCode>d\-mmm\-yy</c:formatCode>
                <c:ptCount val="54"/>
                <c:pt idx="0">
                  <c:v>42285</c:v>
                </c:pt>
                <c:pt idx="1">
                  <c:v>42286</c:v>
                </c:pt>
                <c:pt idx="2">
                  <c:v>42287</c:v>
                </c:pt>
                <c:pt idx="3">
                  <c:v>42288</c:v>
                </c:pt>
                <c:pt idx="4">
                  <c:v>42289</c:v>
                </c:pt>
                <c:pt idx="5">
                  <c:v>42290</c:v>
                </c:pt>
                <c:pt idx="6">
                  <c:v>42291</c:v>
                </c:pt>
                <c:pt idx="7">
                  <c:v>42292</c:v>
                </c:pt>
                <c:pt idx="8">
                  <c:v>42293</c:v>
                </c:pt>
                <c:pt idx="9">
                  <c:v>42294</c:v>
                </c:pt>
                <c:pt idx="10">
                  <c:v>42295</c:v>
                </c:pt>
                <c:pt idx="11">
                  <c:v>42296</c:v>
                </c:pt>
                <c:pt idx="12">
                  <c:v>42297</c:v>
                </c:pt>
                <c:pt idx="13">
                  <c:v>42298</c:v>
                </c:pt>
                <c:pt idx="14">
                  <c:v>42299</c:v>
                </c:pt>
                <c:pt idx="15">
                  <c:v>42300</c:v>
                </c:pt>
                <c:pt idx="16">
                  <c:v>42301</c:v>
                </c:pt>
                <c:pt idx="17">
                  <c:v>42302</c:v>
                </c:pt>
                <c:pt idx="18">
                  <c:v>42303</c:v>
                </c:pt>
                <c:pt idx="19">
                  <c:v>42304</c:v>
                </c:pt>
                <c:pt idx="20">
                  <c:v>42305</c:v>
                </c:pt>
                <c:pt idx="21">
                  <c:v>42306</c:v>
                </c:pt>
                <c:pt idx="22">
                  <c:v>42307</c:v>
                </c:pt>
                <c:pt idx="23">
                  <c:v>42308</c:v>
                </c:pt>
                <c:pt idx="24">
                  <c:v>42309</c:v>
                </c:pt>
                <c:pt idx="25">
                  <c:v>42310</c:v>
                </c:pt>
                <c:pt idx="26">
                  <c:v>42311</c:v>
                </c:pt>
                <c:pt idx="27">
                  <c:v>42312</c:v>
                </c:pt>
                <c:pt idx="28">
                  <c:v>42313</c:v>
                </c:pt>
                <c:pt idx="29">
                  <c:v>42314</c:v>
                </c:pt>
                <c:pt idx="30">
                  <c:v>42315</c:v>
                </c:pt>
                <c:pt idx="31">
                  <c:v>42316</c:v>
                </c:pt>
                <c:pt idx="32">
                  <c:v>42317</c:v>
                </c:pt>
                <c:pt idx="33">
                  <c:v>42318</c:v>
                </c:pt>
                <c:pt idx="34">
                  <c:v>42319</c:v>
                </c:pt>
                <c:pt idx="35">
                  <c:v>42320</c:v>
                </c:pt>
                <c:pt idx="36">
                  <c:v>42321</c:v>
                </c:pt>
                <c:pt idx="37">
                  <c:v>42322</c:v>
                </c:pt>
                <c:pt idx="38">
                  <c:v>42323</c:v>
                </c:pt>
                <c:pt idx="39">
                  <c:v>42324</c:v>
                </c:pt>
                <c:pt idx="40">
                  <c:v>42325</c:v>
                </c:pt>
                <c:pt idx="41">
                  <c:v>42326</c:v>
                </c:pt>
                <c:pt idx="42">
                  <c:v>42327</c:v>
                </c:pt>
                <c:pt idx="43">
                  <c:v>42328</c:v>
                </c:pt>
                <c:pt idx="44">
                  <c:v>42329</c:v>
                </c:pt>
                <c:pt idx="45">
                  <c:v>42330</c:v>
                </c:pt>
                <c:pt idx="46">
                  <c:v>42331</c:v>
                </c:pt>
                <c:pt idx="47">
                  <c:v>42332</c:v>
                </c:pt>
                <c:pt idx="48">
                  <c:v>42333</c:v>
                </c:pt>
                <c:pt idx="49">
                  <c:v>42334</c:v>
                </c:pt>
                <c:pt idx="50">
                  <c:v>42335</c:v>
                </c:pt>
                <c:pt idx="51">
                  <c:v>42336</c:v>
                </c:pt>
                <c:pt idx="52">
                  <c:v>42337</c:v>
                </c:pt>
                <c:pt idx="53">
                  <c:v>42338</c:v>
                </c:pt>
              </c:numCache>
            </c:numRef>
          </c:cat>
          <c:val>
            <c:numRef>
              <c:f>Woods!$E$3:$E$56</c:f>
              <c:numCache>
                <c:formatCode>0.0</c:formatCode>
                <c:ptCount val="54"/>
                <c:pt idx="0">
                  <c:v>8.1</c:v>
                </c:pt>
                <c:pt idx="1">
                  <c:v>7.5</c:v>
                </c:pt>
                <c:pt idx="2">
                  <c:v>7.9</c:v>
                </c:pt>
                <c:pt idx="3">
                  <c:v>7.9</c:v>
                </c:pt>
                <c:pt idx="4">
                  <c:v>7.8</c:v>
                </c:pt>
                <c:pt idx="5">
                  <c:v>7.6</c:v>
                </c:pt>
                <c:pt idx="6">
                  <c:v>7.9</c:v>
                </c:pt>
                <c:pt idx="7">
                  <c:v>8.1</c:v>
                </c:pt>
                <c:pt idx="8">
                  <c:v>8</c:v>
                </c:pt>
                <c:pt idx="9">
                  <c:v>7.9</c:v>
                </c:pt>
                <c:pt idx="10">
                  <c:v>7.9</c:v>
                </c:pt>
                <c:pt idx="11">
                  <c:v>7.9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8.1999999999999993</c:v>
                </c:pt>
                <c:pt idx="17">
                  <c:v>8.1999999999999993</c:v>
                </c:pt>
                <c:pt idx="18">
                  <c:v>8.3000000000000007</c:v>
                </c:pt>
                <c:pt idx="19">
                  <c:v>8.1999999999999993</c:v>
                </c:pt>
                <c:pt idx="20">
                  <c:v>8.1999999999999993</c:v>
                </c:pt>
                <c:pt idx="21">
                  <c:v>8.5</c:v>
                </c:pt>
                <c:pt idx="22">
                  <c:v>8.4</c:v>
                </c:pt>
                <c:pt idx="23">
                  <c:v>8.1999999999999993</c:v>
                </c:pt>
                <c:pt idx="24">
                  <c:v>8.1999999999999993</c:v>
                </c:pt>
                <c:pt idx="25">
                  <c:v>8</c:v>
                </c:pt>
                <c:pt idx="26">
                  <c:v>8.1</c:v>
                </c:pt>
                <c:pt idx="27">
                  <c:v>8.1999999999999993</c:v>
                </c:pt>
                <c:pt idx="28">
                  <c:v>8.1999999999999993</c:v>
                </c:pt>
                <c:pt idx="29">
                  <c:v>8.1999999999999993</c:v>
                </c:pt>
                <c:pt idx="30">
                  <c:v>8.1999999999999993</c:v>
                </c:pt>
                <c:pt idx="31">
                  <c:v>8.3000000000000007</c:v>
                </c:pt>
                <c:pt idx="32">
                  <c:v>8.1</c:v>
                </c:pt>
                <c:pt idx="33">
                  <c:v>8.1</c:v>
                </c:pt>
                <c:pt idx="34">
                  <c:v>8</c:v>
                </c:pt>
                <c:pt idx="35">
                  <c:v>8.4</c:v>
                </c:pt>
                <c:pt idx="36">
                  <c:v>8.1999999999999993</c:v>
                </c:pt>
                <c:pt idx="37">
                  <c:v>8.3000000000000007</c:v>
                </c:pt>
                <c:pt idx="38">
                  <c:v>8.1999999999999993</c:v>
                </c:pt>
                <c:pt idx="39">
                  <c:v>8.3000000000000007</c:v>
                </c:pt>
                <c:pt idx="40">
                  <c:v>8.3000000000000007</c:v>
                </c:pt>
                <c:pt idx="41">
                  <c:v>7.9</c:v>
                </c:pt>
                <c:pt idx="42">
                  <c:v>8</c:v>
                </c:pt>
                <c:pt idx="43">
                  <c:v>8.1999999999999993</c:v>
                </c:pt>
                <c:pt idx="44">
                  <c:v>8.1999999999999993</c:v>
                </c:pt>
                <c:pt idx="45">
                  <c:v>8.4</c:v>
                </c:pt>
                <c:pt idx="46">
                  <c:v>8</c:v>
                </c:pt>
                <c:pt idx="47">
                  <c:v>8.5</c:v>
                </c:pt>
                <c:pt idx="48">
                  <c:v>8</c:v>
                </c:pt>
                <c:pt idx="50">
                  <c:v>8.1</c:v>
                </c:pt>
                <c:pt idx="51">
                  <c:v>8.5</c:v>
                </c:pt>
                <c:pt idx="52">
                  <c:v>8.1</c:v>
                </c:pt>
                <c:pt idx="53">
                  <c:v>8.6999999999999993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5A-4C30-B50A-897ED9CB5499}"/>
            </c:ext>
          </c:extLst>
        </c:ser>
        <c:ser>
          <c:idx val="3"/>
          <c:order val="3"/>
          <c:tx>
            <c:strRef>
              <c:f>Woods!$F$2</c:f>
              <c:strCache>
                <c:ptCount val="1"/>
                <c:pt idx="0">
                  <c:v>DO</c:v>
                </c:pt>
              </c:strCache>
            </c:strRef>
          </c:tx>
          <c:cat>
            <c:numRef>
              <c:f>Woods!$A$3:$A$56</c:f>
              <c:numCache>
                <c:formatCode>d\-mmm\-yy</c:formatCode>
                <c:ptCount val="54"/>
                <c:pt idx="0">
                  <c:v>42285</c:v>
                </c:pt>
                <c:pt idx="1">
                  <c:v>42286</c:v>
                </c:pt>
                <c:pt idx="2">
                  <c:v>42287</c:v>
                </c:pt>
                <c:pt idx="3">
                  <c:v>42288</c:v>
                </c:pt>
                <c:pt idx="4">
                  <c:v>42289</c:v>
                </c:pt>
                <c:pt idx="5">
                  <c:v>42290</c:v>
                </c:pt>
                <c:pt idx="6">
                  <c:v>42291</c:v>
                </c:pt>
                <c:pt idx="7">
                  <c:v>42292</c:v>
                </c:pt>
                <c:pt idx="8">
                  <c:v>42293</c:v>
                </c:pt>
                <c:pt idx="9">
                  <c:v>42294</c:v>
                </c:pt>
                <c:pt idx="10">
                  <c:v>42295</c:v>
                </c:pt>
                <c:pt idx="11">
                  <c:v>42296</c:v>
                </c:pt>
                <c:pt idx="12">
                  <c:v>42297</c:v>
                </c:pt>
                <c:pt idx="13">
                  <c:v>42298</c:v>
                </c:pt>
                <c:pt idx="14">
                  <c:v>42299</c:v>
                </c:pt>
                <c:pt idx="15">
                  <c:v>42300</c:v>
                </c:pt>
                <c:pt idx="16">
                  <c:v>42301</c:v>
                </c:pt>
                <c:pt idx="17">
                  <c:v>42302</c:v>
                </c:pt>
                <c:pt idx="18">
                  <c:v>42303</c:v>
                </c:pt>
                <c:pt idx="19">
                  <c:v>42304</c:v>
                </c:pt>
                <c:pt idx="20">
                  <c:v>42305</c:v>
                </c:pt>
                <c:pt idx="21">
                  <c:v>42306</c:v>
                </c:pt>
                <c:pt idx="22">
                  <c:v>42307</c:v>
                </c:pt>
                <c:pt idx="23">
                  <c:v>42308</c:v>
                </c:pt>
                <c:pt idx="24">
                  <c:v>42309</c:v>
                </c:pt>
                <c:pt idx="25">
                  <c:v>42310</c:v>
                </c:pt>
                <c:pt idx="26">
                  <c:v>42311</c:v>
                </c:pt>
                <c:pt idx="27">
                  <c:v>42312</c:v>
                </c:pt>
                <c:pt idx="28">
                  <c:v>42313</c:v>
                </c:pt>
                <c:pt idx="29">
                  <c:v>42314</c:v>
                </c:pt>
                <c:pt idx="30">
                  <c:v>42315</c:v>
                </c:pt>
                <c:pt idx="31">
                  <c:v>42316</c:v>
                </c:pt>
                <c:pt idx="32">
                  <c:v>42317</c:v>
                </c:pt>
                <c:pt idx="33">
                  <c:v>42318</c:v>
                </c:pt>
                <c:pt idx="34">
                  <c:v>42319</c:v>
                </c:pt>
                <c:pt idx="35">
                  <c:v>42320</c:v>
                </c:pt>
                <c:pt idx="36">
                  <c:v>42321</c:v>
                </c:pt>
                <c:pt idx="37">
                  <c:v>42322</c:v>
                </c:pt>
                <c:pt idx="38">
                  <c:v>42323</c:v>
                </c:pt>
                <c:pt idx="39">
                  <c:v>42324</c:v>
                </c:pt>
                <c:pt idx="40">
                  <c:v>42325</c:v>
                </c:pt>
                <c:pt idx="41">
                  <c:v>42326</c:v>
                </c:pt>
                <c:pt idx="42">
                  <c:v>42327</c:v>
                </c:pt>
                <c:pt idx="43">
                  <c:v>42328</c:v>
                </c:pt>
                <c:pt idx="44">
                  <c:v>42329</c:v>
                </c:pt>
                <c:pt idx="45">
                  <c:v>42330</c:v>
                </c:pt>
                <c:pt idx="46">
                  <c:v>42331</c:v>
                </c:pt>
                <c:pt idx="47">
                  <c:v>42332</c:v>
                </c:pt>
                <c:pt idx="48">
                  <c:v>42333</c:v>
                </c:pt>
                <c:pt idx="49">
                  <c:v>42334</c:v>
                </c:pt>
                <c:pt idx="50">
                  <c:v>42335</c:v>
                </c:pt>
                <c:pt idx="51">
                  <c:v>42336</c:v>
                </c:pt>
                <c:pt idx="52">
                  <c:v>42337</c:v>
                </c:pt>
                <c:pt idx="53">
                  <c:v>42338</c:v>
                </c:pt>
              </c:numCache>
            </c:numRef>
          </c:cat>
          <c:val>
            <c:numRef>
              <c:f>Woods!$F$3:$F$56</c:f>
              <c:numCache>
                <c:formatCode>0.00</c:formatCode>
                <c:ptCount val="54"/>
                <c:pt idx="0">
                  <c:v>7.54</c:v>
                </c:pt>
                <c:pt idx="1">
                  <c:v>7.41</c:v>
                </c:pt>
                <c:pt idx="2">
                  <c:v>6.72</c:v>
                </c:pt>
                <c:pt idx="3">
                  <c:v>8.19</c:v>
                </c:pt>
                <c:pt idx="4">
                  <c:v>8.07</c:v>
                </c:pt>
                <c:pt idx="5">
                  <c:v>8.39</c:v>
                </c:pt>
                <c:pt idx="6">
                  <c:v>8.64</c:v>
                </c:pt>
                <c:pt idx="7">
                  <c:v>8.5399999999999991</c:v>
                </c:pt>
                <c:pt idx="8">
                  <c:v>8.6300000000000008</c:v>
                </c:pt>
                <c:pt idx="9">
                  <c:v>8.2100000000000009</c:v>
                </c:pt>
                <c:pt idx="10">
                  <c:v>8.07</c:v>
                </c:pt>
                <c:pt idx="11">
                  <c:v>7.77</c:v>
                </c:pt>
                <c:pt idx="12">
                  <c:v>8.42</c:v>
                </c:pt>
                <c:pt idx="13">
                  <c:v>8.27</c:v>
                </c:pt>
                <c:pt idx="14">
                  <c:v>8.4499999999999993</c:v>
                </c:pt>
                <c:pt idx="15">
                  <c:v>8.5</c:v>
                </c:pt>
                <c:pt idx="16">
                  <c:v>8.69</c:v>
                </c:pt>
                <c:pt idx="17">
                  <c:v>8.69</c:v>
                </c:pt>
                <c:pt idx="18">
                  <c:v>8.1300000000000008</c:v>
                </c:pt>
                <c:pt idx="19">
                  <c:v>7.99</c:v>
                </c:pt>
                <c:pt idx="20">
                  <c:v>5.97</c:v>
                </c:pt>
                <c:pt idx="21">
                  <c:v>7.19</c:v>
                </c:pt>
                <c:pt idx="22">
                  <c:v>7.27</c:v>
                </c:pt>
                <c:pt idx="23">
                  <c:v>7.79</c:v>
                </c:pt>
                <c:pt idx="24">
                  <c:v>10.3</c:v>
                </c:pt>
                <c:pt idx="25">
                  <c:v>9.8699999999999992</c:v>
                </c:pt>
                <c:pt idx="26">
                  <c:v>9.9</c:v>
                </c:pt>
                <c:pt idx="27">
                  <c:v>9.91</c:v>
                </c:pt>
                <c:pt idx="28">
                  <c:v>9.4700000000000006</c:v>
                </c:pt>
                <c:pt idx="29">
                  <c:v>9.68</c:v>
                </c:pt>
                <c:pt idx="30">
                  <c:v>10.4</c:v>
                </c:pt>
                <c:pt idx="31">
                  <c:v>10.199999999999999</c:v>
                </c:pt>
                <c:pt idx="32">
                  <c:v>11.3</c:v>
                </c:pt>
                <c:pt idx="33">
                  <c:v>11.2</c:v>
                </c:pt>
                <c:pt idx="34">
                  <c:v>11.9</c:v>
                </c:pt>
                <c:pt idx="35">
                  <c:v>10.5</c:v>
                </c:pt>
                <c:pt idx="36">
                  <c:v>10.5</c:v>
                </c:pt>
                <c:pt idx="37">
                  <c:v>10.6</c:v>
                </c:pt>
                <c:pt idx="38">
                  <c:v>10.199999999999999</c:v>
                </c:pt>
                <c:pt idx="39">
                  <c:v>11.8</c:v>
                </c:pt>
                <c:pt idx="40">
                  <c:v>10.1</c:v>
                </c:pt>
                <c:pt idx="41">
                  <c:v>12.1</c:v>
                </c:pt>
                <c:pt idx="42">
                  <c:v>14.3</c:v>
                </c:pt>
                <c:pt idx="43">
                  <c:v>12</c:v>
                </c:pt>
                <c:pt idx="44">
                  <c:v>13.7</c:v>
                </c:pt>
                <c:pt idx="45">
                  <c:v>12.6</c:v>
                </c:pt>
                <c:pt idx="46">
                  <c:v>11.9</c:v>
                </c:pt>
                <c:pt idx="47">
                  <c:v>14.6</c:v>
                </c:pt>
                <c:pt idx="48">
                  <c:v>13.9</c:v>
                </c:pt>
                <c:pt idx="49">
                  <c:v>15.2</c:v>
                </c:pt>
                <c:pt idx="50">
                  <c:v>14.1</c:v>
                </c:pt>
                <c:pt idx="51">
                  <c:v>13.4</c:v>
                </c:pt>
                <c:pt idx="52">
                  <c:v>13.5</c:v>
                </c:pt>
                <c:pt idx="53">
                  <c:v>12.9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C5A-4C30-B50A-897ED9CB5499}"/>
            </c:ext>
          </c:extLst>
        </c:ser>
        <c:ser>
          <c:idx val="4"/>
          <c:order val="4"/>
          <c:tx>
            <c:strRef>
              <c:f>Woods!$G$2</c:f>
              <c:strCache>
                <c:ptCount val="1"/>
                <c:pt idx="0">
                  <c:v>TDS</c:v>
                </c:pt>
              </c:strCache>
            </c:strRef>
          </c:tx>
          <c:cat>
            <c:numRef>
              <c:f>Woods!$A$3:$A$56</c:f>
              <c:numCache>
                <c:formatCode>d\-mmm\-yy</c:formatCode>
                <c:ptCount val="54"/>
                <c:pt idx="0">
                  <c:v>42285</c:v>
                </c:pt>
                <c:pt idx="1">
                  <c:v>42286</c:v>
                </c:pt>
                <c:pt idx="2">
                  <c:v>42287</c:v>
                </c:pt>
                <c:pt idx="3">
                  <c:v>42288</c:v>
                </c:pt>
                <c:pt idx="4">
                  <c:v>42289</c:v>
                </c:pt>
                <c:pt idx="5">
                  <c:v>42290</c:v>
                </c:pt>
                <c:pt idx="6">
                  <c:v>42291</c:v>
                </c:pt>
                <c:pt idx="7">
                  <c:v>42292</c:v>
                </c:pt>
                <c:pt idx="8">
                  <c:v>42293</c:v>
                </c:pt>
                <c:pt idx="9">
                  <c:v>42294</c:v>
                </c:pt>
                <c:pt idx="10">
                  <c:v>42295</c:v>
                </c:pt>
                <c:pt idx="11">
                  <c:v>42296</c:v>
                </c:pt>
                <c:pt idx="12">
                  <c:v>42297</c:v>
                </c:pt>
                <c:pt idx="13">
                  <c:v>42298</c:v>
                </c:pt>
                <c:pt idx="14">
                  <c:v>42299</c:v>
                </c:pt>
                <c:pt idx="15">
                  <c:v>42300</c:v>
                </c:pt>
                <c:pt idx="16">
                  <c:v>42301</c:v>
                </c:pt>
                <c:pt idx="17">
                  <c:v>42302</c:v>
                </c:pt>
                <c:pt idx="18">
                  <c:v>42303</c:v>
                </c:pt>
                <c:pt idx="19">
                  <c:v>42304</c:v>
                </c:pt>
                <c:pt idx="20">
                  <c:v>42305</c:v>
                </c:pt>
                <c:pt idx="21">
                  <c:v>42306</c:v>
                </c:pt>
                <c:pt idx="22">
                  <c:v>42307</c:v>
                </c:pt>
                <c:pt idx="23">
                  <c:v>42308</c:v>
                </c:pt>
                <c:pt idx="24">
                  <c:v>42309</c:v>
                </c:pt>
                <c:pt idx="25">
                  <c:v>42310</c:v>
                </c:pt>
                <c:pt idx="26">
                  <c:v>42311</c:v>
                </c:pt>
                <c:pt idx="27">
                  <c:v>42312</c:v>
                </c:pt>
                <c:pt idx="28">
                  <c:v>42313</c:v>
                </c:pt>
                <c:pt idx="29">
                  <c:v>42314</c:v>
                </c:pt>
                <c:pt idx="30">
                  <c:v>42315</c:v>
                </c:pt>
                <c:pt idx="31">
                  <c:v>42316</c:v>
                </c:pt>
                <c:pt idx="32">
                  <c:v>42317</c:v>
                </c:pt>
                <c:pt idx="33">
                  <c:v>42318</c:v>
                </c:pt>
                <c:pt idx="34">
                  <c:v>42319</c:v>
                </c:pt>
                <c:pt idx="35">
                  <c:v>42320</c:v>
                </c:pt>
                <c:pt idx="36">
                  <c:v>42321</c:v>
                </c:pt>
                <c:pt idx="37">
                  <c:v>42322</c:v>
                </c:pt>
                <c:pt idx="38">
                  <c:v>42323</c:v>
                </c:pt>
                <c:pt idx="39">
                  <c:v>42324</c:v>
                </c:pt>
                <c:pt idx="40">
                  <c:v>42325</c:v>
                </c:pt>
                <c:pt idx="41">
                  <c:v>42326</c:v>
                </c:pt>
                <c:pt idx="42">
                  <c:v>42327</c:v>
                </c:pt>
                <c:pt idx="43">
                  <c:v>42328</c:v>
                </c:pt>
                <c:pt idx="44">
                  <c:v>42329</c:v>
                </c:pt>
                <c:pt idx="45">
                  <c:v>42330</c:v>
                </c:pt>
                <c:pt idx="46">
                  <c:v>42331</c:v>
                </c:pt>
                <c:pt idx="47">
                  <c:v>42332</c:v>
                </c:pt>
                <c:pt idx="48">
                  <c:v>42333</c:v>
                </c:pt>
                <c:pt idx="49">
                  <c:v>42334</c:v>
                </c:pt>
                <c:pt idx="50">
                  <c:v>42335</c:v>
                </c:pt>
                <c:pt idx="51">
                  <c:v>42336</c:v>
                </c:pt>
                <c:pt idx="52">
                  <c:v>42337</c:v>
                </c:pt>
                <c:pt idx="53">
                  <c:v>42338</c:v>
                </c:pt>
              </c:numCache>
            </c:numRef>
          </c:cat>
          <c:val>
            <c:numRef>
              <c:f>Woods!$G$3:$G$56</c:f>
              <c:numCache>
                <c:formatCode>0.0</c:formatCode>
                <c:ptCount val="54"/>
                <c:pt idx="0">
                  <c:v>60</c:v>
                </c:pt>
                <c:pt idx="1">
                  <c:v>60</c:v>
                </c:pt>
                <c:pt idx="2">
                  <c:v>80</c:v>
                </c:pt>
                <c:pt idx="3">
                  <c:v>70</c:v>
                </c:pt>
                <c:pt idx="4">
                  <c:v>70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60</c:v>
                </c:pt>
                <c:pt idx="13">
                  <c:v>60</c:v>
                </c:pt>
                <c:pt idx="14">
                  <c:v>60</c:v>
                </c:pt>
                <c:pt idx="15">
                  <c:v>60</c:v>
                </c:pt>
                <c:pt idx="16">
                  <c:v>60</c:v>
                </c:pt>
                <c:pt idx="17">
                  <c:v>60</c:v>
                </c:pt>
                <c:pt idx="18">
                  <c:v>60</c:v>
                </c:pt>
                <c:pt idx="19">
                  <c:v>80</c:v>
                </c:pt>
                <c:pt idx="20">
                  <c:v>60</c:v>
                </c:pt>
                <c:pt idx="21">
                  <c:v>60</c:v>
                </c:pt>
                <c:pt idx="22">
                  <c:v>60</c:v>
                </c:pt>
                <c:pt idx="23">
                  <c:v>60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  <c:pt idx="27">
                  <c:v>40</c:v>
                </c:pt>
                <c:pt idx="28">
                  <c:v>50</c:v>
                </c:pt>
                <c:pt idx="29">
                  <c:v>50</c:v>
                </c:pt>
                <c:pt idx="30">
                  <c:v>40</c:v>
                </c:pt>
                <c:pt idx="31">
                  <c:v>40</c:v>
                </c:pt>
                <c:pt idx="32">
                  <c:v>50</c:v>
                </c:pt>
                <c:pt idx="33">
                  <c:v>50</c:v>
                </c:pt>
                <c:pt idx="34">
                  <c:v>50</c:v>
                </c:pt>
                <c:pt idx="35">
                  <c:v>50</c:v>
                </c:pt>
                <c:pt idx="36">
                  <c:v>50</c:v>
                </c:pt>
                <c:pt idx="37">
                  <c:v>50</c:v>
                </c:pt>
                <c:pt idx="38">
                  <c:v>40</c:v>
                </c:pt>
                <c:pt idx="39">
                  <c:v>50</c:v>
                </c:pt>
                <c:pt idx="40">
                  <c:v>50</c:v>
                </c:pt>
                <c:pt idx="41">
                  <c:v>40</c:v>
                </c:pt>
                <c:pt idx="42">
                  <c:v>40</c:v>
                </c:pt>
                <c:pt idx="43">
                  <c:v>40</c:v>
                </c:pt>
                <c:pt idx="44">
                  <c:v>40</c:v>
                </c:pt>
                <c:pt idx="45">
                  <c:v>50</c:v>
                </c:pt>
                <c:pt idx="46">
                  <c:v>50</c:v>
                </c:pt>
                <c:pt idx="47">
                  <c:v>50</c:v>
                </c:pt>
                <c:pt idx="48">
                  <c:v>50</c:v>
                </c:pt>
                <c:pt idx="49">
                  <c:v>50</c:v>
                </c:pt>
                <c:pt idx="50">
                  <c:v>50</c:v>
                </c:pt>
                <c:pt idx="51">
                  <c:v>50</c:v>
                </c:pt>
                <c:pt idx="52">
                  <c:v>50</c:v>
                </c:pt>
                <c:pt idx="5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C5A-4C30-B50A-897ED9CB5499}"/>
            </c:ext>
          </c:extLst>
        </c:ser>
        <c:ser>
          <c:idx val="5"/>
          <c:order val="5"/>
          <c:tx>
            <c:strRef>
              <c:f>Woods!$H$2</c:f>
              <c:strCache>
                <c:ptCount val="1"/>
                <c:pt idx="0">
                  <c:v>Gauge</c:v>
                </c:pt>
              </c:strCache>
            </c:strRef>
          </c:tx>
          <c:cat>
            <c:numRef>
              <c:f>Woods!$A$3:$A$56</c:f>
              <c:numCache>
                <c:formatCode>d\-mmm\-yy</c:formatCode>
                <c:ptCount val="54"/>
                <c:pt idx="0">
                  <c:v>42285</c:v>
                </c:pt>
                <c:pt idx="1">
                  <c:v>42286</c:v>
                </c:pt>
                <c:pt idx="2">
                  <c:v>42287</c:v>
                </c:pt>
                <c:pt idx="3">
                  <c:v>42288</c:v>
                </c:pt>
                <c:pt idx="4">
                  <c:v>42289</c:v>
                </c:pt>
                <c:pt idx="5">
                  <c:v>42290</c:v>
                </c:pt>
                <c:pt idx="6">
                  <c:v>42291</c:v>
                </c:pt>
                <c:pt idx="7">
                  <c:v>42292</c:v>
                </c:pt>
                <c:pt idx="8">
                  <c:v>42293</c:v>
                </c:pt>
                <c:pt idx="9">
                  <c:v>42294</c:v>
                </c:pt>
                <c:pt idx="10">
                  <c:v>42295</c:v>
                </c:pt>
                <c:pt idx="11">
                  <c:v>42296</c:v>
                </c:pt>
                <c:pt idx="12">
                  <c:v>42297</c:v>
                </c:pt>
                <c:pt idx="13">
                  <c:v>42298</c:v>
                </c:pt>
                <c:pt idx="14">
                  <c:v>42299</c:v>
                </c:pt>
                <c:pt idx="15">
                  <c:v>42300</c:v>
                </c:pt>
                <c:pt idx="16">
                  <c:v>42301</c:v>
                </c:pt>
                <c:pt idx="17">
                  <c:v>42302</c:v>
                </c:pt>
                <c:pt idx="18">
                  <c:v>42303</c:v>
                </c:pt>
                <c:pt idx="19">
                  <c:v>42304</c:v>
                </c:pt>
                <c:pt idx="20">
                  <c:v>42305</c:v>
                </c:pt>
                <c:pt idx="21">
                  <c:v>42306</c:v>
                </c:pt>
                <c:pt idx="22">
                  <c:v>42307</c:v>
                </c:pt>
                <c:pt idx="23">
                  <c:v>42308</c:v>
                </c:pt>
                <c:pt idx="24">
                  <c:v>42309</c:v>
                </c:pt>
                <c:pt idx="25">
                  <c:v>42310</c:v>
                </c:pt>
                <c:pt idx="26">
                  <c:v>42311</c:v>
                </c:pt>
                <c:pt idx="27">
                  <c:v>42312</c:v>
                </c:pt>
                <c:pt idx="28">
                  <c:v>42313</c:v>
                </c:pt>
                <c:pt idx="29">
                  <c:v>42314</c:v>
                </c:pt>
                <c:pt idx="30">
                  <c:v>42315</c:v>
                </c:pt>
                <c:pt idx="31">
                  <c:v>42316</c:v>
                </c:pt>
                <c:pt idx="32">
                  <c:v>42317</c:v>
                </c:pt>
                <c:pt idx="33">
                  <c:v>42318</c:v>
                </c:pt>
                <c:pt idx="34">
                  <c:v>42319</c:v>
                </c:pt>
                <c:pt idx="35">
                  <c:v>42320</c:v>
                </c:pt>
                <c:pt idx="36">
                  <c:v>42321</c:v>
                </c:pt>
                <c:pt idx="37">
                  <c:v>42322</c:v>
                </c:pt>
                <c:pt idx="38">
                  <c:v>42323</c:v>
                </c:pt>
                <c:pt idx="39">
                  <c:v>42324</c:v>
                </c:pt>
                <c:pt idx="40">
                  <c:v>42325</c:v>
                </c:pt>
                <c:pt idx="41">
                  <c:v>42326</c:v>
                </c:pt>
                <c:pt idx="42">
                  <c:v>42327</c:v>
                </c:pt>
                <c:pt idx="43">
                  <c:v>42328</c:v>
                </c:pt>
                <c:pt idx="44">
                  <c:v>42329</c:v>
                </c:pt>
                <c:pt idx="45">
                  <c:v>42330</c:v>
                </c:pt>
                <c:pt idx="46">
                  <c:v>42331</c:v>
                </c:pt>
                <c:pt idx="47">
                  <c:v>42332</c:v>
                </c:pt>
                <c:pt idx="48">
                  <c:v>42333</c:v>
                </c:pt>
                <c:pt idx="49">
                  <c:v>42334</c:v>
                </c:pt>
                <c:pt idx="50">
                  <c:v>42335</c:v>
                </c:pt>
                <c:pt idx="51">
                  <c:v>42336</c:v>
                </c:pt>
                <c:pt idx="52">
                  <c:v>42337</c:v>
                </c:pt>
                <c:pt idx="53">
                  <c:v>42338</c:v>
                </c:pt>
              </c:numCache>
            </c:numRef>
          </c:cat>
          <c:val>
            <c:numRef>
              <c:f>Woods!$H$3:$H$56</c:f>
              <c:numCache>
                <c:formatCode>0.00</c:formatCode>
                <c:ptCount val="54"/>
                <c:pt idx="0">
                  <c:v>7.0000000000000007E-2</c:v>
                </c:pt>
                <c:pt idx="1">
                  <c:v>7.0000000000000007E-2</c:v>
                </c:pt>
                <c:pt idx="2">
                  <c:v>0.06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0.09</c:v>
                </c:pt>
                <c:pt idx="7">
                  <c:v>0.09</c:v>
                </c:pt>
                <c:pt idx="8">
                  <c:v>0.09</c:v>
                </c:pt>
                <c:pt idx="10">
                  <c:v>0.08</c:v>
                </c:pt>
                <c:pt idx="11">
                  <c:v>0.09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0.08</c:v>
                </c:pt>
                <c:pt idx="16">
                  <c:v>0.08</c:v>
                </c:pt>
                <c:pt idx="17">
                  <c:v>0.09</c:v>
                </c:pt>
                <c:pt idx="18">
                  <c:v>0.09</c:v>
                </c:pt>
                <c:pt idx="19">
                  <c:v>0.09</c:v>
                </c:pt>
                <c:pt idx="20">
                  <c:v>0.08</c:v>
                </c:pt>
                <c:pt idx="21">
                  <c:v>0.09</c:v>
                </c:pt>
                <c:pt idx="22">
                  <c:v>0.1</c:v>
                </c:pt>
                <c:pt idx="23">
                  <c:v>0.12</c:v>
                </c:pt>
                <c:pt idx="24">
                  <c:v>0.15</c:v>
                </c:pt>
                <c:pt idx="25">
                  <c:v>0.16</c:v>
                </c:pt>
                <c:pt idx="26">
                  <c:v>0.15</c:v>
                </c:pt>
                <c:pt idx="27">
                  <c:v>0.12</c:v>
                </c:pt>
                <c:pt idx="28">
                  <c:v>0.12</c:v>
                </c:pt>
                <c:pt idx="29">
                  <c:v>0.11</c:v>
                </c:pt>
                <c:pt idx="30">
                  <c:v>0.2</c:v>
                </c:pt>
                <c:pt idx="31">
                  <c:v>0.16</c:v>
                </c:pt>
                <c:pt idx="32">
                  <c:v>0.14000000000000001</c:v>
                </c:pt>
                <c:pt idx="33">
                  <c:v>0.12</c:v>
                </c:pt>
                <c:pt idx="34">
                  <c:v>0.16</c:v>
                </c:pt>
                <c:pt idx="35">
                  <c:v>0.12</c:v>
                </c:pt>
                <c:pt idx="36">
                  <c:v>0.17</c:v>
                </c:pt>
                <c:pt idx="37">
                  <c:v>0.15</c:v>
                </c:pt>
                <c:pt idx="38">
                  <c:v>0.16</c:v>
                </c:pt>
                <c:pt idx="39">
                  <c:v>0.1</c:v>
                </c:pt>
                <c:pt idx="40">
                  <c:v>0.2</c:v>
                </c:pt>
                <c:pt idx="41">
                  <c:v>0.2</c:v>
                </c:pt>
                <c:pt idx="42">
                  <c:v>0.18</c:v>
                </c:pt>
                <c:pt idx="43">
                  <c:v>0.16</c:v>
                </c:pt>
                <c:pt idx="44">
                  <c:v>0.14000000000000001</c:v>
                </c:pt>
                <c:pt idx="45">
                  <c:v>0.12</c:v>
                </c:pt>
                <c:pt idx="46">
                  <c:v>0.12</c:v>
                </c:pt>
                <c:pt idx="47">
                  <c:v>0.12</c:v>
                </c:pt>
                <c:pt idx="48">
                  <c:v>0.12</c:v>
                </c:pt>
                <c:pt idx="49">
                  <c:v>0.12</c:v>
                </c:pt>
                <c:pt idx="50">
                  <c:v>0.1</c:v>
                </c:pt>
                <c:pt idx="51">
                  <c:v>0.1</c:v>
                </c:pt>
                <c:pt idx="52">
                  <c:v>0.1</c:v>
                </c:pt>
                <c:pt idx="53">
                  <c:v>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C5A-4C30-B50A-897ED9CB5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4035056"/>
        <c:axId val="334039760"/>
      </c:lineChart>
      <c:dateAx>
        <c:axId val="334035056"/>
        <c:scaling>
          <c:orientation val="minMax"/>
        </c:scaling>
        <c:delete val="0"/>
        <c:axPos val="b"/>
        <c:numFmt formatCode="dd/mmm/yy" sourceLinked="0"/>
        <c:majorTickMark val="none"/>
        <c:minorTickMark val="none"/>
        <c:tickLblPos val="nextTo"/>
        <c:crossAx val="334039760"/>
        <c:crosses val="autoZero"/>
        <c:auto val="1"/>
        <c:lblOffset val="100"/>
        <c:baseTimeUnit val="days"/>
        <c:majorUnit val="1"/>
      </c:dateAx>
      <c:valAx>
        <c:axId val="334039760"/>
        <c:scaling>
          <c:orientation val="minMax"/>
        </c:scaling>
        <c:delete val="0"/>
        <c:axPos val="l"/>
        <c:majorGridlines/>
        <c:numFmt formatCode="0.0" sourceLinked="1"/>
        <c:majorTickMark val="none"/>
        <c:minorTickMark val="none"/>
        <c:tickLblPos val="nextTo"/>
        <c:crossAx val="334035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300-000000000000}">
  <sheetPr/>
  <sheetViews>
    <sheetView zoomScale="130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600-000000000000}">
  <sheetPr/>
  <sheetViews>
    <sheetView zoomScale="93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0423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4677" cy="628854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6</xdr:col>
      <xdr:colOff>323850</xdr:colOff>
      <xdr:row>37</xdr:row>
      <xdr:rowOff>2310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3981450" cy="5993534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0</xdr:row>
      <xdr:rowOff>11501</xdr:rowOff>
    </xdr:from>
    <xdr:to>
      <xdr:col>13</xdr:col>
      <xdr:colOff>304800</xdr:colOff>
      <xdr:row>37</xdr:row>
      <xdr:rowOff>23783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67200" y="11501"/>
          <a:ext cx="3962400" cy="6003507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56:H157" totalsRowShown="0" headerRowDxfId="9" dataDxfId="8">
  <autoFilter ref="A156:H157" xr:uid="{00000000-0009-0000-0100-000002000000}"/>
  <tableColumns count="8">
    <tableColumn id="1" xr3:uid="{00000000-0010-0000-0100-000001000000}" name="Species" dataDxfId="7"/>
    <tableColumn id="2" xr3:uid="{00000000-0010-0000-0100-000002000000}" name="Total (Incl Jacks)" dataDxfId="6">
      <calculatedColumnFormula>AVERAGEIF(C1:C151,"CO",E56:E65)</calculatedColumnFormula>
    </tableColumn>
    <tableColumn id="3" xr3:uid="{00000000-0010-0000-0100-000003000000}" name="Male" dataDxfId="5">
      <calculatedColumnFormula>AVERAGEIFS(E1:E151,C1:C151,"CO",D1:D151,"M")</calculatedColumnFormula>
    </tableColumn>
    <tableColumn id="4" xr3:uid="{00000000-0010-0000-0100-000004000000}" name="Female" dataDxfId="4">
      <calculatedColumnFormula>AVERAGEIFS(E1:E151,C1:C151,"CO",D1:D151,"F")</calculatedColumnFormula>
    </tableColumn>
    <tableColumn id="5" xr3:uid="{00000000-0010-0000-0100-000005000000}" name="Wild Male" dataDxfId="3">
      <calculatedColumnFormula>AVERAGEIFS(E1:E151,C1:C151,"CO",D1:D151,"M",F1:F151,"&lt;&gt;Hatchery")</calculatedColumnFormula>
    </tableColumn>
    <tableColumn id="6" xr3:uid="{00000000-0010-0000-0100-000006000000}" name="Wild Female" dataDxfId="2">
      <calculatedColumnFormula>AVERAGEIFS(E1:E151,C1:C151,"CO",D1:D151,"F",F1:F151,"&lt;&gt;Hatchery")</calculatedColumnFormula>
    </tableColumn>
    <tableColumn id="7" xr3:uid="{00000000-0010-0000-0100-000007000000}" name="Hatchery Male" dataDxfId="1">
      <calculatedColumnFormula>AVERAGEIFS(E1:E151,C1:C151,"CO",D1:D151,"M",F1:F151,"Hatchery")</calculatedColumnFormula>
    </tableColumn>
    <tableColumn id="8" xr3:uid="{00000000-0010-0000-0100-000008000000}" name="Hatchery Female" dataDxfId="0">
      <calculatedColumnFormula>AVERAGEIFS(E1:E151,C1:C151,"CO",D1:D151,"F",F1:F151,"Hatchery")</calculatedColumnFormula>
    </tableColumn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9"/>
  <sheetViews>
    <sheetView zoomScale="70" zoomScaleNormal="70" workbookViewId="0">
      <selection activeCell="N18" sqref="N18"/>
    </sheetView>
  </sheetViews>
  <sheetFormatPr defaultColWidth="8.85546875" defaultRowHeight="12.75" x14ac:dyDescent="0.2"/>
  <cols>
    <col min="2" max="2" width="10.42578125" customWidth="1"/>
    <col min="3" max="3" width="11" style="1" customWidth="1"/>
    <col min="4" max="4" width="8.85546875" style="1"/>
    <col min="5" max="5" width="12.28515625" style="1" customWidth="1"/>
    <col min="6" max="6" width="8.85546875" style="1"/>
    <col min="7" max="7" width="10" style="1" customWidth="1"/>
    <col min="8" max="8" width="9.85546875" style="1" customWidth="1"/>
    <col min="9" max="9" width="12.85546875" style="1" customWidth="1"/>
    <col min="10" max="10" width="12.42578125" style="1" customWidth="1"/>
    <col min="11" max="11" width="8.85546875" style="1"/>
    <col min="12" max="12" width="10.28515625" style="1" customWidth="1"/>
    <col min="13" max="13" width="8.85546875" style="1"/>
    <col min="14" max="14" width="11.42578125" style="1" customWidth="1"/>
  </cols>
  <sheetData>
    <row r="1" spans="1:16" ht="16.5" thickBot="1" x14ac:dyDescent="0.3">
      <c r="A1" s="2" t="s">
        <v>0</v>
      </c>
    </row>
    <row r="2" spans="1:16" ht="16.5" thickBot="1" x14ac:dyDescent="0.3">
      <c r="A2" s="2" t="s">
        <v>1</v>
      </c>
      <c r="D2" s="226">
        <v>42285</v>
      </c>
      <c r="E2" s="226">
        <v>41546</v>
      </c>
      <c r="F2" s="3" t="s">
        <v>2</v>
      </c>
      <c r="G2" s="226">
        <v>42356</v>
      </c>
      <c r="H2" s="226"/>
    </row>
    <row r="3" spans="1:16" ht="13.5" thickBot="1" x14ac:dyDescent="0.25"/>
    <row r="4" spans="1:16" s="7" customFormat="1" ht="15" x14ac:dyDescent="0.25">
      <c r="A4" s="4"/>
      <c r="B4" s="5"/>
      <c r="C4" s="6"/>
      <c r="D4" s="227" t="s">
        <v>3</v>
      </c>
      <c r="E4" s="227"/>
      <c r="F4" s="227"/>
      <c r="G4" s="227" t="s">
        <v>4</v>
      </c>
      <c r="H4" s="227"/>
      <c r="I4" s="227" t="s">
        <v>5</v>
      </c>
      <c r="J4" s="227"/>
      <c r="K4" s="227" t="s">
        <v>6</v>
      </c>
      <c r="L4" s="227"/>
      <c r="M4" s="227"/>
      <c r="N4" s="82" t="s">
        <v>7</v>
      </c>
    </row>
    <row r="5" spans="1:16" s="7" customFormat="1" ht="15.75" thickBot="1" x14ac:dyDescent="0.3">
      <c r="A5" s="8" t="s">
        <v>8</v>
      </c>
      <c r="B5" s="9" t="s">
        <v>9</v>
      </c>
      <c r="C5" s="10" t="s">
        <v>10</v>
      </c>
      <c r="D5" s="10" t="s">
        <v>11</v>
      </c>
      <c r="E5" s="10" t="s">
        <v>12</v>
      </c>
      <c r="F5" s="10" t="s">
        <v>13</v>
      </c>
      <c r="G5" s="10" t="s">
        <v>14</v>
      </c>
      <c r="H5" s="10" t="s">
        <v>15</v>
      </c>
      <c r="I5" s="10" t="s">
        <v>16</v>
      </c>
      <c r="J5" s="10" t="s">
        <v>17</v>
      </c>
      <c r="K5" s="10" t="s">
        <v>18</v>
      </c>
      <c r="L5" s="10" t="s">
        <v>19</v>
      </c>
      <c r="M5" s="10" t="s">
        <v>20</v>
      </c>
      <c r="N5" s="116" t="s">
        <v>21</v>
      </c>
    </row>
    <row r="6" spans="1:16" s="7" customFormat="1" ht="15.75" thickTop="1" x14ac:dyDescent="0.25">
      <c r="A6" s="11" t="s">
        <v>22</v>
      </c>
      <c r="B6" s="217">
        <v>42285</v>
      </c>
      <c r="C6" s="12">
        <v>42346</v>
      </c>
      <c r="D6" s="13">
        <v>36</v>
      </c>
      <c r="E6" s="13">
        <v>34</v>
      </c>
      <c r="F6" s="13">
        <v>11</v>
      </c>
      <c r="G6" s="13">
        <v>0</v>
      </c>
      <c r="H6" s="13">
        <v>0</v>
      </c>
      <c r="I6" s="13">
        <v>1</v>
      </c>
      <c r="J6" s="13">
        <v>0</v>
      </c>
      <c r="K6" s="13">
        <v>10</v>
      </c>
      <c r="L6" s="13">
        <v>3</v>
      </c>
      <c r="M6" s="13">
        <v>0</v>
      </c>
      <c r="N6" s="113">
        <v>0</v>
      </c>
      <c r="O6" s="108"/>
      <c r="P6" s="108"/>
    </row>
    <row r="7" spans="1:16" s="7" customFormat="1" ht="15" x14ac:dyDescent="0.25">
      <c r="A7" s="216" t="s">
        <v>23</v>
      </c>
      <c r="B7" s="219">
        <v>42285</v>
      </c>
      <c r="C7" s="215">
        <v>42346</v>
      </c>
      <c r="D7" s="163">
        <v>75</v>
      </c>
      <c r="E7" s="163">
        <v>62</v>
      </c>
      <c r="F7" s="13">
        <v>12</v>
      </c>
      <c r="G7" s="13">
        <v>0</v>
      </c>
      <c r="H7" s="13">
        <v>0</v>
      </c>
      <c r="I7" s="13">
        <v>0</v>
      </c>
      <c r="J7" s="13">
        <v>1</v>
      </c>
      <c r="K7" s="13">
        <v>0</v>
      </c>
      <c r="L7" s="13">
        <v>0</v>
      </c>
      <c r="M7" s="13">
        <v>0</v>
      </c>
      <c r="N7" s="113">
        <v>0</v>
      </c>
    </row>
    <row r="8" spans="1:16" s="7" customFormat="1" ht="15.75" thickBot="1" x14ac:dyDescent="0.3">
      <c r="A8" s="15" t="s">
        <v>24</v>
      </c>
      <c r="B8" s="218"/>
      <c r="C8" s="110"/>
      <c r="D8" s="16"/>
      <c r="E8" s="16"/>
      <c r="F8" s="16"/>
      <c r="G8" s="16"/>
      <c r="H8" s="16"/>
      <c r="I8" s="16"/>
      <c r="J8" s="16"/>
      <c r="K8" s="16"/>
      <c r="L8" s="16"/>
      <c r="M8" s="16"/>
      <c r="N8" s="117"/>
    </row>
    <row r="9" spans="1:16" s="7" customFormat="1" ht="14.25" x14ac:dyDescent="0.2"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</row>
    <row r="10" spans="1:16" s="7" customFormat="1" ht="14.25" x14ac:dyDescent="0.2"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</row>
    <row r="11" spans="1:16" s="7" customFormat="1" ht="15.75" thickBot="1" x14ac:dyDescent="0.3">
      <c r="A11" s="18" t="s">
        <v>25</v>
      </c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</row>
    <row r="12" spans="1:16" s="23" customFormat="1" ht="30.75" thickBot="1" x14ac:dyDescent="0.3">
      <c r="A12" s="19"/>
      <c r="B12" s="20" t="s">
        <v>8</v>
      </c>
      <c r="C12" s="21" t="s">
        <v>26</v>
      </c>
      <c r="D12" s="21" t="s">
        <v>27</v>
      </c>
      <c r="E12" s="21" t="s">
        <v>28</v>
      </c>
      <c r="F12" s="21" t="s">
        <v>29</v>
      </c>
      <c r="G12" s="21" t="s">
        <v>21</v>
      </c>
      <c r="H12" s="21" t="s">
        <v>30</v>
      </c>
      <c r="I12" s="21" t="s">
        <v>31</v>
      </c>
      <c r="J12" s="21" t="s">
        <v>32</v>
      </c>
      <c r="K12" s="21" t="s">
        <v>33</v>
      </c>
      <c r="L12" s="112" t="s">
        <v>34</v>
      </c>
      <c r="M12" s="73"/>
      <c r="N12" s="22"/>
    </row>
    <row r="13" spans="1:16" s="7" customFormat="1" ht="15.75" thickTop="1" x14ac:dyDescent="0.25">
      <c r="A13" s="18"/>
      <c r="B13" s="11" t="s">
        <v>22</v>
      </c>
      <c r="C13" s="13">
        <f>SUM(D6+E6+F6)</f>
        <v>81</v>
      </c>
      <c r="D13" s="13">
        <f>SUM(G6+H6)</f>
        <v>0</v>
      </c>
      <c r="E13" s="13">
        <f>SUM(I6+J6)</f>
        <v>1</v>
      </c>
      <c r="F13" s="13">
        <f>SUM(K6+L6)</f>
        <v>13</v>
      </c>
      <c r="G13" s="24">
        <f>N6</f>
        <v>0</v>
      </c>
      <c r="H13" s="13">
        <v>11</v>
      </c>
      <c r="I13" s="24" t="e">
        <f>SimmsCreek!#REF!</f>
        <v>#REF!</v>
      </c>
      <c r="J13" s="24" t="e">
        <f>SimmsCreek!#REF!</f>
        <v>#REF!</v>
      </c>
      <c r="K13" s="24">
        <v>0</v>
      </c>
      <c r="L13" s="115">
        <v>5</v>
      </c>
      <c r="M13" s="72"/>
      <c r="N13" s="17"/>
    </row>
    <row r="14" spans="1:16" s="7" customFormat="1" ht="15" x14ac:dyDescent="0.25">
      <c r="A14" s="18"/>
      <c r="B14" s="14" t="s">
        <v>23</v>
      </c>
      <c r="C14" s="13">
        <f>SUM(D7+E7+F7)</f>
        <v>149</v>
      </c>
      <c r="D14" s="13">
        <v>0</v>
      </c>
      <c r="E14" s="13">
        <v>0</v>
      </c>
      <c r="F14" s="13">
        <v>0</v>
      </c>
      <c r="G14" s="13">
        <f>N7</f>
        <v>0</v>
      </c>
      <c r="H14" s="13">
        <v>5</v>
      </c>
      <c r="I14" s="13">
        <f>0</f>
        <v>0</v>
      </c>
      <c r="J14" s="13">
        <f>0</f>
        <v>0</v>
      </c>
      <c r="K14" s="13">
        <v>0</v>
      </c>
      <c r="L14" s="113">
        <v>5</v>
      </c>
      <c r="M14" s="72"/>
      <c r="N14" s="17"/>
    </row>
    <row r="15" spans="1:16" s="7" customFormat="1" ht="15.75" thickBot="1" x14ac:dyDescent="0.3">
      <c r="A15" s="18"/>
      <c r="B15" s="25" t="s">
        <v>24</v>
      </c>
      <c r="C15" s="26"/>
      <c r="D15" s="26"/>
      <c r="E15" s="26"/>
      <c r="F15" s="26"/>
      <c r="G15" s="26"/>
      <c r="H15" s="26"/>
      <c r="I15" s="26"/>
      <c r="J15" s="26"/>
      <c r="K15" s="26"/>
      <c r="L15" s="114"/>
      <c r="M15" s="17"/>
      <c r="N15" s="17"/>
    </row>
    <row r="16" spans="1:16" s="7" customFormat="1" ht="14.25" x14ac:dyDescent="0.2"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</row>
    <row r="17" spans="1:14" x14ac:dyDescent="0.2">
      <c r="A17" s="27"/>
    </row>
    <row r="18" spans="1:14" ht="15.75" thickBot="1" x14ac:dyDescent="0.3">
      <c r="A18" s="18" t="s">
        <v>35</v>
      </c>
      <c r="H18" s="18"/>
    </row>
    <row r="19" spans="1:14" ht="15.75" thickBot="1" x14ac:dyDescent="0.3">
      <c r="A19" s="27"/>
      <c r="B19" s="20" t="s">
        <v>8</v>
      </c>
      <c r="C19" s="21" t="s">
        <v>26</v>
      </c>
      <c r="D19" s="21" t="s">
        <v>27</v>
      </c>
      <c r="E19" s="21" t="s">
        <v>28</v>
      </c>
      <c r="F19" s="112" t="s">
        <v>29</v>
      </c>
      <c r="H19" s="3"/>
      <c r="I19" s="3"/>
      <c r="J19" s="225"/>
      <c r="K19" s="225"/>
      <c r="L19" s="225"/>
      <c r="M19" s="225"/>
      <c r="N19" s="225"/>
    </row>
    <row r="20" spans="1:14" ht="15.75" thickTop="1" x14ac:dyDescent="0.25">
      <c r="B20" s="11" t="s">
        <v>22</v>
      </c>
      <c r="C20" s="13"/>
      <c r="D20" s="13"/>
      <c r="E20" s="13"/>
      <c r="F20" s="113"/>
      <c r="H20" s="3"/>
    </row>
    <row r="21" spans="1:14" ht="15" x14ac:dyDescent="0.25">
      <c r="B21" s="14" t="s">
        <v>23</v>
      </c>
      <c r="C21" s="13"/>
      <c r="D21" s="13"/>
      <c r="E21" s="13"/>
      <c r="F21" s="113"/>
      <c r="I21" s="40"/>
      <c r="J21" s="34"/>
    </row>
    <row r="22" spans="1:14" ht="15.75" thickBot="1" x14ac:dyDescent="0.3">
      <c r="B22" s="25" t="s">
        <v>24</v>
      </c>
      <c r="C22" s="26"/>
      <c r="D22" s="26"/>
      <c r="E22" s="26"/>
      <c r="F22" s="114"/>
      <c r="H22" s="3"/>
    </row>
    <row r="23" spans="1:14" x14ac:dyDescent="0.2">
      <c r="B23" t="s">
        <v>36</v>
      </c>
      <c r="I23" s="40"/>
      <c r="J23"/>
    </row>
    <row r="24" spans="1:14" x14ac:dyDescent="0.2">
      <c r="H24" s="3"/>
      <c r="I24" s="40"/>
      <c r="J24"/>
    </row>
    <row r="25" spans="1:14" x14ac:dyDescent="0.2">
      <c r="I25" s="40"/>
      <c r="J25"/>
    </row>
    <row r="28" spans="1:14" ht="15" x14ac:dyDescent="0.25">
      <c r="A28" s="127" t="s">
        <v>37</v>
      </c>
    </row>
    <row r="29" spans="1:14" ht="15" x14ac:dyDescent="0.25">
      <c r="A29" s="18" t="s">
        <v>38</v>
      </c>
    </row>
  </sheetData>
  <mergeCells count="7">
    <mergeCell ref="J19:N19"/>
    <mergeCell ref="G2:H2"/>
    <mergeCell ref="D4:F4"/>
    <mergeCell ref="G4:H4"/>
    <mergeCell ref="I4:J4"/>
    <mergeCell ref="K4:M4"/>
    <mergeCell ref="D2:E2"/>
  </mergeCells>
  <pageMargins left="0.74791666666666667" right="0.74791666666666667" top="0.98402777777777783" bottom="0.98402777777777783" header="0.51180555555555562" footer="0.51180555555555562"/>
  <pageSetup scale="75" firstPageNumber="0" orientation="landscape" horizontalDpi="300" verticalDpi="300" r:id="rId1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M112"/>
  <sheetViews>
    <sheetView tabSelected="1" workbookViewId="0">
      <pane xSplit="1" ySplit="1" topLeftCell="E2" activePane="bottomRight" state="frozen"/>
      <selection pane="topRight" activeCell="B1" sqref="B1"/>
      <selection pane="bottomLeft" activeCell="A3" sqref="A3"/>
      <selection pane="bottomRight" activeCell="J2" sqref="J2"/>
    </sheetView>
  </sheetViews>
  <sheetFormatPr defaultColWidth="8.85546875" defaultRowHeight="12.75" x14ac:dyDescent="0.2"/>
  <cols>
    <col min="1" max="1" width="11.85546875" style="37" customWidth="1"/>
    <col min="2" max="2" width="13.42578125" style="71" bestFit="1" customWidth="1"/>
    <col min="3" max="4" width="11.7109375" style="36" customWidth="1"/>
    <col min="5" max="5" width="8.28515625" style="36" customWidth="1"/>
    <col min="6" max="6" width="9" style="71" customWidth="1"/>
    <col min="7" max="7" width="7.7109375" style="81" customWidth="1"/>
    <col min="8" max="8" width="14.42578125" style="57" customWidth="1"/>
    <col min="9" max="9" width="34.28515625" style="34" bestFit="1" customWidth="1"/>
    <col min="10" max="10" width="175.42578125" customWidth="1"/>
    <col min="11" max="11" width="13.42578125" style="1" bestFit="1" customWidth="1"/>
    <col min="12" max="12" width="12.85546875" style="1" bestFit="1" customWidth="1"/>
    <col min="13" max="13" width="12.7109375" style="1" customWidth="1"/>
    <col min="14" max="14" width="12.7109375" style="1" bestFit="1" customWidth="1"/>
    <col min="15" max="15" width="13.28515625" style="1" bestFit="1" customWidth="1"/>
    <col min="16" max="16" width="12.7109375" style="1" bestFit="1" customWidth="1"/>
    <col min="17" max="17" width="13.85546875" style="1" bestFit="1" customWidth="1"/>
    <col min="18" max="18" width="13.28515625" style="1" bestFit="1" customWidth="1"/>
    <col min="19" max="19" width="13.42578125" style="1" bestFit="1" customWidth="1"/>
    <col min="20" max="21" width="12.85546875" style="1" bestFit="1" customWidth="1"/>
    <col min="22" max="22" width="13.28515625" style="1" bestFit="1" customWidth="1"/>
    <col min="23" max="24" width="8.85546875" style="1"/>
    <col min="25" max="25" width="11.7109375" style="1" customWidth="1"/>
    <col min="26" max="26" width="8.85546875" style="1"/>
    <col min="27" max="27" width="10.42578125" style="1" customWidth="1"/>
    <col min="28" max="28" width="14.140625" style="1" customWidth="1"/>
    <col min="29" max="29" width="10.42578125" style="1" customWidth="1"/>
    <col min="30" max="30" width="17.42578125" style="1" customWidth="1"/>
    <col min="31" max="31" width="12.140625" customWidth="1"/>
    <col min="32" max="32" width="11.7109375" customWidth="1"/>
    <col min="33" max="33" width="17.140625" style="1" customWidth="1"/>
    <col min="34" max="34" width="8.85546875" style="1"/>
    <col min="35" max="35" width="10.7109375" customWidth="1"/>
    <col min="36" max="36" width="11.7109375" customWidth="1"/>
    <col min="38" max="38" width="25.85546875" customWidth="1"/>
    <col min="39" max="39" width="11.7109375" customWidth="1"/>
    <col min="42" max="42" width="10.7109375" customWidth="1"/>
    <col min="45" max="45" width="12.140625" customWidth="1"/>
    <col min="46" max="46" width="11.7109375" customWidth="1"/>
    <col min="49" max="49" width="10.7109375" customWidth="1"/>
    <col min="52" max="52" width="12.140625" customWidth="1"/>
    <col min="53" max="53" width="10.7109375" style="1" customWidth="1"/>
    <col min="54" max="54" width="8.85546875" style="1"/>
    <col min="57" max="58" width="8.85546875" style="1"/>
    <col min="60" max="60" width="8" customWidth="1"/>
    <col min="64" max="64" width="8.85546875" style="1"/>
  </cols>
  <sheetData>
    <row r="1" spans="1:65" s="27" customFormat="1" ht="24.75" customHeight="1" x14ac:dyDescent="0.2">
      <c r="A1" s="30" t="s">
        <v>45</v>
      </c>
      <c r="B1" s="44" t="s">
        <v>46</v>
      </c>
      <c r="C1" s="46" t="s">
        <v>47</v>
      </c>
      <c r="D1" s="46" t="s">
        <v>48</v>
      </c>
      <c r="E1" s="46" t="s">
        <v>49</v>
      </c>
      <c r="F1" s="44" t="s">
        <v>50</v>
      </c>
      <c r="G1" s="131" t="s">
        <v>51</v>
      </c>
      <c r="H1" s="47" t="s">
        <v>52</v>
      </c>
      <c r="I1" s="28" t="s">
        <v>53</v>
      </c>
      <c r="J1" s="33" t="s">
        <v>37</v>
      </c>
      <c r="K1" s="3" t="s">
        <v>11</v>
      </c>
      <c r="L1" s="3" t="s">
        <v>12</v>
      </c>
      <c r="M1" s="76" t="s">
        <v>34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29" t="s">
        <v>54</v>
      </c>
      <c r="X1" s="29" t="s">
        <v>55</v>
      </c>
      <c r="Y1" s="68" t="s">
        <v>45</v>
      </c>
      <c r="Z1" s="69" t="s">
        <v>56</v>
      </c>
      <c r="AA1" s="69" t="s">
        <v>57</v>
      </c>
      <c r="AB1" s="69" t="s">
        <v>58</v>
      </c>
      <c r="AC1" s="69" t="s">
        <v>59</v>
      </c>
      <c r="AD1" s="69" t="s">
        <v>60</v>
      </c>
      <c r="AE1" s="70" t="s">
        <v>61</v>
      </c>
      <c r="AF1" s="65" t="s">
        <v>45</v>
      </c>
      <c r="AG1" s="66" t="s">
        <v>62</v>
      </c>
      <c r="AH1" s="66" t="s">
        <v>57</v>
      </c>
      <c r="AI1" s="66" t="s">
        <v>58</v>
      </c>
      <c r="AJ1" s="66" t="s">
        <v>59</v>
      </c>
      <c r="AK1" s="66" t="s">
        <v>60</v>
      </c>
      <c r="AL1" s="67" t="s">
        <v>61</v>
      </c>
      <c r="AM1" s="99" t="s">
        <v>45</v>
      </c>
      <c r="AN1" s="100" t="s">
        <v>63</v>
      </c>
      <c r="AO1" s="100" t="s">
        <v>57</v>
      </c>
      <c r="AP1" s="100" t="s">
        <v>58</v>
      </c>
      <c r="AQ1" s="100" t="s">
        <v>59</v>
      </c>
      <c r="AR1" s="100" t="s">
        <v>60</v>
      </c>
      <c r="AS1" s="101" t="s">
        <v>61</v>
      </c>
      <c r="AT1" s="31" t="s">
        <v>45</v>
      </c>
      <c r="AU1" s="32" t="s">
        <v>64</v>
      </c>
      <c r="AV1" s="32" t="s">
        <v>57</v>
      </c>
      <c r="AW1" s="32" t="s">
        <v>58</v>
      </c>
      <c r="AX1" s="32" t="s">
        <v>59</v>
      </c>
      <c r="AY1" s="32" t="s">
        <v>60</v>
      </c>
      <c r="AZ1" s="63" t="s">
        <v>61</v>
      </c>
      <c r="BA1" s="33" t="s">
        <v>11</v>
      </c>
      <c r="BB1" s="33" t="s">
        <v>12</v>
      </c>
      <c r="BC1" s="33" t="s">
        <v>65</v>
      </c>
      <c r="BD1" s="33" t="s">
        <v>14</v>
      </c>
      <c r="BE1" s="33" t="s">
        <v>15</v>
      </c>
      <c r="BF1" s="33" t="s">
        <v>66</v>
      </c>
      <c r="BG1" s="33" t="s">
        <v>16</v>
      </c>
      <c r="BH1" s="33" t="s">
        <v>17</v>
      </c>
      <c r="BI1" s="33" t="s">
        <v>67</v>
      </c>
      <c r="BJ1" s="33" t="s">
        <v>18</v>
      </c>
      <c r="BK1" s="33" t="s">
        <v>19</v>
      </c>
      <c r="BL1" s="64" t="s">
        <v>68</v>
      </c>
    </row>
    <row r="2" spans="1:65" s="27" customFormat="1" ht="12.75" customHeight="1" x14ac:dyDescent="0.2">
      <c r="A2" s="120">
        <v>42285</v>
      </c>
      <c r="B2" s="135">
        <v>0.33333333333333331</v>
      </c>
      <c r="C2" s="80">
        <v>13</v>
      </c>
      <c r="D2" s="80">
        <v>13.3</v>
      </c>
      <c r="E2" s="80">
        <v>8.6999999999999993</v>
      </c>
      <c r="F2" s="77">
        <v>8.02</v>
      </c>
      <c r="G2" s="132">
        <v>90</v>
      </c>
      <c r="H2" s="118">
        <v>0.17</v>
      </c>
      <c r="I2" s="119" t="s">
        <v>69</v>
      </c>
      <c r="J2" s="62" t="s">
        <v>70</v>
      </c>
      <c r="K2" s="1"/>
      <c r="L2" s="1"/>
      <c r="M2" s="3"/>
      <c r="N2" s="3"/>
      <c r="O2" s="3"/>
      <c r="P2" s="3"/>
      <c r="Q2" s="3"/>
      <c r="R2" s="3"/>
      <c r="S2" s="3"/>
      <c r="T2" s="3"/>
      <c r="U2" s="3"/>
      <c r="V2" s="3"/>
      <c r="W2" s="29"/>
      <c r="X2" s="29"/>
      <c r="Y2" s="50"/>
      <c r="Z2" s="51"/>
      <c r="AA2" s="51"/>
      <c r="AB2" s="51"/>
      <c r="AC2" s="51"/>
      <c r="AD2" s="51"/>
      <c r="AE2" s="52"/>
      <c r="AF2" s="53"/>
      <c r="AG2" s="54"/>
      <c r="AH2" s="54"/>
      <c r="AI2" s="54"/>
      <c r="AJ2" s="54"/>
      <c r="AK2" s="54"/>
      <c r="AL2" s="55"/>
      <c r="AM2" s="97"/>
      <c r="AN2" s="102"/>
      <c r="AO2" s="102"/>
      <c r="AP2" s="102"/>
      <c r="AQ2" s="102"/>
      <c r="AR2" s="102"/>
      <c r="AS2" s="103"/>
      <c r="AT2" s="58"/>
      <c r="AU2" s="59"/>
      <c r="AV2" s="59"/>
      <c r="AW2" s="59"/>
      <c r="AX2" s="59"/>
      <c r="AY2" s="59"/>
      <c r="AZ2" s="60"/>
      <c r="BA2" s="56"/>
      <c r="BB2" s="56"/>
      <c r="BC2" s="56"/>
      <c r="BD2" s="56"/>
      <c r="BE2" s="56"/>
      <c r="BF2" s="56"/>
      <c r="BG2" s="56"/>
      <c r="BH2" s="56"/>
      <c r="BI2" s="56"/>
      <c r="BJ2" s="56"/>
      <c r="BK2" s="56"/>
      <c r="BL2" s="56"/>
    </row>
    <row r="3" spans="1:65" s="27" customFormat="1" ht="12.75" customHeight="1" x14ac:dyDescent="0.2">
      <c r="A3" s="120">
        <v>42286</v>
      </c>
      <c r="B3" s="135">
        <v>0.33333333333333331</v>
      </c>
      <c r="C3" s="80">
        <v>13</v>
      </c>
      <c r="D3" s="80">
        <v>12.8</v>
      </c>
      <c r="E3" s="80">
        <v>7.7</v>
      </c>
      <c r="F3" s="77">
        <v>7.98</v>
      </c>
      <c r="G3" s="132">
        <v>120</v>
      </c>
      <c r="H3" s="118">
        <v>0.17</v>
      </c>
      <c r="I3" s="119" t="s">
        <v>71</v>
      </c>
      <c r="J3" s="62" t="s">
        <v>72</v>
      </c>
      <c r="K3" s="1"/>
      <c r="L3" s="1"/>
      <c r="M3" s="3"/>
      <c r="N3" s="3"/>
      <c r="O3" s="3"/>
      <c r="P3" s="3"/>
      <c r="Q3" s="3"/>
      <c r="R3" s="3"/>
      <c r="S3" s="3"/>
      <c r="T3" s="3"/>
      <c r="U3" s="3"/>
      <c r="V3" s="3"/>
      <c r="W3" s="29"/>
      <c r="X3" s="29"/>
      <c r="Y3" s="50"/>
      <c r="Z3" s="51"/>
      <c r="AA3" s="51"/>
      <c r="AB3" s="51"/>
      <c r="AC3" s="51"/>
      <c r="AD3" s="51"/>
      <c r="AE3" s="52"/>
      <c r="AF3" s="53"/>
      <c r="AG3" s="54"/>
      <c r="AH3" s="54"/>
      <c r="AI3" s="54"/>
      <c r="AJ3" s="54"/>
      <c r="AK3" s="54"/>
      <c r="AL3" s="55"/>
      <c r="AM3" s="97"/>
      <c r="AN3" s="102"/>
      <c r="AO3" s="102"/>
      <c r="AP3" s="102"/>
      <c r="AQ3" s="102"/>
      <c r="AR3" s="102"/>
      <c r="AS3" s="103"/>
      <c r="AT3" s="58"/>
      <c r="AU3" s="59"/>
      <c r="AV3" s="59"/>
      <c r="AW3" s="59"/>
      <c r="AX3" s="59"/>
      <c r="AY3" s="59"/>
      <c r="AZ3" s="60"/>
      <c r="BA3" s="56"/>
      <c r="BB3" s="56"/>
      <c r="BC3" s="56"/>
      <c r="BD3" s="56"/>
      <c r="BE3" s="56"/>
      <c r="BF3" s="56"/>
      <c r="BG3" s="56"/>
      <c r="BH3" s="56"/>
      <c r="BI3" s="56"/>
      <c r="BJ3" s="56"/>
      <c r="BK3" s="56"/>
      <c r="BL3" s="56"/>
      <c r="BM3" s="79"/>
    </row>
    <row r="4" spans="1:65" s="27" customFormat="1" ht="12.75" customHeight="1" x14ac:dyDescent="0.2">
      <c r="A4" s="120">
        <v>42287</v>
      </c>
      <c r="B4" s="135">
        <v>0.33333333333333331</v>
      </c>
      <c r="C4" s="80">
        <v>13</v>
      </c>
      <c r="D4" s="80">
        <v>13.5</v>
      </c>
      <c r="E4" s="80">
        <v>7.8</v>
      </c>
      <c r="F4" s="77">
        <v>7.73</v>
      </c>
      <c r="G4" s="132">
        <v>130</v>
      </c>
      <c r="H4" s="118">
        <v>0.18</v>
      </c>
      <c r="I4" s="119" t="s">
        <v>73</v>
      </c>
      <c r="J4" s="62" t="s">
        <v>74</v>
      </c>
      <c r="K4" s="1"/>
      <c r="L4" s="1"/>
      <c r="M4" s="3"/>
      <c r="N4" s="3"/>
      <c r="O4" s="3"/>
      <c r="P4" s="3"/>
      <c r="Q4" s="3"/>
      <c r="R4" s="3"/>
      <c r="S4" s="3"/>
      <c r="T4" s="3"/>
      <c r="U4" s="3"/>
      <c r="V4" s="3"/>
      <c r="W4" s="29"/>
      <c r="X4" s="29"/>
      <c r="Y4" s="50"/>
      <c r="Z4" s="51"/>
      <c r="AA4" s="51"/>
      <c r="AB4" s="51"/>
      <c r="AC4" s="51"/>
      <c r="AD4" s="51"/>
      <c r="AE4" s="52"/>
      <c r="AF4" s="53"/>
      <c r="AG4" s="54"/>
      <c r="AH4" s="54"/>
      <c r="AI4" s="54"/>
      <c r="AJ4" s="54"/>
      <c r="AK4" s="54"/>
      <c r="AL4" s="55"/>
      <c r="AM4" s="97"/>
      <c r="AN4" s="102"/>
      <c r="AO4" s="102"/>
      <c r="AP4" s="102"/>
      <c r="AQ4" s="102"/>
      <c r="AR4" s="102"/>
      <c r="AS4" s="103"/>
      <c r="AT4" s="58"/>
      <c r="AU4" s="59"/>
      <c r="AV4" s="59"/>
      <c r="AW4" s="59"/>
      <c r="AX4" s="59"/>
      <c r="AY4" s="59"/>
      <c r="AZ4" s="60"/>
      <c r="BA4" s="56"/>
      <c r="BB4" s="56"/>
      <c r="BC4" s="56"/>
      <c r="BD4" s="56"/>
      <c r="BE4" s="56"/>
      <c r="BF4" s="56"/>
      <c r="BG4" s="56"/>
      <c r="BH4" s="56"/>
      <c r="BI4" s="56"/>
      <c r="BJ4" s="56"/>
      <c r="BK4" s="56"/>
      <c r="BL4" s="56"/>
      <c r="BM4" s="79"/>
    </row>
    <row r="5" spans="1:65" s="27" customFormat="1" ht="12.75" customHeight="1" x14ac:dyDescent="0.2">
      <c r="A5" s="120">
        <v>42288</v>
      </c>
      <c r="B5" s="152"/>
      <c r="C5" s="80">
        <v>7</v>
      </c>
      <c r="D5" s="80">
        <v>12.1</v>
      </c>
      <c r="E5" s="80">
        <v>8.1</v>
      </c>
      <c r="F5" s="77">
        <v>8.2100000000000009</v>
      </c>
      <c r="G5" s="132">
        <v>110</v>
      </c>
      <c r="H5" s="118">
        <v>0.2</v>
      </c>
      <c r="I5" s="119" t="s">
        <v>75</v>
      </c>
      <c r="J5" s="62" t="s">
        <v>76</v>
      </c>
      <c r="K5" s="1"/>
      <c r="L5" s="1"/>
      <c r="M5" s="3"/>
      <c r="N5" s="3"/>
      <c r="O5" s="3"/>
      <c r="P5" s="3"/>
      <c r="Q5" s="3"/>
      <c r="R5" s="3"/>
      <c r="S5" s="3"/>
      <c r="T5" s="3"/>
      <c r="U5" s="3"/>
      <c r="V5" s="3"/>
      <c r="W5" s="29"/>
      <c r="X5" s="29"/>
      <c r="Y5" s="50"/>
      <c r="Z5" s="51"/>
      <c r="AA5" s="51"/>
      <c r="AB5" s="51"/>
      <c r="AC5" s="51"/>
      <c r="AD5" s="51"/>
      <c r="AE5" s="52"/>
      <c r="AF5" s="53"/>
      <c r="AG5" s="54"/>
      <c r="AH5" s="54"/>
      <c r="AI5" s="54"/>
      <c r="AJ5" s="54"/>
      <c r="AK5" s="54"/>
      <c r="AL5" s="55"/>
      <c r="AM5" s="97"/>
      <c r="AN5" s="102"/>
      <c r="AO5" s="102"/>
      <c r="AP5" s="102"/>
      <c r="AQ5" s="102"/>
      <c r="AR5" s="102"/>
      <c r="AS5" s="103"/>
      <c r="AT5" s="58"/>
      <c r="AU5" s="59"/>
      <c r="AV5" s="59"/>
      <c r="AW5" s="59"/>
      <c r="AX5" s="59"/>
      <c r="AY5" s="59"/>
      <c r="AZ5" s="60"/>
      <c r="BA5" s="56"/>
      <c r="BB5" s="56"/>
      <c r="BC5" s="56"/>
      <c r="BD5" s="56"/>
      <c r="BE5" s="56"/>
      <c r="BF5" s="56"/>
      <c r="BG5" s="56"/>
      <c r="BH5" s="56"/>
      <c r="BI5" s="56"/>
      <c r="BJ5" s="56"/>
      <c r="BK5" s="56"/>
      <c r="BL5" s="56"/>
      <c r="BM5" s="79"/>
    </row>
    <row r="6" spans="1:65" s="27" customFormat="1" ht="12.75" customHeight="1" x14ac:dyDescent="0.2">
      <c r="A6" s="120">
        <v>42289</v>
      </c>
      <c r="B6" s="152"/>
      <c r="C6" s="80">
        <v>11</v>
      </c>
      <c r="D6" s="80">
        <v>12.2</v>
      </c>
      <c r="E6" s="80">
        <v>8.1</v>
      </c>
      <c r="F6" s="77">
        <v>8.51</v>
      </c>
      <c r="G6" s="132">
        <v>60</v>
      </c>
      <c r="H6" s="118">
        <v>0.4</v>
      </c>
      <c r="I6" s="119" t="s">
        <v>73</v>
      </c>
      <c r="J6" s="62" t="s">
        <v>77</v>
      </c>
      <c r="K6" s="1"/>
      <c r="L6" s="1">
        <v>1</v>
      </c>
      <c r="M6" s="3"/>
      <c r="N6" s="3"/>
      <c r="O6" s="3"/>
      <c r="P6" s="3"/>
      <c r="Q6" s="3"/>
      <c r="R6" s="3"/>
      <c r="S6" s="3"/>
      <c r="T6" s="3"/>
      <c r="U6" s="3"/>
      <c r="V6" s="3"/>
      <c r="W6" s="29"/>
      <c r="X6" s="29"/>
      <c r="Y6" s="50"/>
      <c r="Z6" s="51"/>
      <c r="AA6" s="51"/>
      <c r="AB6" s="51"/>
      <c r="AC6" s="51"/>
      <c r="AD6" s="51"/>
      <c r="AE6" s="52"/>
      <c r="AF6" s="53"/>
      <c r="AG6" s="54"/>
      <c r="AH6" s="54"/>
      <c r="AI6" s="54"/>
      <c r="AJ6" s="54"/>
      <c r="AK6" s="54"/>
      <c r="AL6" s="55"/>
      <c r="AM6" s="97"/>
      <c r="AN6" s="102"/>
      <c r="AO6" s="102"/>
      <c r="AP6" s="102"/>
      <c r="AQ6" s="102"/>
      <c r="AR6" s="102"/>
      <c r="AS6" s="103"/>
      <c r="AT6" s="58"/>
      <c r="AU6" s="59"/>
      <c r="AV6" s="59"/>
      <c r="AW6" s="59"/>
      <c r="AX6" s="59"/>
      <c r="AY6" s="59"/>
      <c r="AZ6" s="60"/>
      <c r="BA6" s="56"/>
      <c r="BB6" s="56"/>
      <c r="BC6" s="56"/>
      <c r="BD6" s="56"/>
      <c r="BE6" s="56"/>
      <c r="BF6" s="56"/>
      <c r="BG6" s="56"/>
      <c r="BH6" s="56"/>
      <c r="BI6" s="56"/>
      <c r="BJ6" s="56"/>
      <c r="BK6" s="56"/>
      <c r="BL6" s="56"/>
      <c r="BM6" s="79"/>
    </row>
    <row r="7" spans="1:65" s="27" customFormat="1" ht="12.75" customHeight="1" x14ac:dyDescent="0.2">
      <c r="A7" s="120">
        <v>42290</v>
      </c>
      <c r="B7" s="135">
        <v>0.33333333333333331</v>
      </c>
      <c r="C7" s="80">
        <v>11</v>
      </c>
      <c r="D7" s="80">
        <v>12.1</v>
      </c>
      <c r="E7" s="80">
        <v>8.1999999999999993</v>
      </c>
      <c r="F7" s="77">
        <v>8.31</v>
      </c>
      <c r="G7" s="132">
        <v>110</v>
      </c>
      <c r="H7" s="118">
        <v>0.18</v>
      </c>
      <c r="I7" s="119" t="s">
        <v>78</v>
      </c>
      <c r="J7" s="62" t="s">
        <v>79</v>
      </c>
      <c r="K7" s="1"/>
      <c r="L7" s="1">
        <v>1</v>
      </c>
      <c r="M7" s="3"/>
      <c r="N7" s="3">
        <v>1</v>
      </c>
      <c r="O7" s="3"/>
      <c r="P7" s="3"/>
      <c r="Q7" s="3"/>
      <c r="R7" s="3"/>
      <c r="S7" s="3"/>
      <c r="T7" s="3"/>
      <c r="U7" s="3"/>
      <c r="V7" s="3"/>
      <c r="W7" s="29"/>
      <c r="X7" s="29"/>
      <c r="Y7" s="50"/>
      <c r="Z7" s="51"/>
      <c r="AA7" s="51"/>
      <c r="AB7" s="51"/>
      <c r="AC7" s="51"/>
      <c r="AD7" s="51"/>
      <c r="AE7" s="52"/>
      <c r="AF7" s="53"/>
      <c r="AG7" s="54"/>
      <c r="AH7" s="54"/>
      <c r="AI7" s="54"/>
      <c r="AJ7" s="54"/>
      <c r="AK7" s="54"/>
      <c r="AL7" s="55"/>
      <c r="AM7" s="97"/>
      <c r="AN7" s="102"/>
      <c r="AO7" s="102"/>
      <c r="AP7" s="102"/>
      <c r="AQ7" s="102"/>
      <c r="AR7" s="102"/>
      <c r="AS7" s="103"/>
      <c r="AT7" s="58"/>
      <c r="AU7" s="59"/>
      <c r="AV7" s="59"/>
      <c r="AW7" s="59"/>
      <c r="AX7" s="59"/>
      <c r="AY7" s="59"/>
      <c r="AZ7" s="60"/>
      <c r="BA7" s="56"/>
      <c r="BB7" s="56"/>
      <c r="BC7" s="56"/>
      <c r="BD7" s="56"/>
      <c r="BE7" s="56"/>
      <c r="BF7" s="56"/>
      <c r="BG7" s="56"/>
      <c r="BH7" s="56"/>
      <c r="BI7" s="56"/>
      <c r="BJ7" s="56"/>
      <c r="BK7" s="56"/>
      <c r="BL7" s="56"/>
    </row>
    <row r="8" spans="1:65" s="27" customFormat="1" ht="12.75" customHeight="1" x14ac:dyDescent="0.2">
      <c r="A8" s="120">
        <v>42291</v>
      </c>
      <c r="B8" s="135">
        <v>0.33333333333333331</v>
      </c>
      <c r="C8" s="80">
        <v>7</v>
      </c>
      <c r="D8" s="80">
        <v>10.6</v>
      </c>
      <c r="E8" s="80">
        <v>8.3000000000000007</v>
      </c>
      <c r="F8" s="77">
        <v>8.59</v>
      </c>
      <c r="G8" s="132">
        <v>130</v>
      </c>
      <c r="H8" s="77">
        <v>0.17</v>
      </c>
      <c r="I8" s="119" t="s">
        <v>80</v>
      </c>
      <c r="J8" s="62" t="s">
        <v>81</v>
      </c>
      <c r="O8"/>
      <c r="Y8" s="50"/>
      <c r="Z8" s="51"/>
      <c r="AA8" s="51"/>
      <c r="AB8" s="51"/>
      <c r="AC8" s="51"/>
      <c r="AD8" s="51"/>
      <c r="AE8" s="52"/>
      <c r="AF8" s="53"/>
      <c r="AG8" s="54"/>
      <c r="AH8" s="54"/>
      <c r="AI8" s="53"/>
      <c r="AJ8" s="54"/>
      <c r="AK8" s="54"/>
      <c r="AL8" s="53"/>
      <c r="AM8" s="97"/>
      <c r="AN8" s="102"/>
      <c r="AO8" s="102"/>
      <c r="AP8" s="102"/>
      <c r="AQ8" s="102"/>
      <c r="AR8" s="102"/>
      <c r="AS8" s="103"/>
      <c r="AT8" s="58"/>
      <c r="AU8" s="59"/>
      <c r="AV8" s="59"/>
      <c r="AW8" s="59"/>
      <c r="AX8" s="59"/>
      <c r="AY8" s="59"/>
      <c r="AZ8" s="60"/>
      <c r="BA8" s="56"/>
      <c r="BB8" s="56"/>
      <c r="BC8" s="56">
        <v>1</v>
      </c>
      <c r="BD8" s="56"/>
      <c r="BE8" s="56"/>
      <c r="BF8" s="56"/>
      <c r="BG8" s="56"/>
      <c r="BH8" s="56"/>
      <c r="BI8" s="56"/>
      <c r="BJ8" s="56"/>
      <c r="BK8" s="56"/>
      <c r="BL8" s="56"/>
    </row>
    <row r="9" spans="1:65" x14ac:dyDescent="0.2">
      <c r="A9" s="120">
        <v>42292</v>
      </c>
      <c r="B9" s="135">
        <v>0.33333333333333331</v>
      </c>
      <c r="C9" s="80">
        <v>7</v>
      </c>
      <c r="D9" s="80">
        <v>9.9</v>
      </c>
      <c r="E9" s="80">
        <v>8.1999999999999993</v>
      </c>
      <c r="F9" s="77">
        <v>8.6</v>
      </c>
      <c r="G9" s="132">
        <v>140</v>
      </c>
      <c r="H9" s="77">
        <v>0.16</v>
      </c>
      <c r="I9" s="34" t="s">
        <v>82</v>
      </c>
      <c r="J9" s="62" t="s">
        <v>83</v>
      </c>
      <c r="Y9" s="50"/>
      <c r="Z9" s="51"/>
      <c r="AA9" s="51"/>
      <c r="AB9" s="51"/>
      <c r="AC9" s="51"/>
      <c r="AD9" s="51"/>
      <c r="AE9" s="52"/>
      <c r="AF9" s="53"/>
      <c r="AG9" s="54"/>
      <c r="AH9" s="54"/>
      <c r="AI9" s="53"/>
      <c r="AJ9" s="54"/>
      <c r="AK9" s="54"/>
      <c r="AL9" s="53"/>
      <c r="AM9" s="97"/>
      <c r="AN9" s="102"/>
      <c r="AO9" s="102"/>
      <c r="AP9" s="102"/>
      <c r="AQ9" s="102"/>
      <c r="AR9" s="102"/>
      <c r="AS9" s="103"/>
      <c r="AT9" s="58"/>
      <c r="AU9" s="59"/>
      <c r="AV9" s="59"/>
      <c r="AW9" s="59"/>
      <c r="AX9" s="59"/>
      <c r="AY9" s="59"/>
      <c r="AZ9" s="60"/>
      <c r="BA9" s="56"/>
      <c r="BB9" s="56"/>
      <c r="BC9" s="56"/>
      <c r="BD9" s="56"/>
      <c r="BE9" s="56"/>
      <c r="BF9" s="56"/>
      <c r="BG9" s="56"/>
      <c r="BH9" s="56"/>
      <c r="BI9" s="56"/>
      <c r="BJ9" s="56"/>
      <c r="BK9" s="56"/>
      <c r="BL9" s="56"/>
    </row>
    <row r="10" spans="1:65" s="41" customFormat="1" x14ac:dyDescent="0.2">
      <c r="A10" s="120">
        <v>42293</v>
      </c>
      <c r="B10" s="135">
        <v>0.33333333333333331</v>
      </c>
      <c r="C10" s="80">
        <v>7</v>
      </c>
      <c r="D10" s="80">
        <v>9.5</v>
      </c>
      <c r="E10" s="80">
        <v>8.1</v>
      </c>
      <c r="F10" s="77">
        <v>8.64</v>
      </c>
      <c r="G10" s="132">
        <v>140</v>
      </c>
      <c r="H10" s="77">
        <v>0.15</v>
      </c>
      <c r="I10" s="48" t="s">
        <v>84</v>
      </c>
      <c r="J10" s="62" t="s">
        <v>85</v>
      </c>
      <c r="Y10" s="50"/>
      <c r="Z10" s="51"/>
      <c r="AA10" s="51"/>
      <c r="AB10" s="51"/>
      <c r="AC10" s="51"/>
      <c r="AD10" s="51"/>
      <c r="AE10" s="52"/>
      <c r="AF10" s="53"/>
      <c r="AG10" s="54"/>
      <c r="AH10" s="54"/>
      <c r="AI10" s="53"/>
      <c r="AJ10" s="54"/>
      <c r="AK10" s="54"/>
      <c r="AL10" s="53"/>
      <c r="AM10" s="97"/>
      <c r="AN10" s="102"/>
      <c r="AO10" s="102"/>
      <c r="AP10" s="102"/>
      <c r="AQ10" s="102"/>
      <c r="AR10" s="102"/>
      <c r="AS10" s="103"/>
      <c r="AT10" s="58"/>
      <c r="AU10" s="59"/>
      <c r="AV10" s="59"/>
      <c r="AW10" s="59"/>
      <c r="AX10" s="59"/>
      <c r="AY10" s="59"/>
      <c r="AZ10" s="60"/>
      <c r="BA10" s="56"/>
      <c r="BB10" s="56"/>
      <c r="BC10" s="56"/>
      <c r="BD10" s="56"/>
      <c r="BE10" s="56"/>
      <c r="BF10" s="56"/>
      <c r="BG10" s="56"/>
      <c r="BH10" s="56"/>
      <c r="BI10" s="56"/>
      <c r="BJ10" s="56"/>
      <c r="BK10" s="56"/>
      <c r="BL10" s="56"/>
    </row>
    <row r="11" spans="1:65" s="41" customFormat="1" x14ac:dyDescent="0.2">
      <c r="A11" s="120">
        <v>42294</v>
      </c>
      <c r="B11" s="135">
        <v>0.33333333333333331</v>
      </c>
      <c r="C11" s="77">
        <v>12</v>
      </c>
      <c r="D11" s="80">
        <v>11.8</v>
      </c>
      <c r="E11" s="80">
        <v>8</v>
      </c>
      <c r="F11" s="77">
        <v>8.1</v>
      </c>
      <c r="G11" s="77">
        <v>130</v>
      </c>
      <c r="H11" s="77">
        <v>0.16</v>
      </c>
      <c r="I11" s="48" t="s">
        <v>69</v>
      </c>
      <c r="J11" s="62" t="s">
        <v>89</v>
      </c>
      <c r="Y11" s="50" t="s">
        <v>86</v>
      </c>
      <c r="Z11" s="51">
        <v>1</v>
      </c>
      <c r="AA11" s="51"/>
      <c r="AB11" s="51" t="s">
        <v>87</v>
      </c>
      <c r="AC11" s="51"/>
      <c r="AD11" s="51"/>
      <c r="AE11" s="52" t="s">
        <v>88</v>
      </c>
      <c r="AF11" s="53"/>
      <c r="AG11" s="54"/>
      <c r="AH11" s="54"/>
      <c r="AI11" s="53"/>
      <c r="AJ11" s="54"/>
      <c r="AK11" s="54"/>
      <c r="AL11" s="53"/>
      <c r="AM11" s="97"/>
      <c r="AN11" s="102"/>
      <c r="AO11" s="102"/>
      <c r="AP11" s="102"/>
      <c r="AQ11" s="102"/>
      <c r="AR11" s="102"/>
      <c r="AS11" s="103"/>
      <c r="AT11" s="58"/>
      <c r="AU11" s="59"/>
      <c r="AV11" s="59"/>
      <c r="AW11" s="59"/>
      <c r="AX11" s="59"/>
      <c r="AY11" s="59"/>
      <c r="AZ11" s="60"/>
      <c r="BA11" s="56"/>
      <c r="BB11" s="56"/>
      <c r="BC11" s="56">
        <v>8</v>
      </c>
      <c r="BD11" s="56"/>
      <c r="BE11" s="56"/>
      <c r="BF11" s="56"/>
      <c r="BG11" s="56"/>
      <c r="BH11" s="56"/>
      <c r="BI11" s="56"/>
      <c r="BJ11" s="56"/>
      <c r="BK11" s="56"/>
      <c r="BL11" s="56"/>
    </row>
    <row r="12" spans="1:65" s="41" customFormat="1" x14ac:dyDescent="0.2">
      <c r="A12" s="120">
        <v>42295</v>
      </c>
      <c r="B12" s="135">
        <v>0.33333333333333331</v>
      </c>
      <c r="C12" s="80">
        <v>11</v>
      </c>
      <c r="D12" s="80">
        <v>12.6</v>
      </c>
      <c r="E12" s="80">
        <v>8.1</v>
      </c>
      <c r="F12" s="77">
        <v>7.8</v>
      </c>
      <c r="G12" s="132">
        <v>110</v>
      </c>
      <c r="H12" s="77">
        <v>0.16</v>
      </c>
      <c r="I12" s="48" t="s">
        <v>78</v>
      </c>
      <c r="J12" s="62" t="s">
        <v>94</v>
      </c>
      <c r="Y12" s="109">
        <v>42295</v>
      </c>
      <c r="Z12" s="104">
        <v>1</v>
      </c>
      <c r="AA12" s="104" t="s">
        <v>90</v>
      </c>
      <c r="AB12" s="104"/>
      <c r="AC12" s="51"/>
      <c r="AD12" s="104"/>
      <c r="AE12" s="52" t="s">
        <v>91</v>
      </c>
      <c r="AF12" s="53"/>
      <c r="AG12" s="54"/>
      <c r="AH12" s="54"/>
      <c r="AI12" s="53"/>
      <c r="AJ12" s="54"/>
      <c r="AK12" s="54"/>
      <c r="AL12" s="53"/>
      <c r="AM12" s="97"/>
      <c r="AN12" s="102"/>
      <c r="AO12" s="102"/>
      <c r="AP12" s="102"/>
      <c r="AQ12" s="102"/>
      <c r="AR12" s="102"/>
      <c r="AS12" s="103"/>
      <c r="AT12" s="58" t="s">
        <v>92</v>
      </c>
      <c r="AU12" s="59">
        <v>1</v>
      </c>
      <c r="AV12" s="59" t="s">
        <v>90</v>
      </c>
      <c r="AW12" s="59"/>
      <c r="AX12" s="59"/>
      <c r="AY12" s="59"/>
      <c r="AZ12" s="60" t="s">
        <v>93</v>
      </c>
      <c r="BA12" s="56"/>
      <c r="BB12" s="56"/>
      <c r="BC12" s="56">
        <v>1</v>
      </c>
      <c r="BD12" s="56"/>
      <c r="BE12" s="56"/>
      <c r="BF12" s="56"/>
      <c r="BG12" s="56"/>
      <c r="BH12" s="56"/>
      <c r="BI12" s="56"/>
      <c r="BJ12" s="56"/>
      <c r="BK12" s="56"/>
      <c r="BL12" s="56"/>
      <c r="BM12" s="78"/>
    </row>
    <row r="13" spans="1:65" s="41" customFormat="1" x14ac:dyDescent="0.2">
      <c r="A13" s="120">
        <v>42296</v>
      </c>
      <c r="B13" s="135">
        <v>0.33333333333333331</v>
      </c>
      <c r="C13" s="80">
        <v>12</v>
      </c>
      <c r="D13" s="80">
        <v>12.8</v>
      </c>
      <c r="E13" s="80">
        <v>8.1999999999999993</v>
      </c>
      <c r="F13" s="77">
        <v>7.75</v>
      </c>
      <c r="G13" s="132">
        <v>110</v>
      </c>
      <c r="H13" s="77">
        <v>0.28000000000000003</v>
      </c>
      <c r="I13" s="48" t="s">
        <v>73</v>
      </c>
      <c r="J13" s="62" t="s">
        <v>95</v>
      </c>
      <c r="Y13" s="50"/>
      <c r="Z13" s="51"/>
      <c r="AA13" s="51"/>
      <c r="AB13" s="51"/>
      <c r="AC13" s="51"/>
      <c r="AD13" s="51"/>
      <c r="AE13" s="52"/>
      <c r="AF13" s="53"/>
      <c r="AG13" s="54"/>
      <c r="AH13" s="54"/>
      <c r="AI13" s="53"/>
      <c r="AJ13" s="54"/>
      <c r="AK13" s="54"/>
      <c r="AL13" s="53"/>
      <c r="AM13" s="97"/>
      <c r="AN13" s="102"/>
      <c r="AO13" s="102"/>
      <c r="AP13" s="102"/>
      <c r="AQ13" s="102"/>
      <c r="AR13" s="102"/>
      <c r="AS13" s="103"/>
      <c r="AT13" s="58"/>
      <c r="AU13" s="59"/>
      <c r="AV13" s="59"/>
      <c r="AW13" s="59"/>
      <c r="AX13" s="59"/>
      <c r="AY13" s="59"/>
      <c r="AZ13" s="60"/>
      <c r="BA13" s="56"/>
      <c r="BB13" s="56"/>
      <c r="BC13" s="56"/>
      <c r="BD13" s="56"/>
      <c r="BE13" s="56"/>
      <c r="BF13" s="56"/>
      <c r="BG13" s="56"/>
      <c r="BH13" s="56"/>
      <c r="BI13" s="56"/>
      <c r="BJ13" s="56"/>
      <c r="BK13" s="56"/>
      <c r="BL13" s="56"/>
    </row>
    <row r="14" spans="1:65" s="41" customFormat="1" x14ac:dyDescent="0.2">
      <c r="A14" s="120">
        <v>42297</v>
      </c>
      <c r="B14" s="135">
        <v>0.33333333333333331</v>
      </c>
      <c r="C14" s="80">
        <v>7</v>
      </c>
      <c r="D14" s="80">
        <v>11.3</v>
      </c>
      <c r="E14" s="80">
        <v>8.1999999999999993</v>
      </c>
      <c r="F14" s="77">
        <v>8.15</v>
      </c>
      <c r="G14" s="132">
        <v>110</v>
      </c>
      <c r="H14" s="77">
        <v>0.18</v>
      </c>
      <c r="I14" s="48" t="s">
        <v>96</v>
      </c>
      <c r="J14" s="62" t="s">
        <v>97</v>
      </c>
      <c r="Y14" s="50"/>
      <c r="Z14" s="51"/>
      <c r="AA14" s="51"/>
      <c r="AB14" s="51"/>
      <c r="AC14" s="51"/>
      <c r="AD14" s="51"/>
      <c r="AE14" s="52"/>
      <c r="AF14" s="53"/>
      <c r="AG14" s="54"/>
      <c r="AH14" s="54"/>
      <c r="AI14" s="53"/>
      <c r="AJ14" s="54"/>
      <c r="AK14" s="54"/>
      <c r="AL14" s="53"/>
      <c r="AM14" s="97"/>
      <c r="AN14" s="102"/>
      <c r="AO14" s="102"/>
      <c r="AP14" s="102"/>
      <c r="AQ14" s="102"/>
      <c r="AR14" s="102"/>
      <c r="AS14" s="103"/>
      <c r="AT14" s="58"/>
      <c r="AU14" s="59"/>
      <c r="AV14" s="59"/>
      <c r="AW14" s="59"/>
      <c r="AX14" s="59"/>
      <c r="AY14" s="59"/>
      <c r="AZ14" s="60"/>
      <c r="BA14" s="56"/>
      <c r="BB14" s="56"/>
      <c r="BC14" s="56"/>
      <c r="BD14" s="56"/>
      <c r="BE14" s="56"/>
      <c r="BF14" s="56"/>
      <c r="BG14" s="56"/>
      <c r="BH14" s="56"/>
      <c r="BI14" s="56"/>
      <c r="BJ14" s="56"/>
      <c r="BK14" s="56"/>
      <c r="BL14" s="56"/>
    </row>
    <row r="15" spans="1:65" s="41" customFormat="1" x14ac:dyDescent="0.2">
      <c r="A15" s="120">
        <v>42298</v>
      </c>
      <c r="B15" s="135">
        <v>0.33333333333333331</v>
      </c>
      <c r="C15" s="80">
        <v>12</v>
      </c>
      <c r="D15" s="80">
        <v>11.2</v>
      </c>
      <c r="E15" s="80">
        <v>8</v>
      </c>
      <c r="F15" s="77">
        <v>8.1300000000000008</v>
      </c>
      <c r="G15" s="132">
        <v>130</v>
      </c>
      <c r="H15" s="77">
        <v>0.17</v>
      </c>
      <c r="I15" s="48" t="s">
        <v>69</v>
      </c>
      <c r="J15" s="62" t="s">
        <v>98</v>
      </c>
      <c r="Y15" s="50"/>
      <c r="Z15" s="51"/>
      <c r="AA15" s="51"/>
      <c r="AB15" s="51"/>
      <c r="AC15" s="51"/>
      <c r="AD15" s="51"/>
      <c r="AE15" s="52"/>
      <c r="AF15" s="53"/>
      <c r="AG15" s="54"/>
      <c r="AH15" s="54"/>
      <c r="AI15" s="53"/>
      <c r="AJ15" s="54"/>
      <c r="AK15" s="54"/>
      <c r="AL15" s="53"/>
      <c r="AM15" s="97"/>
      <c r="AN15" s="102"/>
      <c r="AO15" s="102"/>
      <c r="AP15" s="102"/>
      <c r="AQ15" s="102"/>
      <c r="AR15" s="102"/>
      <c r="AS15" s="103"/>
      <c r="AT15" s="58"/>
      <c r="AU15" s="59"/>
      <c r="AV15" s="59"/>
      <c r="AW15" s="59"/>
      <c r="AX15" s="59"/>
      <c r="AY15" s="59"/>
      <c r="AZ15" s="60"/>
      <c r="BA15" s="56"/>
      <c r="BB15" s="56"/>
      <c r="BC15" s="56"/>
      <c r="BD15" s="56"/>
      <c r="BE15" s="56"/>
      <c r="BF15" s="56"/>
      <c r="BG15" s="56"/>
      <c r="BH15" s="56"/>
      <c r="BI15" s="56"/>
      <c r="BJ15" s="56"/>
      <c r="BK15" s="56"/>
      <c r="BL15" s="56"/>
    </row>
    <row r="16" spans="1:65" s="41" customFormat="1" x14ac:dyDescent="0.2">
      <c r="A16" s="120">
        <v>42299</v>
      </c>
      <c r="B16" s="135">
        <v>0.33333333333333331</v>
      </c>
      <c r="C16" s="80">
        <v>9</v>
      </c>
      <c r="D16" s="80">
        <v>10.8</v>
      </c>
      <c r="E16" s="80">
        <v>8.1</v>
      </c>
      <c r="F16" s="77">
        <v>8.1300000000000008</v>
      </c>
      <c r="G16" s="132">
        <v>140</v>
      </c>
      <c r="H16" s="77">
        <v>0.16</v>
      </c>
      <c r="I16" s="48" t="s">
        <v>99</v>
      </c>
      <c r="J16" s="212"/>
      <c r="Y16" s="50"/>
      <c r="Z16" s="51"/>
      <c r="AA16" s="51"/>
      <c r="AB16" s="51"/>
      <c r="AC16" s="51"/>
      <c r="AD16" s="51"/>
      <c r="AE16" s="52"/>
      <c r="AF16" s="53"/>
      <c r="AG16" s="54"/>
      <c r="AH16" s="54"/>
      <c r="AI16" s="53"/>
      <c r="AJ16" s="54"/>
      <c r="AK16" s="54"/>
      <c r="AL16" s="53"/>
      <c r="AM16" s="97"/>
      <c r="AN16" s="102"/>
      <c r="AO16" s="102"/>
      <c r="AP16" s="102"/>
      <c r="AQ16" s="102"/>
      <c r="AR16" s="102"/>
      <c r="AS16" s="103"/>
      <c r="AT16" s="58"/>
      <c r="AU16" s="59"/>
      <c r="AV16" s="59"/>
      <c r="AW16" s="59"/>
      <c r="AX16" s="59"/>
      <c r="AY16" s="59"/>
      <c r="AZ16" s="60"/>
      <c r="BA16" s="56"/>
      <c r="BB16" s="56"/>
      <c r="BC16" s="56"/>
      <c r="BD16" s="56"/>
      <c r="BE16" s="56"/>
      <c r="BF16" s="56"/>
      <c r="BG16" s="56"/>
      <c r="BH16" s="56"/>
      <c r="BI16" s="56"/>
      <c r="BJ16" s="56"/>
      <c r="BK16" s="56"/>
      <c r="BL16" s="56"/>
    </row>
    <row r="17" spans="1:64" s="41" customFormat="1" x14ac:dyDescent="0.2">
      <c r="A17" s="120">
        <v>42300</v>
      </c>
      <c r="B17" s="135">
        <v>0.33333333333333331</v>
      </c>
      <c r="C17" s="80">
        <v>8</v>
      </c>
      <c r="D17" s="80">
        <v>11.2</v>
      </c>
      <c r="E17" s="80">
        <v>8.1999999999999993</v>
      </c>
      <c r="F17" s="77">
        <v>8.1999999999999993</v>
      </c>
      <c r="G17" s="132">
        <v>140</v>
      </c>
      <c r="H17" s="77">
        <v>0.16</v>
      </c>
      <c r="I17" s="48" t="s">
        <v>100</v>
      </c>
      <c r="J17" s="62" t="s">
        <v>101</v>
      </c>
      <c r="Y17" s="50"/>
      <c r="Z17" s="51"/>
      <c r="AA17" s="51"/>
      <c r="AB17" s="51"/>
      <c r="AC17" s="51"/>
      <c r="AD17" s="51"/>
      <c r="AE17" s="52"/>
      <c r="AF17" s="53"/>
      <c r="AG17" s="54"/>
      <c r="AH17" s="54"/>
      <c r="AI17" s="53"/>
      <c r="AJ17" s="54"/>
      <c r="AK17" s="54"/>
      <c r="AL17" s="53"/>
      <c r="AM17" s="97"/>
      <c r="AN17" s="102"/>
      <c r="AO17" s="102"/>
      <c r="AP17" s="102"/>
      <c r="AQ17" s="102"/>
      <c r="AR17" s="102"/>
      <c r="AS17" s="103"/>
      <c r="AT17" s="58"/>
      <c r="AU17" s="59"/>
      <c r="AV17" s="59"/>
      <c r="AW17" s="59"/>
      <c r="AX17" s="59"/>
      <c r="AY17" s="59"/>
      <c r="AZ17" s="60"/>
      <c r="BA17" s="56"/>
      <c r="BB17" s="56"/>
      <c r="BC17" s="56"/>
      <c r="BD17" s="56"/>
      <c r="BE17" s="56"/>
      <c r="BF17" s="56"/>
      <c r="BG17" s="56"/>
      <c r="BH17" s="56"/>
      <c r="BI17" s="56"/>
      <c r="BJ17" s="56"/>
      <c r="BK17" s="56"/>
      <c r="BL17" s="56"/>
    </row>
    <row r="18" spans="1:64" s="41" customFormat="1" x14ac:dyDescent="0.2">
      <c r="A18" s="120">
        <v>42301</v>
      </c>
      <c r="B18" s="135">
        <v>0.33333333333333331</v>
      </c>
      <c r="C18" s="80">
        <v>5</v>
      </c>
      <c r="D18" s="80">
        <v>9.4</v>
      </c>
      <c r="E18" s="80">
        <v>8.4</v>
      </c>
      <c r="F18" s="77">
        <v>8.61</v>
      </c>
      <c r="G18" s="132">
        <v>140</v>
      </c>
      <c r="H18" s="77">
        <v>0.16</v>
      </c>
      <c r="I18" s="48" t="s">
        <v>96</v>
      </c>
      <c r="J18" s="62" t="s">
        <v>102</v>
      </c>
      <c r="Y18" s="50"/>
      <c r="Z18" s="51"/>
      <c r="AA18" s="51"/>
      <c r="AB18" s="51"/>
      <c r="AC18" s="51"/>
      <c r="AD18" s="51"/>
      <c r="AE18" s="52"/>
      <c r="AF18" s="53"/>
      <c r="AG18" s="54"/>
      <c r="AH18" s="54"/>
      <c r="AI18" s="53"/>
      <c r="AJ18" s="54"/>
      <c r="AK18" s="54"/>
      <c r="AL18" s="53"/>
      <c r="AM18" s="97"/>
      <c r="AN18" s="102"/>
      <c r="AO18" s="102"/>
      <c r="AP18" s="102"/>
      <c r="AQ18" s="102"/>
      <c r="AR18" s="102"/>
      <c r="AS18" s="103"/>
      <c r="AT18" s="58"/>
      <c r="AU18" s="59"/>
      <c r="AV18" s="59"/>
      <c r="AW18" s="59"/>
      <c r="AX18" s="59"/>
      <c r="AY18" s="59"/>
      <c r="AZ18" s="60"/>
      <c r="BA18" s="56"/>
      <c r="BB18" s="56"/>
      <c r="BC18" s="56"/>
      <c r="BD18" s="56"/>
      <c r="BE18" s="56"/>
      <c r="BF18" s="56"/>
      <c r="BG18" s="56"/>
      <c r="BH18" s="56"/>
      <c r="BI18" s="56"/>
      <c r="BJ18" s="56"/>
      <c r="BK18" s="56"/>
      <c r="BL18" s="56"/>
    </row>
    <row r="19" spans="1:64" s="41" customFormat="1" x14ac:dyDescent="0.2">
      <c r="A19" s="120">
        <v>42302</v>
      </c>
      <c r="B19" s="135">
        <v>0.33333333333333331</v>
      </c>
      <c r="C19" s="80">
        <v>8</v>
      </c>
      <c r="D19" s="80">
        <v>10.6</v>
      </c>
      <c r="E19" s="80">
        <v>8.1999999999999993</v>
      </c>
      <c r="F19" s="77">
        <v>8.8699999999999992</v>
      </c>
      <c r="G19" s="132">
        <v>140</v>
      </c>
      <c r="H19" s="77">
        <v>0.16</v>
      </c>
      <c r="I19" s="48" t="s">
        <v>73</v>
      </c>
      <c r="J19" s="62" t="s">
        <v>103</v>
      </c>
      <c r="Y19" s="50"/>
      <c r="Z19" s="51"/>
      <c r="AA19" s="51"/>
      <c r="AB19" s="51"/>
      <c r="AC19" s="51"/>
      <c r="AD19" s="51"/>
      <c r="AE19" s="52"/>
      <c r="AF19" s="53"/>
      <c r="AG19" s="54"/>
      <c r="AH19" s="54"/>
      <c r="AI19" s="53"/>
      <c r="AJ19" s="54"/>
      <c r="AK19" s="54"/>
      <c r="AL19" s="53"/>
      <c r="AM19" s="97"/>
      <c r="AN19" s="102"/>
      <c r="AO19" s="102"/>
      <c r="AP19" s="102"/>
      <c r="AQ19" s="102"/>
      <c r="AR19" s="102"/>
      <c r="AS19" s="103"/>
      <c r="AT19" s="58"/>
      <c r="AU19" s="59"/>
      <c r="AV19" s="59"/>
      <c r="AW19" s="59"/>
      <c r="AX19" s="59"/>
      <c r="AY19" s="59"/>
      <c r="AZ19" s="60"/>
      <c r="BA19" s="56"/>
      <c r="BB19" s="56"/>
      <c r="BC19" s="56"/>
      <c r="BD19" s="56"/>
      <c r="BE19" s="56"/>
      <c r="BF19" s="56"/>
      <c r="BG19" s="56"/>
      <c r="BH19" s="56"/>
      <c r="BI19" s="56"/>
      <c r="BJ19" s="56"/>
      <c r="BK19" s="56"/>
      <c r="BL19" s="56"/>
    </row>
    <row r="20" spans="1:64" s="41" customFormat="1" x14ac:dyDescent="0.2">
      <c r="A20" s="120">
        <v>42303</v>
      </c>
      <c r="B20" s="135">
        <v>0.33333333333333331</v>
      </c>
      <c r="C20" s="80">
        <v>8</v>
      </c>
      <c r="D20" s="80">
        <v>10.3</v>
      </c>
      <c r="E20" s="80">
        <v>8.3000000000000007</v>
      </c>
      <c r="F20" s="77">
        <v>9.6</v>
      </c>
      <c r="G20" s="132">
        <v>140</v>
      </c>
      <c r="H20" s="77">
        <v>0.14000000000000001</v>
      </c>
      <c r="I20" s="48" t="s">
        <v>96</v>
      </c>
      <c r="J20" s="62" t="s">
        <v>103</v>
      </c>
      <c r="Y20" s="50"/>
      <c r="Z20" s="51"/>
      <c r="AA20" s="51"/>
      <c r="AB20" s="51"/>
      <c r="AC20" s="51"/>
      <c r="AD20" s="51"/>
      <c r="AE20" s="52"/>
      <c r="AF20" s="53"/>
      <c r="AG20" s="54"/>
      <c r="AH20" s="54"/>
      <c r="AI20" s="53"/>
      <c r="AJ20" s="54"/>
      <c r="AK20" s="54"/>
      <c r="AL20" s="53"/>
      <c r="AM20" s="97"/>
      <c r="AN20" s="102"/>
      <c r="AO20" s="102"/>
      <c r="AP20" s="102"/>
      <c r="AQ20" s="102"/>
      <c r="AR20" s="102"/>
      <c r="AS20" s="103"/>
      <c r="AT20" s="58"/>
      <c r="AU20" s="59"/>
      <c r="AV20" s="59"/>
      <c r="AW20" s="59"/>
      <c r="AX20" s="59"/>
      <c r="AY20" s="59"/>
      <c r="AZ20" s="60"/>
      <c r="BA20" s="56"/>
      <c r="BB20" s="56"/>
      <c r="BC20" s="56"/>
      <c r="BD20" s="56"/>
      <c r="BE20" s="56"/>
      <c r="BF20" s="56"/>
      <c r="BG20" s="56"/>
      <c r="BH20" s="56"/>
      <c r="BI20" s="56"/>
      <c r="BJ20" s="56"/>
      <c r="BK20" s="56"/>
      <c r="BL20" s="56"/>
    </row>
    <row r="21" spans="1:64" s="41" customFormat="1" x14ac:dyDescent="0.2">
      <c r="A21" s="120">
        <v>42304</v>
      </c>
      <c r="B21" s="135">
        <v>0.33333333333333331</v>
      </c>
      <c r="C21" s="80">
        <v>11</v>
      </c>
      <c r="D21" s="80">
        <v>11.4</v>
      </c>
      <c r="E21" s="80">
        <v>8.4</v>
      </c>
      <c r="F21" s="77">
        <v>8.08</v>
      </c>
      <c r="G21" s="132">
        <v>130</v>
      </c>
      <c r="H21" s="77">
        <v>0.16</v>
      </c>
      <c r="I21" s="48" t="s">
        <v>78</v>
      </c>
      <c r="J21" s="62" t="s">
        <v>104</v>
      </c>
      <c r="Y21" s="50"/>
      <c r="Z21" s="51"/>
      <c r="AA21" s="51"/>
      <c r="AB21" s="51"/>
      <c r="AC21" s="51"/>
      <c r="AD21" s="51"/>
      <c r="AE21" s="52"/>
      <c r="AF21" s="53"/>
      <c r="AG21" s="54"/>
      <c r="AH21" s="54"/>
      <c r="AI21" s="53"/>
      <c r="AJ21" s="54"/>
      <c r="AK21" s="54"/>
      <c r="AL21" s="53"/>
      <c r="AM21" s="97"/>
      <c r="AN21" s="102"/>
      <c r="AO21" s="102"/>
      <c r="AP21" s="102"/>
      <c r="AQ21" s="102"/>
      <c r="AR21" s="102"/>
      <c r="AS21" s="103"/>
      <c r="AT21" s="58"/>
      <c r="AU21" s="59"/>
      <c r="AV21" s="59"/>
      <c r="AW21" s="59"/>
      <c r="AX21" s="59"/>
      <c r="AY21" s="59"/>
      <c r="AZ21" s="60"/>
      <c r="BA21" s="56"/>
      <c r="BB21" s="56"/>
      <c r="BC21" s="56"/>
      <c r="BD21" s="56"/>
      <c r="BE21" s="56"/>
      <c r="BF21" s="56"/>
      <c r="BG21" s="56"/>
      <c r="BH21" s="56"/>
      <c r="BI21" s="56"/>
      <c r="BJ21" s="56"/>
      <c r="BK21" s="56"/>
      <c r="BL21" s="56"/>
    </row>
    <row r="22" spans="1:64" s="41" customFormat="1" x14ac:dyDescent="0.2">
      <c r="A22" s="120">
        <v>42305</v>
      </c>
      <c r="B22" s="135">
        <v>0.33333333333333331</v>
      </c>
      <c r="C22" s="80">
        <v>11</v>
      </c>
      <c r="D22" s="80">
        <v>11.8</v>
      </c>
      <c r="E22" s="80">
        <v>8.4</v>
      </c>
      <c r="F22" s="77">
        <v>7.73</v>
      </c>
      <c r="G22" s="132">
        <v>130</v>
      </c>
      <c r="H22" s="77">
        <v>0.18</v>
      </c>
      <c r="I22" s="48" t="s">
        <v>105</v>
      </c>
      <c r="J22" s="62" t="s">
        <v>106</v>
      </c>
      <c r="Y22" s="50"/>
      <c r="Z22" s="51"/>
      <c r="AA22" s="51"/>
      <c r="AB22" s="51"/>
      <c r="AC22" s="51"/>
      <c r="AD22" s="51"/>
      <c r="AE22" s="52"/>
      <c r="AF22" s="53"/>
      <c r="AG22" s="54"/>
      <c r="AH22" s="54"/>
      <c r="AI22" s="53"/>
      <c r="AJ22" s="54"/>
      <c r="AK22" s="54"/>
      <c r="AL22" s="53"/>
      <c r="AM22" s="97"/>
      <c r="AN22" s="102"/>
      <c r="AO22" s="102"/>
      <c r="AP22" s="102"/>
      <c r="AQ22" s="102"/>
      <c r="AR22" s="102"/>
      <c r="AS22" s="103"/>
      <c r="AT22" s="58"/>
      <c r="AU22" s="59"/>
      <c r="AV22" s="59"/>
      <c r="AW22" s="59"/>
      <c r="AX22" s="59"/>
      <c r="AY22" s="59"/>
      <c r="AZ22" s="60"/>
      <c r="BA22" s="56"/>
      <c r="BB22" s="56"/>
      <c r="BC22" s="56"/>
      <c r="BD22" s="56"/>
      <c r="BE22" s="56"/>
      <c r="BF22" s="56"/>
      <c r="BG22" s="56"/>
      <c r="BH22" s="56"/>
      <c r="BI22" s="56"/>
      <c r="BJ22" s="56"/>
      <c r="BK22" s="56"/>
      <c r="BL22" s="56"/>
    </row>
    <row r="23" spans="1:64" s="41" customFormat="1" x14ac:dyDescent="0.2">
      <c r="A23" s="120">
        <v>42306</v>
      </c>
      <c r="B23" s="135">
        <v>0.33333333333333331</v>
      </c>
      <c r="C23" s="80">
        <v>11</v>
      </c>
      <c r="D23" s="80">
        <v>11.6</v>
      </c>
      <c r="E23" s="80">
        <v>8.3000000000000007</v>
      </c>
      <c r="F23" s="77">
        <v>7.26</v>
      </c>
      <c r="G23" s="132">
        <v>100</v>
      </c>
      <c r="H23" s="77">
        <v>0.18</v>
      </c>
      <c r="I23" s="48" t="s">
        <v>107</v>
      </c>
      <c r="J23" s="62" t="s">
        <v>108</v>
      </c>
      <c r="Y23" s="96"/>
      <c r="Z23" s="104"/>
      <c r="AA23" s="104"/>
      <c r="AB23" s="51"/>
      <c r="AC23" s="51"/>
      <c r="AD23" s="51"/>
      <c r="AE23" s="105"/>
      <c r="AF23" s="53"/>
      <c r="AG23" s="54"/>
      <c r="AH23" s="54"/>
      <c r="AI23" s="53"/>
      <c r="AJ23" s="54"/>
      <c r="AK23" s="54"/>
      <c r="AL23" s="53"/>
      <c r="AM23" s="98"/>
      <c r="AN23" s="106"/>
      <c r="AO23" s="106"/>
      <c r="AP23" s="102"/>
      <c r="AQ23" s="102"/>
      <c r="AR23" s="102"/>
      <c r="AS23" s="107"/>
      <c r="AT23" s="58"/>
      <c r="AU23" s="59"/>
      <c r="AV23" s="59"/>
      <c r="AW23" s="59"/>
      <c r="AX23" s="59"/>
      <c r="AY23" s="59"/>
      <c r="AZ23" s="60"/>
      <c r="BA23" s="56"/>
      <c r="BB23" s="56"/>
      <c r="BC23" s="56"/>
      <c r="BD23" s="56"/>
      <c r="BE23" s="56"/>
      <c r="BF23" s="56"/>
      <c r="BG23" s="56"/>
      <c r="BH23" s="56"/>
      <c r="BI23" s="56"/>
      <c r="BJ23" s="56"/>
      <c r="BK23" s="56"/>
      <c r="BL23" s="56"/>
    </row>
    <row r="24" spans="1:64" s="41" customFormat="1" x14ac:dyDescent="0.2">
      <c r="A24" s="120">
        <v>42307</v>
      </c>
      <c r="B24" s="135">
        <v>0.33333333333333331</v>
      </c>
      <c r="C24" s="80">
        <v>10</v>
      </c>
      <c r="D24" s="80">
        <v>11.7</v>
      </c>
      <c r="E24" s="80">
        <v>8.4</v>
      </c>
      <c r="F24" s="77">
        <v>8.92</v>
      </c>
      <c r="G24" s="132">
        <v>90</v>
      </c>
      <c r="H24" s="77">
        <v>0.32</v>
      </c>
      <c r="I24" s="48" t="s">
        <v>73</v>
      </c>
      <c r="J24" s="62" t="s">
        <v>109</v>
      </c>
      <c r="K24" s="41">
        <v>1</v>
      </c>
      <c r="L24" s="41">
        <v>2</v>
      </c>
      <c r="N24" s="41">
        <v>2</v>
      </c>
      <c r="Y24" s="50"/>
      <c r="Z24" s="51"/>
      <c r="AA24" s="51"/>
      <c r="AB24" s="51"/>
      <c r="AC24" s="51"/>
      <c r="AD24" s="51"/>
      <c r="AE24" s="52"/>
      <c r="AF24" s="53"/>
      <c r="AG24" s="54"/>
      <c r="AH24" s="54"/>
      <c r="AI24" s="53"/>
      <c r="AJ24" s="54"/>
      <c r="AK24" s="54"/>
      <c r="AL24" s="53"/>
      <c r="AM24" s="97"/>
      <c r="AN24" s="102"/>
      <c r="AO24" s="102"/>
      <c r="AP24" s="102"/>
      <c r="AQ24" s="102"/>
      <c r="AR24" s="102"/>
      <c r="AS24" s="103"/>
      <c r="AT24" s="58"/>
      <c r="AU24" s="59"/>
      <c r="AV24" s="59"/>
      <c r="AW24" s="59"/>
      <c r="AX24" s="59"/>
      <c r="AY24" s="59"/>
      <c r="AZ24" s="60"/>
      <c r="BA24" s="56"/>
      <c r="BB24" s="56"/>
      <c r="BC24" s="56"/>
      <c r="BD24" s="56"/>
      <c r="BE24" s="56"/>
      <c r="BF24" s="56"/>
      <c r="BG24" s="56"/>
      <c r="BH24" s="56"/>
      <c r="BI24" s="56"/>
      <c r="BJ24" s="56"/>
      <c r="BK24" s="56"/>
      <c r="BL24" s="56"/>
    </row>
    <row r="25" spans="1:64" s="41" customFormat="1" x14ac:dyDescent="0.2">
      <c r="A25" s="120">
        <v>42308</v>
      </c>
      <c r="B25" s="135">
        <v>0.33333333333333331</v>
      </c>
      <c r="C25" s="80">
        <v>11</v>
      </c>
      <c r="D25" s="80">
        <v>11.3</v>
      </c>
      <c r="E25" s="80">
        <v>8.3000000000000007</v>
      </c>
      <c r="F25" s="77">
        <v>7.7</v>
      </c>
      <c r="G25" s="132">
        <v>80</v>
      </c>
      <c r="H25" s="77">
        <v>0.24</v>
      </c>
      <c r="I25" s="48" t="s">
        <v>73</v>
      </c>
      <c r="J25" s="62" t="s">
        <v>110</v>
      </c>
      <c r="K25" s="41">
        <v>2</v>
      </c>
      <c r="L25" s="41">
        <v>4</v>
      </c>
      <c r="M25" s="41">
        <v>1</v>
      </c>
      <c r="N25" s="41">
        <v>1</v>
      </c>
      <c r="T25" s="41">
        <v>2</v>
      </c>
      <c r="Y25" s="50"/>
      <c r="Z25" s="51"/>
      <c r="AA25" s="51"/>
      <c r="AB25" s="51"/>
      <c r="AC25" s="51"/>
      <c r="AD25" s="51"/>
      <c r="AE25" s="52"/>
      <c r="AF25" s="53"/>
      <c r="AG25" s="54"/>
      <c r="AH25" s="54"/>
      <c r="AI25" s="53"/>
      <c r="AJ25" s="54"/>
      <c r="AK25" s="54"/>
      <c r="AL25" s="53"/>
      <c r="AM25" s="97"/>
      <c r="AN25" s="102"/>
      <c r="AO25" s="102"/>
      <c r="AP25" s="102"/>
      <c r="AQ25" s="102"/>
      <c r="AR25" s="102"/>
      <c r="AS25" s="103"/>
      <c r="AT25" s="58"/>
      <c r="AU25" s="59"/>
      <c r="AV25" s="59"/>
      <c r="AW25" s="59"/>
      <c r="AX25" s="59"/>
      <c r="AY25" s="59"/>
      <c r="AZ25" s="60"/>
      <c r="BA25" s="56"/>
      <c r="BB25" s="56"/>
      <c r="BC25" s="56"/>
      <c r="BD25" s="56"/>
      <c r="BE25" s="56"/>
      <c r="BF25" s="56"/>
      <c r="BG25" s="56"/>
      <c r="BH25" s="56"/>
      <c r="BI25" s="56"/>
      <c r="BJ25" s="56"/>
      <c r="BK25" s="56"/>
      <c r="BL25" s="56"/>
    </row>
    <row r="26" spans="1:64" s="41" customFormat="1" x14ac:dyDescent="0.2">
      <c r="A26" s="120">
        <v>42309</v>
      </c>
      <c r="B26" s="135">
        <v>0.33333333333333331</v>
      </c>
      <c r="C26" s="80">
        <v>5</v>
      </c>
      <c r="D26" s="80">
        <v>10.6</v>
      </c>
      <c r="E26" s="80">
        <v>8.1999999999999993</v>
      </c>
      <c r="F26" s="77">
        <v>8.56</v>
      </c>
      <c r="G26" s="132">
        <v>80</v>
      </c>
      <c r="H26" s="77">
        <v>0.3</v>
      </c>
      <c r="I26" s="48" t="s">
        <v>100</v>
      </c>
      <c r="J26" s="62" t="s">
        <v>111</v>
      </c>
      <c r="K26" s="41">
        <v>4</v>
      </c>
      <c r="L26" s="41">
        <v>3</v>
      </c>
      <c r="M26" s="41">
        <v>2</v>
      </c>
      <c r="N26" s="41">
        <v>2</v>
      </c>
      <c r="Q26" s="41">
        <v>1</v>
      </c>
      <c r="S26" s="41">
        <v>3</v>
      </c>
      <c r="T26" s="41">
        <v>1</v>
      </c>
      <c r="Y26" s="50"/>
      <c r="Z26" s="51"/>
      <c r="AA26" s="51"/>
      <c r="AB26" s="51"/>
      <c r="AC26" s="51"/>
      <c r="AD26" s="51"/>
      <c r="AE26" s="52"/>
      <c r="AF26" s="53"/>
      <c r="AG26" s="54"/>
      <c r="AH26" s="54"/>
      <c r="AI26" s="53"/>
      <c r="AJ26" s="54"/>
      <c r="AK26" s="54"/>
      <c r="AL26" s="53"/>
      <c r="AM26" s="97"/>
      <c r="AN26" s="102"/>
      <c r="AO26" s="102"/>
      <c r="AP26" s="102"/>
      <c r="AQ26" s="102"/>
      <c r="AR26" s="102"/>
      <c r="AS26" s="103"/>
      <c r="AT26" s="58"/>
      <c r="AU26" s="59"/>
      <c r="AV26" s="59"/>
      <c r="AW26" s="59"/>
      <c r="AX26" s="59"/>
      <c r="AY26" s="59"/>
      <c r="AZ26" s="60"/>
      <c r="BA26" s="56"/>
      <c r="BB26" s="56"/>
      <c r="BC26" s="56"/>
      <c r="BD26" s="56"/>
      <c r="BE26" s="56"/>
      <c r="BF26" s="56"/>
      <c r="BG26" s="56"/>
      <c r="BH26" s="56"/>
      <c r="BI26" s="56"/>
      <c r="BJ26" s="56"/>
      <c r="BK26" s="56"/>
      <c r="BL26" s="56"/>
    </row>
    <row r="27" spans="1:64" s="41" customFormat="1" x14ac:dyDescent="0.2">
      <c r="A27" s="120">
        <v>42310</v>
      </c>
      <c r="B27" s="135">
        <v>0.33333333333333331</v>
      </c>
      <c r="C27" s="80">
        <v>4</v>
      </c>
      <c r="D27" s="80">
        <v>8.8000000000000007</v>
      </c>
      <c r="E27" s="80">
        <v>8.1</v>
      </c>
      <c r="F27" s="77">
        <v>8.9499999999999993</v>
      </c>
      <c r="G27" s="132">
        <v>90</v>
      </c>
      <c r="H27" s="77">
        <v>0.28000000000000003</v>
      </c>
      <c r="I27" s="48" t="s">
        <v>112</v>
      </c>
      <c r="J27" s="62" t="s">
        <v>113</v>
      </c>
      <c r="Y27" s="50"/>
      <c r="Z27" s="51"/>
      <c r="AA27" s="51"/>
      <c r="AB27" s="51"/>
      <c r="AC27" s="51"/>
      <c r="AD27" s="51"/>
      <c r="AE27" s="52"/>
      <c r="AF27" s="53"/>
      <c r="AG27" s="54"/>
      <c r="AH27" s="54"/>
      <c r="AI27" s="53"/>
      <c r="AJ27" s="54"/>
      <c r="AK27" s="54"/>
      <c r="AL27" s="53"/>
      <c r="AM27" s="97"/>
      <c r="AN27" s="102"/>
      <c r="AO27" s="102"/>
      <c r="AP27" s="102"/>
      <c r="AQ27" s="102"/>
      <c r="AR27" s="102"/>
      <c r="AS27" s="103"/>
      <c r="AT27" s="58"/>
      <c r="AU27" s="59"/>
      <c r="AV27" s="59"/>
      <c r="AW27" s="59"/>
      <c r="AX27" s="59"/>
      <c r="AY27" s="59"/>
      <c r="AZ27" s="60"/>
      <c r="BA27" s="56"/>
      <c r="BB27" s="56"/>
      <c r="BC27" s="56"/>
      <c r="BD27" s="56"/>
      <c r="BE27" s="56"/>
      <c r="BF27" s="56"/>
      <c r="BG27" s="56"/>
      <c r="BH27" s="56"/>
      <c r="BI27" s="56"/>
      <c r="BJ27" s="56"/>
      <c r="BK27" s="56"/>
      <c r="BL27" s="56"/>
    </row>
    <row r="28" spans="1:64" s="41" customFormat="1" x14ac:dyDescent="0.2">
      <c r="A28" s="120">
        <v>42311</v>
      </c>
      <c r="B28" s="135">
        <v>0.33333333333333331</v>
      </c>
      <c r="C28" s="80">
        <v>4</v>
      </c>
      <c r="D28" s="80">
        <v>8.5</v>
      </c>
      <c r="E28" s="80">
        <v>8.1999999999999993</v>
      </c>
      <c r="F28" s="77">
        <v>9.59</v>
      </c>
      <c r="G28" s="132">
        <v>100</v>
      </c>
      <c r="H28" s="77">
        <v>0.22</v>
      </c>
      <c r="I28" s="48" t="s">
        <v>114</v>
      </c>
      <c r="J28" s="62" t="s">
        <v>115</v>
      </c>
      <c r="Y28" s="50"/>
      <c r="Z28" s="51"/>
      <c r="AA28" s="51"/>
      <c r="AB28" s="51"/>
      <c r="AC28" s="51"/>
      <c r="AD28" s="51"/>
      <c r="AE28" s="52"/>
      <c r="AF28" s="53"/>
      <c r="AG28" s="54"/>
      <c r="AH28" s="54"/>
      <c r="AI28" s="53"/>
      <c r="AJ28" s="54"/>
      <c r="AK28" s="54"/>
      <c r="AL28" s="53"/>
      <c r="AM28" s="97"/>
      <c r="AN28" s="102"/>
      <c r="AO28" s="102"/>
      <c r="AP28" s="102"/>
      <c r="AQ28" s="102"/>
      <c r="AR28" s="102"/>
      <c r="AS28" s="103"/>
      <c r="AT28" s="58"/>
      <c r="AU28" s="59"/>
      <c r="AV28" s="59"/>
      <c r="AW28" s="59"/>
      <c r="AX28" s="59"/>
      <c r="AY28" s="59"/>
      <c r="AZ28" s="60"/>
      <c r="BA28" s="56"/>
      <c r="BB28" s="56"/>
      <c r="BC28" s="56"/>
      <c r="BD28" s="56"/>
      <c r="BE28" s="56"/>
      <c r="BF28" s="56"/>
      <c r="BG28" s="56"/>
      <c r="BH28" s="56"/>
      <c r="BI28" s="56"/>
      <c r="BJ28" s="56"/>
      <c r="BK28" s="56"/>
      <c r="BL28" s="56"/>
    </row>
    <row r="29" spans="1:64" s="41" customFormat="1" x14ac:dyDescent="0.2">
      <c r="A29" s="120">
        <v>42312</v>
      </c>
      <c r="B29" s="135">
        <v>0.33333333333333331</v>
      </c>
      <c r="C29" s="80">
        <v>4</v>
      </c>
      <c r="D29" s="80">
        <v>7.2</v>
      </c>
      <c r="E29" s="80">
        <v>8.1999999999999993</v>
      </c>
      <c r="F29" s="77">
        <v>9.35</v>
      </c>
      <c r="G29" s="132">
        <v>110</v>
      </c>
      <c r="H29" s="77">
        <v>0.2</v>
      </c>
      <c r="I29" s="48" t="s">
        <v>116</v>
      </c>
      <c r="J29" s="62" t="s">
        <v>117</v>
      </c>
      <c r="Y29" s="50"/>
      <c r="Z29" s="51"/>
      <c r="AA29" s="51"/>
      <c r="AB29" s="51"/>
      <c r="AC29" s="51"/>
      <c r="AD29" s="51"/>
      <c r="AE29" s="52"/>
      <c r="AF29" s="53"/>
      <c r="AG29" s="54"/>
      <c r="AH29" s="54"/>
      <c r="AI29" s="53"/>
      <c r="AJ29" s="54"/>
      <c r="AK29" s="54"/>
      <c r="AL29" s="53"/>
      <c r="AM29" s="97"/>
      <c r="AN29" s="102"/>
      <c r="AO29" s="102"/>
      <c r="AP29" s="102"/>
      <c r="AQ29" s="102"/>
      <c r="AR29" s="102"/>
      <c r="AS29" s="103"/>
      <c r="AT29" s="58"/>
      <c r="AU29" s="59"/>
      <c r="AV29" s="59"/>
      <c r="AW29" s="59"/>
      <c r="AX29" s="59"/>
      <c r="AY29" s="59"/>
      <c r="AZ29" s="60"/>
      <c r="BA29" s="56"/>
      <c r="BB29" s="56"/>
      <c r="BC29" s="56"/>
      <c r="BD29" s="56"/>
      <c r="BE29" s="56"/>
      <c r="BF29" s="56"/>
      <c r="BG29" s="56"/>
      <c r="BH29" s="56"/>
      <c r="BI29" s="56"/>
      <c r="BJ29" s="56"/>
      <c r="BK29" s="56"/>
      <c r="BL29" s="56"/>
    </row>
    <row r="30" spans="1:64" ht="12.75" customHeight="1" x14ac:dyDescent="0.2">
      <c r="A30" s="120">
        <v>42313</v>
      </c>
      <c r="B30" s="135">
        <v>0.33333333333333331</v>
      </c>
      <c r="C30" s="80">
        <v>6</v>
      </c>
      <c r="D30" s="80">
        <v>9.4</v>
      </c>
      <c r="E30" s="80">
        <v>8.3000000000000007</v>
      </c>
      <c r="F30" s="77">
        <v>9.11</v>
      </c>
      <c r="G30" s="132">
        <v>130</v>
      </c>
      <c r="H30" s="77">
        <v>0.2</v>
      </c>
      <c r="I30" s="34" t="s">
        <v>118</v>
      </c>
      <c r="J30" s="62" t="s">
        <v>119</v>
      </c>
      <c r="K30" s="41"/>
      <c r="L30" s="41"/>
      <c r="M30"/>
      <c r="N30"/>
      <c r="O30"/>
      <c r="P30"/>
      <c r="Q30"/>
      <c r="R30"/>
      <c r="S30"/>
      <c r="T30"/>
      <c r="U30"/>
      <c r="V30"/>
      <c r="W30"/>
      <c r="X30"/>
      <c r="Y30" s="50"/>
      <c r="Z30" s="51"/>
      <c r="AA30" s="51"/>
      <c r="AB30" s="51"/>
      <c r="AC30" s="51"/>
      <c r="AD30" s="51"/>
      <c r="AE30" s="52"/>
      <c r="AF30" s="53"/>
      <c r="AG30" s="54"/>
      <c r="AH30" s="54"/>
      <c r="AI30" s="53"/>
      <c r="AJ30" s="54"/>
      <c r="AK30" s="54"/>
      <c r="AL30" s="53"/>
      <c r="AM30" s="97"/>
      <c r="AN30" s="102"/>
      <c r="AO30" s="102"/>
      <c r="AP30" s="102"/>
      <c r="AQ30" s="102"/>
      <c r="AR30" s="102"/>
      <c r="AS30" s="103"/>
      <c r="AT30" s="58"/>
      <c r="AU30" s="59"/>
      <c r="AV30" s="59"/>
      <c r="AW30" s="59"/>
      <c r="AX30" s="59"/>
      <c r="AY30" s="59"/>
      <c r="AZ30" s="60"/>
      <c r="BA30" s="56"/>
      <c r="BB30" s="56"/>
      <c r="BC30" s="56"/>
      <c r="BD30" s="56"/>
      <c r="BE30" s="56"/>
      <c r="BF30" s="56"/>
      <c r="BG30" s="56"/>
      <c r="BH30" s="56"/>
      <c r="BI30" s="56"/>
      <c r="BJ30" s="56"/>
      <c r="BK30" s="56"/>
      <c r="BL30" s="56"/>
    </row>
    <row r="31" spans="1:64" s="41" customFormat="1" ht="12.75" customHeight="1" x14ac:dyDescent="0.2">
      <c r="A31" s="120">
        <v>42314</v>
      </c>
      <c r="B31" s="135">
        <v>0.33333333333333331</v>
      </c>
      <c r="C31" s="80">
        <v>8</v>
      </c>
      <c r="D31" s="80">
        <v>9</v>
      </c>
      <c r="E31" s="80">
        <v>8.4</v>
      </c>
      <c r="F31" s="77">
        <v>9.5299999999999994</v>
      </c>
      <c r="G31" s="132">
        <v>90</v>
      </c>
      <c r="H31" s="77">
        <v>0.4</v>
      </c>
      <c r="I31" s="48" t="s">
        <v>105</v>
      </c>
      <c r="J31" s="62" t="s">
        <v>120</v>
      </c>
      <c r="K31" s="41">
        <v>1</v>
      </c>
      <c r="L31" s="41">
        <v>1</v>
      </c>
      <c r="Y31" s="50"/>
      <c r="Z31" s="51"/>
      <c r="AA31" s="51"/>
      <c r="AB31" s="51"/>
      <c r="AC31" s="51"/>
      <c r="AD31" s="51"/>
      <c r="AE31" s="52"/>
      <c r="AF31" s="53"/>
      <c r="AG31" s="54"/>
      <c r="AH31" s="54"/>
      <c r="AI31" s="53"/>
      <c r="AJ31" s="54"/>
      <c r="AK31" s="54"/>
      <c r="AL31" s="53"/>
      <c r="AM31" s="97"/>
      <c r="AN31" s="102"/>
      <c r="AO31" s="102"/>
      <c r="AP31" s="102"/>
      <c r="AQ31" s="102"/>
      <c r="AR31" s="102"/>
      <c r="AS31" s="103"/>
      <c r="AT31" s="58"/>
      <c r="AU31" s="59"/>
      <c r="AV31" s="59"/>
      <c r="AW31" s="59"/>
      <c r="AX31" s="59"/>
      <c r="AY31" s="59"/>
      <c r="AZ31" s="60"/>
      <c r="BA31" s="56"/>
      <c r="BB31" s="56"/>
      <c r="BC31" s="56"/>
      <c r="BD31" s="56"/>
      <c r="BE31" s="56"/>
      <c r="BF31" s="56"/>
      <c r="BG31" s="56"/>
      <c r="BH31" s="56"/>
      <c r="BI31" s="56"/>
      <c r="BJ31" s="56"/>
      <c r="BK31" s="56"/>
      <c r="BL31" s="56"/>
    </row>
    <row r="32" spans="1:64" x14ac:dyDescent="0.2">
      <c r="A32" s="120">
        <v>42315</v>
      </c>
      <c r="B32" s="135">
        <v>0.33333333333333331</v>
      </c>
      <c r="C32" s="80">
        <v>10</v>
      </c>
      <c r="D32" s="80">
        <v>9.9</v>
      </c>
      <c r="E32" s="80">
        <v>8</v>
      </c>
      <c r="F32" s="77">
        <v>10.8</v>
      </c>
      <c r="G32" s="132">
        <v>70</v>
      </c>
      <c r="H32" s="77">
        <v>0.5</v>
      </c>
      <c r="I32" s="34" t="s">
        <v>121</v>
      </c>
      <c r="J32" s="62" t="s">
        <v>122</v>
      </c>
      <c r="K32" s="1">
        <v>4</v>
      </c>
      <c r="L32" s="1">
        <v>2</v>
      </c>
      <c r="S32" s="1">
        <v>2</v>
      </c>
      <c r="Y32" s="50"/>
      <c r="Z32" s="51"/>
      <c r="AA32" s="51"/>
      <c r="AB32" s="51"/>
      <c r="AC32" s="51"/>
      <c r="AD32" s="51"/>
      <c r="AE32" s="52"/>
      <c r="AF32" s="53"/>
      <c r="AG32" s="54"/>
      <c r="AH32" s="54"/>
      <c r="AI32" s="53"/>
      <c r="AJ32" s="54"/>
      <c r="AK32" s="54"/>
      <c r="AL32" s="53"/>
      <c r="AM32" s="97"/>
      <c r="AN32" s="102"/>
      <c r="AO32" s="102"/>
      <c r="AP32" s="102"/>
      <c r="AQ32" s="102"/>
      <c r="AR32" s="102"/>
      <c r="AS32" s="103"/>
      <c r="AT32" s="58"/>
      <c r="AU32" s="59"/>
      <c r="AV32" s="59"/>
      <c r="AW32" s="59"/>
      <c r="AX32" s="59"/>
      <c r="AY32" s="59"/>
      <c r="AZ32" s="60"/>
      <c r="BA32" s="56"/>
      <c r="BB32" s="56"/>
      <c r="BC32" s="56"/>
      <c r="BD32" s="56"/>
      <c r="BE32" s="56"/>
      <c r="BF32" s="56"/>
      <c r="BG32" s="56"/>
      <c r="BH32" s="56"/>
      <c r="BI32" s="56"/>
      <c r="BJ32" s="56"/>
      <c r="BK32" s="56"/>
      <c r="BL32" s="56"/>
    </row>
    <row r="33" spans="1:64" x14ac:dyDescent="0.2">
      <c r="A33" s="120">
        <v>42316</v>
      </c>
      <c r="B33" s="135">
        <v>0.33333333333333331</v>
      </c>
      <c r="C33" s="80">
        <v>4</v>
      </c>
      <c r="D33" s="80">
        <v>8.8000000000000007</v>
      </c>
      <c r="E33" s="80">
        <v>8.1999999999999993</v>
      </c>
      <c r="F33" s="77">
        <v>10.1</v>
      </c>
      <c r="G33" s="132">
        <v>80</v>
      </c>
      <c r="H33" s="77">
        <v>0.3</v>
      </c>
      <c r="I33" s="34" t="s">
        <v>84</v>
      </c>
      <c r="J33" s="214" t="s">
        <v>123</v>
      </c>
      <c r="K33" s="1">
        <v>18</v>
      </c>
      <c r="L33" s="1">
        <v>11</v>
      </c>
      <c r="M33" s="1">
        <v>1</v>
      </c>
      <c r="N33" s="1">
        <v>2</v>
      </c>
      <c r="S33" s="1">
        <v>2</v>
      </c>
      <c r="Y33" s="50"/>
      <c r="Z33" s="51"/>
      <c r="AA33" s="51"/>
      <c r="AB33" s="51"/>
      <c r="AC33" s="51"/>
      <c r="AD33" s="51"/>
      <c r="AE33" s="52"/>
      <c r="AF33" s="53"/>
      <c r="AG33" s="54"/>
      <c r="AH33" s="54"/>
      <c r="AI33" s="53"/>
      <c r="AJ33" s="54"/>
      <c r="AK33" s="54"/>
      <c r="AL33" s="53"/>
      <c r="AM33" s="97"/>
      <c r="AN33" s="102"/>
      <c r="AO33" s="102"/>
      <c r="AP33" s="102"/>
      <c r="AQ33" s="102"/>
      <c r="AR33" s="102"/>
      <c r="AS33" s="103"/>
      <c r="AT33" s="58"/>
      <c r="AU33" s="59"/>
      <c r="AV33" s="59"/>
      <c r="AW33" s="59"/>
      <c r="AX33" s="59"/>
      <c r="AY33" s="59"/>
      <c r="AZ33" s="60"/>
      <c r="BA33" s="56"/>
      <c r="BB33" s="56"/>
      <c r="BC33" s="56"/>
      <c r="BD33" s="56"/>
      <c r="BE33" s="56"/>
      <c r="BF33" s="56"/>
      <c r="BG33" s="56"/>
      <c r="BH33" s="56"/>
      <c r="BI33" s="56"/>
      <c r="BJ33" s="56"/>
      <c r="BK33" s="56"/>
      <c r="BL33" s="56"/>
    </row>
    <row r="34" spans="1:64" x14ac:dyDescent="0.2">
      <c r="A34" s="120">
        <v>42317</v>
      </c>
      <c r="B34" s="135">
        <v>0.33333333333333331</v>
      </c>
      <c r="C34" s="80">
        <v>3</v>
      </c>
      <c r="D34" s="80">
        <v>7.5</v>
      </c>
      <c r="E34" s="80">
        <v>8.1</v>
      </c>
      <c r="F34" s="77">
        <v>10.199999999999999</v>
      </c>
      <c r="G34" s="132">
        <v>90</v>
      </c>
      <c r="H34" s="77">
        <v>0.25</v>
      </c>
      <c r="I34" s="34" t="s">
        <v>124</v>
      </c>
      <c r="J34" s="62" t="s">
        <v>125</v>
      </c>
      <c r="K34" s="1">
        <v>2</v>
      </c>
      <c r="L34" s="1">
        <v>1</v>
      </c>
      <c r="Y34" s="50"/>
      <c r="Z34" s="51"/>
      <c r="AA34" s="51"/>
      <c r="AB34" s="51"/>
      <c r="AC34" s="51"/>
      <c r="AD34" s="51"/>
      <c r="AE34" s="52"/>
      <c r="AF34" s="53"/>
      <c r="AG34" s="54"/>
      <c r="AH34" s="54"/>
      <c r="AI34" s="53"/>
      <c r="AJ34" s="54"/>
      <c r="AK34" s="54"/>
      <c r="AL34" s="53"/>
      <c r="AM34" s="97"/>
      <c r="AN34" s="102"/>
      <c r="AO34" s="102"/>
      <c r="AP34" s="102"/>
      <c r="AQ34" s="102"/>
      <c r="AR34" s="102"/>
      <c r="AS34" s="103"/>
      <c r="AT34" s="58"/>
      <c r="AU34" s="59"/>
      <c r="AV34" s="59"/>
      <c r="AW34" s="59"/>
      <c r="AX34" s="59"/>
      <c r="AY34" s="59"/>
      <c r="AZ34" s="60"/>
      <c r="BA34" s="56"/>
      <c r="BB34" s="56"/>
      <c r="BC34" s="56"/>
      <c r="BD34" s="56"/>
      <c r="BE34" s="56"/>
      <c r="BF34" s="56"/>
      <c r="BG34" s="56"/>
      <c r="BH34" s="56"/>
      <c r="BI34" s="56"/>
      <c r="BJ34" s="56"/>
      <c r="BK34" s="56"/>
      <c r="BL34" s="56"/>
    </row>
    <row r="35" spans="1:64" x14ac:dyDescent="0.2">
      <c r="A35" s="120">
        <v>42318</v>
      </c>
      <c r="B35" s="135">
        <v>0.33333333333333331</v>
      </c>
      <c r="C35" s="80">
        <v>3</v>
      </c>
      <c r="D35" s="80">
        <v>6.9</v>
      </c>
      <c r="E35" s="80">
        <v>8.3000000000000007</v>
      </c>
      <c r="F35" s="77">
        <v>14.7</v>
      </c>
      <c r="G35" s="132">
        <v>100</v>
      </c>
      <c r="H35" s="77">
        <v>0.22</v>
      </c>
      <c r="I35" s="34" t="s">
        <v>78</v>
      </c>
      <c r="J35" s="62" t="s">
        <v>130</v>
      </c>
      <c r="K35" s="1">
        <v>1</v>
      </c>
      <c r="L35" s="1">
        <v>2</v>
      </c>
      <c r="Y35" s="50" t="s">
        <v>126</v>
      </c>
      <c r="Z35" s="51">
        <v>1</v>
      </c>
      <c r="AA35" s="51" t="s">
        <v>127</v>
      </c>
      <c r="AB35" s="51" t="s">
        <v>128</v>
      </c>
      <c r="AC35" s="51"/>
      <c r="AD35" s="51"/>
      <c r="AE35" s="52"/>
      <c r="AF35" s="53" t="s">
        <v>126</v>
      </c>
      <c r="AG35" s="54">
        <v>3</v>
      </c>
      <c r="AH35" s="54" t="s">
        <v>129</v>
      </c>
      <c r="AI35" s="53" t="s">
        <v>128</v>
      </c>
      <c r="AJ35" s="54"/>
      <c r="AK35" s="54"/>
      <c r="AL35" s="53"/>
      <c r="AM35" s="97"/>
      <c r="AN35" s="102"/>
      <c r="AO35" s="102"/>
      <c r="AP35" s="102"/>
      <c r="AQ35" s="102"/>
      <c r="AR35" s="102"/>
      <c r="AS35" s="103"/>
      <c r="AT35" s="58"/>
      <c r="AU35" s="59"/>
      <c r="AV35" s="59"/>
      <c r="AW35" s="59"/>
      <c r="AX35" s="59"/>
      <c r="AY35" s="59"/>
      <c r="AZ35" s="60"/>
      <c r="BA35" s="56"/>
      <c r="BB35" s="56"/>
      <c r="BC35" s="111"/>
      <c r="BD35" s="56"/>
      <c r="BE35" s="56"/>
      <c r="BF35" s="56"/>
      <c r="BG35" s="56"/>
      <c r="BH35" s="56"/>
      <c r="BI35" s="56"/>
      <c r="BJ35" s="56"/>
      <c r="BK35" s="56"/>
      <c r="BL35" s="56"/>
    </row>
    <row r="36" spans="1:64" x14ac:dyDescent="0.2">
      <c r="A36" s="120">
        <v>42319</v>
      </c>
      <c r="B36" s="135">
        <v>0.33333333333333331</v>
      </c>
      <c r="C36" s="80">
        <v>3</v>
      </c>
      <c r="D36" s="80">
        <v>7</v>
      </c>
      <c r="E36" s="80">
        <v>8.1</v>
      </c>
      <c r="F36" s="77">
        <v>9.6</v>
      </c>
      <c r="G36" s="132">
        <v>100</v>
      </c>
      <c r="H36" s="77">
        <v>0.28000000000000003</v>
      </c>
      <c r="I36" s="34" t="s">
        <v>131</v>
      </c>
      <c r="J36" s="62" t="s">
        <v>132</v>
      </c>
      <c r="Y36" s="50"/>
      <c r="Z36" s="51"/>
      <c r="AA36" s="51"/>
      <c r="AB36" s="51"/>
      <c r="AC36" s="51"/>
      <c r="AD36" s="51"/>
      <c r="AE36" s="52"/>
      <c r="AF36" s="53"/>
      <c r="AG36" s="54"/>
      <c r="AH36" s="54"/>
      <c r="AI36" s="53"/>
      <c r="AJ36" s="54"/>
      <c r="AK36" s="54"/>
      <c r="AL36" s="53"/>
      <c r="AM36" s="97"/>
      <c r="AN36" s="102"/>
      <c r="AO36" s="102"/>
      <c r="AP36" s="102"/>
      <c r="AQ36" s="102"/>
      <c r="AR36" s="102"/>
      <c r="AS36" s="103"/>
      <c r="AT36" s="58"/>
      <c r="AU36" s="59"/>
      <c r="AV36" s="59"/>
      <c r="AW36" s="59"/>
      <c r="AX36" s="59"/>
      <c r="AY36" s="59"/>
      <c r="AZ36" s="60"/>
      <c r="BA36" s="56"/>
      <c r="BB36" s="56"/>
      <c r="BC36" s="56"/>
      <c r="BD36" s="56"/>
      <c r="BE36" s="56"/>
      <c r="BF36" s="56"/>
      <c r="BG36" s="56"/>
      <c r="BH36" s="56"/>
      <c r="BI36" s="56"/>
      <c r="BJ36" s="56"/>
      <c r="BK36" s="56"/>
      <c r="BL36" s="56"/>
    </row>
    <row r="37" spans="1:64" ht="12.75" customHeight="1" x14ac:dyDescent="0.2">
      <c r="A37" s="120">
        <v>42320</v>
      </c>
      <c r="B37" s="135">
        <v>0.33333333333333331</v>
      </c>
      <c r="C37" s="80">
        <v>7</v>
      </c>
      <c r="D37" s="80">
        <v>6.8</v>
      </c>
      <c r="E37" s="80">
        <v>8.3000000000000007</v>
      </c>
      <c r="F37" s="77">
        <v>10.3</v>
      </c>
      <c r="G37" s="132">
        <v>90</v>
      </c>
      <c r="H37" s="77">
        <v>0.26</v>
      </c>
      <c r="I37" s="34" t="s">
        <v>133</v>
      </c>
      <c r="J37" s="62" t="s">
        <v>134</v>
      </c>
      <c r="Y37" s="50"/>
      <c r="Z37" s="51"/>
      <c r="AA37" s="51"/>
      <c r="AB37" s="51"/>
      <c r="AC37" s="51"/>
      <c r="AD37" s="51"/>
      <c r="AE37" s="52"/>
      <c r="AF37" s="53"/>
      <c r="AG37" s="54"/>
      <c r="AH37" s="54"/>
      <c r="AI37" s="53"/>
      <c r="AJ37" s="54"/>
      <c r="AK37" s="54"/>
      <c r="AL37" s="53"/>
      <c r="AM37" s="97"/>
      <c r="AN37" s="102"/>
      <c r="AO37" s="102"/>
      <c r="AP37" s="102"/>
      <c r="AQ37" s="102"/>
      <c r="AR37" s="102"/>
      <c r="AS37" s="103"/>
      <c r="AT37" s="58"/>
      <c r="AU37" s="59"/>
      <c r="AV37" s="59"/>
      <c r="AW37" s="59"/>
      <c r="AX37" s="59"/>
      <c r="AY37" s="59"/>
      <c r="AZ37" s="60"/>
      <c r="BA37" s="56"/>
      <c r="BB37" s="56"/>
      <c r="BC37" s="56"/>
      <c r="BD37" s="56"/>
      <c r="BE37" s="56"/>
      <c r="BF37" s="56"/>
      <c r="BG37" s="56"/>
      <c r="BH37" s="56"/>
      <c r="BI37" s="56"/>
      <c r="BJ37" s="56"/>
      <c r="BK37" s="56"/>
      <c r="BL37" s="56"/>
    </row>
    <row r="38" spans="1:64" x14ac:dyDescent="0.2">
      <c r="A38" s="120">
        <v>42321</v>
      </c>
      <c r="B38" s="135">
        <v>0.33333333333333331</v>
      </c>
      <c r="C38" s="80">
        <v>7</v>
      </c>
      <c r="D38" s="80">
        <v>8</v>
      </c>
      <c r="E38" s="80">
        <v>8.1999999999999993</v>
      </c>
      <c r="F38" s="77">
        <v>11.2</v>
      </c>
      <c r="G38" s="132">
        <v>80</v>
      </c>
      <c r="H38" s="77">
        <v>0.32</v>
      </c>
      <c r="I38" s="34" t="s">
        <v>78</v>
      </c>
      <c r="J38" s="62" t="s">
        <v>135</v>
      </c>
      <c r="K38" s="1">
        <v>1</v>
      </c>
      <c r="L38" s="1">
        <v>2</v>
      </c>
      <c r="N38" s="1">
        <v>1</v>
      </c>
      <c r="S38" s="1">
        <v>1</v>
      </c>
      <c r="Y38" s="50"/>
      <c r="Z38" s="51"/>
      <c r="AA38" s="51"/>
      <c r="AB38" s="51"/>
      <c r="AC38" s="51"/>
      <c r="AD38" s="51"/>
      <c r="AE38" s="52"/>
      <c r="AF38" s="53"/>
      <c r="AG38" s="54"/>
      <c r="AH38" s="54"/>
      <c r="AI38" s="53"/>
      <c r="AJ38" s="54"/>
      <c r="AK38" s="54"/>
      <c r="AL38" s="53"/>
      <c r="AM38" s="97"/>
      <c r="AN38" s="102"/>
      <c r="AO38" s="102"/>
      <c r="AP38" s="102"/>
      <c r="AQ38" s="102"/>
      <c r="AR38" s="102"/>
      <c r="AS38" s="103"/>
      <c r="AT38" s="58"/>
      <c r="AU38" s="59"/>
      <c r="AV38" s="59"/>
      <c r="AW38" s="59"/>
      <c r="AX38" s="59"/>
      <c r="AY38" s="59"/>
      <c r="AZ38" s="60"/>
      <c r="BA38" s="56"/>
      <c r="BB38" s="56"/>
      <c r="BC38" s="111"/>
      <c r="BD38" s="56"/>
      <c r="BE38" s="56"/>
      <c r="BF38" s="56"/>
      <c r="BG38" s="56"/>
      <c r="BH38" s="56"/>
      <c r="BI38" s="56"/>
      <c r="BJ38" s="56"/>
      <c r="BK38" s="56"/>
      <c r="BL38" s="56"/>
    </row>
    <row r="39" spans="1:64" x14ac:dyDescent="0.2">
      <c r="A39" s="120">
        <v>42322</v>
      </c>
      <c r="B39" s="135">
        <v>0.33333333333333331</v>
      </c>
      <c r="C39" s="80">
        <v>4</v>
      </c>
      <c r="D39" s="80">
        <v>7.5</v>
      </c>
      <c r="E39" s="80">
        <v>8.3000000000000007</v>
      </c>
      <c r="F39" s="77">
        <v>13.4</v>
      </c>
      <c r="G39" s="132">
        <v>90</v>
      </c>
      <c r="H39" s="77">
        <v>0.26</v>
      </c>
      <c r="I39" s="34" t="s">
        <v>100</v>
      </c>
      <c r="J39" s="62" t="s">
        <v>136</v>
      </c>
      <c r="K39" s="1">
        <v>1</v>
      </c>
      <c r="L39" s="1">
        <v>1</v>
      </c>
      <c r="Y39" s="50"/>
      <c r="Z39" s="51"/>
      <c r="AA39" s="51"/>
      <c r="AB39" s="51"/>
      <c r="AC39" s="51"/>
      <c r="AD39" s="51"/>
      <c r="AE39" s="52"/>
      <c r="AF39" s="53"/>
      <c r="AG39" s="54"/>
      <c r="AH39" s="54"/>
      <c r="AI39" s="53"/>
      <c r="AJ39" s="54"/>
      <c r="AK39" s="54"/>
      <c r="AL39" s="53"/>
      <c r="AM39" s="97"/>
      <c r="AN39" s="102"/>
      <c r="AO39" s="102"/>
      <c r="AP39" s="102"/>
      <c r="AQ39" s="102"/>
      <c r="AR39" s="102"/>
      <c r="AS39" s="103"/>
      <c r="AT39" s="58"/>
      <c r="AU39" s="59"/>
      <c r="AV39" s="59"/>
      <c r="AW39" s="59"/>
      <c r="AX39" s="59"/>
      <c r="AY39" s="59"/>
      <c r="AZ39" s="60"/>
      <c r="BA39" s="56"/>
      <c r="BB39" s="56"/>
      <c r="BC39" s="56"/>
      <c r="BD39" s="56"/>
      <c r="BE39" s="56"/>
      <c r="BF39" s="56"/>
      <c r="BG39" s="56"/>
      <c r="BH39" s="56"/>
      <c r="BI39" s="56"/>
      <c r="BJ39" s="56"/>
      <c r="BK39" s="56"/>
      <c r="BL39" s="56"/>
    </row>
    <row r="40" spans="1:64" x14ac:dyDescent="0.2">
      <c r="A40" s="120">
        <v>42323</v>
      </c>
      <c r="B40" s="135">
        <v>0.33333333333333331</v>
      </c>
      <c r="C40" s="80">
        <v>4</v>
      </c>
      <c r="D40" s="80">
        <v>7.1</v>
      </c>
      <c r="E40" s="80">
        <v>8.1999999999999993</v>
      </c>
      <c r="F40" s="77">
        <v>10.5</v>
      </c>
      <c r="G40" s="132">
        <v>90</v>
      </c>
      <c r="H40" s="77">
        <v>0.2</v>
      </c>
      <c r="I40" s="34" t="s">
        <v>84</v>
      </c>
      <c r="J40" s="62" t="s">
        <v>140</v>
      </c>
      <c r="L40" s="1">
        <v>1</v>
      </c>
      <c r="Y40" s="50" t="s">
        <v>137</v>
      </c>
      <c r="Z40" s="51">
        <v>1</v>
      </c>
      <c r="AA40" s="51" t="s">
        <v>127</v>
      </c>
      <c r="AB40" s="51" t="s">
        <v>138</v>
      </c>
      <c r="AC40" s="51" t="s">
        <v>139</v>
      </c>
      <c r="AD40" s="51"/>
      <c r="AE40" s="52"/>
      <c r="AF40" s="53"/>
      <c r="AG40" s="54"/>
      <c r="AH40" s="54"/>
      <c r="AI40" s="53"/>
      <c r="AJ40" s="54"/>
      <c r="AK40" s="54"/>
      <c r="AL40" s="53"/>
      <c r="AM40" s="97"/>
      <c r="AN40" s="102"/>
      <c r="AO40" s="102"/>
      <c r="AP40" s="102"/>
      <c r="AQ40" s="102"/>
      <c r="AR40" s="102"/>
      <c r="AS40" s="103"/>
      <c r="AT40" s="58"/>
      <c r="AU40" s="59"/>
      <c r="AV40" s="59"/>
      <c r="AW40" s="59"/>
      <c r="AX40" s="59"/>
      <c r="AY40" s="59"/>
      <c r="AZ40" s="60"/>
      <c r="BA40" s="56"/>
      <c r="BB40" s="56"/>
      <c r="BC40" s="56"/>
      <c r="BD40" s="56"/>
      <c r="BE40" s="56"/>
      <c r="BF40" s="56"/>
      <c r="BG40" s="56"/>
      <c r="BH40" s="56"/>
      <c r="BI40" s="56"/>
      <c r="BJ40" s="56"/>
      <c r="BK40" s="56"/>
      <c r="BL40" s="56"/>
    </row>
    <row r="41" spans="1:64" s="41" customFormat="1" x14ac:dyDescent="0.2">
      <c r="A41" s="120">
        <v>42324</v>
      </c>
      <c r="B41" s="135">
        <v>0.33333333333333331</v>
      </c>
      <c r="C41" s="80">
        <v>3</v>
      </c>
      <c r="D41" s="80">
        <v>6.3</v>
      </c>
      <c r="E41" s="80">
        <v>8.4</v>
      </c>
      <c r="F41" s="77">
        <v>10.199999999999999</v>
      </c>
      <c r="G41" s="132">
        <v>90</v>
      </c>
      <c r="H41" s="77">
        <v>0.26</v>
      </c>
      <c r="I41" s="48" t="s">
        <v>73</v>
      </c>
      <c r="J41" s="62" t="s">
        <v>141</v>
      </c>
      <c r="M41" s="41">
        <v>1</v>
      </c>
      <c r="S41" s="41">
        <v>1</v>
      </c>
      <c r="Y41" s="50"/>
      <c r="Z41" s="51"/>
      <c r="AA41" s="51"/>
      <c r="AB41" s="51"/>
      <c r="AC41" s="51"/>
      <c r="AD41" s="51"/>
      <c r="AE41" s="52"/>
      <c r="AF41" s="53"/>
      <c r="AG41" s="54"/>
      <c r="AH41" s="54"/>
      <c r="AI41" s="53"/>
      <c r="AJ41" s="54"/>
      <c r="AK41" s="54"/>
      <c r="AL41" s="53"/>
      <c r="AM41" s="97"/>
      <c r="AN41" s="102"/>
      <c r="AO41" s="102"/>
      <c r="AP41" s="102"/>
      <c r="AQ41" s="102"/>
      <c r="AR41" s="102"/>
      <c r="AS41" s="103"/>
      <c r="AT41" s="58"/>
      <c r="AU41" s="59"/>
      <c r="AV41" s="59"/>
      <c r="AW41" s="59"/>
      <c r="AX41" s="59"/>
      <c r="AY41" s="59"/>
      <c r="AZ41" s="60"/>
      <c r="BA41" s="56"/>
      <c r="BB41" s="56"/>
      <c r="BC41" s="56"/>
      <c r="BD41" s="56"/>
      <c r="BE41" s="56"/>
      <c r="BF41" s="56"/>
      <c r="BG41" s="56"/>
      <c r="BH41" s="56"/>
      <c r="BI41" s="56"/>
      <c r="BJ41" s="56"/>
      <c r="BK41" s="56"/>
      <c r="BL41" s="56"/>
    </row>
    <row r="42" spans="1:64" x14ac:dyDescent="0.2">
      <c r="A42" s="120">
        <v>42325</v>
      </c>
      <c r="B42" s="135">
        <v>0.33333333333333331</v>
      </c>
      <c r="C42" s="80">
        <v>4</v>
      </c>
      <c r="D42" s="80">
        <v>7.2</v>
      </c>
      <c r="E42" s="80">
        <v>8.4</v>
      </c>
      <c r="F42" s="77">
        <v>10.7</v>
      </c>
      <c r="G42" s="132">
        <v>60</v>
      </c>
      <c r="H42" s="77">
        <v>0.56000000000000005</v>
      </c>
      <c r="I42" s="34" t="s">
        <v>73</v>
      </c>
      <c r="J42" s="62" t="s">
        <v>142</v>
      </c>
      <c r="Y42" s="50"/>
      <c r="Z42" s="51"/>
      <c r="AA42" s="51"/>
      <c r="AB42" s="51"/>
      <c r="AC42" s="51"/>
      <c r="AD42" s="51"/>
      <c r="AE42" s="52"/>
      <c r="AF42" s="53"/>
      <c r="AG42" s="54"/>
      <c r="AH42" s="54"/>
      <c r="AI42" s="53"/>
      <c r="AJ42" s="54"/>
      <c r="AK42" s="54"/>
      <c r="AL42" s="53"/>
      <c r="AM42" s="97"/>
      <c r="AN42" s="102"/>
      <c r="AO42" s="102"/>
      <c r="AP42" s="102"/>
      <c r="AQ42" s="102"/>
      <c r="AR42" s="102"/>
      <c r="AS42" s="103"/>
      <c r="AT42" s="58"/>
      <c r="AU42" s="59"/>
      <c r="AV42" s="59"/>
      <c r="AW42" s="59"/>
      <c r="AX42" s="59"/>
      <c r="AY42" s="59"/>
      <c r="AZ42" s="60"/>
      <c r="BA42" s="56"/>
      <c r="BB42" s="56"/>
      <c r="BC42" s="56"/>
      <c r="BD42" s="56"/>
      <c r="BE42" s="56"/>
      <c r="BF42" s="56"/>
      <c r="BG42" s="56"/>
      <c r="BH42" s="56"/>
      <c r="BI42" s="56"/>
      <c r="BJ42" s="56"/>
      <c r="BK42" s="56"/>
      <c r="BL42" s="56"/>
    </row>
    <row r="43" spans="1:64" x14ac:dyDescent="0.2">
      <c r="A43" s="120">
        <v>42326</v>
      </c>
      <c r="B43" s="135">
        <v>0.33333333333333331</v>
      </c>
      <c r="C43" s="80">
        <v>2</v>
      </c>
      <c r="D43" s="80">
        <v>6.1</v>
      </c>
      <c r="E43" s="80">
        <v>8.3000000000000007</v>
      </c>
      <c r="F43" s="77">
        <v>10.1</v>
      </c>
      <c r="G43" s="132">
        <v>60</v>
      </c>
      <c r="H43" s="77">
        <v>0.42</v>
      </c>
      <c r="I43" s="34" t="s">
        <v>143</v>
      </c>
      <c r="J43" s="62" t="s">
        <v>144</v>
      </c>
      <c r="K43" s="1">
        <v>1</v>
      </c>
      <c r="L43" s="1">
        <v>1</v>
      </c>
      <c r="N43" s="1">
        <v>2</v>
      </c>
      <c r="Y43" s="50"/>
      <c r="Z43" s="51"/>
      <c r="AA43" s="51"/>
      <c r="AB43" s="51"/>
      <c r="AC43" s="51"/>
      <c r="AD43" s="51"/>
      <c r="AE43" s="52"/>
      <c r="AF43" s="53"/>
      <c r="AG43" s="54"/>
      <c r="AH43" s="54"/>
      <c r="AI43" s="53"/>
      <c r="AJ43" s="54"/>
      <c r="AK43" s="54"/>
      <c r="AL43" s="53"/>
      <c r="AM43" s="97"/>
      <c r="AN43" s="102"/>
      <c r="AO43" s="102"/>
      <c r="AP43" s="102"/>
      <c r="AQ43" s="102"/>
      <c r="AR43" s="102"/>
      <c r="AS43" s="103"/>
      <c r="AT43" s="58"/>
      <c r="AU43" s="59"/>
      <c r="AV43" s="59"/>
      <c r="AW43" s="59"/>
      <c r="AX43" s="59"/>
      <c r="AY43" s="59"/>
      <c r="AZ43" s="60"/>
      <c r="BA43" s="56"/>
      <c r="BB43" s="56"/>
      <c r="BC43" s="56"/>
      <c r="BD43" s="56"/>
      <c r="BE43" s="56"/>
      <c r="BF43" s="56"/>
      <c r="BG43" s="56"/>
      <c r="BH43" s="56"/>
      <c r="BI43" s="56"/>
      <c r="BJ43" s="56"/>
      <c r="BK43" s="56"/>
      <c r="BL43" s="56"/>
    </row>
    <row r="44" spans="1:64" ht="15" customHeight="1" x14ac:dyDescent="0.2">
      <c r="A44" s="120">
        <v>42327</v>
      </c>
      <c r="B44" s="135">
        <v>0.33333333333333331</v>
      </c>
      <c r="C44" s="80">
        <v>1</v>
      </c>
      <c r="D44" s="80">
        <v>5</v>
      </c>
      <c r="E44" s="80">
        <v>8.1</v>
      </c>
      <c r="F44" s="77">
        <v>13.6</v>
      </c>
      <c r="G44" s="132">
        <v>90</v>
      </c>
      <c r="H44" s="77">
        <v>0.34</v>
      </c>
      <c r="I44" s="34" t="s">
        <v>145</v>
      </c>
      <c r="J44" s="62" t="s">
        <v>150</v>
      </c>
      <c r="S44" s="1">
        <v>1</v>
      </c>
      <c r="Y44" s="50" t="s">
        <v>146</v>
      </c>
      <c r="Z44" s="51">
        <v>2</v>
      </c>
      <c r="AA44" s="51" t="s">
        <v>147</v>
      </c>
      <c r="AB44" s="51" t="s">
        <v>138</v>
      </c>
      <c r="AC44" s="51" t="s">
        <v>148</v>
      </c>
      <c r="AD44" s="51" t="s">
        <v>149</v>
      </c>
      <c r="AE44" s="52"/>
      <c r="AF44" s="53"/>
      <c r="AG44" s="54"/>
      <c r="AH44" s="54"/>
      <c r="AI44" s="53"/>
      <c r="AJ44" s="54"/>
      <c r="AK44" s="54"/>
      <c r="AL44" s="53"/>
      <c r="AM44" s="97"/>
      <c r="AN44" s="102"/>
      <c r="AO44" s="102"/>
      <c r="AP44" s="102"/>
      <c r="AQ44" s="102"/>
      <c r="AR44" s="102"/>
      <c r="AS44" s="103"/>
      <c r="AT44" s="58"/>
      <c r="AU44" s="59"/>
      <c r="AV44" s="59"/>
      <c r="AW44" s="59"/>
      <c r="AX44" s="59"/>
      <c r="AY44" s="59"/>
      <c r="AZ44" s="60"/>
      <c r="BA44" s="56"/>
      <c r="BB44" s="56"/>
      <c r="BC44" s="56"/>
      <c r="BD44" s="56"/>
      <c r="BE44" s="56"/>
      <c r="BF44" s="56"/>
      <c r="BG44" s="56"/>
      <c r="BH44" s="56"/>
      <c r="BI44" s="56"/>
      <c r="BJ44" s="56"/>
      <c r="BK44" s="56"/>
      <c r="BL44" s="56"/>
    </row>
    <row r="45" spans="1:64" s="41" customFormat="1" x14ac:dyDescent="0.2">
      <c r="A45" s="120">
        <v>42328</v>
      </c>
      <c r="B45" s="135">
        <v>0.33333333333333331</v>
      </c>
      <c r="C45" s="80">
        <v>-1</v>
      </c>
      <c r="D45" s="80">
        <v>4.8</v>
      </c>
      <c r="E45" s="80">
        <v>8.3000000000000007</v>
      </c>
      <c r="F45" s="77">
        <v>12.4</v>
      </c>
      <c r="G45" s="132">
        <v>70</v>
      </c>
      <c r="H45" s="77">
        <v>0.33</v>
      </c>
      <c r="I45" s="48" t="s">
        <v>151</v>
      </c>
      <c r="J45" s="62" t="s">
        <v>152</v>
      </c>
      <c r="Y45" s="50"/>
      <c r="Z45" s="51"/>
      <c r="AA45" s="51"/>
      <c r="AB45" s="51"/>
      <c r="AC45" s="51"/>
      <c r="AD45" s="51"/>
      <c r="AE45" s="52"/>
      <c r="AF45" s="53"/>
      <c r="AG45" s="54"/>
      <c r="AH45" s="54"/>
      <c r="AI45" s="53"/>
      <c r="AJ45" s="54"/>
      <c r="AK45" s="54"/>
      <c r="AL45" s="53"/>
      <c r="AM45" s="97"/>
      <c r="AN45" s="102"/>
      <c r="AO45" s="102"/>
      <c r="AP45" s="102"/>
      <c r="AQ45" s="102"/>
      <c r="AR45" s="102"/>
      <c r="AS45" s="103"/>
      <c r="AT45" s="58"/>
      <c r="AU45" s="59"/>
      <c r="AV45" s="59"/>
      <c r="AW45" s="59"/>
      <c r="AX45" s="59"/>
      <c r="AY45" s="59"/>
      <c r="AZ45" s="60"/>
      <c r="BA45" s="56"/>
      <c r="BB45" s="56"/>
      <c r="BC45" s="56"/>
      <c r="BD45" s="56"/>
      <c r="BE45" s="56"/>
      <c r="BF45" s="56"/>
      <c r="BG45" s="56"/>
      <c r="BH45" s="56"/>
      <c r="BI45" s="56"/>
      <c r="BJ45" s="56"/>
      <c r="BK45" s="56"/>
      <c r="BL45" s="56"/>
    </row>
    <row r="46" spans="1:64" s="1" customFormat="1" x14ac:dyDescent="0.2">
      <c r="A46" s="120">
        <v>42329</v>
      </c>
      <c r="B46" s="135">
        <v>0.33333333333333331</v>
      </c>
      <c r="C46" s="80">
        <v>-1</v>
      </c>
      <c r="D46" s="80">
        <v>4.2</v>
      </c>
      <c r="E46" s="80">
        <v>8.1</v>
      </c>
      <c r="F46" s="77">
        <v>13</v>
      </c>
      <c r="G46" s="132">
        <v>70</v>
      </c>
      <c r="H46" s="77">
        <v>0.28000000000000003</v>
      </c>
      <c r="I46" s="48" t="s">
        <v>114</v>
      </c>
      <c r="J46" s="62" t="s">
        <v>154</v>
      </c>
      <c r="Y46" s="50" t="s">
        <v>153</v>
      </c>
      <c r="Z46" s="51">
        <v>4</v>
      </c>
      <c r="AA46" s="51"/>
      <c r="AB46" s="51"/>
      <c r="AC46" s="51"/>
      <c r="AD46" s="51"/>
      <c r="AE46" s="52"/>
      <c r="AF46" s="53" t="s">
        <v>153</v>
      </c>
      <c r="AG46" s="54">
        <v>2</v>
      </c>
      <c r="AH46" s="54"/>
      <c r="AI46" s="53"/>
      <c r="AJ46" s="54"/>
      <c r="AK46" s="54"/>
      <c r="AL46" s="53"/>
      <c r="AM46" s="97"/>
      <c r="AN46" s="102"/>
      <c r="AO46" s="102"/>
      <c r="AP46" s="102"/>
      <c r="AQ46" s="102"/>
      <c r="AR46" s="102"/>
      <c r="AS46" s="103"/>
      <c r="AT46" s="58"/>
      <c r="AU46" s="59"/>
      <c r="AV46" s="59"/>
      <c r="AW46" s="59"/>
      <c r="AX46" s="59"/>
      <c r="AY46" s="59"/>
      <c r="AZ46" s="60"/>
      <c r="BA46" s="56"/>
      <c r="BB46" s="56"/>
      <c r="BC46" s="56">
        <v>2</v>
      </c>
      <c r="BD46" s="56"/>
      <c r="BE46" s="56"/>
      <c r="BF46" s="56"/>
      <c r="BG46" s="56"/>
      <c r="BH46" s="56"/>
      <c r="BI46" s="56"/>
      <c r="BJ46" s="56"/>
      <c r="BK46" s="56"/>
      <c r="BL46" s="56"/>
    </row>
    <row r="47" spans="1:64" x14ac:dyDescent="0.2">
      <c r="A47" s="120">
        <v>42330</v>
      </c>
      <c r="B47" s="135">
        <v>0.33333333333333331</v>
      </c>
      <c r="C47" s="80">
        <v>2</v>
      </c>
      <c r="D47" s="80">
        <v>4.8</v>
      </c>
      <c r="E47" s="80">
        <v>8.1</v>
      </c>
      <c r="F47" s="77">
        <v>13.6</v>
      </c>
      <c r="G47" s="132">
        <v>80</v>
      </c>
      <c r="H47" s="77">
        <v>0.28000000000000003</v>
      </c>
      <c r="I47" s="34" t="s">
        <v>82</v>
      </c>
      <c r="J47" s="62" t="s">
        <v>155</v>
      </c>
      <c r="Y47" s="50"/>
      <c r="Z47" s="51"/>
      <c r="AA47" s="51"/>
      <c r="AB47" s="51"/>
      <c r="AC47" s="51"/>
      <c r="AD47" s="51"/>
      <c r="AE47" s="52"/>
      <c r="AF47" s="53"/>
      <c r="AG47" s="54"/>
      <c r="AH47" s="54"/>
      <c r="AI47" s="53"/>
      <c r="AJ47" s="54"/>
      <c r="AK47" s="54"/>
      <c r="AL47" s="53"/>
      <c r="AM47" s="97"/>
      <c r="AN47" s="102"/>
      <c r="AO47" s="102"/>
      <c r="AP47" s="102"/>
      <c r="AQ47" s="102"/>
      <c r="AR47" s="102"/>
      <c r="AS47" s="103"/>
      <c r="AT47" s="58"/>
      <c r="AU47" s="59"/>
      <c r="AV47" s="59"/>
      <c r="AW47" s="59"/>
      <c r="AX47" s="59"/>
      <c r="AY47" s="59"/>
      <c r="AZ47" s="60"/>
      <c r="BA47" s="56"/>
      <c r="BB47" s="56"/>
      <c r="BC47" s="56"/>
      <c r="BD47" s="56"/>
      <c r="BE47" s="56"/>
      <c r="BF47" s="56"/>
      <c r="BG47" s="56"/>
      <c r="BH47" s="56"/>
      <c r="BI47" s="56"/>
      <c r="BJ47" s="56"/>
      <c r="BK47" s="56"/>
      <c r="BL47" s="56"/>
    </row>
    <row r="48" spans="1:64" x14ac:dyDescent="0.2">
      <c r="A48" s="120">
        <v>42331</v>
      </c>
      <c r="B48" s="135">
        <v>0.33333333333333331</v>
      </c>
      <c r="C48" s="80">
        <v>4</v>
      </c>
      <c r="D48" s="80">
        <v>6.2</v>
      </c>
      <c r="E48" s="80">
        <v>8.1</v>
      </c>
      <c r="F48" s="77">
        <v>10.9</v>
      </c>
      <c r="G48" s="132">
        <v>80</v>
      </c>
      <c r="H48" s="77">
        <v>0.26</v>
      </c>
      <c r="I48" s="48" t="s">
        <v>78</v>
      </c>
      <c r="J48" s="62" t="s">
        <v>156</v>
      </c>
      <c r="Y48" s="50"/>
      <c r="Z48" s="51"/>
      <c r="AA48" s="51"/>
      <c r="AB48" s="51"/>
      <c r="AC48" s="51"/>
      <c r="AD48" s="51"/>
      <c r="AE48" s="52"/>
      <c r="AF48" s="53"/>
      <c r="AG48" s="54"/>
      <c r="AH48" s="54"/>
      <c r="AI48" s="53"/>
      <c r="AJ48" s="54"/>
      <c r="AK48" s="54"/>
      <c r="AL48" s="53"/>
      <c r="AM48" s="97"/>
      <c r="AN48" s="102"/>
      <c r="AO48" s="102"/>
      <c r="AP48" s="102"/>
      <c r="AQ48" s="102"/>
      <c r="AR48" s="102"/>
      <c r="AS48" s="103"/>
      <c r="AT48" s="58"/>
      <c r="AU48" s="59"/>
      <c r="AV48" s="59"/>
      <c r="AW48" s="59"/>
      <c r="AX48" s="59"/>
      <c r="AY48" s="59"/>
      <c r="AZ48" s="60"/>
      <c r="BA48" s="56"/>
      <c r="BB48" s="56"/>
      <c r="BC48" s="56"/>
      <c r="BD48" s="56"/>
      <c r="BE48" s="56"/>
      <c r="BF48" s="56"/>
      <c r="BG48" s="56"/>
      <c r="BH48" s="56"/>
      <c r="BI48" s="56"/>
      <c r="BJ48" s="56"/>
      <c r="BK48" s="56"/>
      <c r="BL48" s="56"/>
    </row>
    <row r="49" spans="1:64" x14ac:dyDescent="0.2">
      <c r="A49" s="120">
        <v>42332</v>
      </c>
      <c r="B49" s="135">
        <v>0.33333333333333331</v>
      </c>
      <c r="C49" s="80">
        <v>2</v>
      </c>
      <c r="D49" s="80">
        <v>5.3</v>
      </c>
      <c r="E49" s="80">
        <v>7.8</v>
      </c>
      <c r="F49" s="77">
        <v>11.5</v>
      </c>
      <c r="G49" s="132">
        <v>90</v>
      </c>
      <c r="H49" s="77">
        <v>0.24</v>
      </c>
      <c r="I49" s="48" t="s">
        <v>96</v>
      </c>
      <c r="J49" s="62" t="s">
        <v>157</v>
      </c>
      <c r="Y49" s="50"/>
      <c r="Z49" s="51"/>
      <c r="AA49" s="51"/>
      <c r="AB49" s="51"/>
      <c r="AC49" s="51"/>
      <c r="AD49" s="51"/>
      <c r="AE49" s="52"/>
      <c r="AF49" s="53"/>
      <c r="AG49" s="54"/>
      <c r="AH49" s="54"/>
      <c r="AI49" s="53"/>
      <c r="AJ49" s="54"/>
      <c r="AK49" s="54"/>
      <c r="AL49" s="53"/>
      <c r="AM49" s="97"/>
      <c r="AN49" s="102"/>
      <c r="AO49" s="102"/>
      <c r="AP49" s="102"/>
      <c r="AQ49" s="102"/>
      <c r="AR49" s="102"/>
      <c r="AS49" s="103"/>
      <c r="AT49" s="58"/>
      <c r="AU49" s="59"/>
      <c r="AV49" s="59"/>
      <c r="AW49" s="59"/>
      <c r="AX49" s="59"/>
      <c r="AY49" s="59"/>
      <c r="AZ49" s="60"/>
      <c r="BA49" s="56"/>
      <c r="BB49" s="56"/>
      <c r="BC49" s="56"/>
      <c r="BD49" s="56"/>
      <c r="BE49" s="56"/>
      <c r="BF49" s="56"/>
      <c r="BG49" s="56"/>
      <c r="BH49" s="56"/>
      <c r="BI49" s="56"/>
      <c r="BJ49" s="56"/>
      <c r="BK49" s="56"/>
      <c r="BL49" s="56"/>
    </row>
    <row r="50" spans="1:64" x14ac:dyDescent="0.2">
      <c r="A50" s="120">
        <v>42333</v>
      </c>
      <c r="B50" s="135">
        <v>0.33333333333333331</v>
      </c>
      <c r="C50" s="80">
        <v>-1</v>
      </c>
      <c r="D50" s="80">
        <v>4.5999999999999996</v>
      </c>
      <c r="E50" s="80">
        <v>8.1</v>
      </c>
      <c r="F50" s="77">
        <v>12.9</v>
      </c>
      <c r="G50" s="132">
        <v>80</v>
      </c>
      <c r="H50" s="77">
        <v>0.22</v>
      </c>
      <c r="I50" s="34" t="s">
        <v>80</v>
      </c>
      <c r="J50" s="62" t="s">
        <v>158</v>
      </c>
      <c r="Y50" s="50"/>
      <c r="Z50" s="51"/>
      <c r="AA50" s="51"/>
      <c r="AB50" s="51"/>
      <c r="AC50" s="51"/>
      <c r="AD50" s="51"/>
      <c r="AE50" s="52"/>
      <c r="AF50" s="53"/>
      <c r="AG50" s="54"/>
      <c r="AH50" s="54"/>
      <c r="AI50" s="53"/>
      <c r="AJ50" s="54"/>
      <c r="AK50" s="54"/>
      <c r="AL50" s="53"/>
      <c r="AM50" s="97"/>
      <c r="AN50" s="102"/>
      <c r="AO50" s="102"/>
      <c r="AP50" s="102"/>
      <c r="AQ50" s="102"/>
      <c r="AR50" s="102"/>
      <c r="AS50" s="103"/>
      <c r="AT50" s="58"/>
      <c r="AU50" s="59"/>
      <c r="AV50" s="59"/>
      <c r="AW50" s="59"/>
      <c r="AX50" s="59"/>
      <c r="AY50" s="59"/>
      <c r="AZ50" s="60"/>
      <c r="BA50" s="56"/>
      <c r="BB50" s="56"/>
      <c r="BC50" s="56"/>
      <c r="BD50" s="56"/>
      <c r="BE50" s="56"/>
      <c r="BF50" s="56"/>
      <c r="BG50" s="56"/>
      <c r="BH50" s="56"/>
      <c r="BI50" s="56"/>
      <c r="BJ50" s="56"/>
      <c r="BK50" s="56"/>
      <c r="BL50" s="56"/>
    </row>
    <row r="51" spans="1:64" ht="12.75" customHeight="1" x14ac:dyDescent="0.2">
      <c r="A51" s="120">
        <v>42334</v>
      </c>
      <c r="B51" s="135">
        <v>0.33333333333333331</v>
      </c>
      <c r="C51" s="80">
        <v>-2</v>
      </c>
      <c r="D51" s="80">
        <v>2.8</v>
      </c>
      <c r="E51" s="80">
        <v>8.1</v>
      </c>
      <c r="F51" s="77">
        <v>15</v>
      </c>
      <c r="G51" s="132">
        <v>90</v>
      </c>
      <c r="H51" s="77">
        <v>0.22</v>
      </c>
      <c r="I51" s="48" t="s">
        <v>159</v>
      </c>
      <c r="J51" s="62" t="s">
        <v>160</v>
      </c>
      <c r="Y51" s="50"/>
      <c r="Z51" s="51"/>
      <c r="AA51" s="51"/>
      <c r="AB51" s="51"/>
      <c r="AC51" s="51"/>
      <c r="AD51" s="51"/>
      <c r="AE51" s="52"/>
      <c r="AF51" s="53"/>
      <c r="AG51" s="54"/>
      <c r="AH51" s="54"/>
      <c r="AI51" s="53"/>
      <c r="AJ51" s="54"/>
      <c r="AK51" s="54"/>
      <c r="AL51" s="53"/>
      <c r="AM51" s="97"/>
      <c r="AN51" s="102"/>
      <c r="AO51" s="102"/>
      <c r="AP51" s="102"/>
      <c r="AQ51" s="102"/>
      <c r="AR51" s="102"/>
      <c r="AS51" s="103"/>
      <c r="AT51" s="58"/>
      <c r="AU51" s="59"/>
      <c r="AV51" s="59"/>
      <c r="AW51" s="59"/>
      <c r="AX51" s="59"/>
      <c r="AY51" s="59"/>
      <c r="AZ51" s="60"/>
      <c r="BA51" s="56"/>
      <c r="BB51" s="56"/>
      <c r="BC51" s="56"/>
      <c r="BD51" s="56"/>
      <c r="BE51" s="56"/>
      <c r="BF51" s="56"/>
      <c r="BG51" s="56"/>
      <c r="BH51" s="56"/>
      <c r="BI51" s="56"/>
      <c r="BJ51" s="56"/>
      <c r="BK51" s="56"/>
      <c r="BL51" s="56"/>
    </row>
    <row r="52" spans="1:64" ht="12.75" customHeight="1" x14ac:dyDescent="0.2">
      <c r="A52" s="120">
        <v>42335</v>
      </c>
      <c r="B52" s="135">
        <v>0.33333333333333331</v>
      </c>
      <c r="C52" s="80">
        <v>-2</v>
      </c>
      <c r="D52" s="80">
        <v>2.8</v>
      </c>
      <c r="E52" s="80">
        <v>8</v>
      </c>
      <c r="F52" s="77">
        <v>12.8</v>
      </c>
      <c r="G52" s="132">
        <v>90</v>
      </c>
      <c r="H52" s="77">
        <v>0.22</v>
      </c>
      <c r="I52" s="34" t="s">
        <v>161</v>
      </c>
      <c r="J52" s="62" t="s">
        <v>162</v>
      </c>
      <c r="Y52" s="50"/>
      <c r="Z52" s="51"/>
      <c r="AA52" s="51"/>
      <c r="AB52" s="51"/>
      <c r="AC52" s="51"/>
      <c r="AD52" s="51"/>
      <c r="AE52" s="52"/>
      <c r="AF52" s="53"/>
      <c r="AG52" s="54"/>
      <c r="AH52" s="54"/>
      <c r="AI52" s="53"/>
      <c r="AJ52" s="54"/>
      <c r="AK52" s="54"/>
      <c r="AL52" s="53"/>
      <c r="AM52" s="97"/>
      <c r="AN52" s="102"/>
      <c r="AO52" s="102"/>
      <c r="AP52" s="102"/>
      <c r="AQ52" s="102"/>
      <c r="AR52" s="102"/>
      <c r="AS52" s="103"/>
      <c r="AT52" s="58"/>
      <c r="AU52" s="59"/>
      <c r="AV52" s="59"/>
      <c r="AW52" s="59"/>
      <c r="AX52" s="59"/>
      <c r="AY52" s="59"/>
      <c r="AZ52" s="60"/>
      <c r="BA52" s="56"/>
      <c r="BB52" s="56"/>
      <c r="BC52" s="56"/>
      <c r="BD52" s="56"/>
      <c r="BE52" s="56"/>
      <c r="BF52" s="56"/>
      <c r="BG52" s="56"/>
      <c r="BH52" s="56"/>
      <c r="BI52" s="56"/>
      <c r="BJ52" s="56"/>
      <c r="BK52" s="56"/>
      <c r="BL52" s="56"/>
    </row>
    <row r="53" spans="1:64" x14ac:dyDescent="0.2">
      <c r="A53" s="120">
        <v>42336</v>
      </c>
      <c r="B53" s="135">
        <v>0.33333333333333331</v>
      </c>
      <c r="C53" s="80">
        <v>-2</v>
      </c>
      <c r="D53" s="80">
        <v>2.1</v>
      </c>
      <c r="E53" s="80">
        <v>8.5</v>
      </c>
      <c r="F53" s="77">
        <v>13.8</v>
      </c>
      <c r="G53" s="132">
        <v>100</v>
      </c>
      <c r="H53" s="77">
        <v>0.21</v>
      </c>
      <c r="I53" s="34" t="s">
        <v>163</v>
      </c>
      <c r="J53" s="62" t="s">
        <v>164</v>
      </c>
      <c r="Y53" s="50"/>
      <c r="Z53" s="51"/>
      <c r="AA53" s="51"/>
      <c r="AB53" s="51"/>
      <c r="AC53" s="51"/>
      <c r="AD53" s="51"/>
      <c r="AE53" s="52"/>
      <c r="AF53" s="53"/>
      <c r="AG53" s="54"/>
      <c r="AH53" s="54"/>
      <c r="AI53" s="53"/>
      <c r="AJ53" s="54"/>
      <c r="AK53" s="54"/>
      <c r="AL53" s="53"/>
      <c r="AM53" s="97"/>
      <c r="AN53" s="102"/>
      <c r="AO53" s="102"/>
      <c r="AP53" s="102"/>
      <c r="AQ53" s="102"/>
      <c r="AR53" s="102"/>
      <c r="AS53" s="103"/>
      <c r="AT53" s="58"/>
      <c r="AU53" s="59"/>
      <c r="AV53" s="59"/>
      <c r="AW53" s="59"/>
      <c r="AX53" s="59"/>
      <c r="AY53" s="59"/>
      <c r="AZ53" s="60"/>
      <c r="BA53" s="56"/>
      <c r="BB53" s="56"/>
      <c r="BC53" s="56"/>
      <c r="BD53" s="56"/>
      <c r="BE53" s="56"/>
      <c r="BF53" s="56"/>
      <c r="BG53" s="56"/>
      <c r="BH53" s="56"/>
      <c r="BI53" s="56"/>
      <c r="BJ53" s="56"/>
      <c r="BK53" s="56"/>
      <c r="BL53" s="56"/>
    </row>
    <row r="54" spans="1:64" x14ac:dyDescent="0.2">
      <c r="A54" s="120">
        <v>42337</v>
      </c>
      <c r="B54" s="135">
        <v>0.33333333333333331</v>
      </c>
      <c r="C54" s="80">
        <v>-1</v>
      </c>
      <c r="D54" s="80">
        <v>3.6</v>
      </c>
      <c r="E54" s="80">
        <v>8.6</v>
      </c>
      <c r="F54" s="77">
        <v>14.2</v>
      </c>
      <c r="G54" s="132">
        <v>100</v>
      </c>
      <c r="H54" s="77">
        <v>0.1</v>
      </c>
      <c r="I54" s="48" t="s">
        <v>116</v>
      </c>
      <c r="J54" s="62" t="s">
        <v>103</v>
      </c>
      <c r="Y54" s="50"/>
      <c r="Z54" s="51"/>
      <c r="AA54" s="51"/>
      <c r="AB54" s="51"/>
      <c r="AC54" s="51"/>
      <c r="AD54" s="51"/>
      <c r="AE54" s="52"/>
      <c r="AF54" s="53"/>
      <c r="AG54" s="54"/>
      <c r="AH54" s="54"/>
      <c r="AI54" s="53"/>
      <c r="AJ54" s="54"/>
      <c r="AK54" s="54"/>
      <c r="AL54" s="53"/>
      <c r="AM54" s="97"/>
      <c r="AN54" s="102"/>
      <c r="AO54" s="102"/>
      <c r="AP54" s="102"/>
      <c r="AQ54" s="102"/>
      <c r="AR54" s="102"/>
      <c r="AS54" s="103"/>
      <c r="AT54" s="58"/>
      <c r="AU54" s="59"/>
      <c r="AV54" s="59"/>
      <c r="AW54" s="59"/>
      <c r="AX54" s="59"/>
      <c r="AY54" s="59"/>
      <c r="AZ54" s="60"/>
      <c r="BA54" s="56"/>
      <c r="BB54" s="56"/>
      <c r="BC54" s="56"/>
      <c r="BD54" s="56"/>
      <c r="BE54" s="56"/>
      <c r="BF54" s="56"/>
      <c r="BG54" s="56"/>
      <c r="BH54" s="56"/>
      <c r="BI54" s="56"/>
      <c r="BJ54" s="56"/>
      <c r="BK54" s="56"/>
      <c r="BL54" s="56"/>
    </row>
    <row r="55" spans="1:64" s="41" customFormat="1" x14ac:dyDescent="0.2">
      <c r="A55" s="120">
        <v>42338</v>
      </c>
      <c r="B55" s="135">
        <v>0.33333333333333331</v>
      </c>
      <c r="C55" s="80">
        <v>-1</v>
      </c>
      <c r="D55" s="80">
        <v>4</v>
      </c>
      <c r="E55" s="80">
        <v>8</v>
      </c>
      <c r="F55" s="77">
        <v>13</v>
      </c>
      <c r="G55" s="132">
        <v>90</v>
      </c>
      <c r="H55" s="77">
        <v>0.1</v>
      </c>
      <c r="I55" s="48" t="s">
        <v>78</v>
      </c>
      <c r="J55" s="62" t="s">
        <v>103</v>
      </c>
      <c r="Y55" s="50"/>
      <c r="Z55" s="51"/>
      <c r="AA55" s="51"/>
      <c r="AB55" s="51"/>
      <c r="AC55" s="51"/>
      <c r="AD55" s="51"/>
      <c r="AE55" s="52"/>
      <c r="AF55" s="53"/>
      <c r="AG55" s="54"/>
      <c r="AH55" s="54"/>
      <c r="AI55" s="53"/>
      <c r="AJ55" s="54"/>
      <c r="AK55" s="54"/>
      <c r="AL55" s="53"/>
      <c r="AM55" s="97"/>
      <c r="AN55" s="102"/>
      <c r="AO55" s="102"/>
      <c r="AP55" s="102"/>
      <c r="AQ55" s="102"/>
      <c r="AR55" s="102"/>
      <c r="AS55" s="103"/>
      <c r="AT55" s="58"/>
      <c r="AU55" s="59"/>
      <c r="AV55" s="59"/>
      <c r="AW55" s="59"/>
      <c r="AX55" s="59"/>
      <c r="AY55" s="59"/>
      <c r="AZ55" s="60"/>
      <c r="BA55" s="56"/>
      <c r="BB55" s="56"/>
      <c r="BC55" s="56"/>
      <c r="BD55" s="56"/>
      <c r="BE55" s="56"/>
      <c r="BF55" s="56"/>
      <c r="BG55" s="56"/>
      <c r="BH55" s="56"/>
      <c r="BI55" s="56"/>
      <c r="BJ55" s="56"/>
      <c r="BK55" s="56"/>
      <c r="BL55" s="56"/>
    </row>
    <row r="56" spans="1:64" x14ac:dyDescent="0.2">
      <c r="A56" s="120">
        <v>42339</v>
      </c>
      <c r="B56" s="135">
        <v>0.33333333333333331</v>
      </c>
      <c r="C56" s="80">
        <v>5</v>
      </c>
      <c r="D56" s="80">
        <v>5.3</v>
      </c>
      <c r="E56" s="80">
        <v>7.9</v>
      </c>
      <c r="F56" s="77">
        <v>11.3</v>
      </c>
      <c r="G56" s="132">
        <v>180</v>
      </c>
      <c r="H56" s="77">
        <v>0.22</v>
      </c>
      <c r="I56" s="34" t="s">
        <v>105</v>
      </c>
      <c r="J56" s="62" t="s">
        <v>165</v>
      </c>
      <c r="Y56" s="50"/>
      <c r="Z56" s="51"/>
      <c r="AA56" s="51"/>
      <c r="AB56" s="51"/>
      <c r="AC56" s="51"/>
      <c r="AD56" s="51"/>
      <c r="AE56" s="52"/>
      <c r="AF56" s="53"/>
      <c r="AG56" s="54"/>
      <c r="AH56" s="54"/>
      <c r="AI56" s="53"/>
      <c r="AJ56" s="54"/>
      <c r="AK56" s="54"/>
      <c r="AL56" s="53"/>
      <c r="AM56" s="97"/>
      <c r="AN56" s="102"/>
      <c r="AO56" s="102"/>
      <c r="AP56" s="102"/>
      <c r="AQ56" s="102"/>
      <c r="AR56" s="102"/>
      <c r="AS56" s="103"/>
      <c r="AT56" s="58"/>
      <c r="AU56" s="59"/>
      <c r="AV56" s="59"/>
      <c r="AW56" s="59"/>
      <c r="AX56" s="59"/>
      <c r="AY56" s="59"/>
      <c r="AZ56" s="60"/>
      <c r="BA56" s="56"/>
      <c r="BB56" s="56"/>
      <c r="BC56" s="56"/>
      <c r="BD56" s="56"/>
      <c r="BE56" s="56"/>
      <c r="BF56" s="56"/>
      <c r="BG56" s="56"/>
      <c r="BH56" s="56"/>
      <c r="BI56" s="56"/>
      <c r="BJ56" s="56"/>
      <c r="BK56" s="56"/>
      <c r="BL56" s="56"/>
    </row>
    <row r="57" spans="1:64" x14ac:dyDescent="0.2">
      <c r="A57" s="120">
        <v>42340</v>
      </c>
      <c r="B57" s="135">
        <v>0.33333333333333331</v>
      </c>
      <c r="C57" s="36">
        <v>8</v>
      </c>
      <c r="D57" s="36">
        <v>7.3</v>
      </c>
      <c r="E57" s="36">
        <v>7.9</v>
      </c>
      <c r="F57" s="71">
        <v>11.9</v>
      </c>
      <c r="G57" s="81">
        <v>70</v>
      </c>
      <c r="H57" s="71">
        <v>0.35</v>
      </c>
      <c r="I57" s="34" t="s">
        <v>105</v>
      </c>
      <c r="J57" s="62" t="s">
        <v>168</v>
      </c>
      <c r="L57" s="1">
        <v>1</v>
      </c>
      <c r="Y57" s="50" t="s">
        <v>166</v>
      </c>
      <c r="Z57" s="51">
        <v>1</v>
      </c>
      <c r="AA57" s="51" t="s">
        <v>127</v>
      </c>
      <c r="AB57" s="51"/>
      <c r="AC57" s="51" t="s">
        <v>167</v>
      </c>
      <c r="AD57" s="51">
        <v>780</v>
      </c>
      <c r="AE57" s="52"/>
      <c r="AF57" s="53"/>
      <c r="AG57" s="54"/>
      <c r="AH57" s="54"/>
      <c r="AI57" s="53"/>
      <c r="AJ57" s="54"/>
      <c r="AK57" s="54"/>
      <c r="AL57" s="53"/>
      <c r="AM57" s="97"/>
      <c r="AN57" s="102"/>
      <c r="AO57" s="102"/>
      <c r="AP57" s="102"/>
      <c r="AQ57" s="102"/>
      <c r="AR57" s="102"/>
      <c r="AS57" s="103"/>
      <c r="AT57" s="58"/>
      <c r="AU57" s="59"/>
      <c r="AV57" s="59"/>
      <c r="AW57" s="59"/>
      <c r="AX57" s="59"/>
      <c r="AY57" s="59"/>
      <c r="AZ57" s="60"/>
      <c r="BA57" s="56"/>
      <c r="BB57" s="56"/>
      <c r="BC57" s="56"/>
      <c r="BD57" s="56"/>
      <c r="BE57" s="56"/>
      <c r="BF57" s="56"/>
      <c r="BG57" s="56"/>
      <c r="BH57" s="56"/>
      <c r="BI57" s="56"/>
      <c r="BJ57" s="56"/>
      <c r="BK57" s="56"/>
      <c r="BL57" s="56"/>
    </row>
    <row r="58" spans="1:64" x14ac:dyDescent="0.2">
      <c r="A58" s="120">
        <v>42341</v>
      </c>
      <c r="B58" s="135">
        <v>0.33333333333333331</v>
      </c>
      <c r="C58" s="36">
        <v>8</v>
      </c>
      <c r="D58" s="36">
        <v>7.9</v>
      </c>
      <c r="E58" s="36">
        <v>7.8</v>
      </c>
      <c r="F58" s="71">
        <v>10.5</v>
      </c>
      <c r="G58" s="81">
        <v>50</v>
      </c>
      <c r="H58" s="71">
        <v>0.74</v>
      </c>
      <c r="I58" s="34" t="s">
        <v>169</v>
      </c>
      <c r="J58" s="62" t="s">
        <v>170</v>
      </c>
      <c r="Y58" s="50"/>
      <c r="Z58" s="51"/>
      <c r="AA58" s="51"/>
      <c r="AB58" s="51"/>
      <c r="AC58" s="51"/>
      <c r="AD58" s="51"/>
      <c r="AE58" s="52"/>
      <c r="AF58" s="53"/>
      <c r="AG58" s="54"/>
      <c r="AH58" s="54"/>
      <c r="AI58" s="53"/>
      <c r="AJ58" s="54"/>
      <c r="AK58" s="54"/>
      <c r="AL58" s="53"/>
      <c r="AM58" s="97"/>
      <c r="AN58" s="102"/>
      <c r="AO58" s="102"/>
      <c r="AP58" s="102"/>
      <c r="AQ58" s="102"/>
      <c r="AR58" s="102"/>
      <c r="AS58" s="103"/>
      <c r="AT58" s="58"/>
      <c r="AU58" s="59"/>
      <c r="AV58" s="59"/>
      <c r="AW58" s="59"/>
      <c r="AX58" s="59"/>
      <c r="AY58" s="59"/>
      <c r="AZ58" s="60"/>
      <c r="BA58" s="56"/>
      <c r="BB58" s="56"/>
      <c r="BC58" s="56"/>
      <c r="BD58" s="56"/>
      <c r="BE58" s="56"/>
      <c r="BF58" s="56"/>
      <c r="BG58" s="56"/>
      <c r="BH58" s="56"/>
      <c r="BI58" s="56"/>
      <c r="BJ58" s="56"/>
      <c r="BK58" s="56"/>
      <c r="BL58" s="56"/>
    </row>
    <row r="59" spans="1:64" x14ac:dyDescent="0.2">
      <c r="A59" s="120">
        <v>42342</v>
      </c>
      <c r="B59" s="135">
        <v>0.33333333333333331</v>
      </c>
      <c r="C59" s="36">
        <v>4</v>
      </c>
      <c r="D59" s="36">
        <v>6.3</v>
      </c>
      <c r="E59" s="36">
        <v>8</v>
      </c>
      <c r="F59" s="71">
        <v>12.1</v>
      </c>
      <c r="G59" s="81">
        <v>50</v>
      </c>
      <c r="H59" s="71">
        <v>0.6</v>
      </c>
      <c r="I59" s="34" t="s">
        <v>78</v>
      </c>
      <c r="J59" s="83" t="s">
        <v>171</v>
      </c>
      <c r="Y59" s="50"/>
      <c r="Z59" s="51"/>
      <c r="AA59" s="51"/>
      <c r="AB59" s="51"/>
      <c r="AC59" s="51"/>
      <c r="AD59" s="51"/>
      <c r="AE59" s="52"/>
      <c r="AF59" s="53"/>
      <c r="AG59" s="54"/>
      <c r="AH59" s="54"/>
      <c r="AI59" s="53"/>
      <c r="AJ59" s="54"/>
      <c r="AK59" s="54"/>
      <c r="AL59" s="53"/>
      <c r="AM59" s="97"/>
      <c r="AN59" s="102"/>
      <c r="AO59" s="102"/>
      <c r="AP59" s="102"/>
      <c r="AQ59" s="102"/>
      <c r="AR59" s="102"/>
      <c r="AS59" s="103"/>
      <c r="AT59" s="58"/>
      <c r="AU59" s="59"/>
      <c r="AV59" s="59"/>
      <c r="AW59" s="59"/>
      <c r="AX59" s="59"/>
      <c r="AY59" s="59"/>
      <c r="AZ59" s="60"/>
      <c r="BA59" s="56"/>
      <c r="BB59" s="56"/>
      <c r="BC59" s="56"/>
      <c r="BD59" s="56"/>
      <c r="BE59" s="56"/>
      <c r="BF59" s="56"/>
      <c r="BG59" s="56"/>
      <c r="BH59" s="56"/>
      <c r="BI59" s="56"/>
      <c r="BJ59" s="56"/>
      <c r="BK59" s="56"/>
      <c r="BL59" s="56"/>
    </row>
    <row r="60" spans="1:64" x14ac:dyDescent="0.2">
      <c r="A60" s="120">
        <v>42343</v>
      </c>
      <c r="B60" s="135">
        <v>0.35416666666666669</v>
      </c>
      <c r="C60" s="36">
        <v>8</v>
      </c>
      <c r="D60" s="36">
        <v>8.3000000000000007</v>
      </c>
      <c r="E60" s="36">
        <v>8.1999999999999993</v>
      </c>
      <c r="F60" s="71">
        <v>11.4</v>
      </c>
      <c r="G60" s="81">
        <v>50</v>
      </c>
      <c r="H60" s="71">
        <v>0.8</v>
      </c>
      <c r="I60" s="34" t="s">
        <v>169</v>
      </c>
      <c r="J60" s="83" t="s">
        <v>172</v>
      </c>
      <c r="Y60" s="50"/>
      <c r="Z60" s="51"/>
      <c r="AA60" s="51"/>
      <c r="AB60" s="51"/>
      <c r="AC60" s="51"/>
      <c r="AD60" s="51"/>
      <c r="AE60" s="52"/>
      <c r="AF60" s="53"/>
      <c r="AG60" s="54"/>
      <c r="AH60" s="54"/>
      <c r="AI60" s="53"/>
      <c r="AJ60" s="54"/>
      <c r="AK60" s="54"/>
      <c r="AL60" s="53"/>
      <c r="AM60" s="97"/>
      <c r="AN60" s="102"/>
      <c r="AO60" s="102"/>
      <c r="AP60" s="102"/>
      <c r="AQ60" s="102"/>
      <c r="AR60" s="102"/>
      <c r="AS60" s="103"/>
      <c r="AT60" s="58"/>
      <c r="AU60" s="59"/>
      <c r="AV60" s="59"/>
      <c r="AW60" s="59"/>
      <c r="AX60" s="59"/>
      <c r="AY60" s="59"/>
      <c r="AZ60" s="60"/>
      <c r="BA60" s="56"/>
      <c r="BB60" s="56"/>
      <c r="BC60" s="56"/>
      <c r="BD60" s="56"/>
      <c r="BE60" s="56"/>
      <c r="BF60" s="56"/>
      <c r="BG60" s="56"/>
      <c r="BH60" s="56"/>
      <c r="BI60" s="56"/>
      <c r="BJ60" s="56"/>
      <c r="BK60" s="56"/>
      <c r="BL60" s="56"/>
    </row>
    <row r="61" spans="1:64" x14ac:dyDescent="0.2">
      <c r="A61" s="120">
        <v>42344</v>
      </c>
      <c r="B61" s="137">
        <v>0.33333333333333331</v>
      </c>
      <c r="C61" s="36">
        <v>8</v>
      </c>
      <c r="D61" s="36">
        <v>8.1</v>
      </c>
      <c r="E61" s="36">
        <v>7.8</v>
      </c>
      <c r="F61" s="71">
        <v>11.9</v>
      </c>
      <c r="G61" s="81">
        <v>40</v>
      </c>
      <c r="H61" s="57">
        <v>0.8</v>
      </c>
      <c r="I61" s="34" t="s">
        <v>173</v>
      </c>
      <c r="J61" s="83" t="s">
        <v>174</v>
      </c>
      <c r="Y61" s="50"/>
      <c r="Z61" s="51"/>
      <c r="AA61" s="51"/>
      <c r="AB61" s="51"/>
      <c r="AC61" s="51"/>
      <c r="AD61" s="51"/>
      <c r="AE61" s="52"/>
      <c r="AF61" s="53"/>
      <c r="AG61" s="54"/>
      <c r="AH61" s="54"/>
      <c r="AI61" s="53"/>
      <c r="AJ61" s="54"/>
      <c r="AK61" s="54"/>
      <c r="AL61" s="53"/>
      <c r="AM61" s="97"/>
      <c r="AN61" s="102"/>
      <c r="AO61" s="102"/>
      <c r="AP61" s="102"/>
      <c r="AQ61" s="102"/>
      <c r="AR61" s="102"/>
      <c r="AS61" s="103"/>
      <c r="AT61" s="58"/>
      <c r="AU61" s="59"/>
      <c r="AV61" s="59"/>
      <c r="AW61" s="59"/>
      <c r="AX61" s="59"/>
      <c r="AY61" s="59"/>
      <c r="AZ61" s="60"/>
      <c r="BA61" s="56"/>
      <c r="BB61" s="56"/>
      <c r="BC61" s="56"/>
      <c r="BD61" s="56"/>
      <c r="BE61" s="56"/>
      <c r="BF61" s="56"/>
      <c r="BG61" s="56"/>
      <c r="BH61" s="56"/>
      <c r="BI61" s="56"/>
      <c r="BJ61" s="56"/>
      <c r="BK61" s="56"/>
      <c r="BL61" s="56"/>
    </row>
    <row r="62" spans="1:64" x14ac:dyDescent="0.2">
      <c r="A62" s="120">
        <v>42345</v>
      </c>
      <c r="B62" s="135">
        <v>0.33333333333333331</v>
      </c>
      <c r="C62" s="36">
        <v>5</v>
      </c>
      <c r="D62" s="36">
        <v>7.5</v>
      </c>
      <c r="E62" s="36">
        <v>8.3000000000000007</v>
      </c>
      <c r="F62" s="71">
        <v>11</v>
      </c>
      <c r="G62" s="81">
        <v>50</v>
      </c>
      <c r="H62" s="71">
        <v>0.7</v>
      </c>
      <c r="I62" s="34" t="s">
        <v>78</v>
      </c>
      <c r="J62" s="83" t="s">
        <v>175</v>
      </c>
      <c r="Y62" s="50"/>
      <c r="Z62" s="51"/>
      <c r="AA62" s="51"/>
      <c r="AB62" s="51"/>
      <c r="AC62" s="51"/>
      <c r="AD62" s="51"/>
      <c r="AE62" s="52"/>
      <c r="AF62" s="53"/>
      <c r="AG62" s="54"/>
      <c r="AH62" s="54"/>
      <c r="AI62" s="53"/>
      <c r="AJ62" s="54"/>
      <c r="AK62" s="54"/>
      <c r="AL62" s="53"/>
      <c r="AM62" s="97"/>
      <c r="AN62" s="102"/>
      <c r="AO62" s="102"/>
      <c r="AP62" s="102"/>
      <c r="AQ62" s="102"/>
      <c r="AR62" s="102"/>
      <c r="AS62" s="103"/>
      <c r="AT62" s="58"/>
      <c r="AU62" s="59"/>
      <c r="AV62" s="59"/>
      <c r="AW62" s="59"/>
      <c r="AX62" s="59"/>
      <c r="AY62" s="59"/>
      <c r="AZ62" s="60"/>
      <c r="BA62" s="56"/>
      <c r="BB62" s="56"/>
      <c r="BC62" s="56"/>
      <c r="BD62" s="56"/>
      <c r="BE62" s="56"/>
      <c r="BF62" s="56"/>
      <c r="BG62" s="56"/>
      <c r="BH62" s="56"/>
      <c r="BI62" s="56"/>
      <c r="BJ62" s="56"/>
      <c r="BK62" s="56"/>
      <c r="BL62" s="56"/>
    </row>
    <row r="63" spans="1:64" x14ac:dyDescent="0.2">
      <c r="A63" s="120">
        <v>42346</v>
      </c>
      <c r="B63" s="135">
        <v>0.33333333333333331</v>
      </c>
      <c r="C63" s="36">
        <v>9</v>
      </c>
      <c r="D63" s="36">
        <v>8.8000000000000007</v>
      </c>
      <c r="E63" s="36">
        <v>8.4</v>
      </c>
      <c r="F63" s="71">
        <v>11.7</v>
      </c>
      <c r="G63" s="81">
        <v>50</v>
      </c>
      <c r="H63" s="71">
        <v>0.69</v>
      </c>
      <c r="I63" s="34" t="s">
        <v>176</v>
      </c>
      <c r="J63" s="83" t="s">
        <v>177</v>
      </c>
      <c r="Y63" s="50"/>
      <c r="Z63" s="51"/>
      <c r="AA63" s="51"/>
      <c r="AB63" s="51"/>
      <c r="AC63" s="51"/>
      <c r="AD63" s="51"/>
      <c r="AE63" s="52"/>
      <c r="AF63" s="53"/>
      <c r="AG63" s="54"/>
      <c r="AH63" s="54"/>
      <c r="AI63" s="53"/>
      <c r="AJ63" s="54"/>
      <c r="AK63" s="54"/>
      <c r="AL63" s="53"/>
      <c r="AM63" s="97"/>
      <c r="AN63" s="102"/>
      <c r="AO63" s="102"/>
      <c r="AP63" s="102"/>
      <c r="AQ63" s="102"/>
      <c r="AR63" s="102"/>
      <c r="AS63" s="103"/>
      <c r="AT63" s="58"/>
      <c r="AU63" s="59"/>
      <c r="AV63" s="59"/>
      <c r="AW63" s="59"/>
      <c r="AX63" s="59"/>
      <c r="AY63" s="59"/>
      <c r="AZ63" s="60"/>
      <c r="BA63" s="56"/>
      <c r="BB63" s="56"/>
      <c r="BC63" s="56"/>
      <c r="BD63" s="56"/>
      <c r="BE63" s="56"/>
      <c r="BF63" s="56"/>
      <c r="BG63" s="56"/>
      <c r="BH63" s="56"/>
      <c r="BI63" s="56"/>
      <c r="BJ63" s="56"/>
      <c r="BK63" s="56"/>
      <c r="BL63" s="56"/>
    </row>
    <row r="64" spans="1:64" x14ac:dyDescent="0.2">
      <c r="B64" s="135"/>
    </row>
    <row r="65" spans="2:7" customFormat="1" x14ac:dyDescent="0.2">
      <c r="B65" s="135"/>
      <c r="F65" s="130"/>
      <c r="G65" s="128"/>
    </row>
    <row r="66" spans="2:7" customFormat="1" x14ac:dyDescent="0.2">
      <c r="B66" s="135"/>
      <c r="F66" s="130"/>
      <c r="G66" s="128"/>
    </row>
    <row r="67" spans="2:7" customFormat="1" x14ac:dyDescent="0.2">
      <c r="B67" s="135"/>
      <c r="F67" s="130"/>
      <c r="G67" s="128"/>
    </row>
    <row r="68" spans="2:7" customFormat="1" x14ac:dyDescent="0.2">
      <c r="B68" s="135"/>
      <c r="F68" s="130"/>
      <c r="G68" s="128"/>
    </row>
    <row r="69" spans="2:7" customFormat="1" x14ac:dyDescent="0.2">
      <c r="B69" s="135"/>
      <c r="F69" s="130"/>
      <c r="G69" s="128"/>
    </row>
    <row r="70" spans="2:7" customFormat="1" x14ac:dyDescent="0.2">
      <c r="B70" s="135"/>
      <c r="F70" s="130"/>
      <c r="G70" s="128"/>
    </row>
    <row r="71" spans="2:7" customFormat="1" x14ac:dyDescent="0.2">
      <c r="B71" s="135"/>
      <c r="F71" s="130"/>
      <c r="G71" s="128"/>
    </row>
    <row r="72" spans="2:7" customFormat="1" x14ac:dyDescent="0.2">
      <c r="B72" s="135"/>
      <c r="F72" s="130"/>
      <c r="G72" s="128"/>
    </row>
    <row r="73" spans="2:7" customFormat="1" x14ac:dyDescent="0.2">
      <c r="B73" s="135"/>
      <c r="F73" s="130"/>
      <c r="G73" s="128"/>
    </row>
    <row r="74" spans="2:7" customFormat="1" x14ac:dyDescent="0.2">
      <c r="B74" s="135"/>
      <c r="F74" s="130"/>
      <c r="G74" s="128"/>
    </row>
    <row r="75" spans="2:7" customFormat="1" x14ac:dyDescent="0.2">
      <c r="B75" s="135"/>
      <c r="F75" s="130"/>
      <c r="G75" s="128"/>
    </row>
    <row r="76" spans="2:7" customFormat="1" x14ac:dyDescent="0.2">
      <c r="B76" s="135"/>
      <c r="F76" s="130"/>
      <c r="G76" s="128"/>
    </row>
    <row r="77" spans="2:7" customFormat="1" x14ac:dyDescent="0.2">
      <c r="B77" s="135"/>
      <c r="F77" s="130"/>
      <c r="G77" s="128"/>
    </row>
    <row r="78" spans="2:7" customFormat="1" x14ac:dyDescent="0.2">
      <c r="B78" s="135"/>
      <c r="F78" s="130"/>
      <c r="G78" s="128"/>
    </row>
    <row r="79" spans="2:7" customFormat="1" x14ac:dyDescent="0.2">
      <c r="B79" s="135"/>
      <c r="F79" s="130"/>
      <c r="G79" s="128"/>
    </row>
    <row r="80" spans="2:7" customFormat="1" x14ac:dyDescent="0.2">
      <c r="B80" s="135"/>
      <c r="F80" s="130"/>
      <c r="G80" s="128"/>
    </row>
    <row r="81" spans="2:7" customFormat="1" x14ac:dyDescent="0.2">
      <c r="B81" s="135"/>
      <c r="F81" s="130"/>
      <c r="G81" s="128"/>
    </row>
    <row r="82" spans="2:7" customFormat="1" x14ac:dyDescent="0.2">
      <c r="B82" s="135"/>
      <c r="F82" s="130"/>
      <c r="G82" s="128"/>
    </row>
    <row r="83" spans="2:7" customFormat="1" x14ac:dyDescent="0.2">
      <c r="B83" s="135"/>
      <c r="F83" s="130"/>
      <c r="G83" s="128"/>
    </row>
    <row r="84" spans="2:7" customFormat="1" x14ac:dyDescent="0.2">
      <c r="B84" s="135"/>
      <c r="F84" s="130"/>
      <c r="G84" s="128"/>
    </row>
    <row r="85" spans="2:7" customFormat="1" x14ac:dyDescent="0.2">
      <c r="B85" s="135"/>
      <c r="F85" s="130"/>
      <c r="G85" s="128"/>
    </row>
    <row r="86" spans="2:7" customFormat="1" x14ac:dyDescent="0.2">
      <c r="B86" s="135"/>
      <c r="F86" s="130"/>
      <c r="G86" s="128"/>
    </row>
    <row r="87" spans="2:7" customFormat="1" x14ac:dyDescent="0.2">
      <c r="B87" s="135"/>
      <c r="F87" s="130"/>
      <c r="G87" s="128"/>
    </row>
    <row r="88" spans="2:7" customFormat="1" x14ac:dyDescent="0.2">
      <c r="B88" s="135"/>
      <c r="F88" s="130"/>
      <c r="G88" s="128"/>
    </row>
    <row r="89" spans="2:7" customFormat="1" x14ac:dyDescent="0.2">
      <c r="B89" s="135"/>
      <c r="F89" s="130"/>
      <c r="G89" s="128"/>
    </row>
    <row r="90" spans="2:7" customFormat="1" x14ac:dyDescent="0.2">
      <c r="B90" s="135"/>
      <c r="F90" s="130"/>
      <c r="G90" s="128"/>
    </row>
    <row r="91" spans="2:7" customFormat="1" x14ac:dyDescent="0.2">
      <c r="B91" s="135"/>
      <c r="F91" s="130"/>
      <c r="G91" s="128"/>
    </row>
    <row r="92" spans="2:7" customFormat="1" x14ac:dyDescent="0.2">
      <c r="B92" s="135"/>
      <c r="F92" s="130"/>
      <c r="G92" s="128"/>
    </row>
    <row r="93" spans="2:7" customFormat="1" x14ac:dyDescent="0.2">
      <c r="B93" s="135"/>
      <c r="F93" s="130"/>
      <c r="G93" s="128"/>
    </row>
    <row r="94" spans="2:7" customFormat="1" x14ac:dyDescent="0.2">
      <c r="B94" s="130"/>
      <c r="F94" s="130"/>
      <c r="G94" s="128"/>
    </row>
    <row r="95" spans="2:7" customFormat="1" x14ac:dyDescent="0.2">
      <c r="B95" s="130"/>
      <c r="F95" s="130"/>
      <c r="G95" s="128"/>
    </row>
    <row r="96" spans="2:7" customFormat="1" x14ac:dyDescent="0.2">
      <c r="B96" s="130"/>
      <c r="F96" s="130"/>
      <c r="G96" s="128"/>
    </row>
    <row r="97" spans="2:7" customFormat="1" x14ac:dyDescent="0.2">
      <c r="B97" s="130"/>
      <c r="F97" s="130"/>
      <c r="G97" s="128"/>
    </row>
    <row r="98" spans="2:7" customFormat="1" x14ac:dyDescent="0.2">
      <c r="B98" s="130"/>
      <c r="F98" s="130"/>
      <c r="G98" s="128"/>
    </row>
    <row r="99" spans="2:7" customFormat="1" x14ac:dyDescent="0.2">
      <c r="B99" s="130"/>
      <c r="F99" s="130"/>
      <c r="G99" s="128"/>
    </row>
    <row r="100" spans="2:7" customFormat="1" x14ac:dyDescent="0.2">
      <c r="B100" s="130"/>
      <c r="F100" s="130"/>
      <c r="G100" s="128"/>
    </row>
    <row r="101" spans="2:7" customFormat="1" x14ac:dyDescent="0.2">
      <c r="B101" s="130"/>
      <c r="F101" s="130"/>
      <c r="G101" s="128"/>
    </row>
    <row r="102" spans="2:7" customFormat="1" x14ac:dyDescent="0.2">
      <c r="B102" s="130"/>
      <c r="F102" s="130"/>
      <c r="G102" s="128"/>
    </row>
    <row r="103" spans="2:7" customFormat="1" x14ac:dyDescent="0.2">
      <c r="B103" s="130"/>
      <c r="F103" s="130"/>
      <c r="G103" s="128"/>
    </row>
    <row r="104" spans="2:7" customFormat="1" x14ac:dyDescent="0.2">
      <c r="B104" s="130"/>
      <c r="F104" s="130"/>
      <c r="G104" s="128"/>
    </row>
    <row r="105" spans="2:7" customFormat="1" x14ac:dyDescent="0.2">
      <c r="B105" s="130"/>
      <c r="F105" s="130"/>
      <c r="G105" s="128"/>
    </row>
    <row r="106" spans="2:7" customFormat="1" x14ac:dyDescent="0.2">
      <c r="B106" s="130"/>
      <c r="F106" s="130"/>
      <c r="G106" s="128"/>
    </row>
    <row r="107" spans="2:7" customFormat="1" x14ac:dyDescent="0.2">
      <c r="B107" s="130"/>
      <c r="F107" s="130"/>
      <c r="G107" s="128"/>
    </row>
    <row r="108" spans="2:7" customFormat="1" x14ac:dyDescent="0.2">
      <c r="B108" s="130"/>
      <c r="F108" s="130"/>
      <c r="G108" s="128"/>
    </row>
    <row r="109" spans="2:7" customFormat="1" x14ac:dyDescent="0.2">
      <c r="B109" s="130"/>
      <c r="F109" s="130"/>
      <c r="G109" s="128"/>
    </row>
    <row r="110" spans="2:7" customFormat="1" x14ac:dyDescent="0.2">
      <c r="B110" s="130"/>
      <c r="F110" s="130"/>
      <c r="G110" s="128"/>
    </row>
    <row r="111" spans="2:7" customFormat="1" x14ac:dyDescent="0.2">
      <c r="B111" s="130"/>
      <c r="F111" s="130"/>
      <c r="G111" s="128"/>
    </row>
    <row r="112" spans="2:7" customFormat="1" x14ac:dyDescent="0.2">
      <c r="B112" s="130"/>
      <c r="F112" s="130"/>
      <c r="G112" s="128"/>
    </row>
  </sheetData>
  <autoFilter ref="A1:BL64" xr:uid="{00000000-0009-0000-0000-000001000000}"/>
  <pageMargins left="0.2" right="0.74791666666666667" top="0.25" bottom="0.98402777777777783" header="0.51180555555555562" footer="0.51180555555555562"/>
  <pageSetup scale="11" firstPageNumber="0" orientation="portrait" horizontalDpi="300" verticalDpi="300" r:id="rId1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249"/>
  <sheetViews>
    <sheetView zoomScaleNormal="100" workbookViewId="0">
      <pane ySplit="1" topLeftCell="A2" activePane="bottomLeft" state="frozen"/>
      <selection pane="bottomLeft" activeCell="D99" sqref="D99"/>
    </sheetView>
  </sheetViews>
  <sheetFormatPr defaultColWidth="8.85546875" defaultRowHeight="12.75" x14ac:dyDescent="0.2"/>
  <cols>
    <col min="1" max="1" width="11.85546875" style="1" customWidth="1"/>
    <col min="2" max="3" width="18.42578125" style="1" customWidth="1"/>
    <col min="4" max="4" width="11.140625" style="1" customWidth="1"/>
    <col min="5" max="6" width="12.140625" customWidth="1"/>
    <col min="7" max="7" width="22.85546875" style="34" customWidth="1"/>
    <col min="8" max="8" width="18.28515625" style="1" customWidth="1"/>
    <col min="9" max="9" width="7.42578125" style="1" customWidth="1"/>
    <col min="10" max="10" width="6.85546875" style="1" customWidth="1"/>
    <col min="11" max="11" width="9.42578125" customWidth="1"/>
    <col min="12" max="12" width="9" customWidth="1"/>
    <col min="13" max="13" width="13.28515625" customWidth="1"/>
    <col min="14" max="14" width="12.85546875" customWidth="1"/>
  </cols>
  <sheetData>
    <row r="1" spans="1:10" x14ac:dyDescent="0.2">
      <c r="A1" s="153" t="s">
        <v>45</v>
      </c>
      <c r="B1" s="153" t="s">
        <v>181</v>
      </c>
      <c r="C1" s="153" t="s">
        <v>278</v>
      </c>
      <c r="D1" s="153" t="s">
        <v>57</v>
      </c>
      <c r="E1" s="154" t="s">
        <v>183</v>
      </c>
      <c r="F1" s="154" t="s">
        <v>279</v>
      </c>
      <c r="G1" s="155" t="s">
        <v>37</v>
      </c>
      <c r="H1" s="3"/>
      <c r="I1" s="3"/>
      <c r="J1" s="3"/>
    </row>
    <row r="2" spans="1:10" x14ac:dyDescent="0.2">
      <c r="A2" s="164">
        <v>42289</v>
      </c>
      <c r="B2" s="134" t="s">
        <v>26</v>
      </c>
      <c r="C2" s="134"/>
      <c r="D2" s="134" t="s">
        <v>90</v>
      </c>
      <c r="E2" s="133">
        <v>720</v>
      </c>
      <c r="F2" s="133"/>
      <c r="G2" s="133"/>
      <c r="H2"/>
      <c r="I2"/>
      <c r="J2"/>
    </row>
    <row r="3" spans="1:10" x14ac:dyDescent="0.2">
      <c r="A3" s="120">
        <v>42290</v>
      </c>
      <c r="B3" s="1" t="s">
        <v>26</v>
      </c>
      <c r="D3" s="1" t="s">
        <v>90</v>
      </c>
      <c r="E3">
        <v>600</v>
      </c>
      <c r="G3"/>
      <c r="H3"/>
      <c r="I3"/>
      <c r="J3"/>
    </row>
    <row r="4" spans="1:10" s="43" customFormat="1" x14ac:dyDescent="0.2">
      <c r="A4" s="121">
        <v>42290</v>
      </c>
      <c r="B4" s="42" t="s">
        <v>26</v>
      </c>
      <c r="C4" s="42"/>
      <c r="D4" s="42"/>
      <c r="E4" s="43">
        <v>350</v>
      </c>
      <c r="G4" s="43" t="s">
        <v>184</v>
      </c>
    </row>
    <row r="5" spans="1:10" x14ac:dyDescent="0.2">
      <c r="A5" s="120">
        <v>42307</v>
      </c>
      <c r="B5" s="1" t="s">
        <v>26</v>
      </c>
      <c r="G5" t="s">
        <v>184</v>
      </c>
      <c r="H5"/>
      <c r="I5"/>
      <c r="J5"/>
    </row>
    <row r="6" spans="1:10" x14ac:dyDescent="0.2">
      <c r="A6" s="120">
        <v>42307</v>
      </c>
      <c r="B6" s="1" t="s">
        <v>26</v>
      </c>
      <c r="G6" t="s">
        <v>184</v>
      </c>
      <c r="H6"/>
      <c r="I6"/>
      <c r="J6"/>
    </row>
    <row r="7" spans="1:10" x14ac:dyDescent="0.2">
      <c r="A7" s="120">
        <v>42307</v>
      </c>
      <c r="B7" s="1" t="s">
        <v>26</v>
      </c>
      <c r="D7" s="1" t="s">
        <v>90</v>
      </c>
      <c r="E7">
        <v>670</v>
      </c>
      <c r="G7" t="s">
        <v>185</v>
      </c>
    </row>
    <row r="8" spans="1:10" x14ac:dyDescent="0.2">
      <c r="A8" s="120">
        <v>42307</v>
      </c>
      <c r="B8" s="1" t="s">
        <v>26</v>
      </c>
      <c r="D8" s="1" t="s">
        <v>127</v>
      </c>
      <c r="E8">
        <v>645</v>
      </c>
      <c r="G8" t="s">
        <v>185</v>
      </c>
    </row>
    <row r="9" spans="1:10" s="43" customFormat="1" x14ac:dyDescent="0.2">
      <c r="A9" s="121">
        <v>42307</v>
      </c>
      <c r="B9" s="42" t="s">
        <v>26</v>
      </c>
      <c r="C9" s="42"/>
      <c r="D9" s="42" t="s">
        <v>90</v>
      </c>
      <c r="E9" s="43">
        <v>580</v>
      </c>
      <c r="G9" s="43" t="s">
        <v>185</v>
      </c>
      <c r="H9" s="42"/>
      <c r="I9" s="42"/>
      <c r="J9" s="42"/>
    </row>
    <row r="10" spans="1:10" x14ac:dyDescent="0.2">
      <c r="A10" s="120">
        <v>42308</v>
      </c>
      <c r="B10" s="1" t="s">
        <v>26</v>
      </c>
      <c r="D10" s="1" t="s">
        <v>127</v>
      </c>
      <c r="E10">
        <v>620</v>
      </c>
      <c r="G10"/>
    </row>
    <row r="11" spans="1:10" x14ac:dyDescent="0.2">
      <c r="A11" s="37">
        <v>42308</v>
      </c>
      <c r="B11" s="1" t="s">
        <v>26</v>
      </c>
      <c r="D11" s="1" t="s">
        <v>90</v>
      </c>
      <c r="E11">
        <v>620</v>
      </c>
      <c r="G11"/>
    </row>
    <row r="12" spans="1:10" x14ac:dyDescent="0.2">
      <c r="A12" s="37">
        <v>42308</v>
      </c>
      <c r="B12" s="1" t="s">
        <v>26</v>
      </c>
      <c r="D12" s="1" t="s">
        <v>90</v>
      </c>
      <c r="E12">
        <v>650</v>
      </c>
      <c r="G12"/>
    </row>
    <row r="13" spans="1:10" x14ac:dyDescent="0.2">
      <c r="A13" s="120">
        <v>42308</v>
      </c>
      <c r="B13" s="1" t="s">
        <v>26</v>
      </c>
      <c r="D13" s="1" t="s">
        <v>90</v>
      </c>
      <c r="E13">
        <v>540</v>
      </c>
      <c r="G13" t="s">
        <v>186</v>
      </c>
      <c r="H13"/>
      <c r="I13"/>
      <c r="J13"/>
    </row>
    <row r="14" spans="1:10" x14ac:dyDescent="0.2">
      <c r="A14" s="120">
        <v>42308</v>
      </c>
      <c r="B14" s="1" t="s">
        <v>26</v>
      </c>
      <c r="D14" s="1" t="s">
        <v>127</v>
      </c>
      <c r="E14">
        <v>546</v>
      </c>
      <c r="G14" s="136"/>
      <c r="H14"/>
      <c r="I14"/>
      <c r="J14"/>
    </row>
    <row r="15" spans="1:10" x14ac:dyDescent="0.2">
      <c r="A15" s="120">
        <v>42308</v>
      </c>
      <c r="B15" s="1" t="s">
        <v>26</v>
      </c>
      <c r="E15">
        <v>490</v>
      </c>
      <c r="G15" s="136" t="s">
        <v>184</v>
      </c>
      <c r="H15"/>
      <c r="I15"/>
      <c r="J15"/>
    </row>
    <row r="16" spans="1:10" x14ac:dyDescent="0.2">
      <c r="A16" s="120">
        <v>42308</v>
      </c>
      <c r="B16" s="1" t="s">
        <v>26</v>
      </c>
      <c r="D16" s="1" t="s">
        <v>90</v>
      </c>
      <c r="E16">
        <v>540</v>
      </c>
      <c r="G16" s="136"/>
      <c r="H16"/>
      <c r="I16"/>
      <c r="J16"/>
    </row>
    <row r="17" spans="1:10" x14ac:dyDescent="0.2">
      <c r="A17" s="120">
        <v>42308</v>
      </c>
      <c r="B17" s="1" t="s">
        <v>29</v>
      </c>
      <c r="D17" s="1" t="s">
        <v>90</v>
      </c>
      <c r="E17">
        <v>740</v>
      </c>
      <c r="G17" s="136"/>
      <c r="H17"/>
      <c r="I17"/>
      <c r="J17"/>
    </row>
    <row r="18" spans="1:10" s="43" customFormat="1" x14ac:dyDescent="0.2">
      <c r="A18" s="121">
        <v>42308</v>
      </c>
      <c r="B18" s="42" t="s">
        <v>29</v>
      </c>
      <c r="C18" s="42"/>
      <c r="D18" s="42" t="s">
        <v>90</v>
      </c>
      <c r="E18" s="43">
        <v>700</v>
      </c>
      <c r="G18" s="156"/>
    </row>
    <row r="19" spans="1:10" x14ac:dyDescent="0.2">
      <c r="A19" s="120">
        <v>42309</v>
      </c>
      <c r="B19" s="1" t="s">
        <v>26</v>
      </c>
      <c r="D19" s="1" t="s">
        <v>127</v>
      </c>
      <c r="E19">
        <v>550</v>
      </c>
      <c r="G19" s="136"/>
      <c r="H19"/>
      <c r="I19"/>
      <c r="J19"/>
    </row>
    <row r="20" spans="1:10" x14ac:dyDescent="0.2">
      <c r="A20" s="120">
        <v>42309</v>
      </c>
      <c r="B20" s="1" t="s">
        <v>26</v>
      </c>
      <c r="D20" s="1" t="s">
        <v>127</v>
      </c>
      <c r="E20">
        <v>540</v>
      </c>
      <c r="G20" s="136"/>
      <c r="H20"/>
      <c r="I20"/>
      <c r="J20"/>
    </row>
    <row r="21" spans="1:10" x14ac:dyDescent="0.2">
      <c r="A21" s="120">
        <v>42309</v>
      </c>
      <c r="B21" s="1" t="s">
        <v>26</v>
      </c>
      <c r="D21" s="1" t="s">
        <v>90</v>
      </c>
      <c r="E21">
        <v>540</v>
      </c>
      <c r="G21" s="136" t="s">
        <v>186</v>
      </c>
      <c r="H21"/>
      <c r="I21"/>
      <c r="J21"/>
    </row>
    <row r="22" spans="1:10" x14ac:dyDescent="0.2">
      <c r="A22" s="120">
        <v>42309</v>
      </c>
      <c r="B22" s="1" t="s">
        <v>26</v>
      </c>
      <c r="D22" s="1" t="s">
        <v>90</v>
      </c>
      <c r="E22">
        <v>555</v>
      </c>
      <c r="G22" s="136"/>
      <c r="H22"/>
      <c r="I22"/>
      <c r="J22"/>
    </row>
    <row r="23" spans="1:10" x14ac:dyDescent="0.2">
      <c r="A23" s="120">
        <v>42309</v>
      </c>
      <c r="B23" s="1" t="s">
        <v>26</v>
      </c>
      <c r="D23" s="1" t="s">
        <v>127</v>
      </c>
      <c r="E23">
        <v>650</v>
      </c>
      <c r="G23" s="136"/>
      <c r="H23"/>
      <c r="I23"/>
      <c r="J23"/>
    </row>
    <row r="24" spans="1:10" x14ac:dyDescent="0.2">
      <c r="A24" s="120">
        <v>42309</v>
      </c>
      <c r="B24" s="1" t="s">
        <v>26</v>
      </c>
      <c r="E24">
        <v>460</v>
      </c>
      <c r="G24" s="136" t="s">
        <v>184</v>
      </c>
      <c r="H24"/>
      <c r="I24"/>
      <c r="J24"/>
    </row>
    <row r="25" spans="1:10" x14ac:dyDescent="0.2">
      <c r="A25" s="120">
        <v>42309</v>
      </c>
      <c r="B25" s="1" t="s">
        <v>26</v>
      </c>
      <c r="D25" s="1" t="s">
        <v>127</v>
      </c>
      <c r="E25">
        <v>615</v>
      </c>
      <c r="G25" s="136"/>
      <c r="H25"/>
      <c r="I25"/>
      <c r="J25"/>
    </row>
    <row r="26" spans="1:10" x14ac:dyDescent="0.2">
      <c r="A26" s="120">
        <v>42309</v>
      </c>
      <c r="B26" s="1" t="s">
        <v>26</v>
      </c>
      <c r="D26" s="1" t="s">
        <v>90</v>
      </c>
      <c r="E26">
        <v>650</v>
      </c>
      <c r="G26" s="136"/>
      <c r="H26"/>
      <c r="I26"/>
      <c r="J26"/>
    </row>
    <row r="27" spans="1:10" x14ac:dyDescent="0.2">
      <c r="A27" s="120">
        <v>42309</v>
      </c>
      <c r="B27" s="1" t="s">
        <v>26</v>
      </c>
      <c r="E27">
        <v>355</v>
      </c>
      <c r="G27" s="136" t="s">
        <v>184</v>
      </c>
      <c r="H27"/>
      <c r="I27"/>
      <c r="J27"/>
    </row>
    <row r="28" spans="1:10" x14ac:dyDescent="0.2">
      <c r="A28" s="120">
        <v>42309</v>
      </c>
      <c r="B28" s="1" t="s">
        <v>29</v>
      </c>
      <c r="D28" s="1" t="s">
        <v>90</v>
      </c>
      <c r="E28">
        <v>520</v>
      </c>
      <c r="G28" s="136"/>
      <c r="H28"/>
      <c r="I28"/>
      <c r="J28"/>
    </row>
    <row r="29" spans="1:10" x14ac:dyDescent="0.2">
      <c r="A29" s="120">
        <v>42309</v>
      </c>
      <c r="B29" s="1" t="s">
        <v>29</v>
      </c>
      <c r="D29" s="1" t="s">
        <v>127</v>
      </c>
      <c r="E29">
        <v>700</v>
      </c>
      <c r="G29" s="136" t="s">
        <v>186</v>
      </c>
      <c r="H29"/>
      <c r="I29"/>
      <c r="J29"/>
    </row>
    <row r="30" spans="1:10" x14ac:dyDescent="0.2">
      <c r="A30" s="120">
        <v>42309</v>
      </c>
      <c r="B30" s="1" t="s">
        <v>29</v>
      </c>
      <c r="D30" s="1" t="s">
        <v>127</v>
      </c>
      <c r="E30">
        <v>770</v>
      </c>
      <c r="G30" s="136"/>
      <c r="H30"/>
      <c r="I30"/>
      <c r="J30"/>
    </row>
    <row r="31" spans="1:10" x14ac:dyDescent="0.2">
      <c r="A31" s="120">
        <v>42309</v>
      </c>
      <c r="B31" s="1" t="s">
        <v>29</v>
      </c>
      <c r="D31" s="1" t="s">
        <v>127</v>
      </c>
      <c r="E31">
        <v>670</v>
      </c>
      <c r="G31" s="136"/>
      <c r="H31"/>
      <c r="I31"/>
      <c r="J31"/>
    </row>
    <row r="32" spans="1:10" s="43" customFormat="1" x14ac:dyDescent="0.2">
      <c r="A32" s="121">
        <v>42309</v>
      </c>
      <c r="B32" s="42" t="s">
        <v>28</v>
      </c>
      <c r="C32" s="42"/>
      <c r="D32" s="42" t="s">
        <v>127</v>
      </c>
      <c r="E32" s="43">
        <v>650</v>
      </c>
      <c r="G32" s="156"/>
    </row>
    <row r="33" spans="1:10" x14ac:dyDescent="0.2">
      <c r="A33" s="120">
        <v>42314</v>
      </c>
      <c r="B33" s="1" t="s">
        <v>26</v>
      </c>
      <c r="D33" s="1" t="s">
        <v>90</v>
      </c>
      <c r="E33">
        <v>680</v>
      </c>
      <c r="G33" s="136" t="s">
        <v>187</v>
      </c>
      <c r="H33"/>
      <c r="I33"/>
      <c r="J33"/>
    </row>
    <row r="34" spans="1:10" s="43" customFormat="1" x14ac:dyDescent="0.2">
      <c r="A34" s="121">
        <v>42314</v>
      </c>
      <c r="B34" s="42" t="s">
        <v>26</v>
      </c>
      <c r="C34" s="42"/>
      <c r="D34" s="42" t="s">
        <v>127</v>
      </c>
      <c r="E34" s="43">
        <v>650</v>
      </c>
      <c r="G34" s="156"/>
    </row>
    <row r="35" spans="1:10" x14ac:dyDescent="0.2">
      <c r="A35" s="120">
        <v>42315</v>
      </c>
      <c r="B35" s="1" t="s">
        <v>29</v>
      </c>
      <c r="D35" s="1" t="s">
        <v>127</v>
      </c>
      <c r="E35">
        <v>870</v>
      </c>
      <c r="G35" s="136" t="s">
        <v>188</v>
      </c>
      <c r="H35"/>
      <c r="I35"/>
      <c r="J35"/>
    </row>
    <row r="36" spans="1:10" x14ac:dyDescent="0.2">
      <c r="A36" s="120">
        <v>42315</v>
      </c>
      <c r="B36" s="1" t="s">
        <v>29</v>
      </c>
      <c r="D36" s="1" t="s">
        <v>127</v>
      </c>
      <c r="E36">
        <v>800</v>
      </c>
      <c r="G36" s="136"/>
      <c r="H36"/>
      <c r="I36"/>
      <c r="J36"/>
    </row>
    <row r="37" spans="1:10" x14ac:dyDescent="0.2">
      <c r="A37" s="120">
        <v>42315</v>
      </c>
      <c r="B37" s="1" t="s">
        <v>26</v>
      </c>
      <c r="D37" s="1" t="s">
        <v>90</v>
      </c>
      <c r="E37">
        <v>520</v>
      </c>
      <c r="G37" s="136"/>
      <c r="H37"/>
      <c r="I37"/>
      <c r="J37"/>
    </row>
    <row r="38" spans="1:10" x14ac:dyDescent="0.2">
      <c r="A38" s="120">
        <v>42315</v>
      </c>
      <c r="B38" s="1" t="s">
        <v>26</v>
      </c>
      <c r="D38" s="1" t="s">
        <v>127</v>
      </c>
      <c r="E38">
        <v>590</v>
      </c>
      <c r="G38" s="136"/>
      <c r="H38"/>
      <c r="I38"/>
      <c r="J38"/>
    </row>
    <row r="39" spans="1:10" x14ac:dyDescent="0.2">
      <c r="A39" s="120">
        <v>42315</v>
      </c>
      <c r="B39" s="1" t="s">
        <v>26</v>
      </c>
      <c r="D39" s="1" t="s">
        <v>127</v>
      </c>
      <c r="E39">
        <v>640</v>
      </c>
      <c r="G39" s="136"/>
      <c r="H39"/>
      <c r="I39"/>
      <c r="J39"/>
    </row>
    <row r="40" spans="1:10" x14ac:dyDescent="0.2">
      <c r="A40" s="120">
        <v>42315</v>
      </c>
      <c r="B40" s="1" t="s">
        <v>26</v>
      </c>
      <c r="D40" s="1" t="s">
        <v>127</v>
      </c>
      <c r="E40">
        <v>610</v>
      </c>
      <c r="G40" s="136"/>
      <c r="H40"/>
      <c r="I40"/>
      <c r="J40"/>
    </row>
    <row r="41" spans="1:10" x14ac:dyDescent="0.2">
      <c r="A41" s="120">
        <v>42315</v>
      </c>
      <c r="B41" s="1" t="s">
        <v>26</v>
      </c>
      <c r="D41" s="1" t="s">
        <v>127</v>
      </c>
      <c r="E41">
        <v>735</v>
      </c>
      <c r="G41" s="136"/>
      <c r="H41"/>
      <c r="I41"/>
      <c r="J41"/>
    </row>
    <row r="42" spans="1:10" s="43" customFormat="1" x14ac:dyDescent="0.2">
      <c r="A42" s="121">
        <v>42315</v>
      </c>
      <c r="B42" s="42" t="s">
        <v>26</v>
      </c>
      <c r="C42" s="42"/>
      <c r="D42" s="42" t="s">
        <v>90</v>
      </c>
      <c r="E42" s="43">
        <v>700</v>
      </c>
      <c r="G42" s="156"/>
    </row>
    <row r="43" spans="1:10" x14ac:dyDescent="0.2">
      <c r="A43" s="120">
        <v>42316</v>
      </c>
      <c r="B43" s="1" t="s">
        <v>26</v>
      </c>
      <c r="D43" s="1" t="s">
        <v>127</v>
      </c>
      <c r="E43">
        <v>490</v>
      </c>
      <c r="G43" s="136"/>
      <c r="H43"/>
      <c r="I43"/>
      <c r="J43"/>
    </row>
    <row r="44" spans="1:10" x14ac:dyDescent="0.2">
      <c r="A44" s="120">
        <v>42316</v>
      </c>
      <c r="B44" s="1" t="s">
        <v>26</v>
      </c>
      <c r="D44" s="1" t="s">
        <v>90</v>
      </c>
      <c r="E44">
        <v>560</v>
      </c>
      <c r="G44" s="136"/>
      <c r="H44"/>
      <c r="I44"/>
      <c r="J44"/>
    </row>
    <row r="45" spans="1:10" x14ac:dyDescent="0.2">
      <c r="A45" s="120">
        <v>42316</v>
      </c>
      <c r="B45" s="1" t="s">
        <v>26</v>
      </c>
      <c r="D45" s="1" t="s">
        <v>90</v>
      </c>
      <c r="E45">
        <v>555</v>
      </c>
      <c r="G45" s="136"/>
      <c r="H45"/>
      <c r="I45"/>
      <c r="J45"/>
    </row>
    <row r="46" spans="1:10" x14ac:dyDescent="0.2">
      <c r="A46" s="120">
        <v>42316</v>
      </c>
      <c r="B46" s="1" t="s">
        <v>29</v>
      </c>
      <c r="D46" s="1" t="s">
        <v>127</v>
      </c>
      <c r="E46">
        <v>890</v>
      </c>
      <c r="G46"/>
      <c r="H46" s="3"/>
      <c r="I46" s="3"/>
      <c r="J46" s="3"/>
    </row>
    <row r="47" spans="1:10" x14ac:dyDescent="0.2">
      <c r="A47" s="120">
        <v>42316</v>
      </c>
      <c r="B47" s="1" t="s">
        <v>26</v>
      </c>
      <c r="D47" s="1" t="s">
        <v>127</v>
      </c>
      <c r="E47">
        <v>700</v>
      </c>
      <c r="G47"/>
      <c r="H47"/>
      <c r="I47"/>
      <c r="J47"/>
    </row>
    <row r="48" spans="1:10" x14ac:dyDescent="0.2">
      <c r="A48" s="120">
        <v>42316</v>
      </c>
      <c r="B48" s="1" t="s">
        <v>26</v>
      </c>
      <c r="D48" s="1" t="s">
        <v>127</v>
      </c>
      <c r="E48">
        <v>520</v>
      </c>
      <c r="G48"/>
      <c r="H48"/>
      <c r="I48"/>
      <c r="J48"/>
    </row>
    <row r="49" spans="1:10" x14ac:dyDescent="0.2">
      <c r="A49" s="120">
        <v>42316</v>
      </c>
      <c r="B49" s="1" t="s">
        <v>26</v>
      </c>
      <c r="E49">
        <v>370</v>
      </c>
      <c r="G49" t="s">
        <v>184</v>
      </c>
      <c r="H49"/>
      <c r="I49"/>
      <c r="J49"/>
    </row>
    <row r="50" spans="1:10" x14ac:dyDescent="0.2">
      <c r="A50" s="120">
        <v>42316</v>
      </c>
      <c r="B50" s="1" t="s">
        <v>26</v>
      </c>
      <c r="D50" s="1" t="s">
        <v>127</v>
      </c>
      <c r="E50">
        <v>570</v>
      </c>
      <c r="G50"/>
    </row>
    <row r="51" spans="1:10" x14ac:dyDescent="0.2">
      <c r="A51" s="120">
        <v>42316</v>
      </c>
      <c r="B51" s="1" t="s">
        <v>26</v>
      </c>
      <c r="D51" s="1" t="s">
        <v>127</v>
      </c>
      <c r="E51">
        <v>530</v>
      </c>
      <c r="G51"/>
      <c r="H51"/>
      <c r="I51"/>
      <c r="J51"/>
    </row>
    <row r="52" spans="1:10" x14ac:dyDescent="0.2">
      <c r="A52" s="120">
        <v>42316</v>
      </c>
      <c r="B52" s="1" t="s">
        <v>26</v>
      </c>
      <c r="D52" s="1" t="s">
        <v>90</v>
      </c>
      <c r="E52">
        <v>625</v>
      </c>
      <c r="G52"/>
      <c r="H52"/>
      <c r="I52"/>
      <c r="J52"/>
    </row>
    <row r="53" spans="1:10" x14ac:dyDescent="0.2">
      <c r="A53" s="120">
        <v>42316</v>
      </c>
      <c r="B53" s="1" t="s">
        <v>26</v>
      </c>
      <c r="D53" s="1" t="s">
        <v>90</v>
      </c>
      <c r="E53">
        <v>670</v>
      </c>
      <c r="G53"/>
      <c r="H53"/>
      <c r="I53"/>
      <c r="J53"/>
    </row>
    <row r="54" spans="1:10" x14ac:dyDescent="0.2">
      <c r="A54" s="120">
        <v>42316</v>
      </c>
      <c r="B54" s="1" t="s">
        <v>26</v>
      </c>
      <c r="E54">
        <v>470</v>
      </c>
      <c r="G54" t="s">
        <v>184</v>
      </c>
      <c r="H54"/>
      <c r="I54"/>
      <c r="J54"/>
    </row>
    <row r="55" spans="1:10" x14ac:dyDescent="0.2">
      <c r="A55" s="120">
        <v>42316</v>
      </c>
      <c r="B55" s="1" t="s">
        <v>26</v>
      </c>
      <c r="D55" s="1" t="s">
        <v>127</v>
      </c>
      <c r="E55">
        <v>655</v>
      </c>
      <c r="G55"/>
      <c r="H55"/>
      <c r="I55"/>
      <c r="J55"/>
    </row>
    <row r="56" spans="1:10" x14ac:dyDescent="0.2">
      <c r="A56" s="120">
        <v>42316</v>
      </c>
      <c r="B56" s="1" t="s">
        <v>26</v>
      </c>
      <c r="D56" s="1" t="s">
        <v>90</v>
      </c>
      <c r="E56">
        <v>710</v>
      </c>
      <c r="G56"/>
      <c r="H56"/>
      <c r="I56"/>
      <c r="J56"/>
    </row>
    <row r="57" spans="1:10" x14ac:dyDescent="0.2">
      <c r="A57" s="120">
        <v>42316</v>
      </c>
      <c r="B57" s="1" t="s">
        <v>26</v>
      </c>
      <c r="D57" s="1" t="s">
        <v>127</v>
      </c>
      <c r="E57">
        <v>610</v>
      </c>
      <c r="G57"/>
    </row>
    <row r="58" spans="1:10" x14ac:dyDescent="0.2">
      <c r="A58" s="120">
        <v>42316</v>
      </c>
      <c r="B58" s="1" t="s">
        <v>26</v>
      </c>
      <c r="D58" s="1" t="s">
        <v>90</v>
      </c>
      <c r="E58">
        <v>570</v>
      </c>
      <c r="G58"/>
    </row>
    <row r="59" spans="1:10" x14ac:dyDescent="0.2">
      <c r="A59" s="120">
        <v>42316</v>
      </c>
      <c r="B59" s="1" t="s">
        <v>26</v>
      </c>
      <c r="D59" s="1" t="s">
        <v>127</v>
      </c>
      <c r="E59">
        <v>670</v>
      </c>
      <c r="G59"/>
    </row>
    <row r="60" spans="1:10" x14ac:dyDescent="0.2">
      <c r="A60" s="120">
        <v>42316</v>
      </c>
      <c r="B60" s="1" t="s">
        <v>26</v>
      </c>
      <c r="D60" s="1" t="s">
        <v>127</v>
      </c>
      <c r="E60">
        <v>720</v>
      </c>
      <c r="G60" t="s">
        <v>186</v>
      </c>
    </row>
    <row r="61" spans="1:10" x14ac:dyDescent="0.2">
      <c r="A61" s="120">
        <v>42316</v>
      </c>
      <c r="B61" s="1" t="s">
        <v>26</v>
      </c>
      <c r="D61" s="1" t="s">
        <v>90</v>
      </c>
      <c r="E61">
        <v>650</v>
      </c>
      <c r="G61"/>
    </row>
    <row r="62" spans="1:10" x14ac:dyDescent="0.2">
      <c r="A62" s="120">
        <v>42316</v>
      </c>
      <c r="B62" s="1" t="s">
        <v>26</v>
      </c>
      <c r="D62" s="1" t="s">
        <v>90</v>
      </c>
      <c r="E62">
        <v>700</v>
      </c>
      <c r="G62"/>
    </row>
    <row r="63" spans="1:10" x14ac:dyDescent="0.2">
      <c r="A63" s="120">
        <v>42316</v>
      </c>
      <c r="B63" s="1" t="s">
        <v>26</v>
      </c>
      <c r="D63" s="1" t="s">
        <v>127</v>
      </c>
      <c r="E63">
        <v>590</v>
      </c>
      <c r="G63"/>
    </row>
    <row r="64" spans="1:10" x14ac:dyDescent="0.2">
      <c r="A64" s="120">
        <v>42316</v>
      </c>
      <c r="B64" s="1" t="s">
        <v>26</v>
      </c>
      <c r="D64" s="1" t="s">
        <v>90</v>
      </c>
      <c r="E64">
        <v>570</v>
      </c>
      <c r="G64"/>
    </row>
    <row r="65" spans="1:10" x14ac:dyDescent="0.2">
      <c r="A65" s="120">
        <v>42316</v>
      </c>
      <c r="B65" s="1" t="s">
        <v>26</v>
      </c>
      <c r="D65" s="1" t="s">
        <v>127</v>
      </c>
      <c r="E65">
        <v>540</v>
      </c>
      <c r="G65"/>
    </row>
    <row r="66" spans="1:10" x14ac:dyDescent="0.2">
      <c r="A66" s="120">
        <v>42316</v>
      </c>
      <c r="B66" s="1" t="s">
        <v>29</v>
      </c>
      <c r="D66" s="1" t="s">
        <v>127</v>
      </c>
      <c r="E66">
        <v>760</v>
      </c>
      <c r="G66"/>
    </row>
    <row r="67" spans="1:10" x14ac:dyDescent="0.2">
      <c r="A67" s="120">
        <v>42316</v>
      </c>
      <c r="B67" s="1" t="s">
        <v>26</v>
      </c>
      <c r="D67" s="1" t="s">
        <v>127</v>
      </c>
      <c r="E67">
        <v>530</v>
      </c>
      <c r="G67"/>
    </row>
    <row r="68" spans="1:10" x14ac:dyDescent="0.2">
      <c r="A68" s="120">
        <v>42316</v>
      </c>
      <c r="B68" s="1" t="s">
        <v>26</v>
      </c>
      <c r="D68" s="1" t="s">
        <v>127</v>
      </c>
      <c r="E68">
        <v>610</v>
      </c>
      <c r="G68"/>
    </row>
    <row r="69" spans="1:10" x14ac:dyDescent="0.2">
      <c r="A69" s="120">
        <v>42316</v>
      </c>
      <c r="B69" s="1" t="s">
        <v>26</v>
      </c>
      <c r="D69" s="1" t="s">
        <v>127</v>
      </c>
      <c r="E69">
        <v>610</v>
      </c>
      <c r="G69"/>
    </row>
    <row r="70" spans="1:10" x14ac:dyDescent="0.2">
      <c r="A70" s="120">
        <v>42316</v>
      </c>
      <c r="B70" s="1" t="s">
        <v>26</v>
      </c>
      <c r="D70" s="1" t="s">
        <v>127</v>
      </c>
      <c r="E70">
        <v>690</v>
      </c>
      <c r="G70"/>
    </row>
    <row r="71" spans="1:10" x14ac:dyDescent="0.2">
      <c r="A71" s="120">
        <v>42316</v>
      </c>
      <c r="B71" s="1" t="s">
        <v>26</v>
      </c>
      <c r="D71" s="1" t="s">
        <v>90</v>
      </c>
      <c r="E71">
        <v>580</v>
      </c>
      <c r="G71"/>
    </row>
    <row r="72" spans="1:10" x14ac:dyDescent="0.2">
      <c r="A72" s="120">
        <v>42316</v>
      </c>
      <c r="B72" s="1" t="s">
        <v>26</v>
      </c>
      <c r="D72" s="1" t="s">
        <v>90</v>
      </c>
      <c r="E72">
        <v>730</v>
      </c>
      <c r="G72"/>
    </row>
    <row r="73" spans="1:10" x14ac:dyDescent="0.2">
      <c r="A73" s="120">
        <v>42316</v>
      </c>
      <c r="B73" s="1" t="s">
        <v>26</v>
      </c>
      <c r="D73" s="1" t="s">
        <v>127</v>
      </c>
      <c r="E73">
        <v>560</v>
      </c>
      <c r="G73"/>
    </row>
    <row r="74" spans="1:10" x14ac:dyDescent="0.2">
      <c r="A74" s="120">
        <v>42316</v>
      </c>
      <c r="B74" s="1" t="s">
        <v>26</v>
      </c>
      <c r="D74" s="1" t="s">
        <v>127</v>
      </c>
      <c r="E74">
        <v>680</v>
      </c>
      <c r="G74"/>
    </row>
    <row r="75" spans="1:10" s="43" customFormat="1" x14ac:dyDescent="0.2">
      <c r="A75" s="121">
        <v>42316</v>
      </c>
      <c r="B75" s="42" t="s">
        <v>26</v>
      </c>
      <c r="C75" s="42"/>
      <c r="D75" s="42" t="s">
        <v>127</v>
      </c>
      <c r="E75" s="43">
        <v>550</v>
      </c>
      <c r="H75" s="42"/>
      <c r="I75" s="42"/>
      <c r="J75" s="42"/>
    </row>
    <row r="76" spans="1:10" x14ac:dyDescent="0.2">
      <c r="A76" s="120">
        <v>42317</v>
      </c>
      <c r="B76" s="1" t="s">
        <v>26</v>
      </c>
      <c r="D76" s="1" t="s">
        <v>90</v>
      </c>
      <c r="E76">
        <v>650</v>
      </c>
      <c r="G76"/>
    </row>
    <row r="77" spans="1:10" x14ac:dyDescent="0.2">
      <c r="A77" s="120">
        <v>42317</v>
      </c>
      <c r="B77" s="1" t="s">
        <v>26</v>
      </c>
      <c r="D77" s="1" t="s">
        <v>127</v>
      </c>
      <c r="E77">
        <v>660</v>
      </c>
      <c r="G77"/>
    </row>
    <row r="78" spans="1:10" s="43" customFormat="1" x14ac:dyDescent="0.2">
      <c r="A78" s="121">
        <v>42317</v>
      </c>
      <c r="B78" s="42" t="s">
        <v>26</v>
      </c>
      <c r="C78" s="42"/>
      <c r="D78" s="42" t="s">
        <v>127</v>
      </c>
      <c r="E78" s="43">
        <v>670</v>
      </c>
      <c r="H78" s="42"/>
      <c r="I78" s="42"/>
      <c r="J78" s="42"/>
    </row>
    <row r="79" spans="1:10" x14ac:dyDescent="0.2">
      <c r="A79" s="120">
        <v>42318</v>
      </c>
      <c r="B79" s="1" t="s">
        <v>26</v>
      </c>
      <c r="D79" s="1" t="s">
        <v>90</v>
      </c>
      <c r="E79">
        <v>540</v>
      </c>
      <c r="G79"/>
    </row>
    <row r="80" spans="1:10" x14ac:dyDescent="0.2">
      <c r="A80" s="120">
        <v>42318</v>
      </c>
      <c r="B80" s="1" t="s">
        <v>26</v>
      </c>
      <c r="D80" s="1" t="s">
        <v>90</v>
      </c>
      <c r="E80">
        <v>620</v>
      </c>
      <c r="G80"/>
    </row>
    <row r="81" spans="1:10" s="43" customFormat="1" x14ac:dyDescent="0.2">
      <c r="A81" s="121">
        <v>42318</v>
      </c>
      <c r="B81" s="42" t="s">
        <v>26</v>
      </c>
      <c r="C81" s="42"/>
      <c r="D81" s="42" t="s">
        <v>127</v>
      </c>
      <c r="E81" s="43">
        <v>750</v>
      </c>
      <c r="H81" s="42"/>
      <c r="I81" s="42"/>
      <c r="J81" s="42"/>
    </row>
    <row r="82" spans="1:10" x14ac:dyDescent="0.2">
      <c r="A82" s="120">
        <v>42321</v>
      </c>
      <c r="B82" s="1" t="s">
        <v>26</v>
      </c>
      <c r="E82">
        <v>360</v>
      </c>
      <c r="G82" t="s">
        <v>184</v>
      </c>
    </row>
    <row r="83" spans="1:10" x14ac:dyDescent="0.2">
      <c r="A83" s="120">
        <v>42321</v>
      </c>
      <c r="B83" s="1" t="s">
        <v>26</v>
      </c>
      <c r="D83" s="1" t="s">
        <v>90</v>
      </c>
      <c r="E83">
        <v>610</v>
      </c>
      <c r="G83"/>
    </row>
    <row r="84" spans="1:10" x14ac:dyDescent="0.2">
      <c r="A84" s="120">
        <v>42321</v>
      </c>
      <c r="B84" s="1" t="s">
        <v>26</v>
      </c>
      <c r="D84" s="1" t="s">
        <v>90</v>
      </c>
      <c r="E84">
        <v>596</v>
      </c>
      <c r="G84"/>
    </row>
    <row r="85" spans="1:10" x14ac:dyDescent="0.2">
      <c r="A85" s="120">
        <v>42321</v>
      </c>
      <c r="B85" s="1" t="s">
        <v>29</v>
      </c>
      <c r="D85" s="1" t="s">
        <v>127</v>
      </c>
      <c r="E85">
        <v>710</v>
      </c>
      <c r="G85"/>
    </row>
    <row r="86" spans="1:10" s="43" customFormat="1" x14ac:dyDescent="0.2">
      <c r="A86" s="121">
        <v>42321</v>
      </c>
      <c r="B86" s="42" t="s">
        <v>26</v>
      </c>
      <c r="C86" s="42"/>
      <c r="D86" s="42" t="s">
        <v>127</v>
      </c>
      <c r="E86" s="43">
        <v>600</v>
      </c>
      <c r="H86" s="42"/>
      <c r="I86" s="42"/>
      <c r="J86" s="42"/>
    </row>
    <row r="87" spans="1:10" x14ac:dyDescent="0.2">
      <c r="A87" s="120">
        <v>42322</v>
      </c>
      <c r="B87" s="1" t="s">
        <v>26</v>
      </c>
      <c r="D87" s="1" t="s">
        <v>90</v>
      </c>
      <c r="E87">
        <v>620</v>
      </c>
      <c r="G87"/>
    </row>
    <row r="88" spans="1:10" s="43" customFormat="1" x14ac:dyDescent="0.2">
      <c r="A88" s="121">
        <v>42322</v>
      </c>
      <c r="B88" s="42" t="s">
        <v>26</v>
      </c>
      <c r="C88" s="42"/>
      <c r="D88" s="42" t="s">
        <v>127</v>
      </c>
      <c r="E88" s="43">
        <v>690</v>
      </c>
      <c r="H88" s="42"/>
      <c r="I88" s="42"/>
      <c r="J88" s="42"/>
    </row>
    <row r="89" spans="1:10" s="133" customFormat="1" x14ac:dyDescent="0.2">
      <c r="A89" s="165">
        <v>42323</v>
      </c>
      <c r="B89" s="134" t="s">
        <v>26</v>
      </c>
      <c r="C89" s="134"/>
      <c r="D89" s="134" t="s">
        <v>90</v>
      </c>
      <c r="E89" s="133">
        <v>750</v>
      </c>
      <c r="H89" s="134"/>
      <c r="I89" s="134"/>
      <c r="J89" s="134"/>
    </row>
    <row r="90" spans="1:10" s="133" customFormat="1" x14ac:dyDescent="0.2">
      <c r="A90" s="165">
        <v>42690</v>
      </c>
      <c r="B90" s="134" t="s">
        <v>29</v>
      </c>
      <c r="C90" s="134"/>
      <c r="D90" s="134" t="s">
        <v>127</v>
      </c>
      <c r="E90" s="133">
        <v>670</v>
      </c>
      <c r="G90" s="133" t="s">
        <v>186</v>
      </c>
      <c r="H90" s="134"/>
      <c r="I90" s="134"/>
      <c r="J90" s="134"/>
    </row>
    <row r="91" spans="1:10" x14ac:dyDescent="0.2">
      <c r="A91" s="120">
        <v>43057</v>
      </c>
      <c r="B91" s="1" t="s">
        <v>26</v>
      </c>
      <c r="E91">
        <v>450</v>
      </c>
      <c r="G91" t="s">
        <v>184</v>
      </c>
    </row>
    <row r="92" spans="1:10" x14ac:dyDescent="0.2">
      <c r="A92" s="120">
        <v>43057</v>
      </c>
      <c r="B92" s="1" t="s">
        <v>26</v>
      </c>
      <c r="E92">
        <v>470</v>
      </c>
      <c r="G92" t="s">
        <v>184</v>
      </c>
    </row>
    <row r="93" spans="1:10" x14ac:dyDescent="0.2">
      <c r="A93" s="120">
        <v>43057</v>
      </c>
      <c r="B93" s="1" t="s">
        <v>26</v>
      </c>
      <c r="D93" s="1" t="s">
        <v>127</v>
      </c>
      <c r="E93">
        <v>520</v>
      </c>
      <c r="G93"/>
    </row>
    <row r="94" spans="1:10" s="43" customFormat="1" x14ac:dyDescent="0.2">
      <c r="A94" s="121">
        <v>43057</v>
      </c>
      <c r="B94" s="42" t="s">
        <v>26</v>
      </c>
      <c r="C94" s="42"/>
      <c r="D94" s="42" t="s">
        <v>90</v>
      </c>
      <c r="E94" s="43">
        <v>625</v>
      </c>
      <c r="H94" s="42"/>
      <c r="I94" s="42"/>
      <c r="J94" s="42"/>
    </row>
    <row r="95" spans="1:10" s="133" customFormat="1" x14ac:dyDescent="0.2">
      <c r="A95" s="165">
        <v>42327</v>
      </c>
      <c r="B95" s="134" t="s">
        <v>29</v>
      </c>
      <c r="C95" s="134"/>
      <c r="D95" s="134" t="s">
        <v>127</v>
      </c>
      <c r="E95" s="133">
        <v>850</v>
      </c>
      <c r="H95" s="134"/>
      <c r="I95" s="134"/>
      <c r="J95" s="134"/>
    </row>
    <row r="96" spans="1:10" x14ac:dyDescent="0.2">
      <c r="A96" s="120">
        <v>42340</v>
      </c>
      <c r="B96" s="1" t="s">
        <v>26</v>
      </c>
      <c r="D96" s="1" t="s">
        <v>90</v>
      </c>
      <c r="E96">
        <v>685</v>
      </c>
      <c r="G96"/>
    </row>
    <row r="97" spans="1:10" x14ac:dyDescent="0.2">
      <c r="A97" s="120"/>
      <c r="G97"/>
    </row>
    <row r="98" spans="1:10" ht="15" customHeight="1" x14ac:dyDescent="0.2">
      <c r="A98" s="120"/>
      <c r="G98"/>
      <c r="H98"/>
      <c r="I98"/>
      <c r="J98"/>
    </row>
    <row r="99" spans="1:10" x14ac:dyDescent="0.2">
      <c r="A99"/>
      <c r="B99"/>
      <c r="C99"/>
      <c r="D99"/>
      <c r="G99"/>
      <c r="H99"/>
      <c r="I99"/>
      <c r="J99"/>
    </row>
    <row r="100" spans="1:10" x14ac:dyDescent="0.2">
      <c r="A100"/>
      <c r="B100"/>
      <c r="C100"/>
      <c r="D100"/>
      <c r="G100"/>
      <c r="H100"/>
      <c r="I100"/>
      <c r="J100"/>
    </row>
    <row r="101" spans="1:10" x14ac:dyDescent="0.2">
      <c r="A101"/>
      <c r="B101"/>
      <c r="C101"/>
      <c r="D101"/>
      <c r="G101"/>
      <c r="H101"/>
      <c r="I101"/>
      <c r="J101"/>
    </row>
    <row r="102" spans="1:10" x14ac:dyDescent="0.2">
      <c r="A102" s="120"/>
      <c r="G102"/>
    </row>
    <row r="103" spans="1:10" x14ac:dyDescent="0.2">
      <c r="A103" s="120"/>
      <c r="G103"/>
    </row>
    <row r="104" spans="1:10" x14ac:dyDescent="0.2">
      <c r="A104" s="120"/>
      <c r="G104"/>
    </row>
    <row r="105" spans="1:10" x14ac:dyDescent="0.2">
      <c r="A105" s="120"/>
      <c r="G105"/>
    </row>
    <row r="106" spans="1:10" x14ac:dyDescent="0.2">
      <c r="A106" s="120"/>
      <c r="G106"/>
    </row>
    <row r="107" spans="1:10" x14ac:dyDescent="0.2">
      <c r="A107" s="120"/>
      <c r="G107"/>
    </row>
    <row r="108" spans="1:10" x14ac:dyDescent="0.2">
      <c r="A108" s="120"/>
      <c r="G108"/>
    </row>
    <row r="109" spans="1:10" x14ac:dyDescent="0.2">
      <c r="A109" s="120"/>
      <c r="G109"/>
    </row>
    <row r="110" spans="1:10" x14ac:dyDescent="0.2">
      <c r="A110" s="120"/>
      <c r="G110"/>
    </row>
    <row r="111" spans="1:10" x14ac:dyDescent="0.2">
      <c r="A111" s="120"/>
      <c r="G111"/>
    </row>
    <row r="112" spans="1:10" x14ac:dyDescent="0.2">
      <c r="A112" s="120"/>
      <c r="G112"/>
    </row>
    <row r="113" spans="1:7" x14ac:dyDescent="0.2">
      <c r="A113" s="120"/>
      <c r="G113"/>
    </row>
    <row r="114" spans="1:7" x14ac:dyDescent="0.2">
      <c r="A114" s="120"/>
      <c r="G114"/>
    </row>
    <row r="115" spans="1:7" x14ac:dyDescent="0.2">
      <c r="A115" s="120"/>
      <c r="G115"/>
    </row>
    <row r="116" spans="1:7" x14ac:dyDescent="0.2">
      <c r="A116" s="120"/>
      <c r="G116"/>
    </row>
    <row r="117" spans="1:7" x14ac:dyDescent="0.2">
      <c r="A117" s="120"/>
      <c r="G117"/>
    </row>
    <row r="118" spans="1:7" x14ac:dyDescent="0.2">
      <c r="A118" s="120"/>
      <c r="G118"/>
    </row>
    <row r="119" spans="1:7" x14ac:dyDescent="0.2">
      <c r="A119" s="120"/>
      <c r="G119"/>
    </row>
    <row r="120" spans="1:7" x14ac:dyDescent="0.2">
      <c r="A120" s="120"/>
      <c r="G120"/>
    </row>
    <row r="121" spans="1:7" x14ac:dyDescent="0.2">
      <c r="A121" s="120"/>
      <c r="G121"/>
    </row>
    <row r="122" spans="1:7" x14ac:dyDescent="0.2">
      <c r="A122" s="120"/>
      <c r="G122"/>
    </row>
    <row r="123" spans="1:7" x14ac:dyDescent="0.2">
      <c r="A123" s="120"/>
      <c r="G123"/>
    </row>
    <row r="124" spans="1:7" x14ac:dyDescent="0.2">
      <c r="A124" s="120"/>
      <c r="G124"/>
    </row>
    <row r="125" spans="1:7" x14ac:dyDescent="0.2">
      <c r="A125" s="120"/>
      <c r="G125"/>
    </row>
    <row r="126" spans="1:7" x14ac:dyDescent="0.2">
      <c r="A126" s="120"/>
      <c r="G126"/>
    </row>
    <row r="127" spans="1:7" x14ac:dyDescent="0.2">
      <c r="A127" s="120"/>
      <c r="G127"/>
    </row>
    <row r="128" spans="1:7" x14ac:dyDescent="0.2">
      <c r="A128" s="120"/>
      <c r="G128"/>
    </row>
    <row r="129" spans="1:10" x14ac:dyDescent="0.2">
      <c r="A129" s="121"/>
      <c r="B129" s="42"/>
      <c r="C129" s="42"/>
      <c r="D129" s="42"/>
      <c r="E129" s="43"/>
      <c r="F129" s="43"/>
      <c r="G129" s="43"/>
    </row>
    <row r="131" spans="1:10" x14ac:dyDescent="0.2">
      <c r="A131" s="120"/>
      <c r="G131"/>
    </row>
    <row r="132" spans="1:10" x14ac:dyDescent="0.2">
      <c r="A132" s="120"/>
      <c r="G132"/>
    </row>
    <row r="133" spans="1:10" x14ac:dyDescent="0.2">
      <c r="A133" s="120"/>
      <c r="G133"/>
    </row>
    <row r="134" spans="1:10" x14ac:dyDescent="0.2">
      <c r="A134" s="120"/>
      <c r="G134"/>
    </row>
    <row r="135" spans="1:10" x14ac:dyDescent="0.2">
      <c r="A135" s="120"/>
      <c r="G135"/>
    </row>
    <row r="136" spans="1:10" x14ac:dyDescent="0.2">
      <c r="A136" s="120"/>
      <c r="G136"/>
    </row>
    <row r="137" spans="1:10" x14ac:dyDescent="0.2">
      <c r="A137" s="120"/>
      <c r="G137"/>
    </row>
    <row r="138" spans="1:10" x14ac:dyDescent="0.2">
      <c r="A138" s="120"/>
      <c r="G138"/>
    </row>
    <row r="139" spans="1:10" x14ac:dyDescent="0.2">
      <c r="A139" s="120"/>
      <c r="G139"/>
    </row>
    <row r="140" spans="1:10" x14ac:dyDescent="0.2">
      <c r="A140" s="120"/>
      <c r="G140"/>
    </row>
    <row r="141" spans="1:10" x14ac:dyDescent="0.2">
      <c r="A141" s="120"/>
      <c r="G141"/>
    </row>
    <row r="142" spans="1:10" x14ac:dyDescent="0.2">
      <c r="A142" s="120"/>
      <c r="G142"/>
      <c r="H142"/>
      <c r="I142"/>
      <c r="J142"/>
    </row>
    <row r="143" spans="1:10" x14ac:dyDescent="0.2">
      <c r="A143" s="120"/>
      <c r="G143"/>
      <c r="H143"/>
      <c r="I143"/>
      <c r="J143"/>
    </row>
    <row r="144" spans="1:10" x14ac:dyDescent="0.2">
      <c r="A144" s="120"/>
      <c r="G144"/>
      <c r="H144"/>
      <c r="I144"/>
      <c r="J144"/>
    </row>
    <row r="145" spans="1:10" x14ac:dyDescent="0.2">
      <c r="A145" s="120"/>
      <c r="G145"/>
      <c r="H145"/>
      <c r="I145"/>
      <c r="J145"/>
    </row>
    <row r="146" spans="1:10" x14ac:dyDescent="0.2">
      <c r="A146" s="120"/>
      <c r="G146"/>
      <c r="H146"/>
      <c r="I146"/>
      <c r="J146"/>
    </row>
    <row r="147" spans="1:10" x14ac:dyDescent="0.2">
      <c r="A147" s="120"/>
      <c r="G147"/>
      <c r="H147"/>
      <c r="I147"/>
      <c r="J147"/>
    </row>
    <row r="148" spans="1:10" x14ac:dyDescent="0.2">
      <c r="A148" s="120"/>
      <c r="G148"/>
      <c r="H148"/>
      <c r="I148"/>
      <c r="J148"/>
    </row>
    <row r="149" spans="1:10" x14ac:dyDescent="0.2">
      <c r="A149" s="120"/>
      <c r="G149"/>
      <c r="H149"/>
      <c r="I149"/>
      <c r="J149"/>
    </row>
    <row r="150" spans="1:10" x14ac:dyDescent="0.2">
      <c r="A150" s="120"/>
      <c r="G150"/>
      <c r="H150"/>
      <c r="I150"/>
      <c r="J150"/>
    </row>
    <row r="151" spans="1:10" x14ac:dyDescent="0.2">
      <c r="A151" s="120"/>
      <c r="G151"/>
      <c r="H151"/>
      <c r="I151"/>
      <c r="J151"/>
    </row>
    <row r="152" spans="1:10" x14ac:dyDescent="0.2">
      <c r="A152" s="120"/>
      <c r="G152"/>
      <c r="H152"/>
      <c r="I152"/>
      <c r="J152"/>
    </row>
    <row r="153" spans="1:10" x14ac:dyDescent="0.2">
      <c r="A153" s="120"/>
      <c r="G153"/>
      <c r="H153"/>
      <c r="I153"/>
      <c r="J153"/>
    </row>
    <row r="154" spans="1:10" x14ac:dyDescent="0.2">
      <c r="A154" s="120"/>
      <c r="G154"/>
      <c r="H154"/>
      <c r="I154"/>
      <c r="J154"/>
    </row>
    <row r="155" spans="1:10" x14ac:dyDescent="0.2">
      <c r="A155" s="120"/>
      <c r="G155"/>
      <c r="H155"/>
      <c r="I155"/>
      <c r="J155"/>
    </row>
    <row r="156" spans="1:10" x14ac:dyDescent="0.2">
      <c r="A156" s="120"/>
      <c r="G156"/>
      <c r="H156"/>
      <c r="I156"/>
      <c r="J156"/>
    </row>
    <row r="157" spans="1:10" x14ac:dyDescent="0.2">
      <c r="A157" s="120"/>
      <c r="G157"/>
      <c r="H157"/>
      <c r="I157"/>
      <c r="J157"/>
    </row>
    <row r="158" spans="1:10" x14ac:dyDescent="0.2">
      <c r="A158" s="120"/>
      <c r="G158"/>
      <c r="H158"/>
      <c r="I158"/>
      <c r="J158"/>
    </row>
    <row r="159" spans="1:10" x14ac:dyDescent="0.2">
      <c r="A159" s="120"/>
      <c r="G159"/>
      <c r="H159"/>
      <c r="I159"/>
      <c r="J159"/>
    </row>
    <row r="160" spans="1:10" x14ac:dyDescent="0.2">
      <c r="A160" s="120"/>
      <c r="G160"/>
      <c r="H160"/>
      <c r="I160"/>
      <c r="J160"/>
    </row>
    <row r="161" spans="1:10" x14ac:dyDescent="0.2">
      <c r="A161" s="120"/>
      <c r="G161"/>
      <c r="H161"/>
      <c r="I161"/>
      <c r="J161"/>
    </row>
    <row r="162" spans="1:10" x14ac:dyDescent="0.2">
      <c r="A162" s="120"/>
      <c r="G162"/>
      <c r="H162"/>
      <c r="I162"/>
      <c r="J162"/>
    </row>
    <row r="163" spans="1:10" x14ac:dyDescent="0.2">
      <c r="A163" s="120"/>
      <c r="G163"/>
      <c r="H163"/>
      <c r="I163"/>
      <c r="J163"/>
    </row>
    <row r="164" spans="1:10" x14ac:dyDescent="0.2">
      <c r="A164" s="120"/>
      <c r="G164"/>
      <c r="H164"/>
      <c r="I164"/>
      <c r="J164"/>
    </row>
    <row r="165" spans="1:10" x14ac:dyDescent="0.2">
      <c r="A165" s="120"/>
      <c r="G165"/>
      <c r="H165"/>
      <c r="I165"/>
      <c r="J165"/>
    </row>
    <row r="166" spans="1:10" x14ac:dyDescent="0.2">
      <c r="A166" s="120"/>
      <c r="G166"/>
      <c r="H166"/>
      <c r="I166"/>
      <c r="J166"/>
    </row>
    <row r="167" spans="1:10" x14ac:dyDescent="0.2">
      <c r="A167" s="120"/>
      <c r="G167"/>
      <c r="H167"/>
      <c r="I167"/>
      <c r="J167"/>
    </row>
    <row r="168" spans="1:10" x14ac:dyDescent="0.2">
      <c r="A168" s="120"/>
      <c r="G168"/>
      <c r="H168"/>
      <c r="I168"/>
      <c r="J168"/>
    </row>
    <row r="169" spans="1:10" x14ac:dyDescent="0.2">
      <c r="A169" s="120"/>
      <c r="G169"/>
      <c r="H169"/>
      <c r="I169"/>
      <c r="J169"/>
    </row>
    <row r="170" spans="1:10" x14ac:dyDescent="0.2">
      <c r="A170" s="120"/>
      <c r="G170"/>
      <c r="H170"/>
      <c r="I170"/>
      <c r="J170"/>
    </row>
    <row r="171" spans="1:10" x14ac:dyDescent="0.2">
      <c r="A171" s="120"/>
      <c r="G171"/>
      <c r="H171"/>
      <c r="I171"/>
      <c r="J171"/>
    </row>
    <row r="172" spans="1:10" x14ac:dyDescent="0.2">
      <c r="A172" s="120"/>
      <c r="G172"/>
      <c r="H172"/>
      <c r="I172"/>
      <c r="J172"/>
    </row>
    <row r="173" spans="1:10" x14ac:dyDescent="0.2">
      <c r="A173" s="120"/>
      <c r="G173"/>
      <c r="H173"/>
      <c r="I173"/>
      <c r="J173"/>
    </row>
    <row r="174" spans="1:10" x14ac:dyDescent="0.2">
      <c r="A174" s="120"/>
      <c r="G174"/>
      <c r="H174"/>
      <c r="I174"/>
      <c r="J174"/>
    </row>
    <row r="175" spans="1:10" x14ac:dyDescent="0.2">
      <c r="A175" s="120"/>
      <c r="G175"/>
      <c r="H175"/>
      <c r="I175"/>
      <c r="J175"/>
    </row>
    <row r="176" spans="1:10" x14ac:dyDescent="0.2">
      <c r="A176" s="120"/>
      <c r="G176"/>
      <c r="H176"/>
      <c r="I176"/>
      <c r="J176"/>
    </row>
    <row r="177" spans="1:10" x14ac:dyDescent="0.2">
      <c r="A177" s="120"/>
      <c r="G177"/>
      <c r="H177"/>
      <c r="I177"/>
      <c r="J177"/>
    </row>
    <row r="178" spans="1:10" x14ac:dyDescent="0.2">
      <c r="A178" s="120"/>
      <c r="G178"/>
      <c r="H178"/>
      <c r="I178"/>
      <c r="J178"/>
    </row>
    <row r="179" spans="1:10" x14ac:dyDescent="0.2">
      <c r="A179" s="120"/>
      <c r="G179"/>
      <c r="H179"/>
      <c r="I179"/>
      <c r="J179"/>
    </row>
    <row r="180" spans="1:10" x14ac:dyDescent="0.2">
      <c r="A180" s="120"/>
      <c r="G180"/>
      <c r="H180"/>
      <c r="I180"/>
      <c r="J180"/>
    </row>
    <row r="181" spans="1:10" x14ac:dyDescent="0.2">
      <c r="A181" s="120"/>
      <c r="G181"/>
      <c r="H181"/>
      <c r="I181"/>
      <c r="J181"/>
    </row>
    <row r="182" spans="1:10" x14ac:dyDescent="0.2">
      <c r="A182" s="120"/>
      <c r="G182"/>
      <c r="H182"/>
      <c r="I182"/>
      <c r="J182"/>
    </row>
    <row r="183" spans="1:10" x14ac:dyDescent="0.2">
      <c r="A183" s="120"/>
      <c r="G183"/>
      <c r="H183"/>
      <c r="I183"/>
      <c r="J183"/>
    </row>
    <row r="184" spans="1:10" x14ac:dyDescent="0.2">
      <c r="A184" s="120"/>
      <c r="G184"/>
      <c r="H184"/>
      <c r="I184"/>
      <c r="J184"/>
    </row>
    <row r="185" spans="1:10" x14ac:dyDescent="0.2">
      <c r="A185" s="120"/>
      <c r="G185"/>
      <c r="H185"/>
      <c r="I185"/>
      <c r="J185"/>
    </row>
    <row r="186" spans="1:10" x14ac:dyDescent="0.2">
      <c r="A186" s="120"/>
      <c r="G186"/>
      <c r="H186"/>
      <c r="I186"/>
      <c r="J186"/>
    </row>
    <row r="187" spans="1:10" x14ac:dyDescent="0.2">
      <c r="A187" s="120"/>
      <c r="G187"/>
      <c r="H187"/>
      <c r="I187"/>
      <c r="J187"/>
    </row>
    <row r="188" spans="1:10" x14ac:dyDescent="0.2">
      <c r="A188" s="120"/>
      <c r="G188"/>
      <c r="H188"/>
      <c r="I188"/>
      <c r="J188"/>
    </row>
    <row r="189" spans="1:10" x14ac:dyDescent="0.2">
      <c r="A189" s="120"/>
      <c r="G189"/>
      <c r="H189"/>
      <c r="I189"/>
      <c r="J189"/>
    </row>
    <row r="190" spans="1:10" x14ac:dyDescent="0.2">
      <c r="A190" s="120"/>
      <c r="G190"/>
      <c r="H190"/>
      <c r="I190"/>
      <c r="J190"/>
    </row>
    <row r="191" spans="1:10" x14ac:dyDescent="0.2">
      <c r="A191" s="120"/>
      <c r="G191"/>
      <c r="H191"/>
      <c r="I191"/>
      <c r="J191"/>
    </row>
    <row r="192" spans="1:10" x14ac:dyDescent="0.2">
      <c r="A192" s="120"/>
      <c r="G192"/>
      <c r="H192"/>
      <c r="I192"/>
      <c r="J192"/>
    </row>
    <row r="193" spans="1:12" x14ac:dyDescent="0.2">
      <c r="A193" s="37"/>
      <c r="G193"/>
      <c r="H193"/>
      <c r="I193"/>
      <c r="J193"/>
    </row>
    <row r="194" spans="1:12" x14ac:dyDescent="0.2">
      <c r="A194" s="37"/>
      <c r="G194"/>
      <c r="H194"/>
      <c r="I194"/>
      <c r="J194"/>
    </row>
    <row r="195" spans="1:12" x14ac:dyDescent="0.2">
      <c r="A195" s="37"/>
      <c r="G195"/>
      <c r="H195"/>
      <c r="I195"/>
      <c r="L195" s="1"/>
    </row>
    <row r="196" spans="1:12" x14ac:dyDescent="0.2">
      <c r="A196" s="37"/>
      <c r="G196"/>
      <c r="H196"/>
      <c r="I196"/>
      <c r="L196" s="1"/>
    </row>
    <row r="197" spans="1:12" x14ac:dyDescent="0.2">
      <c r="A197" s="37"/>
      <c r="G197"/>
      <c r="H197"/>
      <c r="I197"/>
      <c r="J197"/>
    </row>
    <row r="198" spans="1:12" x14ac:dyDescent="0.2">
      <c r="A198" s="37"/>
      <c r="G198"/>
      <c r="H198"/>
      <c r="I198"/>
      <c r="J198"/>
    </row>
    <row r="199" spans="1:12" x14ac:dyDescent="0.2">
      <c r="A199" s="37"/>
      <c r="G199"/>
      <c r="H199"/>
      <c r="I199"/>
      <c r="J199"/>
    </row>
    <row r="200" spans="1:12" x14ac:dyDescent="0.2">
      <c r="A200" s="37"/>
    </row>
    <row r="201" spans="1:12" x14ac:dyDescent="0.2">
      <c r="A201" s="37"/>
    </row>
    <row r="202" spans="1:12" x14ac:dyDescent="0.2">
      <c r="A202" s="37"/>
    </row>
    <row r="203" spans="1:12" x14ac:dyDescent="0.2">
      <c r="A203" s="37"/>
    </row>
    <row r="204" spans="1:12" x14ac:dyDescent="0.2">
      <c r="A204" s="37"/>
    </row>
    <row r="205" spans="1:12" x14ac:dyDescent="0.2">
      <c r="A205" s="37"/>
    </row>
    <row r="206" spans="1:12" x14ac:dyDescent="0.2">
      <c r="A206" s="37"/>
    </row>
    <row r="207" spans="1:12" x14ac:dyDescent="0.2">
      <c r="A207" s="37"/>
    </row>
    <row r="208" spans="1:12" x14ac:dyDescent="0.2">
      <c r="A208" s="37"/>
    </row>
    <row r="209" spans="1:7" x14ac:dyDescent="0.2">
      <c r="A209" s="37"/>
    </row>
    <row r="210" spans="1:7" x14ac:dyDescent="0.2">
      <c r="A210" s="37"/>
    </row>
    <row r="211" spans="1:7" x14ac:dyDescent="0.2">
      <c r="A211" s="37"/>
    </row>
    <row r="212" spans="1:7" x14ac:dyDescent="0.2">
      <c r="A212" s="37"/>
    </row>
    <row r="213" spans="1:7" x14ac:dyDescent="0.2">
      <c r="A213" s="37"/>
    </row>
    <row r="214" spans="1:7" x14ac:dyDescent="0.2">
      <c r="A214" s="37"/>
    </row>
    <row r="215" spans="1:7" x14ac:dyDescent="0.2">
      <c r="A215" s="37"/>
    </row>
    <row r="216" spans="1:7" x14ac:dyDescent="0.2">
      <c r="A216" s="37"/>
    </row>
    <row r="217" spans="1:7" x14ac:dyDescent="0.2">
      <c r="A217" s="37"/>
    </row>
    <row r="218" spans="1:7" x14ac:dyDescent="0.2">
      <c r="A218" s="37"/>
    </row>
    <row r="219" spans="1:7" x14ac:dyDescent="0.2">
      <c r="A219" s="37"/>
    </row>
    <row r="220" spans="1:7" x14ac:dyDescent="0.2">
      <c r="A220" s="37"/>
    </row>
    <row r="221" spans="1:7" x14ac:dyDescent="0.2">
      <c r="A221" s="75"/>
      <c r="B221" s="42"/>
      <c r="C221" s="42"/>
      <c r="D221" s="42"/>
      <c r="E221" s="43"/>
      <c r="F221" s="43"/>
      <c r="G221" s="61"/>
    </row>
    <row r="222" spans="1:7" x14ac:dyDescent="0.2">
      <c r="A222" s="37"/>
    </row>
    <row r="223" spans="1:7" x14ac:dyDescent="0.2">
      <c r="A223" s="37"/>
    </row>
    <row r="224" spans="1:7" x14ac:dyDescent="0.2">
      <c r="A224" s="37"/>
    </row>
    <row r="225" spans="1:7" x14ac:dyDescent="0.2">
      <c r="A225" s="37"/>
    </row>
    <row r="226" spans="1:7" x14ac:dyDescent="0.2">
      <c r="A226" s="75"/>
      <c r="B226" s="42"/>
      <c r="C226" s="42"/>
      <c r="D226" s="42"/>
      <c r="E226" s="43"/>
      <c r="F226" s="43"/>
      <c r="G226" s="61"/>
    </row>
    <row r="227" spans="1:7" x14ac:dyDescent="0.2">
      <c r="A227" s="37"/>
    </row>
    <row r="228" spans="1:7" x14ac:dyDescent="0.2">
      <c r="A228" s="37"/>
    </row>
    <row r="229" spans="1:7" x14ac:dyDescent="0.2">
      <c r="A229" s="37"/>
    </row>
    <row r="230" spans="1:7" x14ac:dyDescent="0.2">
      <c r="A230" s="75"/>
      <c r="B230" s="42"/>
      <c r="C230" s="42"/>
      <c r="D230" s="42"/>
      <c r="E230" s="43"/>
      <c r="F230" s="43"/>
      <c r="G230" s="61"/>
    </row>
    <row r="231" spans="1:7" x14ac:dyDescent="0.2">
      <c r="A231" s="37"/>
    </row>
    <row r="232" spans="1:7" x14ac:dyDescent="0.2">
      <c r="A232" s="75"/>
      <c r="B232" s="42"/>
      <c r="C232" s="42"/>
      <c r="D232" s="42"/>
      <c r="E232" s="43"/>
      <c r="F232" s="43"/>
      <c r="G232" s="61"/>
    </row>
    <row r="233" spans="1:7" x14ac:dyDescent="0.2">
      <c r="A233" s="123"/>
      <c r="B233" s="124"/>
      <c r="C233" s="124"/>
      <c r="D233" s="124"/>
      <c r="E233" s="126"/>
      <c r="F233" s="126"/>
      <c r="G233" s="125"/>
    </row>
    <row r="234" spans="1:7" x14ac:dyDescent="0.2">
      <c r="A234" s="75"/>
      <c r="B234" s="42"/>
      <c r="C234" s="42"/>
      <c r="D234" s="42"/>
      <c r="E234" s="43"/>
      <c r="F234" s="43"/>
      <c r="G234" s="61"/>
    </row>
    <row r="235" spans="1:7" x14ac:dyDescent="0.2">
      <c r="A235" s="122"/>
    </row>
    <row r="236" spans="1:7" x14ac:dyDescent="0.2">
      <c r="A236" s="40"/>
    </row>
    <row r="237" spans="1:7" x14ac:dyDescent="0.2">
      <c r="A237" s="40"/>
    </row>
    <row r="238" spans="1:7" x14ac:dyDescent="0.2">
      <c r="A238" s="40"/>
    </row>
    <row r="239" spans="1:7" x14ac:dyDescent="0.2">
      <c r="A239" s="40"/>
    </row>
    <row r="240" spans="1:7" x14ac:dyDescent="0.2">
      <c r="A240" s="40"/>
    </row>
    <row r="241" spans="1:1" x14ac:dyDescent="0.2">
      <c r="A241" s="40"/>
    </row>
    <row r="242" spans="1:1" x14ac:dyDescent="0.2">
      <c r="A242" s="40"/>
    </row>
    <row r="243" spans="1:1" x14ac:dyDescent="0.2">
      <c r="A243" s="40"/>
    </row>
    <row r="244" spans="1:1" x14ac:dyDescent="0.2">
      <c r="A244" s="40"/>
    </row>
    <row r="245" spans="1:1" x14ac:dyDescent="0.2">
      <c r="A245" s="40"/>
    </row>
    <row r="246" spans="1:1" x14ac:dyDescent="0.2">
      <c r="A246" s="40"/>
    </row>
    <row r="247" spans="1:1" x14ac:dyDescent="0.2">
      <c r="A247" s="40"/>
    </row>
    <row r="248" spans="1:1" x14ac:dyDescent="0.2">
      <c r="A248" s="40"/>
    </row>
    <row r="249" spans="1:1" x14ac:dyDescent="0.2">
      <c r="A249" s="40"/>
    </row>
  </sheetData>
  <pageMargins left="0.74791666666666667" right="0.74791666666666667" top="0.98402777777777772" bottom="0.98402777777777783" header="0.5" footer="0.51180555555555562"/>
  <pageSetup firstPageNumber="0" orientation="portrait" horizontalDpi="300" verticalDpi="300" r:id="rId1"/>
  <headerFooter alignWithMargins="0">
    <oddHeader>&amp;C&amp;A</oddHeader>
  </headerFooter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U520"/>
  <sheetViews>
    <sheetView workbookViewId="0">
      <pane xSplit="1" ySplit="2" topLeftCell="B39" activePane="bottomRight" state="frozen"/>
      <selection pane="topRight" activeCell="B1" sqref="B1"/>
      <selection pane="bottomLeft" activeCell="A3" sqref="A3"/>
      <selection pane="bottomRight" activeCell="H65" sqref="H65"/>
    </sheetView>
  </sheetViews>
  <sheetFormatPr defaultColWidth="8.85546875" defaultRowHeight="12.75" x14ac:dyDescent="0.2"/>
  <cols>
    <col min="1" max="1" width="11.28515625" style="122" customWidth="1"/>
    <col min="2" max="2" width="12.7109375" style="185" bestFit="1" customWidth="1"/>
    <col min="3" max="3" width="13.42578125" style="36" bestFit="1" customWidth="1"/>
    <col min="4" max="4" width="13.85546875" style="36" bestFit="1" customWidth="1"/>
    <col min="5" max="5" width="6.42578125" style="36" customWidth="1"/>
    <col min="6" max="6" width="7.85546875" style="36" customWidth="1"/>
    <col min="7" max="7" width="6.42578125" style="36" customWidth="1"/>
    <col min="8" max="8" width="8.140625" style="71" customWidth="1"/>
    <col min="9" max="9" width="39.42578125" style="34" bestFit="1" customWidth="1"/>
    <col min="10" max="10" width="13.42578125" style="128" bestFit="1" customWidth="1"/>
    <col min="11" max="11" width="12.85546875" style="128" bestFit="1" customWidth="1"/>
    <col min="12" max="12" width="12.7109375" style="1" customWidth="1"/>
    <col min="13" max="13" width="12.7109375" style="1" bestFit="1" customWidth="1"/>
    <col min="14" max="14" width="13.28515625" style="1" bestFit="1" customWidth="1"/>
    <col min="15" max="15" width="12.7109375" style="1" bestFit="1" customWidth="1"/>
    <col min="16" max="16" width="13.85546875" style="1" bestFit="1" customWidth="1"/>
    <col min="17" max="17" width="13.28515625" style="1" bestFit="1" customWidth="1"/>
    <col min="18" max="18" width="13.42578125" style="1" bestFit="1" customWidth="1"/>
    <col min="19" max="20" width="12.85546875" bestFit="1" customWidth="1"/>
    <col min="21" max="21" width="13.28515625" bestFit="1" customWidth="1"/>
    <col min="22" max="22" width="12.7109375" bestFit="1" customWidth="1"/>
    <col min="23" max="23" width="13.28515625" bestFit="1" customWidth="1"/>
    <col min="24" max="24" width="15.42578125" bestFit="1" customWidth="1"/>
    <col min="25" max="25" width="10.85546875" customWidth="1"/>
    <col min="26" max="28" width="8.85546875" style="1"/>
    <col min="29" max="29" width="20.140625" style="1" customWidth="1"/>
    <col min="30" max="30" width="8.85546875" style="1"/>
    <col min="31" max="31" width="12.42578125" style="1" customWidth="1"/>
    <col min="32" max="32" width="11.7109375" customWidth="1"/>
    <col min="35" max="35" width="10.7109375" customWidth="1"/>
    <col min="38" max="38" width="12.140625" customWidth="1"/>
    <col min="39" max="39" width="11.7109375" customWidth="1"/>
    <col min="42" max="42" width="10.7109375" customWidth="1"/>
    <col min="45" max="45" width="12.140625" customWidth="1"/>
    <col min="46" max="46" width="11.7109375" customWidth="1"/>
    <col min="49" max="49" width="10.7109375" customWidth="1"/>
    <col min="52" max="52" width="12.140625" customWidth="1"/>
    <col min="64" max="64" width="117.42578125" bestFit="1" customWidth="1"/>
  </cols>
  <sheetData>
    <row r="1" spans="1:65" s="27" customFormat="1" x14ac:dyDescent="0.2">
      <c r="A1" s="232" t="s">
        <v>197</v>
      </c>
      <c r="B1" s="232"/>
      <c r="C1" s="232"/>
      <c r="D1" s="232"/>
      <c r="E1" s="35"/>
      <c r="F1" s="45"/>
      <c r="G1" s="35" t="s">
        <v>39</v>
      </c>
      <c r="H1" s="49"/>
      <c r="I1" s="74"/>
      <c r="J1" s="192"/>
      <c r="K1" s="192"/>
      <c r="L1" s="3"/>
      <c r="M1" s="3"/>
      <c r="N1" s="3"/>
      <c r="O1" s="3"/>
      <c r="P1" s="3"/>
      <c r="Q1" s="3"/>
      <c r="R1" s="3"/>
      <c r="W1" s="193"/>
      <c r="X1" s="194"/>
      <c r="Y1" s="228" t="s">
        <v>40</v>
      </c>
      <c r="Z1" s="228"/>
      <c r="AA1" s="228"/>
      <c r="AB1" s="228"/>
      <c r="AC1" s="228"/>
      <c r="AD1" s="228"/>
      <c r="AE1" s="228"/>
      <c r="AF1" s="229" t="s">
        <v>41</v>
      </c>
      <c r="AG1" s="229"/>
      <c r="AH1" s="229"/>
      <c r="AI1" s="229"/>
      <c r="AJ1" s="229"/>
      <c r="AK1" s="229"/>
      <c r="AL1" s="229"/>
      <c r="AM1" s="230" t="s">
        <v>42</v>
      </c>
      <c r="AN1" s="230"/>
      <c r="AO1" s="230"/>
      <c r="AP1" s="230"/>
      <c r="AQ1" s="230"/>
      <c r="AR1" s="230"/>
      <c r="AS1" s="230"/>
      <c r="AT1" s="231" t="s">
        <v>43</v>
      </c>
      <c r="AU1" s="231"/>
      <c r="AV1" s="231"/>
      <c r="AW1" s="231"/>
      <c r="AX1" s="231"/>
      <c r="AY1" s="231"/>
      <c r="AZ1" s="231"/>
      <c r="BA1" s="205" t="s">
        <v>44</v>
      </c>
      <c r="BB1" s="205"/>
      <c r="BC1" s="205"/>
      <c r="BD1" s="205"/>
      <c r="BE1" s="205"/>
      <c r="BF1" s="205"/>
      <c r="BG1" s="205"/>
      <c r="BH1" s="205"/>
      <c r="BI1" s="205"/>
      <c r="BJ1" s="205"/>
      <c r="BK1" s="205"/>
      <c r="BL1" s="205"/>
    </row>
    <row r="2" spans="1:65" s="140" customFormat="1" ht="38.25" x14ac:dyDescent="0.2">
      <c r="A2" s="142" t="s">
        <v>45</v>
      </c>
      <c r="B2" s="206" t="s">
        <v>46</v>
      </c>
      <c r="C2" s="207" t="s">
        <v>47</v>
      </c>
      <c r="D2" s="207" t="s">
        <v>48</v>
      </c>
      <c r="E2" s="207" t="s">
        <v>49</v>
      </c>
      <c r="F2" s="207" t="s">
        <v>50</v>
      </c>
      <c r="G2" s="207" t="s">
        <v>51</v>
      </c>
      <c r="H2" s="208" t="s">
        <v>52</v>
      </c>
      <c r="I2" s="209" t="s">
        <v>53</v>
      </c>
      <c r="J2" s="138" t="s">
        <v>11</v>
      </c>
      <c r="K2" s="138" t="s">
        <v>12</v>
      </c>
      <c r="L2" s="210" t="s">
        <v>34</v>
      </c>
      <c r="M2" s="139" t="s">
        <v>13</v>
      </c>
      <c r="N2" s="139" t="s">
        <v>14</v>
      </c>
      <c r="O2" s="139" t="s">
        <v>15</v>
      </c>
      <c r="P2" s="139" t="s">
        <v>16</v>
      </c>
      <c r="Q2" s="139" t="s">
        <v>17</v>
      </c>
      <c r="R2" s="139" t="s">
        <v>18</v>
      </c>
      <c r="S2" s="139" t="s">
        <v>19</v>
      </c>
      <c r="T2" s="139" t="s">
        <v>20</v>
      </c>
      <c r="U2" s="139" t="s">
        <v>198</v>
      </c>
      <c r="V2" s="139" t="s">
        <v>199</v>
      </c>
      <c r="W2" s="211" t="s">
        <v>54</v>
      </c>
      <c r="X2" s="211" t="s">
        <v>55</v>
      </c>
      <c r="Y2" s="143" t="s">
        <v>45</v>
      </c>
      <c r="Z2" s="144" t="s">
        <v>56</v>
      </c>
      <c r="AA2" s="166" t="s">
        <v>57</v>
      </c>
      <c r="AB2" s="166" t="s">
        <v>58</v>
      </c>
      <c r="AC2" s="166" t="s">
        <v>59</v>
      </c>
      <c r="AD2" s="166" t="s">
        <v>183</v>
      </c>
      <c r="AE2" s="166" t="s">
        <v>61</v>
      </c>
      <c r="AF2" s="145" t="s">
        <v>45</v>
      </c>
      <c r="AG2" s="146" t="s">
        <v>62</v>
      </c>
      <c r="AH2" s="146" t="s">
        <v>57</v>
      </c>
      <c r="AI2" s="146" t="s">
        <v>58</v>
      </c>
      <c r="AJ2" s="146" t="s">
        <v>59</v>
      </c>
      <c r="AK2" s="146" t="s">
        <v>60</v>
      </c>
      <c r="AL2" s="147" t="s">
        <v>61</v>
      </c>
      <c r="AM2" s="148" t="s">
        <v>45</v>
      </c>
      <c r="AN2" s="102" t="s">
        <v>63</v>
      </c>
      <c r="AO2" s="102" t="s">
        <v>57</v>
      </c>
      <c r="AP2" s="102" t="s">
        <v>58</v>
      </c>
      <c r="AQ2" s="102" t="s">
        <v>59</v>
      </c>
      <c r="AR2" s="102" t="s">
        <v>60</v>
      </c>
      <c r="AS2" s="103" t="s">
        <v>61</v>
      </c>
      <c r="AT2" s="91" t="s">
        <v>45</v>
      </c>
      <c r="AU2" s="149" t="s">
        <v>64</v>
      </c>
      <c r="AV2" s="149" t="s">
        <v>57</v>
      </c>
      <c r="AW2" s="149" t="s">
        <v>58</v>
      </c>
      <c r="AX2" s="149" t="s">
        <v>59</v>
      </c>
      <c r="AY2" s="149" t="s">
        <v>60</v>
      </c>
      <c r="AZ2" s="150" t="s">
        <v>61</v>
      </c>
      <c r="BA2" s="141" t="s">
        <v>26</v>
      </c>
      <c r="BB2" s="141" t="s">
        <v>65</v>
      </c>
      <c r="BC2" s="141" t="s">
        <v>14</v>
      </c>
      <c r="BD2" s="141" t="s">
        <v>15</v>
      </c>
      <c r="BE2" s="141" t="s">
        <v>66</v>
      </c>
      <c r="BF2" s="141" t="s">
        <v>16</v>
      </c>
      <c r="BG2" s="141" t="s">
        <v>17</v>
      </c>
      <c r="BH2" s="141" t="s">
        <v>67</v>
      </c>
      <c r="BI2" s="141" t="s">
        <v>18</v>
      </c>
      <c r="BJ2" s="141" t="s">
        <v>19</v>
      </c>
      <c r="BK2" s="141" t="s">
        <v>20</v>
      </c>
      <c r="BL2" s="151" t="s">
        <v>37</v>
      </c>
    </row>
    <row r="3" spans="1:65" x14ac:dyDescent="0.2">
      <c r="A3" s="37">
        <v>42285</v>
      </c>
      <c r="B3" s="170"/>
      <c r="C3" s="36">
        <v>13</v>
      </c>
      <c r="D3" s="36">
        <v>12</v>
      </c>
      <c r="E3" s="36">
        <v>8.1</v>
      </c>
      <c r="F3" s="71">
        <v>7.54</v>
      </c>
      <c r="G3" s="36">
        <v>60</v>
      </c>
      <c r="H3" s="71">
        <v>7.0000000000000007E-2</v>
      </c>
      <c r="I3" t="s">
        <v>105</v>
      </c>
      <c r="J3" s="1"/>
      <c r="K3" s="1"/>
      <c r="S3" s="1"/>
      <c r="T3" s="1"/>
      <c r="U3" s="1"/>
      <c r="V3" s="1"/>
      <c r="W3" s="1"/>
      <c r="X3" s="1"/>
      <c r="Y3" s="200"/>
      <c r="Z3" s="200"/>
      <c r="AA3" s="200"/>
      <c r="AB3" s="200"/>
      <c r="AC3" s="200"/>
      <c r="AD3" s="200"/>
      <c r="AE3" s="200"/>
      <c r="AF3" s="201"/>
      <c r="AG3" s="201"/>
      <c r="AH3" s="201"/>
      <c r="AI3" s="201"/>
      <c r="AJ3" s="201"/>
      <c r="AK3" s="201"/>
      <c r="AL3" s="201"/>
      <c r="AM3" s="202"/>
      <c r="AN3" s="202"/>
      <c r="AO3" s="202"/>
      <c r="AP3" s="202"/>
      <c r="AQ3" s="202"/>
      <c r="AR3" s="202"/>
      <c r="AS3" s="202"/>
      <c r="AT3" s="203"/>
      <c r="AU3" s="203"/>
      <c r="AV3" s="203"/>
      <c r="AW3" s="203"/>
      <c r="AX3" s="203"/>
      <c r="AY3" s="203"/>
      <c r="AZ3" s="203"/>
      <c r="BA3" s="204"/>
      <c r="BB3" s="204"/>
      <c r="BC3" s="204"/>
      <c r="BD3" s="204"/>
      <c r="BE3" s="204"/>
      <c r="BF3" s="204"/>
      <c r="BG3" s="204"/>
      <c r="BH3" s="204"/>
      <c r="BI3" s="204"/>
      <c r="BJ3" s="204"/>
      <c r="BK3" s="204"/>
      <c r="BL3" s="204" t="s">
        <v>200</v>
      </c>
    </row>
    <row r="4" spans="1:65" x14ac:dyDescent="0.2">
      <c r="A4" s="37">
        <v>42286</v>
      </c>
      <c r="B4" s="170"/>
      <c r="C4" s="36">
        <v>13</v>
      </c>
      <c r="D4" s="36">
        <v>12.2</v>
      </c>
      <c r="E4" s="36">
        <v>7.5</v>
      </c>
      <c r="F4" s="71">
        <v>7.41</v>
      </c>
      <c r="G4" s="36">
        <v>60</v>
      </c>
      <c r="H4" s="71">
        <v>7.0000000000000007E-2</v>
      </c>
      <c r="I4" t="s">
        <v>201</v>
      </c>
      <c r="J4" s="1"/>
      <c r="K4" s="1"/>
      <c r="L4" s="41"/>
      <c r="S4" s="1"/>
      <c r="T4" s="1"/>
      <c r="U4" s="1"/>
      <c r="V4" s="1"/>
      <c r="W4" s="1"/>
      <c r="X4" s="1"/>
      <c r="Y4" s="84"/>
      <c r="Z4" s="84"/>
      <c r="AA4" s="84"/>
      <c r="AB4" s="84"/>
      <c r="AC4" s="84"/>
      <c r="AD4" s="84"/>
      <c r="AE4" s="84"/>
      <c r="AF4" s="94"/>
      <c r="AG4" s="94"/>
      <c r="AH4" s="94"/>
      <c r="AI4" s="94"/>
      <c r="AJ4" s="94"/>
      <c r="AK4" s="94"/>
      <c r="AL4" s="94"/>
      <c r="AM4" s="92"/>
      <c r="AN4" s="92"/>
      <c r="AO4" s="92"/>
      <c r="AP4" s="92"/>
      <c r="AQ4" s="92"/>
      <c r="AR4" s="92"/>
      <c r="AS4" s="92"/>
      <c r="AT4" s="91"/>
      <c r="AU4" s="91"/>
      <c r="AV4" s="91"/>
      <c r="AW4" s="91"/>
      <c r="AX4" s="91"/>
      <c r="AY4" s="91"/>
      <c r="AZ4" s="91"/>
      <c r="BA4" s="88"/>
      <c r="BB4" s="88"/>
      <c r="BC4" s="88"/>
      <c r="BD4" s="88"/>
      <c r="BE4" s="88"/>
      <c r="BF4" s="88"/>
      <c r="BG4" s="88"/>
      <c r="BH4" s="88"/>
      <c r="BI4" s="88"/>
      <c r="BJ4" s="88"/>
      <c r="BK4" s="88"/>
      <c r="BL4" s="88" t="s">
        <v>202</v>
      </c>
    </row>
    <row r="5" spans="1:65" x14ac:dyDescent="0.2">
      <c r="A5" s="37">
        <v>42287</v>
      </c>
      <c r="B5" s="170"/>
      <c r="C5" s="36">
        <v>13</v>
      </c>
      <c r="D5" s="36">
        <v>12.9</v>
      </c>
      <c r="E5" s="36">
        <v>7.9</v>
      </c>
      <c r="F5" s="71">
        <v>6.72</v>
      </c>
      <c r="G5" s="36">
        <v>80</v>
      </c>
      <c r="H5" s="71">
        <v>0.06</v>
      </c>
      <c r="I5" t="s">
        <v>203</v>
      </c>
      <c r="J5" s="1"/>
      <c r="K5" s="1"/>
      <c r="L5" s="41"/>
      <c r="S5" s="1"/>
      <c r="T5" s="1"/>
      <c r="U5" s="1"/>
      <c r="V5" s="1"/>
      <c r="W5" s="1"/>
      <c r="X5" s="1"/>
      <c r="Y5" s="84"/>
      <c r="Z5" s="84"/>
      <c r="AA5" s="84"/>
      <c r="AB5" s="84"/>
      <c r="AC5" s="84"/>
      <c r="AD5" s="84"/>
      <c r="AE5" s="84"/>
      <c r="AF5" s="94"/>
      <c r="AG5" s="94"/>
      <c r="AH5" s="94"/>
      <c r="AI5" s="94"/>
      <c r="AJ5" s="94"/>
      <c r="AK5" s="94"/>
      <c r="AL5" s="94"/>
      <c r="AM5" s="92"/>
      <c r="AN5" s="92"/>
      <c r="AO5" s="92"/>
      <c r="AP5" s="92"/>
      <c r="AQ5" s="92"/>
      <c r="AR5" s="92"/>
      <c r="AS5" s="92"/>
      <c r="AT5" s="91"/>
      <c r="AU5" s="91"/>
      <c r="AV5" s="91"/>
      <c r="AW5" s="91"/>
      <c r="AX5" s="91"/>
      <c r="AY5" s="91"/>
      <c r="AZ5" s="91"/>
      <c r="BA5" s="88"/>
      <c r="BB5" s="88"/>
      <c r="BC5" s="88"/>
      <c r="BD5" s="88"/>
      <c r="BE5" s="88"/>
      <c r="BF5" s="88"/>
      <c r="BG5" s="88"/>
      <c r="BH5" s="88"/>
      <c r="BI5" s="88"/>
      <c r="BJ5" s="88"/>
      <c r="BK5" s="88"/>
      <c r="BL5" s="88" t="s">
        <v>204</v>
      </c>
    </row>
    <row r="6" spans="1:65" x14ac:dyDescent="0.2">
      <c r="A6" s="37">
        <v>42288</v>
      </c>
      <c r="B6" s="170"/>
      <c r="C6" s="36">
        <v>7</v>
      </c>
      <c r="D6" s="36">
        <v>10.3</v>
      </c>
      <c r="E6" s="36">
        <v>7.9</v>
      </c>
      <c r="F6" s="71">
        <v>8.19</v>
      </c>
      <c r="G6" s="36">
        <v>70</v>
      </c>
      <c r="H6" s="71">
        <v>0.1</v>
      </c>
      <c r="I6" t="s">
        <v>205</v>
      </c>
      <c r="J6" s="1"/>
      <c r="K6" s="1"/>
      <c r="L6" s="41"/>
      <c r="S6" s="1"/>
      <c r="T6" s="1"/>
      <c r="U6" s="1"/>
      <c r="V6" s="1"/>
      <c r="W6" s="1"/>
      <c r="X6" s="1"/>
      <c r="Y6" s="84"/>
      <c r="Z6" s="84"/>
      <c r="AA6" s="84"/>
      <c r="AB6" s="84"/>
      <c r="AC6" s="84"/>
      <c r="AD6" s="84"/>
      <c r="AE6" s="84"/>
      <c r="AF6" s="94"/>
      <c r="AG6" s="94"/>
      <c r="AH6" s="94"/>
      <c r="AI6" s="94"/>
      <c r="AJ6" s="94"/>
      <c r="AK6" s="94"/>
      <c r="AL6" s="94"/>
      <c r="AM6" s="92"/>
      <c r="AN6" s="92"/>
      <c r="AO6" s="92"/>
      <c r="AP6" s="92"/>
      <c r="AQ6" s="92"/>
      <c r="AR6" s="92"/>
      <c r="AS6" s="92"/>
      <c r="AT6" s="91"/>
      <c r="AU6" s="91"/>
      <c r="AV6" s="91"/>
      <c r="AW6" s="91"/>
      <c r="AX6" s="91"/>
      <c r="AY6" s="91"/>
      <c r="AZ6" s="91"/>
      <c r="BA6" s="88"/>
      <c r="BB6" s="88"/>
      <c r="BC6" s="88"/>
      <c r="BD6" s="88"/>
      <c r="BE6" s="88"/>
      <c r="BF6" s="88"/>
      <c r="BG6" s="88"/>
      <c r="BH6" s="88"/>
      <c r="BI6" s="88"/>
      <c r="BJ6" s="88"/>
      <c r="BK6" s="88"/>
      <c r="BL6" s="88" t="s">
        <v>206</v>
      </c>
    </row>
    <row r="7" spans="1:65" x14ac:dyDescent="0.2">
      <c r="A7" s="37">
        <v>42289</v>
      </c>
      <c r="B7" s="170"/>
      <c r="C7" s="36">
        <v>12</v>
      </c>
      <c r="D7" s="36">
        <v>11</v>
      </c>
      <c r="E7" s="36">
        <v>7.8</v>
      </c>
      <c r="F7" s="71">
        <v>8.07</v>
      </c>
      <c r="G7" s="36">
        <v>70</v>
      </c>
      <c r="H7" s="71">
        <v>0.1</v>
      </c>
      <c r="I7" t="s">
        <v>78</v>
      </c>
      <c r="J7" s="1"/>
      <c r="K7" s="1"/>
      <c r="L7" s="41"/>
      <c r="S7" s="1"/>
      <c r="T7" s="1"/>
      <c r="U7" s="1"/>
      <c r="V7" s="1"/>
      <c r="W7" s="1"/>
      <c r="X7" s="1"/>
      <c r="Y7" s="84"/>
      <c r="Z7" s="84"/>
      <c r="AA7" s="84"/>
      <c r="AB7" s="84"/>
      <c r="AC7" s="84"/>
      <c r="AD7" s="84"/>
      <c r="AE7" s="84"/>
      <c r="AF7" s="94"/>
      <c r="AG7" s="94"/>
      <c r="AH7" s="94"/>
      <c r="AI7" s="94"/>
      <c r="AJ7" s="94"/>
      <c r="AK7" s="94"/>
      <c r="AL7" s="94"/>
      <c r="AM7" s="92"/>
      <c r="AN7" s="92"/>
      <c r="AO7" s="92"/>
      <c r="AP7" s="92"/>
      <c r="AQ7" s="92"/>
      <c r="AR7" s="92"/>
      <c r="AS7" s="92"/>
      <c r="AT7" s="91"/>
      <c r="AU7" s="91"/>
      <c r="AV7" s="91"/>
      <c r="AW7" s="91"/>
      <c r="AX7" s="91"/>
      <c r="AY7" s="91"/>
      <c r="AZ7" s="91"/>
      <c r="BA7" s="88"/>
      <c r="BB7" s="88"/>
      <c r="BC7" s="88"/>
      <c r="BD7" s="88"/>
      <c r="BE7" s="88"/>
      <c r="BF7" s="88"/>
      <c r="BG7" s="88"/>
      <c r="BH7" s="88"/>
      <c r="BI7" s="88"/>
      <c r="BJ7" s="88"/>
      <c r="BK7" s="88"/>
      <c r="BL7" s="88" t="s">
        <v>207</v>
      </c>
    </row>
    <row r="8" spans="1:65" x14ac:dyDescent="0.2">
      <c r="A8" s="37">
        <v>42290</v>
      </c>
      <c r="B8" s="170"/>
      <c r="C8" s="36">
        <v>12</v>
      </c>
      <c r="D8" s="36">
        <v>10.4</v>
      </c>
      <c r="E8" s="36">
        <v>7.6</v>
      </c>
      <c r="F8" s="71">
        <v>8.39</v>
      </c>
      <c r="G8" s="36">
        <v>60</v>
      </c>
      <c r="H8" s="71">
        <v>0.1</v>
      </c>
      <c r="I8" t="s">
        <v>78</v>
      </c>
      <c r="J8" s="1"/>
      <c r="K8" s="1"/>
      <c r="L8" s="41"/>
      <c r="S8" s="1"/>
      <c r="T8" s="1"/>
      <c r="U8" s="1"/>
      <c r="V8" s="1"/>
      <c r="W8" s="1"/>
      <c r="X8" s="1"/>
      <c r="Y8" s="84"/>
      <c r="Z8" s="84"/>
      <c r="AA8" s="84"/>
      <c r="AB8" s="84"/>
      <c r="AC8" s="84"/>
      <c r="AD8" s="84"/>
      <c r="AE8" s="84"/>
      <c r="AF8" s="94"/>
      <c r="AG8" s="94"/>
      <c r="AH8" s="94"/>
      <c r="AI8" s="94"/>
      <c r="AJ8" s="94"/>
      <c r="AK8" s="94"/>
      <c r="AL8" s="94"/>
      <c r="AM8" s="92"/>
      <c r="AN8" s="92"/>
      <c r="AO8" s="92"/>
      <c r="AP8" s="92"/>
      <c r="AQ8" s="92"/>
      <c r="AR8" s="92"/>
      <c r="AS8" s="92"/>
      <c r="AT8" s="91"/>
      <c r="AU8" s="91"/>
      <c r="AV8" s="91"/>
      <c r="AW8" s="91"/>
      <c r="AX8" s="91"/>
      <c r="AY8" s="91"/>
      <c r="AZ8" s="91"/>
      <c r="BA8" s="88"/>
      <c r="BB8" s="88"/>
      <c r="BC8" s="88"/>
      <c r="BD8" s="88"/>
      <c r="BE8" s="88"/>
      <c r="BF8" s="88"/>
      <c r="BG8" s="88"/>
      <c r="BH8" s="88"/>
      <c r="BI8" s="88"/>
      <c r="BJ8" s="88"/>
      <c r="BK8" s="88"/>
      <c r="BL8" s="88" t="s">
        <v>208</v>
      </c>
    </row>
    <row r="9" spans="1:65" x14ac:dyDescent="0.2">
      <c r="A9" s="37">
        <v>42291</v>
      </c>
      <c r="B9" s="170"/>
      <c r="C9" s="36">
        <v>7</v>
      </c>
      <c r="D9" s="36">
        <v>8.6</v>
      </c>
      <c r="E9" s="36">
        <v>7.9</v>
      </c>
      <c r="F9" s="71">
        <v>8.64</v>
      </c>
      <c r="G9" s="36">
        <v>60</v>
      </c>
      <c r="H9" s="71">
        <v>0.09</v>
      </c>
      <c r="I9" t="s">
        <v>80</v>
      </c>
      <c r="J9" s="1"/>
      <c r="K9" s="1"/>
      <c r="L9" s="41"/>
      <c r="S9" s="1"/>
      <c r="T9" s="1"/>
      <c r="U9" s="1"/>
      <c r="V9" s="1"/>
      <c r="W9" s="1"/>
      <c r="X9" s="1"/>
      <c r="Y9" s="84"/>
      <c r="Z9" s="84"/>
      <c r="AA9" s="84"/>
      <c r="AB9" s="84"/>
      <c r="AC9" s="84"/>
      <c r="AD9" s="84"/>
      <c r="AE9" s="84"/>
      <c r="AF9" s="94"/>
      <c r="AG9" s="94"/>
      <c r="AH9" s="94"/>
      <c r="AI9" s="94"/>
      <c r="AJ9" s="94"/>
      <c r="AK9" s="94"/>
      <c r="AL9" s="94"/>
      <c r="AM9" s="92"/>
      <c r="AN9" s="92"/>
      <c r="AO9" s="92"/>
      <c r="AP9" s="92"/>
      <c r="AQ9" s="92"/>
      <c r="AR9" s="92"/>
      <c r="AS9" s="92"/>
      <c r="AT9" s="91"/>
      <c r="AU9" s="91"/>
      <c r="AV9" s="91"/>
      <c r="AW9" s="91"/>
      <c r="AX9" s="91"/>
      <c r="AY9" s="91"/>
      <c r="AZ9" s="91"/>
      <c r="BA9" s="88"/>
      <c r="BB9" s="88"/>
      <c r="BC9" s="88"/>
      <c r="BD9" s="88"/>
      <c r="BE9" s="88"/>
      <c r="BF9" s="88"/>
      <c r="BG9" s="88"/>
      <c r="BH9" s="88"/>
      <c r="BI9" s="88"/>
      <c r="BJ9" s="88"/>
      <c r="BK9" s="88"/>
      <c r="BL9" s="88" t="s">
        <v>209</v>
      </c>
    </row>
    <row r="10" spans="1:65" x14ac:dyDescent="0.2">
      <c r="A10" s="37">
        <v>42292</v>
      </c>
      <c r="B10" s="170"/>
      <c r="C10" s="36">
        <v>7</v>
      </c>
      <c r="D10" s="36">
        <v>8</v>
      </c>
      <c r="E10" s="36">
        <v>8.1</v>
      </c>
      <c r="F10" s="71">
        <v>8.5399999999999991</v>
      </c>
      <c r="G10" s="36">
        <v>60</v>
      </c>
      <c r="H10" s="71">
        <v>0.09</v>
      </c>
      <c r="I10" t="s">
        <v>210</v>
      </c>
      <c r="J10" s="1"/>
      <c r="K10" s="1"/>
      <c r="L10" s="41"/>
      <c r="S10" s="1"/>
      <c r="T10" s="1"/>
      <c r="U10" s="1"/>
      <c r="V10" s="1"/>
      <c r="W10" s="1"/>
      <c r="X10" s="1"/>
      <c r="Y10" s="84"/>
      <c r="Z10" s="84"/>
      <c r="AA10" s="84"/>
      <c r="AB10" s="84"/>
      <c r="AC10" s="84"/>
      <c r="AD10" s="84"/>
      <c r="AE10" s="84"/>
      <c r="AF10" s="94"/>
      <c r="AG10" s="94"/>
      <c r="AH10" s="94"/>
      <c r="AI10" s="94"/>
      <c r="AJ10" s="94"/>
      <c r="AK10" s="94"/>
      <c r="AL10" s="94"/>
      <c r="AM10" s="92"/>
      <c r="AN10" s="92"/>
      <c r="AO10" s="92"/>
      <c r="AP10" s="92"/>
      <c r="AQ10" s="92"/>
      <c r="AR10" s="92"/>
      <c r="AS10" s="92"/>
      <c r="AT10" s="91"/>
      <c r="AU10" s="91"/>
      <c r="AV10" s="91"/>
      <c r="AW10" s="91"/>
      <c r="AX10" s="91"/>
      <c r="AY10" s="91"/>
      <c r="AZ10" s="91"/>
      <c r="BA10" s="88"/>
      <c r="BB10" s="88"/>
      <c r="BC10" s="88"/>
      <c r="BD10" s="88"/>
      <c r="BE10" s="88"/>
      <c r="BF10" s="88"/>
      <c r="BG10" s="88"/>
      <c r="BH10" s="88"/>
      <c r="BI10" s="88"/>
      <c r="BJ10" s="88"/>
      <c r="BK10" s="88"/>
      <c r="BL10" s="176"/>
    </row>
    <row r="11" spans="1:65" x14ac:dyDescent="0.2">
      <c r="A11" s="37">
        <v>42293</v>
      </c>
      <c r="B11" s="170"/>
      <c r="C11" s="36">
        <v>7</v>
      </c>
      <c r="D11" s="36">
        <v>7.7</v>
      </c>
      <c r="E11" s="36">
        <v>8</v>
      </c>
      <c r="F11" s="71">
        <v>8.6300000000000008</v>
      </c>
      <c r="G11" s="36">
        <v>60</v>
      </c>
      <c r="H11" s="71">
        <v>0.09</v>
      </c>
      <c r="I11" t="s">
        <v>84</v>
      </c>
      <c r="J11" s="1"/>
      <c r="K11" s="1"/>
      <c r="L11" s="41"/>
      <c r="S11" s="1"/>
      <c r="T11" s="1"/>
      <c r="U11" s="1"/>
      <c r="V11" s="1"/>
      <c r="W11" s="1"/>
      <c r="X11" s="1"/>
      <c r="Y11" s="84"/>
      <c r="Z11" s="84"/>
      <c r="AA11" s="84"/>
      <c r="AB11" s="84"/>
      <c r="AC11" s="84"/>
      <c r="AD11" s="84"/>
      <c r="AE11" s="84"/>
      <c r="AF11" s="94"/>
      <c r="AG11" s="94"/>
      <c r="AH11" s="94"/>
      <c r="AI11" s="94"/>
      <c r="AJ11" s="94"/>
      <c r="AK11" s="94"/>
      <c r="AL11" s="94"/>
      <c r="AM11" s="92"/>
      <c r="AN11" s="92"/>
      <c r="AO11" s="92"/>
      <c r="AP11" s="92"/>
      <c r="AQ11" s="92"/>
      <c r="AR11" s="92"/>
      <c r="AS11" s="92"/>
      <c r="AT11" s="91"/>
      <c r="AU11" s="91"/>
      <c r="AV11" s="91"/>
      <c r="AW11" s="91"/>
      <c r="AX11" s="91"/>
      <c r="AY11" s="91"/>
      <c r="AZ11" s="91"/>
      <c r="BA11" s="88"/>
      <c r="BB11" s="88"/>
      <c r="BC11" s="88"/>
      <c r="BD11" s="88"/>
      <c r="BE11" s="88"/>
      <c r="BF11" s="88"/>
      <c r="BG11" s="88"/>
      <c r="BH11" s="88"/>
      <c r="BI11" s="88"/>
      <c r="BJ11" s="88"/>
      <c r="BK11" s="88"/>
      <c r="BL11" s="88" t="s">
        <v>211</v>
      </c>
    </row>
    <row r="12" spans="1:65" x14ac:dyDescent="0.2">
      <c r="A12" s="37">
        <v>42294</v>
      </c>
      <c r="B12" s="170"/>
      <c r="C12" s="36">
        <v>12</v>
      </c>
      <c r="D12" s="36">
        <v>9.6999999999999993</v>
      </c>
      <c r="E12" s="36">
        <v>7.9</v>
      </c>
      <c r="F12" s="71">
        <v>8.2100000000000009</v>
      </c>
      <c r="G12" s="36">
        <v>60</v>
      </c>
      <c r="H12" s="171"/>
      <c r="I12" t="s">
        <v>69</v>
      </c>
      <c r="J12" s="1"/>
      <c r="K12" s="1"/>
      <c r="L12" s="41"/>
      <c r="S12" s="1"/>
      <c r="T12" s="1"/>
      <c r="U12" s="1"/>
      <c r="V12" s="1"/>
      <c r="W12" s="1"/>
      <c r="X12" s="1"/>
      <c r="Y12" s="177"/>
      <c r="Z12" s="85"/>
      <c r="AA12" s="85"/>
      <c r="AB12" s="84"/>
      <c r="AC12" s="84"/>
      <c r="AD12" s="85"/>
      <c r="AE12" s="84"/>
      <c r="AF12" s="94"/>
      <c r="AG12" s="94"/>
      <c r="AH12" s="94"/>
      <c r="AI12" s="94"/>
      <c r="AJ12" s="94"/>
      <c r="AK12" s="94"/>
      <c r="AL12" s="94"/>
      <c r="AM12" s="92"/>
      <c r="AN12" s="92"/>
      <c r="AO12" s="92"/>
      <c r="AP12" s="92"/>
      <c r="AQ12" s="92"/>
      <c r="AR12" s="92"/>
      <c r="AS12" s="92"/>
      <c r="AT12" s="91"/>
      <c r="AU12" s="91"/>
      <c r="AV12" s="91"/>
      <c r="AW12" s="91"/>
      <c r="AX12" s="91"/>
      <c r="AY12" s="91"/>
      <c r="AZ12" s="91"/>
      <c r="BA12" s="88"/>
      <c r="BB12" s="88"/>
      <c r="BC12" s="88"/>
      <c r="BD12" s="88"/>
      <c r="BE12" s="88"/>
      <c r="BF12" s="88"/>
      <c r="BG12" s="88"/>
      <c r="BH12" s="88"/>
      <c r="BI12" s="88"/>
      <c r="BJ12" s="88"/>
      <c r="BK12" s="88"/>
      <c r="BL12" s="88" t="s">
        <v>212</v>
      </c>
    </row>
    <row r="13" spans="1:65" x14ac:dyDescent="0.2">
      <c r="A13" s="37">
        <v>42295</v>
      </c>
      <c r="B13" s="170"/>
      <c r="C13" s="36">
        <v>11</v>
      </c>
      <c r="D13" s="36">
        <v>10.5</v>
      </c>
      <c r="E13" s="36">
        <v>7.9</v>
      </c>
      <c r="F13" s="71">
        <v>8.07</v>
      </c>
      <c r="G13" s="36">
        <v>60</v>
      </c>
      <c r="H13" s="71">
        <v>0.08</v>
      </c>
      <c r="I13" t="s">
        <v>78</v>
      </c>
      <c r="J13" s="1"/>
      <c r="K13" s="1"/>
      <c r="L13" s="41"/>
      <c r="S13" s="1"/>
      <c r="T13" s="1"/>
      <c r="U13" s="1"/>
      <c r="V13" s="1"/>
      <c r="W13" s="1"/>
      <c r="X13" s="1"/>
      <c r="Y13" s="84"/>
      <c r="Z13" s="84"/>
      <c r="AA13" s="84"/>
      <c r="AB13" s="84"/>
      <c r="AC13" s="84"/>
      <c r="AD13" s="84"/>
      <c r="AE13" s="84"/>
      <c r="AF13" s="94"/>
      <c r="AG13" s="94"/>
      <c r="AH13" s="94"/>
      <c r="AI13" s="94"/>
      <c r="AJ13" s="94"/>
      <c r="AK13" s="94"/>
      <c r="AL13" s="94"/>
      <c r="AM13" s="92"/>
      <c r="AN13" s="92"/>
      <c r="AO13" s="92"/>
      <c r="AP13" s="92"/>
      <c r="AQ13" s="92"/>
      <c r="AR13" s="92"/>
      <c r="AS13" s="92"/>
      <c r="AT13" s="91"/>
      <c r="AU13" s="91"/>
      <c r="AV13" s="91"/>
      <c r="AW13" s="91"/>
      <c r="AX13" s="91"/>
      <c r="AY13" s="91"/>
      <c r="AZ13" s="91"/>
      <c r="BA13" s="88"/>
      <c r="BB13" s="88"/>
      <c r="BC13" s="88"/>
      <c r="BD13" s="88"/>
      <c r="BE13" s="88"/>
      <c r="BF13" s="88"/>
      <c r="BG13" s="88"/>
      <c r="BH13" s="88"/>
      <c r="BI13" s="88"/>
      <c r="BJ13" s="88"/>
      <c r="BK13" s="88"/>
      <c r="BL13" s="88" t="s">
        <v>213</v>
      </c>
    </row>
    <row r="14" spans="1:65" x14ac:dyDescent="0.2">
      <c r="A14" s="37">
        <v>42296</v>
      </c>
      <c r="B14" s="170"/>
      <c r="C14" s="36">
        <v>12</v>
      </c>
      <c r="D14" s="36">
        <v>11.2</v>
      </c>
      <c r="E14" s="36">
        <v>7.9</v>
      </c>
      <c r="F14" s="71">
        <v>7.77</v>
      </c>
      <c r="G14" s="36">
        <v>60</v>
      </c>
      <c r="H14" s="71">
        <v>0.09</v>
      </c>
      <c r="I14" t="s">
        <v>73</v>
      </c>
      <c r="J14" s="1"/>
      <c r="K14" s="1"/>
      <c r="L14" s="41"/>
      <c r="S14" s="1"/>
      <c r="T14" s="1"/>
      <c r="U14" s="1"/>
      <c r="V14" s="1"/>
      <c r="W14" s="1"/>
      <c r="X14" s="1"/>
      <c r="Y14" s="84"/>
      <c r="Z14" s="84"/>
      <c r="AA14" s="84"/>
      <c r="AB14" s="84"/>
      <c r="AC14" s="84"/>
      <c r="AD14" s="84"/>
      <c r="AE14" s="84"/>
      <c r="AF14" s="94"/>
      <c r="AG14" s="94"/>
      <c r="AH14" s="94"/>
      <c r="AI14" s="94"/>
      <c r="AJ14" s="94"/>
      <c r="AK14" s="94"/>
      <c r="AL14" s="94"/>
      <c r="AM14" s="92"/>
      <c r="AN14" s="92"/>
      <c r="AO14" s="92"/>
      <c r="AP14" s="92"/>
      <c r="AQ14" s="92"/>
      <c r="AR14" s="92"/>
      <c r="AS14" s="92"/>
      <c r="AT14" s="91"/>
      <c r="AU14" s="91"/>
      <c r="AV14" s="91"/>
      <c r="AW14" s="91"/>
      <c r="AX14" s="91"/>
      <c r="AY14" s="91"/>
      <c r="AZ14" s="91"/>
      <c r="BA14" s="88"/>
      <c r="BB14" s="88"/>
      <c r="BC14" s="88"/>
      <c r="BD14" s="88"/>
      <c r="BE14" s="88"/>
      <c r="BF14" s="88"/>
      <c r="BG14" s="88"/>
      <c r="BH14" s="88"/>
      <c r="BI14" s="88"/>
      <c r="BJ14" s="88"/>
      <c r="BK14" s="88"/>
      <c r="BL14" s="88" t="s">
        <v>214</v>
      </c>
      <c r="BM14" s="195"/>
    </row>
    <row r="15" spans="1:65" x14ac:dyDescent="0.2">
      <c r="A15" s="37">
        <v>42297</v>
      </c>
      <c r="B15" s="137">
        <v>0.54166666666666663</v>
      </c>
      <c r="C15" s="36">
        <v>12</v>
      </c>
      <c r="D15" s="36">
        <v>10.9</v>
      </c>
      <c r="E15" s="36">
        <v>8</v>
      </c>
      <c r="F15" s="71">
        <v>8.42</v>
      </c>
      <c r="G15" s="36">
        <v>60</v>
      </c>
      <c r="H15" s="71">
        <v>0.1</v>
      </c>
      <c r="I15" t="s">
        <v>215</v>
      </c>
      <c r="J15" s="1"/>
      <c r="K15" s="1"/>
      <c r="L15" s="41"/>
      <c r="S15" s="1"/>
      <c r="T15" s="1"/>
      <c r="U15" s="1"/>
      <c r="V15" s="1"/>
      <c r="W15" s="1"/>
      <c r="X15" s="1"/>
      <c r="Y15" s="84"/>
      <c r="Z15" s="84"/>
      <c r="AA15" s="84"/>
      <c r="AB15" s="84"/>
      <c r="AC15" s="84"/>
      <c r="AD15" s="84"/>
      <c r="AE15" s="84"/>
      <c r="AF15" s="94"/>
      <c r="AG15" s="94"/>
      <c r="AH15" s="94"/>
      <c r="AI15" s="94"/>
      <c r="AJ15" s="94"/>
      <c r="AK15" s="94"/>
      <c r="AL15" s="94"/>
      <c r="AM15" s="92"/>
      <c r="AN15" s="92"/>
      <c r="AO15" s="92"/>
      <c r="AP15" s="92"/>
      <c r="AQ15" s="92"/>
      <c r="AR15" s="92"/>
      <c r="AS15" s="92"/>
      <c r="AT15" s="91"/>
      <c r="AU15" s="91"/>
      <c r="AV15" s="91"/>
      <c r="AW15" s="91"/>
      <c r="AX15" s="91"/>
      <c r="AY15" s="91"/>
      <c r="AZ15" s="91"/>
      <c r="BA15" s="90"/>
      <c r="BB15" s="88"/>
      <c r="BC15" s="88"/>
      <c r="BD15" s="88"/>
      <c r="BE15" s="88"/>
      <c r="BF15" s="88"/>
      <c r="BG15" s="88"/>
      <c r="BH15" s="88"/>
      <c r="BI15" s="88"/>
      <c r="BJ15" s="88"/>
      <c r="BK15" s="88"/>
      <c r="BL15" s="88" t="s">
        <v>216</v>
      </c>
    </row>
    <row r="16" spans="1:65" x14ac:dyDescent="0.2">
      <c r="A16" s="37">
        <v>42298</v>
      </c>
      <c r="B16" s="137">
        <v>0.3125</v>
      </c>
      <c r="C16" s="36">
        <v>12</v>
      </c>
      <c r="D16" s="36">
        <v>9.8000000000000007</v>
      </c>
      <c r="E16" s="36">
        <v>8</v>
      </c>
      <c r="F16" s="71">
        <v>8.27</v>
      </c>
      <c r="G16" s="36">
        <v>60</v>
      </c>
      <c r="H16" s="71">
        <v>0.1</v>
      </c>
      <c r="I16" t="s">
        <v>73</v>
      </c>
      <c r="J16" s="1"/>
      <c r="K16" s="1"/>
      <c r="L16" s="41"/>
      <c r="S16" s="1"/>
      <c r="T16" s="1"/>
      <c r="U16" s="1"/>
      <c r="V16" s="1"/>
      <c r="W16" s="1"/>
      <c r="X16" s="1"/>
      <c r="Y16" s="84"/>
      <c r="Z16" s="84"/>
      <c r="AA16" s="84"/>
      <c r="AB16" s="84"/>
      <c r="AC16" s="84"/>
      <c r="AD16" s="84"/>
      <c r="AE16" s="84"/>
      <c r="AF16" s="94"/>
      <c r="AG16" s="94"/>
      <c r="AH16" s="94"/>
      <c r="AI16" s="94"/>
      <c r="AJ16" s="94"/>
      <c r="AK16" s="94"/>
      <c r="AL16" s="94"/>
      <c r="AM16" s="92"/>
      <c r="AN16" s="92"/>
      <c r="AO16" s="92"/>
      <c r="AP16" s="92"/>
      <c r="AQ16" s="92"/>
      <c r="AR16" s="92"/>
      <c r="AS16" s="92"/>
      <c r="AT16" s="91"/>
      <c r="AU16" s="91"/>
      <c r="AV16" s="91"/>
      <c r="AW16" s="91"/>
      <c r="AX16" s="91"/>
      <c r="AY16" s="91"/>
      <c r="AZ16" s="91"/>
      <c r="BA16" s="88"/>
      <c r="BB16" s="88"/>
      <c r="BC16" s="88"/>
      <c r="BD16" s="88"/>
      <c r="BE16" s="88"/>
      <c r="BF16" s="88"/>
      <c r="BG16" s="88"/>
      <c r="BH16" s="88"/>
      <c r="BI16" s="88"/>
      <c r="BJ16" s="88"/>
      <c r="BK16" s="88"/>
      <c r="BL16" s="88" t="s">
        <v>217</v>
      </c>
    </row>
    <row r="17" spans="1:65" x14ac:dyDescent="0.2">
      <c r="A17" s="37">
        <v>42299</v>
      </c>
      <c r="B17" s="170"/>
      <c r="C17" s="36">
        <v>8</v>
      </c>
      <c r="D17" s="36">
        <v>8.9</v>
      </c>
      <c r="E17" s="36">
        <v>8</v>
      </c>
      <c r="F17" s="71">
        <v>8.4499999999999993</v>
      </c>
      <c r="G17" s="36">
        <v>60</v>
      </c>
      <c r="H17" s="71">
        <v>0.1</v>
      </c>
      <c r="I17" t="s">
        <v>99</v>
      </c>
      <c r="J17" s="1"/>
      <c r="K17" s="1"/>
      <c r="L17" s="41"/>
      <c r="S17" s="1"/>
      <c r="T17" s="1"/>
      <c r="U17" s="1"/>
      <c r="V17" s="1"/>
      <c r="W17" s="1"/>
      <c r="X17" s="1"/>
      <c r="Y17" s="84"/>
      <c r="Z17" s="84"/>
      <c r="AA17" s="84"/>
      <c r="AB17" s="84"/>
      <c r="AC17" s="84"/>
      <c r="AD17" s="84"/>
      <c r="AE17" s="84"/>
      <c r="AF17" s="94"/>
      <c r="AG17" s="94"/>
      <c r="AH17" s="94"/>
      <c r="AI17" s="94"/>
      <c r="AJ17" s="94"/>
      <c r="AK17" s="94"/>
      <c r="AL17" s="94"/>
      <c r="AM17" s="92"/>
      <c r="AN17" s="92"/>
      <c r="AO17" s="92"/>
      <c r="AP17" s="92"/>
      <c r="AQ17" s="92"/>
      <c r="AR17" s="92"/>
      <c r="AS17" s="92"/>
      <c r="AT17" s="91"/>
      <c r="AU17" s="91"/>
      <c r="AV17" s="91"/>
      <c r="AW17" s="91"/>
      <c r="AX17" s="91"/>
      <c r="AY17" s="91"/>
      <c r="AZ17" s="91"/>
      <c r="BA17" s="90"/>
      <c r="BB17" s="88"/>
      <c r="BC17" s="88"/>
      <c r="BD17" s="88"/>
      <c r="BE17" s="88"/>
      <c r="BF17" s="88"/>
      <c r="BG17" s="88"/>
      <c r="BH17" s="88"/>
      <c r="BI17" s="88"/>
      <c r="BJ17" s="88"/>
      <c r="BK17" s="88"/>
      <c r="BL17" s="176"/>
    </row>
    <row r="18" spans="1:65" x14ac:dyDescent="0.2">
      <c r="A18" s="37">
        <v>42300</v>
      </c>
      <c r="B18" s="170"/>
      <c r="C18" s="36">
        <v>8</v>
      </c>
      <c r="D18" s="36">
        <v>9.6</v>
      </c>
      <c r="E18" s="36">
        <v>8</v>
      </c>
      <c r="F18" s="71">
        <v>8.5</v>
      </c>
      <c r="G18" s="36">
        <v>60</v>
      </c>
      <c r="H18" s="71">
        <v>0.08</v>
      </c>
      <c r="I18" t="s">
        <v>100</v>
      </c>
      <c r="J18" s="1"/>
      <c r="K18" s="1"/>
      <c r="L18" s="41"/>
      <c r="S18" s="1"/>
      <c r="T18" s="1"/>
      <c r="U18" s="1"/>
      <c r="V18" s="1"/>
      <c r="W18" s="1"/>
      <c r="X18" s="1"/>
      <c r="Y18" s="177"/>
      <c r="Z18" s="84"/>
      <c r="AA18" s="84"/>
      <c r="AB18" s="84"/>
      <c r="AC18" s="84"/>
      <c r="AD18" s="84"/>
      <c r="AE18" s="84"/>
      <c r="AF18" s="94"/>
      <c r="AG18" s="94"/>
      <c r="AH18" s="94"/>
      <c r="AI18" s="94"/>
      <c r="AJ18" s="94"/>
      <c r="AK18" s="94"/>
      <c r="AL18" s="94"/>
      <c r="AM18" s="92"/>
      <c r="AN18" s="92"/>
      <c r="AO18" s="92"/>
      <c r="AP18" s="92"/>
      <c r="AQ18" s="92"/>
      <c r="AR18" s="92"/>
      <c r="AS18" s="92"/>
      <c r="AT18" s="91"/>
      <c r="AU18" s="91"/>
      <c r="AV18" s="91"/>
      <c r="AW18" s="91"/>
      <c r="AX18" s="91"/>
      <c r="AY18" s="91"/>
      <c r="AZ18" s="91"/>
      <c r="BA18" s="88"/>
      <c r="BB18" s="88"/>
      <c r="BC18" s="88"/>
      <c r="BD18" s="88"/>
      <c r="BE18" s="88"/>
      <c r="BF18" s="88"/>
      <c r="BG18" s="88"/>
      <c r="BH18" s="88"/>
      <c r="BI18" s="88"/>
      <c r="BJ18" s="88"/>
      <c r="BK18" s="88"/>
      <c r="BL18" s="88" t="s">
        <v>218</v>
      </c>
    </row>
    <row r="19" spans="1:65" x14ac:dyDescent="0.2">
      <c r="A19" s="37">
        <v>42301</v>
      </c>
      <c r="B19" s="170"/>
      <c r="C19" s="36">
        <v>5</v>
      </c>
      <c r="D19" s="36">
        <v>7.5</v>
      </c>
      <c r="E19" s="36">
        <v>8.1999999999999993</v>
      </c>
      <c r="F19" s="71">
        <v>8.69</v>
      </c>
      <c r="G19" s="36">
        <v>60</v>
      </c>
      <c r="H19" s="71">
        <v>0.08</v>
      </c>
      <c r="I19" t="s">
        <v>96</v>
      </c>
      <c r="J19" s="1"/>
      <c r="K19" s="1"/>
      <c r="L19" s="41"/>
      <c r="S19" s="1"/>
      <c r="T19" s="1"/>
      <c r="U19" s="1"/>
      <c r="V19" s="1"/>
      <c r="W19" s="1"/>
      <c r="X19" s="1"/>
      <c r="Y19" s="84"/>
      <c r="Z19" s="84"/>
      <c r="AA19" s="84"/>
      <c r="AB19" s="84"/>
      <c r="AC19" s="84"/>
      <c r="AD19" s="84"/>
      <c r="AE19" s="84"/>
      <c r="AF19" s="94"/>
      <c r="AG19" s="94"/>
      <c r="AH19" s="94"/>
      <c r="AI19" s="94"/>
      <c r="AJ19" s="94"/>
      <c r="AK19" s="94"/>
      <c r="AL19" s="94"/>
      <c r="AM19" s="92"/>
      <c r="AN19" s="92"/>
      <c r="AO19" s="92"/>
      <c r="AP19" s="92"/>
      <c r="AQ19" s="92"/>
      <c r="AR19" s="92"/>
      <c r="AS19" s="92"/>
      <c r="AT19" s="91"/>
      <c r="AU19" s="91"/>
      <c r="AV19" s="91"/>
      <c r="AW19" s="91"/>
      <c r="AX19" s="91"/>
      <c r="AY19" s="91"/>
      <c r="AZ19" s="91"/>
      <c r="BA19" s="88"/>
      <c r="BB19" s="88"/>
      <c r="BC19" s="88"/>
      <c r="BD19" s="88"/>
      <c r="BE19" s="88"/>
      <c r="BF19" s="88"/>
      <c r="BG19" s="88"/>
      <c r="BH19" s="88"/>
      <c r="BI19" s="88"/>
      <c r="BJ19" s="88"/>
      <c r="BK19" s="88"/>
      <c r="BL19" s="88" t="s">
        <v>219</v>
      </c>
    </row>
    <row r="20" spans="1:65" x14ac:dyDescent="0.2">
      <c r="A20" s="37">
        <v>42302</v>
      </c>
      <c r="B20" s="170"/>
      <c r="C20" s="36">
        <v>8</v>
      </c>
      <c r="D20" s="36">
        <v>8.3000000000000007</v>
      </c>
      <c r="E20" s="36">
        <v>8.1999999999999993</v>
      </c>
      <c r="F20" s="71">
        <v>8.69</v>
      </c>
      <c r="G20" s="36">
        <v>60</v>
      </c>
      <c r="H20" s="71">
        <v>0.09</v>
      </c>
      <c r="I20" t="s">
        <v>220</v>
      </c>
      <c r="J20" s="1"/>
      <c r="K20"/>
      <c r="L20" s="41"/>
      <c r="S20" s="1"/>
      <c r="T20" s="1"/>
      <c r="U20" s="1"/>
      <c r="V20" s="1"/>
      <c r="W20" s="1"/>
      <c r="X20" s="1"/>
      <c r="Y20" s="84"/>
      <c r="Z20" s="84"/>
      <c r="AA20" s="84"/>
      <c r="AB20" s="84"/>
      <c r="AC20" s="84"/>
      <c r="AD20" s="84"/>
      <c r="AE20" s="84"/>
      <c r="AF20" s="94"/>
      <c r="AG20" s="94"/>
      <c r="AH20" s="94"/>
      <c r="AI20" s="94"/>
      <c r="AJ20" s="94"/>
      <c r="AK20" s="94"/>
      <c r="AL20" s="94"/>
      <c r="AM20" s="92"/>
      <c r="AN20" s="92"/>
      <c r="AO20" s="92"/>
      <c r="AP20" s="92"/>
      <c r="AQ20" s="92"/>
      <c r="AR20" s="92"/>
      <c r="AS20" s="92"/>
      <c r="AT20" s="91"/>
      <c r="AU20" s="91"/>
      <c r="AV20" s="91"/>
      <c r="AW20" s="91"/>
      <c r="AX20" s="91"/>
      <c r="AY20" s="91"/>
      <c r="AZ20" s="91"/>
      <c r="BA20" s="88"/>
      <c r="BB20" s="88"/>
      <c r="BC20" s="88"/>
      <c r="BD20" s="88"/>
      <c r="BE20" s="88"/>
      <c r="BF20" s="88"/>
      <c r="BG20" s="88"/>
      <c r="BH20" s="88"/>
      <c r="BI20" s="88"/>
      <c r="BJ20" s="88"/>
      <c r="BK20" s="88"/>
      <c r="BL20" s="88" t="s">
        <v>221</v>
      </c>
    </row>
    <row r="21" spans="1:65" x14ac:dyDescent="0.2">
      <c r="A21" s="37">
        <v>42303</v>
      </c>
      <c r="B21" s="170"/>
      <c r="C21" s="36">
        <v>9</v>
      </c>
      <c r="D21" s="36">
        <v>9.1</v>
      </c>
      <c r="E21" s="36">
        <v>8.3000000000000007</v>
      </c>
      <c r="F21" s="71">
        <v>8.1300000000000008</v>
      </c>
      <c r="G21" s="36">
        <v>60</v>
      </c>
      <c r="H21" s="71">
        <v>0.09</v>
      </c>
      <c r="I21" t="s">
        <v>215</v>
      </c>
      <c r="J21" s="1"/>
      <c r="K21" s="1"/>
      <c r="L21" s="41"/>
      <c r="S21" s="1"/>
      <c r="T21" s="1"/>
      <c r="U21" s="1"/>
      <c r="V21" s="1"/>
      <c r="W21" s="1"/>
      <c r="X21" s="1"/>
      <c r="Y21" s="84"/>
      <c r="Z21" s="84"/>
      <c r="AA21" s="84"/>
      <c r="AB21" s="84"/>
      <c r="AC21" s="84"/>
      <c r="AD21" s="84"/>
      <c r="AE21" s="84"/>
      <c r="AF21" s="94"/>
      <c r="AG21" s="94"/>
      <c r="AH21" s="94"/>
      <c r="AI21" s="94"/>
      <c r="AJ21" s="94"/>
      <c r="AK21" s="94"/>
      <c r="AL21" s="94"/>
      <c r="AM21" s="92"/>
      <c r="AN21" s="92"/>
      <c r="AO21" s="92"/>
      <c r="AP21" s="92"/>
      <c r="AQ21" s="92"/>
      <c r="AR21" s="92"/>
      <c r="AS21" s="92"/>
      <c r="AT21" s="91"/>
      <c r="AU21" s="91"/>
      <c r="AV21" s="91"/>
      <c r="AW21" s="91"/>
      <c r="AX21" s="91"/>
      <c r="AY21" s="91"/>
      <c r="AZ21" s="91"/>
      <c r="BA21" s="88"/>
      <c r="BB21" s="88"/>
      <c r="BC21" s="88"/>
      <c r="BD21" s="88"/>
      <c r="BE21" s="88"/>
      <c r="BF21" s="88"/>
      <c r="BG21" s="88"/>
      <c r="BH21" s="88"/>
      <c r="BI21" s="88"/>
      <c r="BJ21" s="88"/>
      <c r="BK21" s="88"/>
      <c r="BL21" s="88" t="s">
        <v>221</v>
      </c>
      <c r="BM21" s="195"/>
    </row>
    <row r="22" spans="1:65" x14ac:dyDescent="0.2">
      <c r="A22" s="37">
        <v>42304</v>
      </c>
      <c r="B22" s="170"/>
      <c r="C22" s="36">
        <v>12</v>
      </c>
      <c r="D22" s="36">
        <v>11.4</v>
      </c>
      <c r="E22" s="36">
        <v>8.1999999999999993</v>
      </c>
      <c r="F22" s="71">
        <v>7.99</v>
      </c>
      <c r="G22" s="36">
        <v>80</v>
      </c>
      <c r="H22" s="71">
        <v>0.09</v>
      </c>
      <c r="I22" t="s">
        <v>100</v>
      </c>
      <c r="J22" s="1"/>
      <c r="K22" s="1"/>
      <c r="L22" s="41"/>
      <c r="S22" s="1"/>
      <c r="T22" s="1"/>
      <c r="U22" s="1"/>
      <c r="V22" s="1"/>
      <c r="W22" s="1"/>
      <c r="X22" s="1"/>
      <c r="Y22" s="84"/>
      <c r="Z22" s="84"/>
      <c r="AA22" s="84"/>
      <c r="AB22" s="84"/>
      <c r="AC22" s="84"/>
      <c r="AD22" s="84"/>
      <c r="AE22" s="84"/>
      <c r="AF22" s="94"/>
      <c r="AG22" s="94"/>
      <c r="AH22" s="94"/>
      <c r="AI22" s="94"/>
      <c r="AJ22" s="94"/>
      <c r="AK22" s="94"/>
      <c r="AL22" s="94"/>
      <c r="AM22" s="92"/>
      <c r="AN22" s="92"/>
      <c r="AO22" s="92"/>
      <c r="AP22" s="92"/>
      <c r="AQ22" s="92"/>
      <c r="AR22" s="92"/>
      <c r="AS22" s="92"/>
      <c r="AT22" s="91"/>
      <c r="AU22" s="91"/>
      <c r="AV22" s="91"/>
      <c r="AW22" s="91"/>
      <c r="AX22" s="91"/>
      <c r="AY22" s="91"/>
      <c r="AZ22" s="91"/>
      <c r="BA22" s="88"/>
      <c r="BB22" s="88"/>
      <c r="BC22" s="88"/>
      <c r="BD22" s="88"/>
      <c r="BE22" s="88"/>
      <c r="BF22" s="88"/>
      <c r="BG22" s="88"/>
      <c r="BH22" s="88"/>
      <c r="BI22" s="88"/>
      <c r="BJ22" s="88"/>
      <c r="BK22" s="88"/>
      <c r="BL22" s="88" t="s">
        <v>221</v>
      </c>
    </row>
    <row r="23" spans="1:65" x14ac:dyDescent="0.2">
      <c r="A23" s="37">
        <v>42305</v>
      </c>
      <c r="B23" s="170"/>
      <c r="C23" s="36">
        <v>11</v>
      </c>
      <c r="D23" s="36">
        <v>10.4</v>
      </c>
      <c r="E23" s="36">
        <v>8.1999999999999993</v>
      </c>
      <c r="F23" s="71">
        <v>5.97</v>
      </c>
      <c r="G23" s="36">
        <v>60</v>
      </c>
      <c r="H23" s="71">
        <v>0.08</v>
      </c>
      <c r="I23" t="s">
        <v>222</v>
      </c>
      <c r="J23" s="1"/>
      <c r="K23" s="1"/>
      <c r="L23" s="41"/>
      <c r="S23" s="1"/>
      <c r="T23" s="1"/>
      <c r="U23" s="1"/>
      <c r="V23" s="1"/>
      <c r="W23" s="1"/>
      <c r="X23" s="1"/>
      <c r="Y23" s="84"/>
      <c r="Z23" s="84"/>
      <c r="AA23" s="84"/>
      <c r="AB23" s="84"/>
      <c r="AC23" s="84"/>
      <c r="AD23" s="84"/>
      <c r="AE23" s="84"/>
      <c r="AF23" s="94"/>
      <c r="AG23" s="94"/>
      <c r="AH23" s="94"/>
      <c r="AI23" s="94"/>
      <c r="AJ23" s="94"/>
      <c r="AK23" s="94"/>
      <c r="AL23" s="94"/>
      <c r="AM23" s="92"/>
      <c r="AN23" s="92"/>
      <c r="AO23" s="92"/>
      <c r="AP23" s="92"/>
      <c r="AQ23" s="92"/>
      <c r="AR23" s="92"/>
      <c r="AS23" s="92"/>
      <c r="AT23" s="91"/>
      <c r="AU23" s="91"/>
      <c r="AV23" s="91"/>
      <c r="AW23" s="91"/>
      <c r="AX23" s="91"/>
      <c r="AY23" s="91"/>
      <c r="AZ23" s="91"/>
      <c r="BA23" s="88"/>
      <c r="BB23" s="88"/>
      <c r="BC23" s="88"/>
      <c r="BD23" s="88"/>
      <c r="BE23" s="88"/>
      <c r="BF23" s="88"/>
      <c r="BG23" s="88"/>
      <c r="BH23" s="88"/>
      <c r="BI23" s="88"/>
      <c r="BJ23" s="88"/>
      <c r="BK23" s="88"/>
      <c r="BL23" s="88" t="s">
        <v>221</v>
      </c>
    </row>
    <row r="24" spans="1:65" x14ac:dyDescent="0.2">
      <c r="A24" s="37">
        <v>42306</v>
      </c>
      <c r="B24" s="170"/>
      <c r="C24" s="36">
        <v>11</v>
      </c>
      <c r="D24" s="36">
        <v>10.4</v>
      </c>
      <c r="E24" s="36">
        <v>8.5</v>
      </c>
      <c r="F24" s="71">
        <v>7.19</v>
      </c>
      <c r="G24" s="36">
        <v>60</v>
      </c>
      <c r="H24" s="71">
        <v>0.09</v>
      </c>
      <c r="I24" t="s">
        <v>223</v>
      </c>
      <c r="J24" s="1"/>
      <c r="K24" s="1"/>
      <c r="L24"/>
      <c r="S24" s="1"/>
      <c r="T24" s="1"/>
      <c r="U24" s="1"/>
      <c r="V24" s="1"/>
      <c r="W24" s="1"/>
      <c r="X24" s="1"/>
      <c r="Y24" s="84"/>
      <c r="Z24" s="84"/>
      <c r="AA24" s="84"/>
      <c r="AB24" s="84"/>
      <c r="AC24" s="84"/>
      <c r="AD24" s="84"/>
      <c r="AE24" s="84"/>
      <c r="AF24" s="94"/>
      <c r="AG24" s="94"/>
      <c r="AH24" s="94"/>
      <c r="AI24" s="94"/>
      <c r="AJ24" s="94"/>
      <c r="AK24" s="94"/>
      <c r="AL24" s="94"/>
      <c r="AM24" s="92"/>
      <c r="AN24" s="92"/>
      <c r="AO24" s="92"/>
      <c r="AP24" s="92"/>
      <c r="AQ24" s="92"/>
      <c r="AR24" s="92"/>
      <c r="AS24" s="92"/>
      <c r="AT24" s="91"/>
      <c r="AU24" s="91"/>
      <c r="AV24" s="91"/>
      <c r="AW24" s="91"/>
      <c r="AX24" s="91"/>
      <c r="AY24" s="91"/>
      <c r="AZ24" s="91"/>
      <c r="BA24" s="88"/>
      <c r="BB24" s="88"/>
      <c r="BC24" s="88"/>
      <c r="BD24" s="88"/>
      <c r="BE24" s="88"/>
      <c r="BF24" s="88"/>
      <c r="BG24" s="88"/>
      <c r="BH24" s="88"/>
      <c r="BI24" s="88"/>
      <c r="BJ24" s="88"/>
      <c r="BK24" s="88"/>
      <c r="BL24" s="88" t="s">
        <v>221</v>
      </c>
    </row>
    <row r="25" spans="1:65" x14ac:dyDescent="0.2">
      <c r="A25" s="37">
        <v>42307</v>
      </c>
      <c r="B25" s="137">
        <v>0.33333333333333331</v>
      </c>
      <c r="C25" s="36">
        <v>11</v>
      </c>
      <c r="D25" s="36">
        <v>10.6</v>
      </c>
      <c r="E25" s="36">
        <v>8.4</v>
      </c>
      <c r="F25" s="71">
        <v>7.27</v>
      </c>
      <c r="G25" s="36">
        <v>60</v>
      </c>
      <c r="H25" s="71">
        <v>0.1</v>
      </c>
      <c r="I25" t="s">
        <v>73</v>
      </c>
      <c r="J25" s="1"/>
      <c r="K25" s="1"/>
      <c r="L25" s="41"/>
      <c r="S25" s="1"/>
      <c r="T25" s="1"/>
      <c r="U25" s="1"/>
      <c r="V25" s="1"/>
      <c r="W25" s="1"/>
      <c r="X25" s="1"/>
      <c r="Y25" s="84"/>
      <c r="Z25" s="84"/>
      <c r="AA25" s="84"/>
      <c r="AB25" s="84"/>
      <c r="AC25" s="84"/>
      <c r="AD25" s="84"/>
      <c r="AE25" s="84"/>
      <c r="AF25" s="94"/>
      <c r="AG25" s="94"/>
      <c r="AH25" s="94"/>
      <c r="AI25" s="94"/>
      <c r="AJ25" s="94"/>
      <c r="AK25" s="94"/>
      <c r="AL25" s="94"/>
      <c r="AM25" s="92"/>
      <c r="AN25" s="92"/>
      <c r="AO25" s="92"/>
      <c r="AP25" s="92"/>
      <c r="AQ25" s="92"/>
      <c r="AR25" s="92"/>
      <c r="AS25" s="92"/>
      <c r="AT25" s="91"/>
      <c r="AU25" s="91"/>
      <c r="AV25" s="91"/>
      <c r="AW25" s="91"/>
      <c r="AX25" s="91"/>
      <c r="AY25" s="91"/>
      <c r="AZ25" s="91"/>
      <c r="BA25" s="88"/>
      <c r="BB25" s="88"/>
      <c r="BC25" s="88"/>
      <c r="BD25" s="88"/>
      <c r="BE25" s="88"/>
      <c r="BF25" s="88"/>
      <c r="BG25" s="88"/>
      <c r="BH25" s="88"/>
      <c r="BI25" s="88"/>
      <c r="BJ25" s="88"/>
      <c r="BK25" s="88"/>
      <c r="BL25" s="88" t="s">
        <v>224</v>
      </c>
    </row>
    <row r="26" spans="1:65" x14ac:dyDescent="0.2">
      <c r="A26" s="37">
        <v>42308</v>
      </c>
      <c r="B26" s="170"/>
      <c r="C26" s="36">
        <v>11</v>
      </c>
      <c r="D26" s="36">
        <v>10.5</v>
      </c>
      <c r="E26" s="36">
        <v>8.1999999999999993</v>
      </c>
      <c r="F26" s="71">
        <v>7.79</v>
      </c>
      <c r="G26" s="36">
        <v>60</v>
      </c>
      <c r="H26" s="71">
        <v>0.12</v>
      </c>
      <c r="I26" t="s">
        <v>225</v>
      </c>
      <c r="J26" s="1"/>
      <c r="K26" s="1"/>
      <c r="S26" s="1"/>
      <c r="T26" s="1"/>
      <c r="U26" s="1"/>
      <c r="V26" s="1"/>
      <c r="W26" s="1"/>
      <c r="X26" s="1"/>
      <c r="Y26" s="84"/>
      <c r="Z26" s="84"/>
      <c r="AA26" s="84"/>
      <c r="AB26" s="84"/>
      <c r="AC26" s="84"/>
      <c r="AD26" s="84"/>
      <c r="AE26" s="84"/>
      <c r="AF26" s="94"/>
      <c r="AG26" s="94"/>
      <c r="AH26" s="94"/>
      <c r="AI26" s="94"/>
      <c r="AJ26" s="94"/>
      <c r="AK26" s="94"/>
      <c r="AL26" s="94"/>
      <c r="AM26" s="92"/>
      <c r="AN26" s="92"/>
      <c r="AO26" s="92"/>
      <c r="AP26" s="92"/>
      <c r="AQ26" s="92"/>
      <c r="AR26" s="92"/>
      <c r="AS26" s="92"/>
      <c r="AT26" s="91"/>
      <c r="AU26" s="91"/>
      <c r="AV26" s="91"/>
      <c r="AW26" s="91"/>
      <c r="AX26" s="91"/>
      <c r="AY26" s="91"/>
      <c r="AZ26" s="91"/>
      <c r="BA26" s="88"/>
      <c r="BB26" s="88"/>
      <c r="BC26" s="88"/>
      <c r="BD26" s="88"/>
      <c r="BE26" s="88"/>
      <c r="BF26" s="88"/>
      <c r="BG26" s="88"/>
      <c r="BH26" s="88"/>
      <c r="BI26" s="88"/>
      <c r="BJ26" s="88"/>
      <c r="BK26" s="88"/>
      <c r="BL26" s="88" t="s">
        <v>226</v>
      </c>
    </row>
    <row r="27" spans="1:65" x14ac:dyDescent="0.2">
      <c r="A27" s="37">
        <v>42309</v>
      </c>
      <c r="B27" s="170"/>
      <c r="C27" s="36">
        <v>6</v>
      </c>
      <c r="D27" s="36">
        <v>8.6</v>
      </c>
      <c r="E27" s="36">
        <v>8.1999999999999993</v>
      </c>
      <c r="F27" s="71">
        <v>10.3</v>
      </c>
      <c r="G27" s="36">
        <v>50</v>
      </c>
      <c r="H27" s="71">
        <v>0.15</v>
      </c>
      <c r="I27" t="s">
        <v>100</v>
      </c>
      <c r="J27" s="1">
        <v>2</v>
      </c>
      <c r="K27" s="1">
        <v>1</v>
      </c>
      <c r="S27" s="1"/>
      <c r="T27" s="1"/>
      <c r="U27" s="1"/>
      <c r="V27" s="1"/>
      <c r="W27" s="1"/>
      <c r="X27" s="1"/>
      <c r="Y27" s="84"/>
      <c r="Z27" s="84"/>
      <c r="AA27" s="84"/>
      <c r="AB27" s="84"/>
      <c r="AC27" s="84"/>
      <c r="AD27" s="84"/>
      <c r="AE27" s="84"/>
      <c r="AF27" s="94"/>
      <c r="AG27" s="94"/>
      <c r="AH27" s="94"/>
      <c r="AI27" s="94"/>
      <c r="AJ27" s="94"/>
      <c r="AK27" s="94"/>
      <c r="AL27" s="94"/>
      <c r="AM27" s="92"/>
      <c r="AN27" s="92"/>
      <c r="AO27" s="92"/>
      <c r="AP27" s="92"/>
      <c r="AQ27" s="92"/>
      <c r="AR27" s="92"/>
      <c r="AS27" s="92"/>
      <c r="AT27" s="91"/>
      <c r="AU27" s="91"/>
      <c r="AV27" s="91"/>
      <c r="AW27" s="91"/>
      <c r="AX27" s="91"/>
      <c r="AY27" s="91"/>
      <c r="AZ27" s="91"/>
      <c r="BA27" s="88"/>
      <c r="BB27" s="88"/>
      <c r="BC27" s="88"/>
      <c r="BD27" s="88"/>
      <c r="BE27" s="88"/>
      <c r="BF27" s="88"/>
      <c r="BG27" s="88"/>
      <c r="BH27" s="88"/>
      <c r="BI27" s="88"/>
      <c r="BJ27" s="88"/>
      <c r="BK27" s="88"/>
      <c r="BL27" s="88" t="s">
        <v>227</v>
      </c>
    </row>
    <row r="28" spans="1:65" x14ac:dyDescent="0.2">
      <c r="A28" s="37">
        <v>42310</v>
      </c>
      <c r="B28" s="170"/>
      <c r="C28" s="36">
        <v>4</v>
      </c>
      <c r="D28" s="36">
        <v>6.8</v>
      </c>
      <c r="E28" s="36">
        <v>8</v>
      </c>
      <c r="F28" s="71">
        <v>9.8699999999999992</v>
      </c>
      <c r="G28" s="36">
        <v>50</v>
      </c>
      <c r="H28" s="71">
        <v>0.16</v>
      </c>
      <c r="I28" t="s">
        <v>84</v>
      </c>
      <c r="J28" s="1"/>
      <c r="K28" s="1"/>
      <c r="S28" s="1"/>
      <c r="T28" s="1"/>
      <c r="U28" s="1"/>
      <c r="V28" s="1"/>
      <c r="W28" s="1"/>
      <c r="X28" s="1"/>
      <c r="Y28" s="84"/>
      <c r="Z28" s="84"/>
      <c r="AA28" s="84"/>
      <c r="AB28" s="84"/>
      <c r="AC28" s="84"/>
      <c r="AD28" s="84"/>
      <c r="AE28" s="84"/>
      <c r="AF28" s="94"/>
      <c r="AG28" s="94"/>
      <c r="AH28" s="94"/>
      <c r="AI28" s="94"/>
      <c r="AJ28" s="94"/>
      <c r="AK28" s="94"/>
      <c r="AL28" s="94"/>
      <c r="AM28" s="92"/>
      <c r="AN28" s="92"/>
      <c r="AO28" s="92"/>
      <c r="AP28" s="92"/>
      <c r="AQ28" s="92"/>
      <c r="AR28" s="92"/>
      <c r="AS28" s="92"/>
      <c r="AT28" s="91"/>
      <c r="AU28" s="91"/>
      <c r="AV28" s="91"/>
      <c r="AW28" s="91"/>
      <c r="AX28" s="91"/>
      <c r="AY28" s="91"/>
      <c r="AZ28" s="91"/>
      <c r="BA28" s="88"/>
      <c r="BB28" s="88"/>
      <c r="BC28" s="88"/>
      <c r="BD28" s="88"/>
      <c r="BE28" s="88"/>
      <c r="BF28" s="88"/>
      <c r="BG28" s="88"/>
      <c r="BH28" s="88"/>
      <c r="BI28" s="88"/>
      <c r="BJ28" s="88"/>
      <c r="BK28" s="88"/>
      <c r="BL28" s="88" t="s">
        <v>228</v>
      </c>
    </row>
    <row r="29" spans="1:65" x14ac:dyDescent="0.2">
      <c r="A29" s="37">
        <v>42311</v>
      </c>
      <c r="B29" s="170"/>
      <c r="C29" s="36">
        <v>4</v>
      </c>
      <c r="D29" s="36">
        <v>6.1</v>
      </c>
      <c r="E29" s="36">
        <v>8.1</v>
      </c>
      <c r="F29" s="71">
        <v>9.9</v>
      </c>
      <c r="G29" s="36">
        <v>50</v>
      </c>
      <c r="H29" s="71">
        <v>0.15</v>
      </c>
      <c r="I29" t="s">
        <v>114</v>
      </c>
      <c r="J29" s="1"/>
      <c r="K29" s="1"/>
      <c r="S29" s="1"/>
      <c r="T29" s="1"/>
      <c r="U29" s="1"/>
      <c r="V29" s="1"/>
      <c r="W29" s="1"/>
      <c r="X29" s="1"/>
      <c r="Y29" s="84"/>
      <c r="Z29" s="84"/>
      <c r="AA29" s="84"/>
      <c r="AB29" s="84"/>
      <c r="AC29" s="84"/>
      <c r="AD29" s="84"/>
      <c r="AE29" s="84"/>
      <c r="AF29" s="94"/>
      <c r="AG29" s="94"/>
      <c r="AH29" s="94"/>
      <c r="AI29" s="94"/>
      <c r="AJ29" s="94"/>
      <c r="AK29" s="94"/>
      <c r="AL29" s="94"/>
      <c r="AM29" s="92"/>
      <c r="AN29" s="92"/>
      <c r="AO29" s="92"/>
      <c r="AP29" s="92"/>
      <c r="AQ29" s="92"/>
      <c r="AR29" s="92"/>
      <c r="AS29" s="92"/>
      <c r="AT29" s="91"/>
      <c r="AU29" s="91"/>
      <c r="AV29" s="91"/>
      <c r="AW29" s="91"/>
      <c r="AX29" s="91"/>
      <c r="AY29" s="91"/>
      <c r="AZ29" s="91"/>
      <c r="BA29" s="88"/>
      <c r="BB29" s="88"/>
      <c r="BC29" s="88"/>
      <c r="BD29" s="88"/>
      <c r="BE29" s="88"/>
      <c r="BF29" s="88"/>
      <c r="BG29" s="88"/>
      <c r="BH29" s="88"/>
      <c r="BI29" s="88"/>
      <c r="BJ29" s="88"/>
      <c r="BK29" s="88"/>
      <c r="BL29" s="88" t="s">
        <v>229</v>
      </c>
    </row>
    <row r="30" spans="1:65" ht="12.75" customHeight="1" x14ac:dyDescent="0.2">
      <c r="A30" s="37">
        <v>42312</v>
      </c>
      <c r="B30" s="137">
        <v>0.30208333333333331</v>
      </c>
      <c r="C30" s="36">
        <v>4</v>
      </c>
      <c r="D30" s="36">
        <v>7.3</v>
      </c>
      <c r="E30" s="36">
        <v>8.1999999999999993</v>
      </c>
      <c r="F30" s="71">
        <v>9.91</v>
      </c>
      <c r="G30" s="36">
        <v>40</v>
      </c>
      <c r="H30" s="71">
        <v>0.12</v>
      </c>
      <c r="I30" t="s">
        <v>116</v>
      </c>
      <c r="J30" s="1">
        <v>1</v>
      </c>
      <c r="K30" s="1"/>
      <c r="S30" s="1"/>
      <c r="T30" s="1"/>
      <c r="U30" s="1"/>
      <c r="V30" s="1"/>
      <c r="W30" s="1"/>
      <c r="X30" s="1"/>
      <c r="Y30" s="84"/>
      <c r="Z30" s="84"/>
      <c r="AA30" s="84"/>
      <c r="AB30" s="84"/>
      <c r="AC30" s="84"/>
      <c r="AD30" s="84"/>
      <c r="AE30" s="84"/>
      <c r="AF30" s="94"/>
      <c r="AG30" s="94"/>
      <c r="AH30" s="94"/>
      <c r="AI30" s="94"/>
      <c r="AJ30" s="94"/>
      <c r="AK30" s="94"/>
      <c r="AL30" s="94"/>
      <c r="AM30" s="92"/>
      <c r="AN30" s="92"/>
      <c r="AO30" s="92"/>
      <c r="AP30" s="92"/>
      <c r="AQ30" s="92"/>
      <c r="AR30" s="92"/>
      <c r="AS30" s="92"/>
      <c r="AT30" s="91"/>
      <c r="AU30" s="91"/>
      <c r="AV30" s="91"/>
      <c r="AW30" s="91"/>
      <c r="AX30" s="91"/>
      <c r="AY30" s="91"/>
      <c r="AZ30" s="91"/>
      <c r="BA30" s="88"/>
      <c r="BB30" s="88">
        <v>30</v>
      </c>
      <c r="BC30" s="88"/>
      <c r="BD30" s="88"/>
      <c r="BE30" s="88"/>
      <c r="BF30" s="88"/>
      <c r="BG30" s="88"/>
      <c r="BH30" s="88"/>
      <c r="BI30" s="88"/>
      <c r="BJ30" s="88"/>
      <c r="BK30" s="88"/>
      <c r="BL30" s="88" t="s">
        <v>230</v>
      </c>
    </row>
    <row r="31" spans="1:65" ht="12.75" customHeight="1" x14ac:dyDescent="0.2">
      <c r="A31" s="37">
        <v>42313</v>
      </c>
      <c r="B31" s="170"/>
      <c r="C31" s="36">
        <v>7</v>
      </c>
      <c r="D31" s="36">
        <v>7.2</v>
      </c>
      <c r="E31" s="36">
        <v>8.1999999999999993</v>
      </c>
      <c r="F31" s="71">
        <v>9.4700000000000006</v>
      </c>
      <c r="G31" s="36">
        <v>50</v>
      </c>
      <c r="H31" s="71">
        <v>0.12</v>
      </c>
      <c r="I31" t="s">
        <v>118</v>
      </c>
      <c r="J31" s="1"/>
      <c r="K31" s="1"/>
      <c r="S31" s="1"/>
      <c r="T31" s="1"/>
      <c r="U31" s="1"/>
      <c r="V31" s="1"/>
      <c r="W31" s="1"/>
      <c r="X31" s="1"/>
      <c r="Y31" s="178">
        <v>42313</v>
      </c>
      <c r="Z31" s="84">
        <v>1</v>
      </c>
      <c r="AA31" s="84" t="s">
        <v>127</v>
      </c>
      <c r="AB31" s="84" t="s">
        <v>231</v>
      </c>
      <c r="AC31" s="84"/>
      <c r="AD31" s="84">
        <v>670</v>
      </c>
      <c r="AE31" s="84"/>
      <c r="AF31" s="94"/>
      <c r="AG31" s="94"/>
      <c r="AH31" s="94"/>
      <c r="AI31" s="94"/>
      <c r="AJ31" s="94"/>
      <c r="AK31" s="94"/>
      <c r="AL31" s="94"/>
      <c r="AM31" s="92"/>
      <c r="AN31" s="92"/>
      <c r="AO31" s="92"/>
      <c r="AP31" s="92"/>
      <c r="AQ31" s="92"/>
      <c r="AR31" s="92"/>
      <c r="AS31" s="92"/>
      <c r="AT31" s="91"/>
      <c r="AU31" s="91"/>
      <c r="AV31" s="91"/>
      <c r="AW31" s="91"/>
      <c r="AX31" s="91"/>
      <c r="AY31" s="91"/>
      <c r="AZ31" s="91"/>
      <c r="BA31" s="88"/>
      <c r="BB31" s="88"/>
      <c r="BC31" s="88"/>
      <c r="BD31" s="88"/>
      <c r="BE31" s="88"/>
      <c r="BF31" s="88"/>
      <c r="BG31" s="88"/>
      <c r="BH31" s="88"/>
      <c r="BI31" s="88"/>
      <c r="BJ31" s="88"/>
      <c r="BK31" s="88"/>
      <c r="BL31" s="88" t="s">
        <v>232</v>
      </c>
      <c r="BM31" s="195"/>
    </row>
    <row r="32" spans="1:65" s="48" customFormat="1" x14ac:dyDescent="0.2">
      <c r="A32" s="37">
        <v>42314</v>
      </c>
      <c r="B32" s="170"/>
      <c r="C32" s="158">
        <v>8</v>
      </c>
      <c r="D32" s="158">
        <v>7.8</v>
      </c>
      <c r="E32" s="158">
        <v>8.1999999999999993</v>
      </c>
      <c r="F32" s="159">
        <v>9.68</v>
      </c>
      <c r="G32" s="158">
        <v>50</v>
      </c>
      <c r="H32" s="159">
        <v>0.11</v>
      </c>
      <c r="I32" s="48" t="s">
        <v>225</v>
      </c>
      <c r="J32" s="41"/>
      <c r="K32" s="41"/>
      <c r="L32" s="1"/>
      <c r="M32" s="41"/>
      <c r="N32" s="41"/>
      <c r="O32" s="41"/>
      <c r="P32" s="41"/>
      <c r="Q32" s="41">
        <v>1</v>
      </c>
      <c r="R32" s="41"/>
      <c r="S32" s="41"/>
      <c r="T32" s="41"/>
      <c r="U32" s="41"/>
      <c r="V32" s="41"/>
      <c r="W32" s="41"/>
      <c r="X32" s="41"/>
      <c r="Y32" s="86"/>
      <c r="Z32" s="86"/>
      <c r="AA32" s="86"/>
      <c r="AB32" s="86"/>
      <c r="AC32" s="86"/>
      <c r="AD32" s="86"/>
      <c r="AE32" s="86"/>
      <c r="AF32" s="95"/>
      <c r="AG32" s="95"/>
      <c r="AH32" s="95"/>
      <c r="AI32" s="95"/>
      <c r="AJ32" s="95"/>
      <c r="AK32" s="95"/>
      <c r="AL32" s="95"/>
      <c r="AM32" s="93"/>
      <c r="AN32" s="93"/>
      <c r="AO32" s="93"/>
      <c r="AP32" s="93"/>
      <c r="AQ32" s="93"/>
      <c r="AR32" s="93"/>
      <c r="AS32" s="93"/>
      <c r="AT32" s="91"/>
      <c r="AU32" s="91"/>
      <c r="AV32" s="91"/>
      <c r="AW32" s="91"/>
      <c r="AX32" s="91"/>
      <c r="AY32" s="91"/>
      <c r="AZ32" s="91"/>
      <c r="BA32" s="89"/>
      <c r="BB32" s="89"/>
      <c r="BC32" s="89"/>
      <c r="BD32" s="89"/>
      <c r="BE32" s="89"/>
      <c r="BF32" s="89"/>
      <c r="BG32" s="89"/>
      <c r="BH32" s="89"/>
      <c r="BI32" s="89"/>
      <c r="BJ32" s="89"/>
      <c r="BK32" s="89"/>
      <c r="BL32" s="89" t="s">
        <v>233</v>
      </c>
    </row>
    <row r="33" spans="1:255" x14ac:dyDescent="0.2">
      <c r="A33" s="37">
        <v>42315</v>
      </c>
      <c r="B33" s="170"/>
      <c r="C33" s="36">
        <v>11</v>
      </c>
      <c r="D33" s="36">
        <v>8.6</v>
      </c>
      <c r="E33" s="36">
        <v>8.1999999999999993</v>
      </c>
      <c r="F33" s="71">
        <v>10.4</v>
      </c>
      <c r="G33" s="36">
        <v>40</v>
      </c>
      <c r="H33" s="71">
        <v>0.2</v>
      </c>
      <c r="I33" t="s">
        <v>100</v>
      </c>
      <c r="J33" s="1">
        <v>19</v>
      </c>
      <c r="K33" s="1">
        <v>11</v>
      </c>
      <c r="L33" s="1">
        <v>2</v>
      </c>
      <c r="M33" s="1">
        <v>2</v>
      </c>
      <c r="S33" s="1"/>
      <c r="T33" s="1"/>
      <c r="U33" s="1"/>
      <c r="V33" s="1"/>
      <c r="W33" s="1"/>
      <c r="X33" s="1"/>
      <c r="Y33" s="179"/>
      <c r="Z33" s="84"/>
      <c r="AA33" s="84"/>
      <c r="AB33" s="84"/>
      <c r="AC33" s="84"/>
      <c r="AD33" s="84"/>
      <c r="AE33" s="84"/>
      <c r="AF33" s="94"/>
      <c r="AG33" s="94"/>
      <c r="AH33" s="94"/>
      <c r="AI33" s="94"/>
      <c r="AJ33" s="94"/>
      <c r="AK33" s="94"/>
      <c r="AL33" s="94"/>
      <c r="AM33" s="92"/>
      <c r="AN33" s="92"/>
      <c r="AO33" s="92"/>
      <c r="AP33" s="92"/>
      <c r="AQ33" s="92"/>
      <c r="AR33" s="92"/>
      <c r="AS33" s="92"/>
      <c r="AT33" s="91"/>
      <c r="AU33" s="91"/>
      <c r="AV33" s="91"/>
      <c r="AW33" s="91"/>
      <c r="AX33" s="91"/>
      <c r="AY33" s="91"/>
      <c r="AZ33" s="91"/>
      <c r="BA33" s="88"/>
      <c r="BB33" s="88"/>
      <c r="BC33" s="88"/>
      <c r="BD33" s="88"/>
      <c r="BE33" s="88"/>
      <c r="BF33" s="88"/>
      <c r="BG33" s="88"/>
      <c r="BH33" s="88"/>
      <c r="BI33" s="88"/>
      <c r="BJ33" s="88"/>
      <c r="BK33" s="88"/>
      <c r="BL33" s="88" t="s">
        <v>234</v>
      </c>
    </row>
    <row r="34" spans="1:255" x14ac:dyDescent="0.2">
      <c r="A34" s="37">
        <v>42316</v>
      </c>
      <c r="B34" s="170"/>
      <c r="C34" s="36">
        <v>4</v>
      </c>
      <c r="D34" s="36">
        <v>6.9</v>
      </c>
      <c r="E34" s="36">
        <v>8.3000000000000007</v>
      </c>
      <c r="F34" s="71">
        <v>10.199999999999999</v>
      </c>
      <c r="G34" s="36">
        <v>40</v>
      </c>
      <c r="H34" s="71">
        <v>0.16</v>
      </c>
      <c r="I34" s="48" t="s">
        <v>84</v>
      </c>
      <c r="J34" s="1">
        <v>26</v>
      </c>
      <c r="K34" s="1">
        <v>28</v>
      </c>
      <c r="L34" s="1">
        <v>2</v>
      </c>
      <c r="M34" s="1">
        <v>6</v>
      </c>
      <c r="S34" s="1"/>
      <c r="T34" s="1"/>
      <c r="U34" s="1"/>
      <c r="V34" s="1"/>
      <c r="W34" s="1"/>
      <c r="X34" s="1"/>
      <c r="Y34" s="84"/>
      <c r="Z34" s="84"/>
      <c r="AA34" s="84"/>
      <c r="AB34" s="84"/>
      <c r="AC34" s="84"/>
      <c r="AD34" s="84"/>
      <c r="AE34" s="84"/>
      <c r="AF34" s="94"/>
      <c r="AG34" s="94"/>
      <c r="AH34" s="94"/>
      <c r="AI34" s="94"/>
      <c r="AJ34" s="94"/>
      <c r="AK34" s="94"/>
      <c r="AL34" s="94"/>
      <c r="AM34" s="92"/>
      <c r="AN34" s="92"/>
      <c r="AO34" s="92"/>
      <c r="AP34" s="92"/>
      <c r="AQ34" s="92"/>
      <c r="AR34" s="92"/>
      <c r="AS34" s="92"/>
      <c r="AT34" s="91"/>
      <c r="AU34" s="91"/>
      <c r="AV34" s="91"/>
      <c r="AW34" s="91"/>
      <c r="AX34" s="91"/>
      <c r="AY34" s="91"/>
      <c r="AZ34" s="91"/>
      <c r="BA34" s="88"/>
      <c r="BB34" s="88"/>
      <c r="BC34" s="88"/>
      <c r="BD34" s="88"/>
      <c r="BE34" s="88"/>
      <c r="BF34" s="88"/>
      <c r="BG34" s="88"/>
      <c r="BH34" s="88"/>
      <c r="BI34" s="88"/>
      <c r="BJ34" s="88"/>
      <c r="BK34" s="88"/>
      <c r="BL34" s="88" t="s">
        <v>235</v>
      </c>
    </row>
    <row r="35" spans="1:255" x14ac:dyDescent="0.2">
      <c r="A35" s="37">
        <v>42317</v>
      </c>
      <c r="B35" s="170"/>
      <c r="C35" s="36">
        <v>3</v>
      </c>
      <c r="D35" s="36">
        <v>5.8</v>
      </c>
      <c r="E35" s="36">
        <v>8.1</v>
      </c>
      <c r="F35" s="71">
        <v>11.3</v>
      </c>
      <c r="G35" s="36">
        <v>50</v>
      </c>
      <c r="H35" s="71">
        <v>0.14000000000000001</v>
      </c>
      <c r="I35" t="s">
        <v>236</v>
      </c>
      <c r="J35" s="1">
        <v>2</v>
      </c>
      <c r="K35" s="1">
        <v>6</v>
      </c>
      <c r="L35" s="41"/>
      <c r="M35" s="1">
        <v>1</v>
      </c>
      <c r="S35" s="1"/>
      <c r="T35" s="1"/>
      <c r="U35" s="1"/>
      <c r="V35" s="1"/>
      <c r="W35" s="1"/>
      <c r="X35" s="1"/>
      <c r="Y35" s="84"/>
      <c r="Z35" s="84"/>
      <c r="AA35" s="84"/>
      <c r="AB35" s="84"/>
      <c r="AC35" s="84"/>
      <c r="AD35" s="84"/>
      <c r="AE35" s="84"/>
      <c r="AF35" s="94"/>
      <c r="AG35" s="94"/>
      <c r="AH35" s="94"/>
      <c r="AI35" s="94"/>
      <c r="AJ35" s="94"/>
      <c r="AK35" s="94"/>
      <c r="AL35" s="94"/>
      <c r="AM35" s="92"/>
      <c r="AN35" s="92"/>
      <c r="AO35" s="92"/>
      <c r="AP35" s="92"/>
      <c r="AQ35" s="92"/>
      <c r="AR35" s="92"/>
      <c r="AS35" s="92"/>
      <c r="AT35" s="91"/>
      <c r="AU35" s="91"/>
      <c r="AV35" s="91"/>
      <c r="AW35" s="91"/>
      <c r="AX35" s="91"/>
      <c r="AY35" s="91"/>
      <c r="AZ35" s="91"/>
      <c r="BA35" s="90"/>
      <c r="BB35" s="88"/>
      <c r="BC35" s="88"/>
      <c r="BD35" s="88"/>
      <c r="BE35" s="88"/>
      <c r="BF35" s="88"/>
      <c r="BG35" s="88"/>
      <c r="BH35" s="88"/>
      <c r="BI35" s="88"/>
      <c r="BJ35" s="88"/>
      <c r="BK35" s="88"/>
      <c r="BL35" s="88" t="s">
        <v>237</v>
      </c>
    </row>
    <row r="36" spans="1:255" x14ac:dyDescent="0.2">
      <c r="A36" s="37">
        <v>42318</v>
      </c>
      <c r="B36" s="170"/>
      <c r="C36" s="36">
        <v>4</v>
      </c>
      <c r="D36" s="36">
        <v>4.5999999999999996</v>
      </c>
      <c r="E36" s="36">
        <v>8.1</v>
      </c>
      <c r="F36" s="71">
        <v>11.2</v>
      </c>
      <c r="G36" s="36">
        <v>50</v>
      </c>
      <c r="H36" s="71">
        <v>0.12</v>
      </c>
      <c r="I36" s="48" t="s">
        <v>78</v>
      </c>
      <c r="J36" s="1">
        <v>1</v>
      </c>
      <c r="K36" s="1"/>
      <c r="S36" s="1"/>
      <c r="T36" s="1"/>
      <c r="U36" s="1"/>
      <c r="V36" s="1"/>
      <c r="W36" s="1"/>
      <c r="X36" s="1"/>
      <c r="Y36" s="84"/>
      <c r="Z36" s="84"/>
      <c r="AA36" s="84"/>
      <c r="AB36" s="84"/>
      <c r="AC36" s="84"/>
      <c r="AD36" s="84"/>
      <c r="AE36" s="84"/>
      <c r="AF36" s="94"/>
      <c r="AG36" s="94"/>
      <c r="AH36" s="94"/>
      <c r="AI36" s="94"/>
      <c r="AJ36" s="94"/>
      <c r="AK36" s="94"/>
      <c r="AL36" s="94"/>
      <c r="AM36" s="92"/>
      <c r="AN36" s="92"/>
      <c r="AO36" s="92"/>
      <c r="AP36" s="92"/>
      <c r="AQ36" s="92"/>
      <c r="AR36" s="92"/>
      <c r="AS36" s="92"/>
      <c r="AT36" s="91"/>
      <c r="AU36" s="91"/>
      <c r="AV36" s="91"/>
      <c r="AW36" s="91"/>
      <c r="AX36" s="91"/>
      <c r="AY36" s="91"/>
      <c r="AZ36" s="91"/>
      <c r="BA36" s="88"/>
      <c r="BB36" s="88"/>
      <c r="BC36" s="88"/>
      <c r="BD36" s="88"/>
      <c r="BE36" s="88"/>
      <c r="BF36" s="88"/>
      <c r="BG36" s="88"/>
      <c r="BH36" s="88"/>
      <c r="BI36" s="88"/>
      <c r="BJ36" s="88"/>
      <c r="BK36" s="88"/>
      <c r="BL36" s="88" t="s">
        <v>238</v>
      </c>
      <c r="BN36" s="41"/>
      <c r="BO36" s="41"/>
      <c r="BP36" s="41"/>
      <c r="BQ36" s="41"/>
      <c r="BR36" s="159"/>
      <c r="BS36" s="41"/>
      <c r="BT36" s="196"/>
      <c r="BU36" s="197"/>
      <c r="BV36" s="41"/>
      <c r="BW36" s="41"/>
      <c r="BX36" s="41"/>
      <c r="BY36" s="41"/>
      <c r="BZ36" s="41"/>
      <c r="CA36" s="159"/>
      <c r="CB36" s="41"/>
      <c r="CC36" s="196"/>
      <c r="CD36" s="197"/>
      <c r="CE36" s="41"/>
      <c r="CF36" s="41"/>
      <c r="CG36" s="41"/>
      <c r="CH36" s="41"/>
      <c r="CI36" s="41"/>
      <c r="CJ36" s="159"/>
      <c r="CK36" s="41"/>
      <c r="CL36" s="196"/>
      <c r="CM36" s="197"/>
      <c r="CN36" s="41"/>
      <c r="CO36" s="41"/>
      <c r="CP36" s="41"/>
      <c r="CQ36" s="41"/>
      <c r="CR36" s="41"/>
      <c r="CS36" s="159"/>
      <c r="CT36" s="41"/>
      <c r="CU36" s="196"/>
      <c r="CV36" s="197"/>
      <c r="CW36" s="41"/>
      <c r="CX36" s="41"/>
      <c r="CY36" s="41"/>
      <c r="CZ36" s="41"/>
      <c r="DA36" s="41"/>
      <c r="DB36" s="159"/>
      <c r="DC36" s="41"/>
      <c r="DD36" s="196"/>
      <c r="DE36" s="197"/>
      <c r="DF36" s="41"/>
      <c r="DG36" s="41"/>
      <c r="DH36" s="41"/>
      <c r="DI36" s="41"/>
      <c r="DJ36" s="41"/>
      <c r="DK36" s="159"/>
      <c r="DL36" s="41"/>
      <c r="DM36" s="196"/>
      <c r="DN36" s="197"/>
      <c r="DO36" s="41"/>
      <c r="DP36" s="41"/>
      <c r="DQ36" s="41"/>
      <c r="DR36" s="41"/>
      <c r="DS36" s="41"/>
      <c r="DT36" s="159"/>
      <c r="DU36" s="41"/>
      <c r="DV36" s="196"/>
      <c r="DW36" s="197"/>
      <c r="DX36" s="41"/>
      <c r="DY36" s="41"/>
      <c r="DZ36" s="41"/>
      <c r="EA36" s="41"/>
      <c r="EB36" s="41"/>
      <c r="EC36" s="159"/>
      <c r="ED36" s="41"/>
      <c r="EE36" s="196"/>
      <c r="EF36" s="197"/>
      <c r="EG36" s="41"/>
      <c r="EH36" s="41"/>
      <c r="EI36" s="41"/>
      <c r="EJ36" s="41"/>
      <c r="EK36" s="41"/>
      <c r="EL36" s="159"/>
      <c r="EM36" s="41"/>
      <c r="EN36" s="196"/>
      <c r="EO36" s="197"/>
      <c r="EP36" s="41"/>
      <c r="EQ36" s="41"/>
      <c r="ER36" s="41"/>
      <c r="ES36" s="41"/>
      <c r="ET36" s="41"/>
      <c r="EU36" s="159"/>
      <c r="EV36" s="41"/>
      <c r="EW36" s="196"/>
      <c r="EX36" s="197"/>
      <c r="EY36" s="41"/>
      <c r="EZ36" s="41"/>
      <c r="FA36" s="41"/>
      <c r="FB36" s="41"/>
      <c r="FC36" s="41"/>
      <c r="FD36" s="159"/>
      <c r="FE36" s="41"/>
      <c r="FF36" s="196"/>
      <c r="FG36" s="197"/>
      <c r="FH36" s="41"/>
      <c r="FI36" s="41"/>
      <c r="FJ36" s="41"/>
      <c r="FK36" s="41"/>
      <c r="FL36" s="41"/>
      <c r="FM36" s="159"/>
      <c r="FN36" s="41"/>
      <c r="FO36" s="196"/>
      <c r="FP36" s="197"/>
      <c r="FQ36" s="41"/>
      <c r="FR36" s="41"/>
      <c r="FS36" s="41"/>
      <c r="FT36" s="41"/>
      <c r="FU36" s="41"/>
      <c r="FV36" s="159"/>
      <c r="FW36" s="41"/>
      <c r="FX36" s="196"/>
      <c r="FY36" s="197"/>
      <c r="FZ36" s="41"/>
      <c r="GA36" s="41"/>
      <c r="GB36" s="41"/>
      <c r="GC36" s="41"/>
      <c r="GD36" s="41"/>
      <c r="GE36" s="159"/>
      <c r="GF36" s="41"/>
      <c r="GG36" s="196"/>
      <c r="GH36" s="197"/>
      <c r="GI36" s="41"/>
      <c r="GJ36" s="41"/>
      <c r="GK36" s="41"/>
      <c r="GL36" s="41"/>
      <c r="GM36" s="41"/>
      <c r="GN36" s="159"/>
      <c r="GO36" s="41"/>
      <c r="GP36" s="196"/>
      <c r="GQ36" s="197"/>
      <c r="GR36" s="41"/>
      <c r="GS36" s="41"/>
      <c r="GT36" s="41"/>
      <c r="GU36" s="41"/>
      <c r="GV36" s="41"/>
      <c r="GW36" s="159"/>
      <c r="GX36" s="41"/>
      <c r="GY36" s="196"/>
      <c r="GZ36" s="197"/>
      <c r="HA36" s="41"/>
      <c r="HB36" s="41"/>
      <c r="HC36" s="41"/>
      <c r="HD36" s="41"/>
      <c r="HE36" s="41"/>
      <c r="HF36" s="159"/>
      <c r="HG36" s="41"/>
      <c r="HH36" s="196"/>
      <c r="HI36" s="197"/>
      <c r="HJ36" s="41"/>
      <c r="HK36" s="41"/>
      <c r="HL36" s="41"/>
      <c r="HM36" s="41"/>
      <c r="HN36" s="41"/>
      <c r="HO36" s="159"/>
      <c r="HP36" s="41"/>
      <c r="HQ36" s="196"/>
      <c r="HR36" s="197"/>
      <c r="HS36" s="41"/>
      <c r="HT36" s="41"/>
      <c r="HU36" s="41"/>
      <c r="HV36" s="41"/>
      <c r="HW36" s="41"/>
      <c r="HX36" s="159"/>
      <c r="HY36" s="41"/>
      <c r="HZ36" s="196"/>
      <c r="IA36" s="197"/>
      <c r="IB36" s="41"/>
      <c r="IC36" s="41"/>
      <c r="ID36" s="41"/>
      <c r="IE36" s="41"/>
      <c r="IF36" s="41"/>
      <c r="IG36" s="159"/>
      <c r="IH36" s="41"/>
      <c r="II36" s="196"/>
      <c r="IJ36" s="197"/>
      <c r="IK36" s="41"/>
      <c r="IL36" s="41"/>
      <c r="IM36" s="41"/>
      <c r="IN36" s="41"/>
      <c r="IO36" s="41"/>
      <c r="IP36" s="159"/>
      <c r="IQ36" s="41"/>
      <c r="IR36" s="196"/>
      <c r="IS36" s="197"/>
      <c r="IT36" s="41"/>
      <c r="IU36" s="41"/>
    </row>
    <row r="37" spans="1:255" x14ac:dyDescent="0.2">
      <c r="A37" s="37">
        <v>42319</v>
      </c>
      <c r="B37" s="170"/>
      <c r="C37" s="36">
        <v>3</v>
      </c>
      <c r="D37" s="36">
        <v>4.9000000000000004</v>
      </c>
      <c r="E37" s="36">
        <v>8</v>
      </c>
      <c r="F37" s="71">
        <v>11.9</v>
      </c>
      <c r="G37" s="36">
        <v>50</v>
      </c>
      <c r="H37" s="71">
        <v>0.16</v>
      </c>
      <c r="I37" t="s">
        <v>239</v>
      </c>
      <c r="J37" s="1"/>
      <c r="K37" s="1"/>
      <c r="S37" s="1"/>
      <c r="T37" s="1"/>
      <c r="U37" s="1"/>
      <c r="V37" s="1"/>
      <c r="W37" s="1"/>
      <c r="X37" s="1"/>
      <c r="Y37" s="177"/>
      <c r="Z37" s="85"/>
      <c r="AA37" s="85"/>
      <c r="AB37" s="87"/>
      <c r="AC37" s="84"/>
      <c r="AD37" s="84"/>
      <c r="AE37" s="84"/>
      <c r="AF37" s="94"/>
      <c r="AG37" s="94"/>
      <c r="AH37" s="94"/>
      <c r="AI37" s="94"/>
      <c r="AJ37" s="94"/>
      <c r="AK37" s="94"/>
      <c r="AL37" s="94"/>
      <c r="AM37" s="92"/>
      <c r="AN37" s="92"/>
      <c r="AO37" s="92"/>
      <c r="AP37" s="92"/>
      <c r="AQ37" s="92"/>
      <c r="AR37" s="92"/>
      <c r="AS37" s="92"/>
      <c r="AT37" s="91"/>
      <c r="AU37" s="91"/>
      <c r="AV37" s="91"/>
      <c r="AW37" s="91"/>
      <c r="AX37" s="91"/>
      <c r="AY37" s="91"/>
      <c r="AZ37" s="91"/>
      <c r="BA37" s="88"/>
      <c r="BB37" s="88"/>
      <c r="BC37" s="88"/>
      <c r="BD37" s="88"/>
      <c r="BE37" s="88"/>
      <c r="BF37" s="88"/>
      <c r="BG37" s="88"/>
      <c r="BH37" s="88"/>
      <c r="BI37" s="88"/>
      <c r="BJ37" s="88"/>
      <c r="BK37" s="88"/>
      <c r="BL37" s="88" t="s">
        <v>240</v>
      </c>
    </row>
    <row r="38" spans="1:255" x14ac:dyDescent="0.2">
      <c r="A38" s="37">
        <v>42320</v>
      </c>
      <c r="B38" s="170"/>
      <c r="C38" s="36">
        <v>7</v>
      </c>
      <c r="D38" s="36">
        <v>5.9</v>
      </c>
      <c r="E38" s="36">
        <v>8.4</v>
      </c>
      <c r="F38" s="71">
        <v>10.5</v>
      </c>
      <c r="G38" s="36">
        <v>50</v>
      </c>
      <c r="H38" s="71">
        <v>0.12</v>
      </c>
      <c r="I38" s="48" t="s">
        <v>133</v>
      </c>
      <c r="J38" s="1"/>
      <c r="K38" s="1"/>
      <c r="S38" s="1"/>
      <c r="T38" s="1"/>
      <c r="U38" s="1"/>
      <c r="V38" s="1"/>
      <c r="W38" s="1"/>
      <c r="X38" s="1"/>
      <c r="Y38" s="177"/>
      <c r="Z38" s="129"/>
      <c r="AA38" s="87"/>
      <c r="AB38" s="87"/>
      <c r="AC38" s="84"/>
      <c r="AD38" s="84"/>
      <c r="AE38" s="84"/>
      <c r="AF38" s="94"/>
      <c r="AG38" s="94"/>
      <c r="AH38" s="94"/>
      <c r="AI38" s="94"/>
      <c r="AJ38" s="94"/>
      <c r="AK38" s="94"/>
      <c r="AL38" s="94"/>
      <c r="AM38" s="92"/>
      <c r="AN38" s="92"/>
      <c r="AO38" s="92"/>
      <c r="AP38" s="92"/>
      <c r="AQ38" s="92"/>
      <c r="AR38" s="92"/>
      <c r="AS38" s="92"/>
      <c r="AT38" s="91"/>
      <c r="AU38" s="91"/>
      <c r="AV38" s="91"/>
      <c r="AW38" s="91"/>
      <c r="AX38" s="91"/>
      <c r="AY38" s="91"/>
      <c r="AZ38" s="91"/>
      <c r="BA38" s="88"/>
      <c r="BB38" s="88"/>
      <c r="BC38" s="88"/>
      <c r="BD38" s="88"/>
      <c r="BE38" s="88"/>
      <c r="BF38" s="88"/>
      <c r="BG38" s="88"/>
      <c r="BH38" s="88"/>
      <c r="BI38" s="88"/>
      <c r="BJ38" s="88"/>
      <c r="BK38" s="88"/>
      <c r="BL38" s="88" t="s">
        <v>241</v>
      </c>
      <c r="BM38" s="198"/>
    </row>
    <row r="39" spans="1:255" x14ac:dyDescent="0.2">
      <c r="A39" s="37">
        <v>42321</v>
      </c>
      <c r="B39" s="137">
        <v>0.375</v>
      </c>
      <c r="C39" s="36">
        <v>7</v>
      </c>
      <c r="D39" s="36">
        <v>6.2</v>
      </c>
      <c r="E39" s="36">
        <v>8.1999999999999993</v>
      </c>
      <c r="F39" s="71">
        <v>10.5</v>
      </c>
      <c r="G39" s="36">
        <v>50</v>
      </c>
      <c r="H39" s="71">
        <v>0.17</v>
      </c>
      <c r="I39" t="s">
        <v>78</v>
      </c>
      <c r="J39" s="1">
        <v>16</v>
      </c>
      <c r="K39" s="1">
        <v>11</v>
      </c>
      <c r="L39" s="41"/>
      <c r="M39" s="1">
        <v>2</v>
      </c>
      <c r="S39" s="1"/>
      <c r="T39" s="1"/>
      <c r="U39" s="1"/>
      <c r="V39" s="1"/>
      <c r="W39" s="1"/>
      <c r="X39" s="1"/>
      <c r="Y39" s="177"/>
      <c r="Z39" s="85"/>
      <c r="AA39" s="85"/>
      <c r="AB39" s="87"/>
      <c r="AC39" s="84"/>
      <c r="AD39" s="84"/>
      <c r="AE39" s="84"/>
      <c r="AF39" s="94"/>
      <c r="AG39" s="94"/>
      <c r="AH39" s="94"/>
      <c r="AI39" s="94"/>
      <c r="AJ39" s="94"/>
      <c r="AK39" s="94"/>
      <c r="AL39" s="94"/>
      <c r="AM39" s="92"/>
      <c r="AN39" s="92"/>
      <c r="AO39" s="92"/>
      <c r="AP39" s="92"/>
      <c r="AQ39" s="92"/>
      <c r="AR39" s="92"/>
      <c r="AS39" s="92"/>
      <c r="AT39" s="91"/>
      <c r="AU39" s="91"/>
      <c r="AV39" s="91"/>
      <c r="AW39" s="91"/>
      <c r="AX39" s="91"/>
      <c r="AY39" s="91"/>
      <c r="AZ39" s="91"/>
      <c r="BA39" s="88"/>
      <c r="BB39" s="88"/>
      <c r="BC39" s="88"/>
      <c r="BD39" s="88"/>
      <c r="BE39" s="88"/>
      <c r="BF39" s="88"/>
      <c r="BG39" s="88"/>
      <c r="BH39" s="88"/>
      <c r="BI39" s="88"/>
      <c r="BJ39" s="88"/>
      <c r="BK39" s="88"/>
      <c r="BL39" s="88" t="s">
        <v>242</v>
      </c>
    </row>
    <row r="40" spans="1:255" x14ac:dyDescent="0.2">
      <c r="A40" s="37">
        <v>42322</v>
      </c>
      <c r="B40" s="170"/>
      <c r="C40" s="36">
        <v>5</v>
      </c>
      <c r="D40" s="36">
        <v>6.5</v>
      </c>
      <c r="E40" s="36">
        <v>8.3000000000000007</v>
      </c>
      <c r="F40" s="71">
        <v>10.6</v>
      </c>
      <c r="G40" s="36">
        <v>50</v>
      </c>
      <c r="H40" s="71">
        <v>0.15</v>
      </c>
      <c r="I40" s="48" t="s">
        <v>78</v>
      </c>
      <c r="J40" s="1">
        <v>3</v>
      </c>
      <c r="K40" s="1"/>
      <c r="M40" s="1">
        <v>1</v>
      </c>
      <c r="S40" s="1"/>
      <c r="T40" s="1"/>
      <c r="U40" s="1"/>
      <c r="V40" s="1"/>
      <c r="W40" s="1"/>
      <c r="X40" s="1"/>
      <c r="Y40" s="84"/>
      <c r="Z40" s="85"/>
      <c r="AA40" s="85"/>
      <c r="AB40" s="87"/>
      <c r="AC40" s="84"/>
      <c r="AD40" s="84"/>
      <c r="AE40" s="84"/>
      <c r="AF40" s="94"/>
      <c r="AG40" s="94"/>
      <c r="AH40" s="94"/>
      <c r="AI40" s="94"/>
      <c r="AJ40" s="94"/>
      <c r="AK40" s="94"/>
      <c r="AL40" s="94"/>
      <c r="AM40" s="92"/>
      <c r="AN40" s="92"/>
      <c r="AO40" s="92"/>
      <c r="AP40" s="92"/>
      <c r="AQ40" s="92"/>
      <c r="AR40" s="92"/>
      <c r="AS40" s="92"/>
      <c r="AT40" s="91"/>
      <c r="AU40" s="91"/>
      <c r="AV40" s="91"/>
      <c r="AW40" s="91"/>
      <c r="AX40" s="91"/>
      <c r="AY40" s="91"/>
      <c r="AZ40" s="91"/>
      <c r="BA40" s="88"/>
      <c r="BB40" s="88"/>
      <c r="BC40" s="88"/>
      <c r="BD40" s="88"/>
      <c r="BE40" s="88"/>
      <c r="BF40" s="88"/>
      <c r="BG40" s="88"/>
      <c r="BH40" s="88"/>
      <c r="BI40" s="88"/>
      <c r="BJ40" s="88"/>
      <c r="BK40" s="88"/>
      <c r="BL40" s="88" t="s">
        <v>243</v>
      </c>
    </row>
    <row r="41" spans="1:255" x14ac:dyDescent="0.2">
      <c r="A41" s="37">
        <v>42323</v>
      </c>
      <c r="B41" s="170"/>
      <c r="C41" s="36">
        <v>5</v>
      </c>
      <c r="D41" s="36">
        <v>5.5</v>
      </c>
      <c r="E41" s="36">
        <v>8.1999999999999993</v>
      </c>
      <c r="F41" s="71">
        <v>10.199999999999999</v>
      </c>
      <c r="G41" s="36">
        <v>40</v>
      </c>
      <c r="H41" s="71">
        <v>0.16</v>
      </c>
      <c r="I41" s="34" t="s">
        <v>84</v>
      </c>
      <c r="J41" s="81">
        <v>1</v>
      </c>
      <c r="K41" s="81"/>
      <c r="S41" s="1"/>
      <c r="T41" s="1"/>
      <c r="U41" s="1"/>
      <c r="V41" s="1"/>
      <c r="W41" s="1"/>
      <c r="X41" s="1"/>
      <c r="Y41" s="84"/>
      <c r="Z41" s="85"/>
      <c r="AA41" s="85"/>
      <c r="AB41" s="87"/>
      <c r="AC41" s="85"/>
      <c r="AD41" s="85"/>
      <c r="AE41" s="85"/>
      <c r="AF41" s="94"/>
      <c r="AG41" s="94"/>
      <c r="AH41" s="94"/>
      <c r="AI41" s="94"/>
      <c r="AJ41" s="94"/>
      <c r="AK41" s="94"/>
      <c r="AL41" s="94"/>
      <c r="AM41" s="92"/>
      <c r="AN41" s="92"/>
      <c r="AO41" s="92"/>
      <c r="AP41" s="92"/>
      <c r="AQ41" s="92"/>
      <c r="AR41" s="92"/>
      <c r="AS41" s="92"/>
      <c r="AT41" s="91"/>
      <c r="AU41" s="91"/>
      <c r="AV41" s="91"/>
      <c r="AW41" s="91"/>
      <c r="AX41" s="91"/>
      <c r="AY41" s="91"/>
      <c r="AZ41" s="91"/>
      <c r="BA41" s="88"/>
      <c r="BB41" s="88">
        <v>50</v>
      </c>
      <c r="BC41" s="88"/>
      <c r="BD41" s="88"/>
      <c r="BE41" s="88"/>
      <c r="BF41" s="88"/>
      <c r="BG41" s="88"/>
      <c r="BH41" s="88"/>
      <c r="BI41" s="88"/>
      <c r="BJ41" s="88"/>
      <c r="BK41" s="88"/>
      <c r="BL41" s="88" t="s">
        <v>244</v>
      </c>
    </row>
    <row r="42" spans="1:255" x14ac:dyDescent="0.2">
      <c r="A42" s="37">
        <v>42324</v>
      </c>
      <c r="B42" s="170"/>
      <c r="C42" s="36">
        <v>3</v>
      </c>
      <c r="D42" s="36">
        <v>4.7</v>
      </c>
      <c r="E42" s="36">
        <v>8.3000000000000007</v>
      </c>
      <c r="F42" s="71">
        <v>11.8</v>
      </c>
      <c r="G42" s="36">
        <v>50</v>
      </c>
      <c r="H42" s="71">
        <v>0.1</v>
      </c>
      <c r="I42" s="34" t="s">
        <v>73</v>
      </c>
      <c r="J42" s="81"/>
      <c r="K42" s="81"/>
      <c r="S42" s="1"/>
      <c r="T42" s="1"/>
      <c r="U42" s="1"/>
      <c r="V42" s="1"/>
      <c r="W42" s="1"/>
      <c r="X42" s="1"/>
      <c r="Y42" s="177"/>
      <c r="Z42" s="85"/>
      <c r="AA42" s="85"/>
      <c r="AB42" s="87"/>
      <c r="AC42" s="85"/>
      <c r="AD42" s="85"/>
      <c r="AE42" s="85"/>
      <c r="AF42" s="94"/>
      <c r="AG42" s="94"/>
      <c r="AH42" s="94"/>
      <c r="AI42" s="94"/>
      <c r="AJ42" s="94"/>
      <c r="AK42" s="94"/>
      <c r="AL42" s="94"/>
      <c r="AM42" s="92"/>
      <c r="AN42" s="92"/>
      <c r="AO42" s="92"/>
      <c r="AP42" s="92"/>
      <c r="AQ42" s="92"/>
      <c r="AR42" s="92"/>
      <c r="AS42" s="92"/>
      <c r="AT42" s="91"/>
      <c r="AU42" s="91"/>
      <c r="AV42" s="91"/>
      <c r="AW42" s="91"/>
      <c r="AX42" s="91"/>
      <c r="AY42" s="91"/>
      <c r="AZ42" s="91"/>
      <c r="BA42" s="88"/>
      <c r="BB42" s="88"/>
      <c r="BC42" s="88"/>
      <c r="BD42" s="88"/>
      <c r="BE42" s="88"/>
      <c r="BF42" s="88"/>
      <c r="BG42" s="88"/>
      <c r="BH42" s="88"/>
      <c r="BI42" s="88"/>
      <c r="BJ42" s="88"/>
      <c r="BK42" s="88"/>
      <c r="BL42" s="88" t="s">
        <v>245</v>
      </c>
    </row>
    <row r="43" spans="1:255" x14ac:dyDescent="0.2">
      <c r="A43" s="37">
        <v>42325</v>
      </c>
      <c r="B43" s="170"/>
      <c r="C43" s="36">
        <v>4</v>
      </c>
      <c r="D43" s="36">
        <v>6</v>
      </c>
      <c r="E43" s="36">
        <v>8.3000000000000007</v>
      </c>
      <c r="F43" s="71">
        <v>10.1</v>
      </c>
      <c r="G43" s="36">
        <v>50</v>
      </c>
      <c r="H43" s="71">
        <v>0.2</v>
      </c>
      <c r="I43" s="34" t="s">
        <v>73</v>
      </c>
      <c r="J43" s="81">
        <v>4</v>
      </c>
      <c r="K43" s="81">
        <v>4</v>
      </c>
      <c r="L43" s="1">
        <v>1</v>
      </c>
      <c r="S43" s="1"/>
      <c r="T43" s="1"/>
      <c r="U43" s="1"/>
      <c r="V43" s="1"/>
      <c r="W43" s="1"/>
      <c r="X43" s="1"/>
      <c r="Y43" s="84"/>
      <c r="Z43" s="85"/>
      <c r="AA43" s="85"/>
      <c r="AB43" s="87"/>
      <c r="AC43" s="85"/>
      <c r="AD43" s="85"/>
      <c r="AE43" s="85"/>
      <c r="AF43" s="94"/>
      <c r="AG43" s="94"/>
      <c r="AH43" s="94"/>
      <c r="AI43" s="94"/>
      <c r="AJ43" s="94"/>
      <c r="AK43" s="94"/>
      <c r="AL43" s="94"/>
      <c r="AM43" s="92"/>
      <c r="AN43" s="92"/>
      <c r="AO43" s="92"/>
      <c r="AP43" s="92"/>
      <c r="AQ43" s="92"/>
      <c r="AR43" s="92"/>
      <c r="AS43" s="92"/>
      <c r="AT43" s="91"/>
      <c r="AU43" s="91"/>
      <c r="AV43" s="91"/>
      <c r="AW43" s="91"/>
      <c r="AX43" s="91"/>
      <c r="AY43" s="91"/>
      <c r="AZ43" s="91"/>
      <c r="BA43" s="88"/>
      <c r="BB43" s="88"/>
      <c r="BC43" s="88"/>
      <c r="BD43" s="88"/>
      <c r="BE43" s="88"/>
      <c r="BF43" s="88"/>
      <c r="BG43" s="88"/>
      <c r="BH43" s="88"/>
      <c r="BI43" s="88"/>
      <c r="BJ43" s="88"/>
      <c r="BK43" s="88"/>
      <c r="BL43" s="88" t="s">
        <v>246</v>
      </c>
    </row>
    <row r="44" spans="1:255" x14ac:dyDescent="0.2">
      <c r="A44" s="37">
        <v>42326</v>
      </c>
      <c r="B44" s="170"/>
      <c r="C44" s="36">
        <v>2</v>
      </c>
      <c r="D44" s="36">
        <v>4</v>
      </c>
      <c r="E44" s="36">
        <v>7.9</v>
      </c>
      <c r="F44" s="71">
        <v>12.1</v>
      </c>
      <c r="G44" s="36">
        <v>40</v>
      </c>
      <c r="H44" s="71">
        <v>0.2</v>
      </c>
      <c r="I44" s="34" t="s">
        <v>236</v>
      </c>
      <c r="J44" s="81"/>
      <c r="K44" s="81">
        <v>1</v>
      </c>
      <c r="S44" s="1"/>
      <c r="T44" s="1"/>
      <c r="U44" s="1"/>
      <c r="V44" s="1"/>
      <c r="W44" s="1"/>
      <c r="X44" s="1"/>
      <c r="Y44" s="84"/>
      <c r="Z44" s="85"/>
      <c r="AA44" s="85"/>
      <c r="AB44" s="87"/>
      <c r="AC44" s="85"/>
      <c r="AD44" s="85"/>
      <c r="AE44" s="85"/>
      <c r="AF44" s="94"/>
      <c r="AG44" s="94"/>
      <c r="AH44" s="94"/>
      <c r="AI44" s="94"/>
      <c r="AJ44" s="94"/>
      <c r="AK44" s="94"/>
      <c r="AL44" s="94"/>
      <c r="AM44" s="92"/>
      <c r="AN44" s="92"/>
      <c r="AO44" s="92"/>
      <c r="AP44" s="92"/>
      <c r="AQ44" s="92"/>
      <c r="AR44" s="92"/>
      <c r="AS44" s="92"/>
      <c r="AT44" s="91"/>
      <c r="AU44" s="91"/>
      <c r="AV44" s="91"/>
      <c r="AW44" s="91"/>
      <c r="AX44" s="91"/>
      <c r="AY44" s="91"/>
      <c r="AZ44" s="91"/>
      <c r="BA44" s="88"/>
      <c r="BB44" s="88"/>
      <c r="BC44" s="88"/>
      <c r="BD44" s="88"/>
      <c r="BE44" s="88"/>
      <c r="BF44" s="88"/>
      <c r="BG44" s="88"/>
      <c r="BH44" s="88"/>
      <c r="BI44" s="88"/>
      <c r="BJ44" s="88"/>
      <c r="BK44" s="88"/>
      <c r="BL44" s="88" t="s">
        <v>247</v>
      </c>
    </row>
    <row r="45" spans="1:255" x14ac:dyDescent="0.2">
      <c r="A45" s="37">
        <v>42327</v>
      </c>
      <c r="B45" s="170"/>
      <c r="C45" s="36">
        <v>2</v>
      </c>
      <c r="D45" s="36">
        <v>3.5</v>
      </c>
      <c r="E45" s="36">
        <v>8</v>
      </c>
      <c r="F45" s="71">
        <v>14.3</v>
      </c>
      <c r="G45" s="36">
        <v>40</v>
      </c>
      <c r="H45" s="71">
        <v>0.18</v>
      </c>
      <c r="I45" s="34" t="s">
        <v>248</v>
      </c>
      <c r="J45" s="81"/>
      <c r="K45" s="81"/>
      <c r="S45" s="1"/>
      <c r="T45" s="1"/>
      <c r="U45" s="1"/>
      <c r="V45" s="1"/>
      <c r="W45" s="1"/>
      <c r="X45" s="1"/>
      <c r="Y45" s="84"/>
      <c r="Z45" s="85"/>
      <c r="AA45" s="85"/>
      <c r="AB45" s="87"/>
      <c r="AC45" s="85"/>
      <c r="AD45" s="85"/>
      <c r="AE45" s="85"/>
      <c r="AF45" s="94"/>
      <c r="AG45" s="94"/>
      <c r="AH45" s="94"/>
      <c r="AI45" s="94"/>
      <c r="AJ45" s="94"/>
      <c r="AK45" s="94"/>
      <c r="AL45" s="94"/>
      <c r="AM45" s="92"/>
      <c r="AN45" s="92"/>
      <c r="AO45" s="92"/>
      <c r="AP45" s="92"/>
      <c r="AQ45" s="92"/>
      <c r="AR45" s="92"/>
      <c r="AS45" s="92"/>
      <c r="AT45" s="91"/>
      <c r="AU45" s="91"/>
      <c r="AV45" s="91"/>
      <c r="AW45" s="91"/>
      <c r="AX45" s="91"/>
      <c r="AY45" s="91"/>
      <c r="AZ45" s="91"/>
      <c r="BA45" s="88"/>
      <c r="BB45" s="88"/>
      <c r="BC45" s="88"/>
      <c r="BD45" s="88"/>
      <c r="BE45" s="88"/>
      <c r="BF45" s="88"/>
      <c r="BG45" s="88"/>
      <c r="BH45" s="88"/>
      <c r="BI45" s="88"/>
      <c r="BJ45" s="88"/>
      <c r="BK45" s="88"/>
      <c r="BL45" s="88" t="s">
        <v>249</v>
      </c>
    </row>
    <row r="46" spans="1:255" x14ac:dyDescent="0.2">
      <c r="A46" s="37">
        <v>42328</v>
      </c>
      <c r="B46" s="170"/>
      <c r="C46" s="36">
        <v>-2</v>
      </c>
      <c r="D46" s="36">
        <v>3</v>
      </c>
      <c r="E46" s="36">
        <v>8.1999999999999993</v>
      </c>
      <c r="F46" s="71">
        <v>12</v>
      </c>
      <c r="G46" s="36">
        <v>40</v>
      </c>
      <c r="H46" s="71">
        <v>0.16</v>
      </c>
      <c r="I46" s="34" t="s">
        <v>250</v>
      </c>
      <c r="J46" s="81"/>
      <c r="K46" s="81"/>
      <c r="S46" s="1"/>
      <c r="T46" s="1"/>
      <c r="U46" s="1"/>
      <c r="V46" s="1"/>
      <c r="W46" s="1"/>
      <c r="X46" s="1"/>
      <c r="Y46" s="84"/>
      <c r="Z46" s="85"/>
      <c r="AA46" s="85"/>
      <c r="AB46" s="87"/>
      <c r="AC46" s="85"/>
      <c r="AD46" s="85"/>
      <c r="AE46" s="85"/>
      <c r="AF46" s="94"/>
      <c r="AG46" s="94"/>
      <c r="AH46" s="94"/>
      <c r="AI46" s="94"/>
      <c r="AJ46" s="94"/>
      <c r="AK46" s="94"/>
      <c r="AL46" s="94"/>
      <c r="AM46" s="92"/>
      <c r="AN46" s="92"/>
      <c r="AO46" s="92"/>
      <c r="AP46" s="92"/>
      <c r="AQ46" s="92"/>
      <c r="AR46" s="92"/>
      <c r="AS46" s="92"/>
      <c r="AT46" s="91"/>
      <c r="AU46" s="91"/>
      <c r="AV46" s="91"/>
      <c r="AW46" s="91"/>
      <c r="AX46" s="91"/>
      <c r="AY46" s="91"/>
      <c r="AZ46" s="91"/>
      <c r="BA46" s="88"/>
      <c r="BB46" s="88">
        <v>20</v>
      </c>
      <c r="BC46" s="88"/>
      <c r="BD46" s="88"/>
      <c r="BE46" s="88"/>
      <c r="BF46" s="88"/>
      <c r="BG46" s="88"/>
      <c r="BH46" s="88"/>
      <c r="BI46" s="88"/>
      <c r="BJ46" s="88"/>
      <c r="BK46" s="88"/>
      <c r="BL46" s="88" t="s">
        <v>251</v>
      </c>
    </row>
    <row r="47" spans="1:255" x14ac:dyDescent="0.2">
      <c r="A47" s="37">
        <v>42329</v>
      </c>
      <c r="B47" s="170"/>
      <c r="C47" s="36">
        <v>-1</v>
      </c>
      <c r="D47" s="36">
        <v>2.1</v>
      </c>
      <c r="E47" s="36">
        <v>8.1999999999999993</v>
      </c>
      <c r="F47" s="71">
        <v>13.7</v>
      </c>
      <c r="G47" s="36">
        <v>40</v>
      </c>
      <c r="H47" s="71">
        <v>0.14000000000000001</v>
      </c>
      <c r="I47" s="34" t="s">
        <v>248</v>
      </c>
      <c r="J47" s="81"/>
      <c r="K47" s="81"/>
      <c r="S47" s="1"/>
      <c r="T47" s="1"/>
      <c r="U47" s="1"/>
      <c r="V47" s="1"/>
      <c r="W47" s="1"/>
      <c r="X47" s="1"/>
      <c r="Y47" s="84"/>
      <c r="Z47" s="85"/>
      <c r="AA47" s="85"/>
      <c r="AB47" s="87"/>
      <c r="AC47" s="85"/>
      <c r="AD47" s="85"/>
      <c r="AE47" s="85"/>
      <c r="AF47" s="94"/>
      <c r="AG47" s="94"/>
      <c r="AH47" s="94"/>
      <c r="AI47" s="94"/>
      <c r="AJ47" s="94"/>
      <c r="AK47" s="94"/>
      <c r="AL47" s="94"/>
      <c r="AM47" s="92"/>
      <c r="AN47" s="92"/>
      <c r="AO47" s="92"/>
      <c r="AP47" s="92"/>
      <c r="AQ47" s="92"/>
      <c r="AR47" s="92"/>
      <c r="AS47" s="92"/>
      <c r="AT47" s="91"/>
      <c r="AU47" s="91"/>
      <c r="AV47" s="91"/>
      <c r="AW47" s="91"/>
      <c r="AX47" s="91"/>
      <c r="AY47" s="91"/>
      <c r="AZ47" s="91"/>
      <c r="BA47" s="88"/>
      <c r="BB47" s="213" t="s">
        <v>252</v>
      </c>
      <c r="BC47" s="88"/>
      <c r="BD47" s="88"/>
      <c r="BE47" s="88"/>
      <c r="BF47" s="88"/>
      <c r="BG47" s="88"/>
      <c r="BH47" s="88"/>
      <c r="BI47" s="88"/>
      <c r="BJ47" s="88"/>
      <c r="BK47" s="88"/>
      <c r="BL47" s="88" t="s">
        <v>253</v>
      </c>
    </row>
    <row r="48" spans="1:255" x14ac:dyDescent="0.2">
      <c r="A48" s="37">
        <v>42330</v>
      </c>
      <c r="B48" s="170"/>
      <c r="C48" s="36">
        <v>2</v>
      </c>
      <c r="D48" s="36">
        <v>3</v>
      </c>
      <c r="E48" s="36">
        <v>8.4</v>
      </c>
      <c r="F48" s="71">
        <v>12.6</v>
      </c>
      <c r="G48" s="36">
        <v>50</v>
      </c>
      <c r="H48" s="71">
        <v>0.12</v>
      </c>
      <c r="I48" s="34" t="s">
        <v>84</v>
      </c>
      <c r="J48" s="81"/>
      <c r="K48" s="81"/>
      <c r="S48" s="1"/>
      <c r="T48" s="1"/>
      <c r="U48" s="1"/>
      <c r="V48" s="1"/>
      <c r="W48" s="1"/>
      <c r="X48" s="1"/>
      <c r="Y48" s="178"/>
      <c r="Z48" s="85"/>
      <c r="AA48" s="85"/>
      <c r="AB48" s="87"/>
      <c r="AC48" s="85"/>
      <c r="AD48" s="85"/>
      <c r="AE48" s="85"/>
      <c r="AF48" s="94"/>
      <c r="AG48" s="94"/>
      <c r="AH48" s="94"/>
      <c r="AI48" s="94"/>
      <c r="AJ48" s="94"/>
      <c r="AK48" s="94"/>
      <c r="AL48" s="94"/>
      <c r="AM48" s="92"/>
      <c r="AN48" s="92"/>
      <c r="AO48" s="92"/>
      <c r="AP48" s="92"/>
      <c r="AQ48" s="92"/>
      <c r="AR48" s="92"/>
      <c r="AS48" s="92"/>
      <c r="AT48" s="91"/>
      <c r="AU48" s="91"/>
      <c r="AV48" s="91"/>
      <c r="AW48" s="91"/>
      <c r="AX48" s="91"/>
      <c r="AY48" s="91"/>
      <c r="AZ48" s="91"/>
      <c r="BA48" s="88"/>
      <c r="BB48" s="88">
        <v>20</v>
      </c>
      <c r="BC48" s="88"/>
      <c r="BD48" s="88"/>
      <c r="BE48" s="88"/>
      <c r="BF48" s="88"/>
      <c r="BG48" s="88"/>
      <c r="BH48" s="88"/>
      <c r="BI48" s="88"/>
      <c r="BJ48" s="88"/>
      <c r="BK48" s="88"/>
      <c r="BL48" s="88" t="s">
        <v>254</v>
      </c>
    </row>
    <row r="49" spans="1:64" x14ac:dyDescent="0.2">
      <c r="A49" s="37">
        <v>42331</v>
      </c>
      <c r="B49" s="170"/>
      <c r="C49" s="36">
        <v>4</v>
      </c>
      <c r="D49" s="36">
        <v>4.3</v>
      </c>
      <c r="E49" s="36">
        <v>8</v>
      </c>
      <c r="F49" s="71">
        <v>11.9</v>
      </c>
      <c r="G49" s="36">
        <v>50</v>
      </c>
      <c r="H49" s="71">
        <v>0.12</v>
      </c>
      <c r="I49" s="34" t="s">
        <v>107</v>
      </c>
      <c r="J49" s="81"/>
      <c r="K49" s="81"/>
      <c r="L49" s="41"/>
      <c r="S49" s="1"/>
      <c r="T49" s="1"/>
      <c r="U49" s="1"/>
      <c r="V49" s="1"/>
      <c r="W49" s="1"/>
      <c r="X49" s="1"/>
      <c r="Y49" s="177">
        <v>42331</v>
      </c>
      <c r="Z49" s="85">
        <v>1</v>
      </c>
      <c r="AA49" s="85" t="s">
        <v>127</v>
      </c>
      <c r="AB49" s="87" t="s">
        <v>138</v>
      </c>
      <c r="AC49" s="85" t="s">
        <v>34</v>
      </c>
      <c r="AD49" s="85">
        <v>610</v>
      </c>
      <c r="AE49" s="85"/>
      <c r="AF49" s="94"/>
      <c r="AG49" s="94"/>
      <c r="AH49" s="94"/>
      <c r="AI49" s="94"/>
      <c r="AJ49" s="94"/>
      <c r="AK49" s="94"/>
      <c r="AL49" s="94"/>
      <c r="AM49" s="92"/>
      <c r="AN49" s="92"/>
      <c r="AO49" s="92"/>
      <c r="AP49" s="92"/>
      <c r="AQ49" s="92"/>
      <c r="AR49" s="92"/>
      <c r="AS49" s="92"/>
      <c r="AT49" s="91"/>
      <c r="AU49" s="91"/>
      <c r="AV49" s="91"/>
      <c r="AW49" s="91"/>
      <c r="AX49" s="91"/>
      <c r="AY49" s="91"/>
      <c r="AZ49" s="91"/>
      <c r="BA49" s="88"/>
      <c r="BB49" s="88">
        <v>20</v>
      </c>
      <c r="BC49" s="88"/>
      <c r="BD49" s="88"/>
      <c r="BE49" s="88"/>
      <c r="BF49" s="88"/>
      <c r="BG49" s="88"/>
      <c r="BH49" s="88"/>
      <c r="BI49" s="88"/>
      <c r="BJ49" s="88"/>
      <c r="BK49" s="88"/>
      <c r="BL49" s="88" t="s">
        <v>255</v>
      </c>
    </row>
    <row r="50" spans="1:64" x14ac:dyDescent="0.2">
      <c r="A50" s="37">
        <v>42332</v>
      </c>
      <c r="B50" s="170"/>
      <c r="C50" s="36">
        <v>2</v>
      </c>
      <c r="D50" s="36">
        <v>3.7</v>
      </c>
      <c r="E50" s="36">
        <v>8.5</v>
      </c>
      <c r="F50" s="71">
        <v>14.6</v>
      </c>
      <c r="G50" s="36">
        <v>50</v>
      </c>
      <c r="H50" s="71">
        <v>0.12</v>
      </c>
      <c r="I50" s="34" t="s">
        <v>256</v>
      </c>
      <c r="J50" s="81"/>
      <c r="K50" s="81"/>
      <c r="S50" s="1"/>
      <c r="T50" s="1"/>
      <c r="U50" s="1"/>
      <c r="V50" s="1"/>
      <c r="W50" s="1"/>
      <c r="X50" s="1"/>
      <c r="Y50" s="84"/>
      <c r="Z50" s="85"/>
      <c r="AA50" s="85"/>
      <c r="AB50" s="87"/>
      <c r="AC50" s="85"/>
      <c r="AD50" s="85"/>
      <c r="AE50" s="85"/>
      <c r="AF50" s="94"/>
      <c r="AG50" s="94"/>
      <c r="AH50" s="94"/>
      <c r="AI50" s="94"/>
      <c r="AJ50" s="94"/>
      <c r="AK50" s="94"/>
      <c r="AL50" s="94"/>
      <c r="AM50" s="92"/>
      <c r="AN50" s="92"/>
      <c r="AO50" s="92"/>
      <c r="AP50" s="92"/>
      <c r="AQ50" s="92"/>
      <c r="AR50" s="92"/>
      <c r="AS50" s="92"/>
      <c r="AT50" s="91"/>
      <c r="AU50" s="91"/>
      <c r="AV50" s="91"/>
      <c r="AW50" s="91"/>
      <c r="AX50" s="91"/>
      <c r="AY50" s="91"/>
      <c r="AZ50" s="91"/>
      <c r="BA50" s="88"/>
      <c r="BB50" s="88">
        <v>20</v>
      </c>
      <c r="BC50" s="88"/>
      <c r="BD50" s="88"/>
      <c r="BE50" s="88"/>
      <c r="BF50" s="88"/>
      <c r="BG50" s="88"/>
      <c r="BH50" s="88"/>
      <c r="BI50" s="88"/>
      <c r="BJ50" s="88"/>
      <c r="BK50" s="88"/>
      <c r="BL50" s="88" t="s">
        <v>257</v>
      </c>
    </row>
    <row r="51" spans="1:64" x14ac:dyDescent="0.2">
      <c r="A51" s="37">
        <v>42333</v>
      </c>
      <c r="B51" s="170"/>
      <c r="C51" s="36">
        <v>-1</v>
      </c>
      <c r="D51" s="36">
        <v>2.1</v>
      </c>
      <c r="E51" s="36">
        <v>8</v>
      </c>
      <c r="F51" s="71">
        <v>13.9</v>
      </c>
      <c r="G51" s="36">
        <v>50</v>
      </c>
      <c r="H51" s="71">
        <v>0.12</v>
      </c>
      <c r="I51" s="34" t="s">
        <v>239</v>
      </c>
      <c r="J51" s="81"/>
      <c r="K51" s="81"/>
      <c r="S51" s="1"/>
      <c r="T51" s="1"/>
      <c r="U51" s="1"/>
      <c r="V51" s="1"/>
      <c r="W51" s="1"/>
      <c r="X51" s="1"/>
      <c r="Y51" s="84"/>
      <c r="Z51" s="85"/>
      <c r="AA51" s="85"/>
      <c r="AB51" s="87"/>
      <c r="AC51" s="85"/>
      <c r="AD51" s="85"/>
      <c r="AE51" s="85"/>
      <c r="AF51" s="94"/>
      <c r="AG51" s="94"/>
      <c r="AH51" s="94"/>
      <c r="AI51" s="94"/>
      <c r="AJ51" s="94"/>
      <c r="AK51" s="94"/>
      <c r="AL51" s="94"/>
      <c r="AM51" s="92"/>
      <c r="AN51" s="92"/>
      <c r="AO51" s="92"/>
      <c r="AP51" s="92"/>
      <c r="AQ51" s="92"/>
      <c r="AR51" s="92"/>
      <c r="AS51" s="92"/>
      <c r="AT51" s="91"/>
      <c r="AU51" s="91"/>
      <c r="AV51" s="91"/>
      <c r="AW51" s="91"/>
      <c r="AX51" s="91"/>
      <c r="AY51" s="91"/>
      <c r="AZ51" s="91"/>
      <c r="BA51" s="88"/>
      <c r="BB51" s="88"/>
      <c r="BC51" s="88"/>
      <c r="BD51" s="88"/>
      <c r="BE51" s="88"/>
      <c r="BF51" s="88"/>
      <c r="BG51" s="88"/>
      <c r="BH51" s="88"/>
      <c r="BI51" s="88"/>
      <c r="BJ51" s="88"/>
      <c r="BK51" s="88"/>
      <c r="BL51" s="88" t="s">
        <v>258</v>
      </c>
    </row>
    <row r="52" spans="1:64" x14ac:dyDescent="0.2">
      <c r="A52" s="37">
        <v>42334</v>
      </c>
      <c r="B52" s="170"/>
      <c r="C52" s="36">
        <v>-2</v>
      </c>
      <c r="D52" s="36">
        <v>1.3</v>
      </c>
      <c r="E52" s="172"/>
      <c r="F52" s="71">
        <v>15.2</v>
      </c>
      <c r="G52" s="36">
        <v>50</v>
      </c>
      <c r="H52" s="71">
        <v>0.12</v>
      </c>
      <c r="I52" s="34" t="s">
        <v>163</v>
      </c>
      <c r="J52" s="81"/>
      <c r="K52" s="81"/>
      <c r="S52" s="1"/>
      <c r="T52" s="1"/>
      <c r="U52" s="1"/>
      <c r="V52" s="1"/>
      <c r="W52" s="1"/>
      <c r="X52" s="1"/>
      <c r="Y52" s="84"/>
      <c r="Z52" s="85"/>
      <c r="AA52" s="85"/>
      <c r="AB52" s="87"/>
      <c r="AC52" s="85"/>
      <c r="AD52" s="85"/>
      <c r="AE52" s="85"/>
      <c r="AF52" s="94"/>
      <c r="AG52" s="94"/>
      <c r="AH52" s="94"/>
      <c r="AI52" s="94"/>
      <c r="AJ52" s="94"/>
      <c r="AK52" s="94"/>
      <c r="AL52" s="94"/>
      <c r="AM52" s="92"/>
      <c r="AN52" s="92"/>
      <c r="AO52" s="92"/>
      <c r="AP52" s="92"/>
      <c r="AQ52" s="92"/>
      <c r="AR52" s="92"/>
      <c r="AS52" s="92"/>
      <c r="AT52" s="91"/>
      <c r="AU52" s="91"/>
      <c r="AV52" s="91"/>
      <c r="AW52" s="91"/>
      <c r="AX52" s="91"/>
      <c r="AY52" s="91"/>
      <c r="AZ52" s="91"/>
      <c r="BA52" s="88"/>
      <c r="BB52" s="88">
        <v>20</v>
      </c>
      <c r="BC52" s="88"/>
      <c r="BD52" s="88"/>
      <c r="BE52" s="88"/>
      <c r="BF52" s="88"/>
      <c r="BG52" s="88"/>
      <c r="BH52" s="88"/>
      <c r="BI52" s="88"/>
      <c r="BJ52" s="88"/>
      <c r="BK52" s="88"/>
      <c r="BL52" s="88" t="s">
        <v>259</v>
      </c>
    </row>
    <row r="53" spans="1:64" x14ac:dyDescent="0.2">
      <c r="A53" s="37">
        <v>42335</v>
      </c>
      <c r="B53" s="170"/>
      <c r="C53" s="36">
        <v>-2</v>
      </c>
      <c r="D53" s="36">
        <v>0.7</v>
      </c>
      <c r="E53" s="36">
        <v>8.1</v>
      </c>
      <c r="F53" s="71">
        <v>14.1</v>
      </c>
      <c r="G53" s="36">
        <v>50</v>
      </c>
      <c r="H53" s="71">
        <v>0.1</v>
      </c>
      <c r="I53" s="34" t="s">
        <v>161</v>
      </c>
      <c r="J53" s="81"/>
      <c r="K53" s="81"/>
      <c r="S53" s="1"/>
      <c r="T53" s="1"/>
      <c r="U53" s="1"/>
      <c r="V53" s="1"/>
      <c r="W53" s="1"/>
      <c r="X53" s="1"/>
      <c r="Y53" s="178"/>
      <c r="Z53" s="85"/>
      <c r="AA53" s="85"/>
      <c r="AB53" s="87"/>
      <c r="AC53" s="85"/>
      <c r="AD53" s="85"/>
      <c r="AE53" s="85"/>
      <c r="AF53" s="94"/>
      <c r="AG53" s="94"/>
      <c r="AH53" s="94"/>
      <c r="AI53" s="94"/>
      <c r="AJ53" s="94"/>
      <c r="AK53" s="94"/>
      <c r="AL53" s="94"/>
      <c r="AM53" s="92"/>
      <c r="AN53" s="92"/>
      <c r="AO53" s="92"/>
      <c r="AP53" s="92"/>
      <c r="AQ53" s="92"/>
      <c r="AR53" s="92"/>
      <c r="AS53" s="92"/>
      <c r="AT53" s="91"/>
      <c r="AU53" s="91"/>
      <c r="AV53" s="91"/>
      <c r="AW53" s="91"/>
      <c r="AX53" s="91"/>
      <c r="AY53" s="91"/>
      <c r="AZ53" s="91"/>
      <c r="BA53" s="88"/>
      <c r="BB53" s="88">
        <v>20</v>
      </c>
      <c r="BC53" s="88"/>
      <c r="BD53" s="88"/>
      <c r="BE53" s="88"/>
      <c r="BF53" s="88"/>
      <c r="BG53" s="88"/>
      <c r="BH53" s="88"/>
      <c r="BI53" s="88"/>
      <c r="BJ53" s="88"/>
      <c r="BK53" s="88"/>
      <c r="BL53" s="88" t="s">
        <v>260</v>
      </c>
    </row>
    <row r="54" spans="1:64" x14ac:dyDescent="0.2">
      <c r="A54" s="37">
        <v>42336</v>
      </c>
      <c r="B54" s="170"/>
      <c r="C54" s="36">
        <v>-2</v>
      </c>
      <c r="D54" s="71">
        <v>7.0000000000000007E-2</v>
      </c>
      <c r="E54" s="36">
        <v>8.5</v>
      </c>
      <c r="F54" s="71">
        <v>13.4</v>
      </c>
      <c r="G54" s="36">
        <v>50</v>
      </c>
      <c r="H54" s="71">
        <v>0.1</v>
      </c>
      <c r="I54" s="34" t="s">
        <v>261</v>
      </c>
      <c r="J54" s="81"/>
      <c r="K54" s="81"/>
      <c r="S54" s="1"/>
      <c r="T54" s="1"/>
      <c r="U54" s="1"/>
      <c r="V54" s="1"/>
      <c r="W54" s="1"/>
      <c r="X54" s="1"/>
      <c r="Y54" s="178">
        <v>42336</v>
      </c>
      <c r="Z54" s="85">
        <v>1</v>
      </c>
      <c r="AA54" s="85" t="s">
        <v>90</v>
      </c>
      <c r="AB54" s="87"/>
      <c r="AC54" s="85" t="s">
        <v>34</v>
      </c>
      <c r="AD54" s="85">
        <v>630</v>
      </c>
      <c r="AE54" s="85"/>
      <c r="AF54" s="94"/>
      <c r="AG54" s="94"/>
      <c r="AH54" s="94"/>
      <c r="AI54" s="94"/>
      <c r="AJ54" s="94"/>
      <c r="AK54" s="94"/>
      <c r="AL54" s="94"/>
      <c r="AM54" s="92"/>
      <c r="AN54" s="92"/>
      <c r="AO54" s="92"/>
      <c r="AP54" s="92"/>
      <c r="AQ54" s="92"/>
      <c r="AR54" s="92"/>
      <c r="AS54" s="92"/>
      <c r="AT54" s="91"/>
      <c r="AU54" s="91"/>
      <c r="AV54" s="91"/>
      <c r="AW54" s="91"/>
      <c r="AX54" s="91"/>
      <c r="AY54" s="91"/>
      <c r="AZ54" s="91"/>
      <c r="BA54" s="88"/>
      <c r="BB54" s="88"/>
      <c r="BC54" s="88"/>
      <c r="BD54" s="88"/>
      <c r="BE54" s="88"/>
      <c r="BF54" s="88"/>
      <c r="BG54" s="88"/>
      <c r="BH54" s="88"/>
      <c r="BI54" s="88"/>
      <c r="BJ54" s="88"/>
      <c r="BK54" s="88"/>
      <c r="BL54" s="88" t="s">
        <v>262</v>
      </c>
    </row>
    <row r="55" spans="1:64" x14ac:dyDescent="0.2">
      <c r="A55" s="37">
        <v>42337</v>
      </c>
      <c r="B55" s="170"/>
      <c r="C55" s="36">
        <v>-2</v>
      </c>
      <c r="D55" s="36">
        <v>1.5</v>
      </c>
      <c r="E55" s="36">
        <v>8.1</v>
      </c>
      <c r="F55" s="71">
        <v>13.5</v>
      </c>
      <c r="G55" s="36">
        <v>50</v>
      </c>
      <c r="H55" s="71">
        <v>0.1</v>
      </c>
      <c r="I55" s="34" t="s">
        <v>116</v>
      </c>
      <c r="J55" s="81"/>
      <c r="K55" s="81"/>
      <c r="S55" s="1"/>
      <c r="T55" s="1"/>
      <c r="U55" s="1"/>
      <c r="V55" s="1"/>
      <c r="W55" s="1"/>
      <c r="X55" s="1"/>
      <c r="Y55" s="178"/>
      <c r="Z55" s="85"/>
      <c r="AA55" s="85"/>
      <c r="AB55" s="87"/>
      <c r="AC55" s="85"/>
      <c r="AD55" s="85"/>
      <c r="AE55" s="85"/>
      <c r="AF55" s="94"/>
      <c r="AG55" s="94"/>
      <c r="AH55" s="94"/>
      <c r="AI55" s="94"/>
      <c r="AJ55" s="94"/>
      <c r="AK55" s="94"/>
      <c r="AL55" s="94"/>
      <c r="AM55" s="92"/>
      <c r="AN55" s="92"/>
      <c r="AO55" s="92"/>
      <c r="AP55" s="92"/>
      <c r="AQ55" s="92"/>
      <c r="AR55" s="92"/>
      <c r="AS55" s="92"/>
      <c r="AT55" s="91"/>
      <c r="AU55" s="91"/>
      <c r="AV55" s="91"/>
      <c r="AW55" s="91"/>
      <c r="AX55" s="91"/>
      <c r="AY55" s="91"/>
      <c r="AZ55" s="91"/>
      <c r="BA55" s="88"/>
      <c r="BB55" s="88"/>
      <c r="BC55" s="88"/>
      <c r="BD55" s="88"/>
      <c r="BE55" s="88"/>
      <c r="BF55" s="88"/>
      <c r="BG55" s="88"/>
      <c r="BH55" s="88"/>
      <c r="BI55" s="88"/>
      <c r="BJ55" s="88"/>
      <c r="BK55" s="88"/>
      <c r="BL55" s="88" t="s">
        <v>263</v>
      </c>
    </row>
    <row r="56" spans="1:64" x14ac:dyDescent="0.2">
      <c r="A56" s="37">
        <v>42338</v>
      </c>
      <c r="B56" s="170"/>
      <c r="C56" s="36">
        <v>-1</v>
      </c>
      <c r="D56" s="36">
        <v>2.2999999999999998</v>
      </c>
      <c r="E56" s="36">
        <v>8.6999999999999993</v>
      </c>
      <c r="F56" s="71">
        <v>12.9</v>
      </c>
      <c r="G56" s="36">
        <v>50</v>
      </c>
      <c r="H56" s="71">
        <v>0.09</v>
      </c>
      <c r="I56" s="34" t="s">
        <v>116</v>
      </c>
      <c r="J56" s="81"/>
      <c r="K56" s="81"/>
      <c r="S56" s="1"/>
      <c r="T56" s="1"/>
      <c r="U56" s="1"/>
      <c r="V56" s="1"/>
      <c r="W56" s="1"/>
      <c r="X56" s="1"/>
      <c r="Y56" s="178"/>
      <c r="Z56" s="85"/>
      <c r="AA56" s="85"/>
      <c r="AB56" s="87"/>
      <c r="AC56" s="85"/>
      <c r="AD56" s="85"/>
      <c r="AE56" s="85"/>
      <c r="AF56" s="94"/>
      <c r="AG56" s="94"/>
      <c r="AH56" s="94"/>
      <c r="AI56" s="94"/>
      <c r="AJ56" s="94"/>
      <c r="AK56" s="94"/>
      <c r="AL56" s="94"/>
      <c r="AM56" s="92"/>
      <c r="AN56" s="92"/>
      <c r="AO56" s="92"/>
      <c r="AP56" s="92"/>
      <c r="AQ56" s="92"/>
      <c r="AR56" s="92"/>
      <c r="AS56" s="92"/>
      <c r="AT56" s="91"/>
      <c r="AU56" s="91"/>
      <c r="AV56" s="91"/>
      <c r="AW56" s="91"/>
      <c r="AX56" s="91"/>
      <c r="AY56" s="91"/>
      <c r="AZ56" s="91"/>
      <c r="BA56" s="88"/>
      <c r="BB56" s="88"/>
      <c r="BC56" s="88"/>
      <c r="BD56" s="88"/>
      <c r="BE56" s="88"/>
      <c r="BF56" s="88"/>
      <c r="BG56" s="88"/>
      <c r="BH56" s="88"/>
      <c r="BI56" s="88"/>
      <c r="BJ56" s="88"/>
      <c r="BK56" s="88"/>
      <c r="BL56" s="88" t="s">
        <v>263</v>
      </c>
    </row>
    <row r="57" spans="1:64" x14ac:dyDescent="0.2">
      <c r="A57" s="37">
        <v>42339</v>
      </c>
      <c r="B57" s="170"/>
      <c r="C57" s="36">
        <v>5</v>
      </c>
      <c r="D57" s="36">
        <v>4.5</v>
      </c>
      <c r="E57" s="36">
        <v>8.1</v>
      </c>
      <c r="F57" s="71">
        <v>11.4</v>
      </c>
      <c r="G57" s="36">
        <v>50</v>
      </c>
      <c r="H57" s="71">
        <v>0.1</v>
      </c>
      <c r="I57" s="34" t="s">
        <v>264</v>
      </c>
      <c r="J57" s="81"/>
      <c r="K57" s="81"/>
      <c r="S57" s="1"/>
      <c r="T57" s="1"/>
      <c r="U57" s="1"/>
      <c r="V57" s="1"/>
      <c r="W57" s="1"/>
      <c r="X57" s="1"/>
      <c r="Y57" s="178"/>
      <c r="Z57" s="85"/>
      <c r="AA57" s="85"/>
      <c r="AB57" s="87"/>
      <c r="AC57" s="85"/>
      <c r="AD57" s="85"/>
      <c r="AE57" s="85"/>
      <c r="AF57" s="94"/>
      <c r="AG57" s="94"/>
      <c r="AH57" s="94"/>
      <c r="AI57" s="94"/>
      <c r="AJ57" s="94"/>
      <c r="AK57" s="94"/>
      <c r="AL57" s="94"/>
      <c r="AM57" s="92"/>
      <c r="AN57" s="92"/>
      <c r="AO57" s="92"/>
      <c r="AP57" s="92"/>
      <c r="AQ57" s="92"/>
      <c r="AR57" s="92"/>
      <c r="AS57" s="92"/>
      <c r="AT57" s="91"/>
      <c r="AU57" s="91"/>
      <c r="AV57" s="91"/>
      <c r="AW57" s="91"/>
      <c r="AX57" s="91"/>
      <c r="AY57" s="91"/>
      <c r="AZ57" s="91"/>
      <c r="BA57" s="88"/>
      <c r="BB57" s="88"/>
      <c r="BC57" s="88"/>
      <c r="BD57" s="88"/>
      <c r="BE57" s="88"/>
      <c r="BF57" s="88"/>
      <c r="BG57" s="88"/>
      <c r="BH57" s="88"/>
      <c r="BI57" s="88"/>
      <c r="BJ57" s="88"/>
      <c r="BK57" s="88"/>
      <c r="BL57" s="88" t="s">
        <v>265</v>
      </c>
    </row>
    <row r="58" spans="1:64" x14ac:dyDescent="0.2">
      <c r="A58" s="37">
        <v>42340</v>
      </c>
      <c r="B58" s="170"/>
      <c r="C58" s="36">
        <v>8</v>
      </c>
      <c r="D58" s="36">
        <v>5.8</v>
      </c>
      <c r="E58" s="36">
        <v>8.8000000000000007</v>
      </c>
      <c r="F58" s="71">
        <v>11.6</v>
      </c>
      <c r="G58" s="36">
        <v>50</v>
      </c>
      <c r="H58" s="71">
        <v>0.24</v>
      </c>
      <c r="I58" s="34" t="s">
        <v>105</v>
      </c>
      <c r="J58" s="81"/>
      <c r="K58" s="81"/>
      <c r="S58" s="1"/>
      <c r="T58" s="1"/>
      <c r="U58" s="1"/>
      <c r="V58" s="1"/>
      <c r="W58" s="1"/>
      <c r="X58" s="1"/>
      <c r="Y58" s="178">
        <v>42340</v>
      </c>
      <c r="Z58" s="85">
        <v>1</v>
      </c>
      <c r="AA58" s="85" t="s">
        <v>127</v>
      </c>
      <c r="AB58" s="87"/>
      <c r="AC58" s="85" t="s">
        <v>34</v>
      </c>
      <c r="AD58" s="85"/>
      <c r="AE58" s="85"/>
      <c r="AF58" s="94"/>
      <c r="AG58" s="94"/>
      <c r="AH58" s="94"/>
      <c r="AI58" s="94"/>
      <c r="AJ58" s="94"/>
      <c r="AK58" s="94"/>
      <c r="AL58" s="94"/>
      <c r="AM58" s="92"/>
      <c r="AN58" s="92"/>
      <c r="AO58" s="92"/>
      <c r="AP58" s="92"/>
      <c r="AQ58" s="92"/>
      <c r="AR58" s="92"/>
      <c r="AS58" s="92"/>
      <c r="AT58" s="91"/>
      <c r="AU58" s="91"/>
      <c r="AV58" s="91"/>
      <c r="AW58" s="91"/>
      <c r="AX58" s="91"/>
      <c r="AY58" s="91"/>
      <c r="AZ58" s="91"/>
      <c r="BA58" s="88"/>
      <c r="BB58" s="88"/>
      <c r="BC58" s="88"/>
      <c r="BD58" s="88"/>
      <c r="BE58" s="88"/>
      <c r="BF58" s="88"/>
      <c r="BG58" s="88"/>
      <c r="BH58" s="88"/>
      <c r="BI58" s="88"/>
      <c r="BJ58" s="88"/>
      <c r="BK58" s="88"/>
      <c r="BL58" s="88" t="s">
        <v>266</v>
      </c>
    </row>
    <row r="59" spans="1:64" x14ac:dyDescent="0.2">
      <c r="A59" s="37">
        <v>42341</v>
      </c>
      <c r="B59" s="170"/>
      <c r="C59" s="36">
        <v>8</v>
      </c>
      <c r="D59" s="36">
        <v>5.6</v>
      </c>
      <c r="E59" s="36">
        <v>8.4</v>
      </c>
      <c r="F59" s="71">
        <v>12.4</v>
      </c>
      <c r="G59" s="36">
        <v>40</v>
      </c>
      <c r="H59" s="71">
        <v>0.4</v>
      </c>
      <c r="I59" s="34" t="s">
        <v>169</v>
      </c>
      <c r="J59" s="81"/>
      <c r="K59" s="81"/>
      <c r="S59" s="1"/>
      <c r="T59" s="1"/>
      <c r="U59" s="1"/>
      <c r="V59" s="1"/>
      <c r="W59" s="1"/>
      <c r="X59" s="1"/>
      <c r="Y59" s="178">
        <v>42341</v>
      </c>
      <c r="Z59" s="85">
        <v>1</v>
      </c>
      <c r="AA59" s="85" t="s">
        <v>90</v>
      </c>
      <c r="AB59" s="87"/>
      <c r="AC59" s="85" t="s">
        <v>34</v>
      </c>
      <c r="AD59" s="85"/>
      <c r="AE59" s="85"/>
      <c r="AF59" s="94"/>
      <c r="AG59" s="94"/>
      <c r="AH59" s="94"/>
      <c r="AI59" s="94"/>
      <c r="AJ59" s="94"/>
      <c r="AK59" s="94"/>
      <c r="AL59" s="94"/>
      <c r="AM59" s="92"/>
      <c r="AN59" s="92"/>
      <c r="AO59" s="92"/>
      <c r="AP59" s="92"/>
      <c r="AQ59" s="92"/>
      <c r="AR59" s="92"/>
      <c r="AS59" s="92"/>
      <c r="AT59" s="91"/>
      <c r="AU59" s="91"/>
      <c r="AV59" s="91"/>
      <c r="AW59" s="91"/>
      <c r="AX59" s="91"/>
      <c r="AY59" s="91"/>
      <c r="AZ59" s="91"/>
      <c r="BA59" s="88"/>
      <c r="BB59" s="88"/>
      <c r="BC59" s="88"/>
      <c r="BD59" s="88"/>
      <c r="BE59" s="88"/>
      <c r="BF59" s="88"/>
      <c r="BG59" s="88"/>
      <c r="BH59" s="88"/>
      <c r="BI59" s="88"/>
      <c r="BJ59" s="88"/>
      <c r="BK59" s="88"/>
      <c r="BL59" s="88" t="s">
        <v>267</v>
      </c>
    </row>
    <row r="60" spans="1:64" x14ac:dyDescent="0.2">
      <c r="A60" s="37">
        <v>42342</v>
      </c>
      <c r="B60" s="137">
        <v>0.54166666666666663</v>
      </c>
      <c r="C60" s="36">
        <v>7</v>
      </c>
      <c r="D60" s="36">
        <v>6</v>
      </c>
      <c r="E60" s="36">
        <v>7.1</v>
      </c>
      <c r="F60" s="71">
        <v>13</v>
      </c>
      <c r="G60" s="36">
        <v>30</v>
      </c>
      <c r="H60" s="71">
        <v>0.35</v>
      </c>
      <c r="I60" s="34" t="s">
        <v>84</v>
      </c>
      <c r="J60" s="81"/>
      <c r="K60" s="81"/>
      <c r="S60" s="1"/>
      <c r="T60" s="1"/>
      <c r="U60" s="1"/>
      <c r="V60" s="1"/>
      <c r="W60" s="1"/>
      <c r="X60" s="1"/>
      <c r="Y60" s="178"/>
      <c r="Z60" s="85"/>
      <c r="AA60" s="85"/>
      <c r="AB60" s="87"/>
      <c r="AC60" s="85"/>
      <c r="AD60" s="85"/>
      <c r="AE60" s="85"/>
      <c r="AF60" s="94"/>
      <c r="AG60" s="94"/>
      <c r="AH60" s="94"/>
      <c r="AI60" s="94"/>
      <c r="AJ60" s="94"/>
      <c r="AK60" s="94"/>
      <c r="AL60" s="94"/>
      <c r="AM60" s="92"/>
      <c r="AN60" s="92"/>
      <c r="AO60" s="92"/>
      <c r="AP60" s="92"/>
      <c r="AQ60" s="92"/>
      <c r="AR60" s="92"/>
      <c r="AS60" s="92"/>
      <c r="AT60" s="91"/>
      <c r="AU60" s="91"/>
      <c r="AV60" s="91"/>
      <c r="AW60" s="91"/>
      <c r="AX60" s="91"/>
      <c r="AY60" s="91"/>
      <c r="AZ60" s="91"/>
      <c r="BA60" s="88"/>
      <c r="BB60" s="88"/>
      <c r="BC60" s="88"/>
      <c r="BD60" s="88"/>
      <c r="BE60" s="88"/>
      <c r="BF60" s="88"/>
      <c r="BG60" s="88"/>
      <c r="BH60" s="88"/>
      <c r="BI60" s="88"/>
      <c r="BJ60" s="88"/>
      <c r="BK60" s="88"/>
      <c r="BL60" s="88" t="s">
        <v>268</v>
      </c>
    </row>
    <row r="61" spans="1:64" s="173" customFormat="1" x14ac:dyDescent="0.2">
      <c r="A61" s="37">
        <v>42343</v>
      </c>
      <c r="B61" s="170"/>
      <c r="J61" s="174"/>
      <c r="K61" s="174"/>
      <c r="L61" s="175"/>
      <c r="M61" s="175"/>
      <c r="N61" s="175"/>
      <c r="O61" s="175"/>
      <c r="P61" s="175"/>
      <c r="Q61" s="175"/>
      <c r="R61" s="175"/>
      <c r="S61" s="175"/>
      <c r="T61" s="175"/>
      <c r="U61" s="175"/>
      <c r="V61" s="175"/>
      <c r="W61" s="175"/>
      <c r="X61" s="175"/>
      <c r="Y61" s="180"/>
      <c r="Z61" s="181"/>
      <c r="AA61" s="181"/>
      <c r="AB61" s="182"/>
      <c r="AC61" s="181"/>
      <c r="AD61" s="181"/>
      <c r="AE61" s="181"/>
      <c r="AF61" s="176"/>
      <c r="AG61" s="176"/>
      <c r="AH61" s="176"/>
      <c r="AI61" s="176"/>
      <c r="AJ61" s="176"/>
      <c r="AK61" s="176"/>
      <c r="AL61" s="176"/>
      <c r="AM61" s="176"/>
      <c r="AN61" s="176"/>
      <c r="AO61" s="176"/>
      <c r="AP61" s="176"/>
      <c r="AQ61" s="176"/>
      <c r="AR61" s="176"/>
      <c r="AS61" s="176"/>
      <c r="AT61" s="183"/>
      <c r="AU61" s="183"/>
      <c r="AV61" s="183"/>
      <c r="AW61" s="183"/>
      <c r="AX61" s="183"/>
      <c r="AY61" s="183"/>
      <c r="AZ61" s="183"/>
      <c r="BA61" s="176"/>
      <c r="BB61" s="176"/>
      <c r="BC61" s="176"/>
      <c r="BD61" s="176"/>
      <c r="BE61" s="176"/>
      <c r="BF61" s="176"/>
      <c r="BG61" s="176"/>
      <c r="BH61" s="176"/>
      <c r="BI61" s="176"/>
      <c r="BJ61" s="176"/>
      <c r="BK61" s="176"/>
      <c r="BL61" s="176"/>
    </row>
    <row r="62" spans="1:64" x14ac:dyDescent="0.2">
      <c r="A62" s="37">
        <v>42344</v>
      </c>
      <c r="B62" s="170"/>
      <c r="C62" s="36">
        <v>8</v>
      </c>
      <c r="D62" s="36">
        <v>6.5</v>
      </c>
      <c r="E62" s="36">
        <v>8.1</v>
      </c>
      <c r="F62" s="71">
        <v>12.2</v>
      </c>
      <c r="G62" s="36">
        <v>30</v>
      </c>
      <c r="H62" s="71">
        <v>0.46</v>
      </c>
      <c r="I62" s="34" t="s">
        <v>269</v>
      </c>
      <c r="J62" s="81"/>
      <c r="K62" s="81"/>
      <c r="S62" s="1"/>
      <c r="T62" s="1"/>
      <c r="U62" s="1"/>
      <c r="V62" s="1"/>
      <c r="W62" s="1"/>
      <c r="X62" s="1"/>
      <c r="Y62" s="178"/>
      <c r="Z62" s="85"/>
      <c r="AA62" s="85"/>
      <c r="AB62" s="87"/>
      <c r="AC62" s="85"/>
      <c r="AD62" s="85"/>
      <c r="AE62" s="85"/>
      <c r="AF62" s="94"/>
      <c r="AG62" s="94"/>
      <c r="AH62" s="94"/>
      <c r="AI62" s="94"/>
      <c r="AJ62" s="94"/>
      <c r="AK62" s="94"/>
      <c r="AL62" s="94"/>
      <c r="AM62" s="92"/>
      <c r="AN62" s="92"/>
      <c r="AO62" s="92"/>
      <c r="AP62" s="92"/>
      <c r="AQ62" s="92"/>
      <c r="AR62" s="92"/>
      <c r="AS62" s="92"/>
      <c r="AT62" s="91"/>
      <c r="AU62" s="91"/>
      <c r="AV62" s="91"/>
      <c r="AW62" s="91"/>
      <c r="AX62" s="91"/>
      <c r="AY62" s="91"/>
      <c r="AZ62" s="91"/>
      <c r="BA62" s="88"/>
      <c r="BB62" s="88"/>
      <c r="BC62" s="88"/>
      <c r="BD62" s="88"/>
      <c r="BE62" s="88"/>
      <c r="BF62" s="88"/>
      <c r="BG62" s="88"/>
      <c r="BH62" s="88"/>
      <c r="BI62" s="88"/>
      <c r="BJ62" s="88"/>
      <c r="BK62" s="88"/>
      <c r="BL62" s="88" t="s">
        <v>270</v>
      </c>
    </row>
    <row r="63" spans="1:64" x14ac:dyDescent="0.2">
      <c r="A63" s="37">
        <v>42345</v>
      </c>
      <c r="B63" s="170"/>
      <c r="C63" s="36">
        <v>4</v>
      </c>
      <c r="D63" s="36">
        <v>6.6</v>
      </c>
      <c r="E63" s="36">
        <v>7.9</v>
      </c>
      <c r="F63" s="71">
        <v>12.1</v>
      </c>
      <c r="G63" s="36">
        <v>40</v>
      </c>
      <c r="H63" s="71">
        <v>0.4</v>
      </c>
      <c r="I63" s="34" t="s">
        <v>271</v>
      </c>
      <c r="J63" s="81"/>
      <c r="K63" s="81"/>
      <c r="S63" s="1"/>
      <c r="T63" s="1"/>
      <c r="U63" s="1"/>
      <c r="V63" s="1"/>
      <c r="W63" s="1"/>
      <c r="X63" s="1"/>
      <c r="Y63" s="178"/>
      <c r="Z63" s="85"/>
      <c r="AA63" s="85"/>
      <c r="AB63" s="87"/>
      <c r="AC63" s="85"/>
      <c r="AD63" s="85"/>
      <c r="AE63" s="85"/>
      <c r="AF63" s="94"/>
      <c r="AG63" s="94"/>
      <c r="AH63" s="94"/>
      <c r="AI63" s="94"/>
      <c r="AJ63" s="94"/>
      <c r="AK63" s="94"/>
      <c r="AL63" s="94"/>
      <c r="AM63" s="92"/>
      <c r="AN63" s="92"/>
      <c r="AO63" s="92"/>
      <c r="AP63" s="92"/>
      <c r="AQ63" s="92"/>
      <c r="AR63" s="92"/>
      <c r="AS63" s="92"/>
      <c r="AT63" s="91"/>
      <c r="AU63" s="91"/>
      <c r="AV63" s="91"/>
      <c r="AW63" s="91"/>
      <c r="AX63" s="91"/>
      <c r="AY63" s="91"/>
      <c r="AZ63" s="91"/>
      <c r="BA63" s="88"/>
      <c r="BB63" s="88"/>
      <c r="BC63" s="88"/>
      <c r="BD63" s="88"/>
      <c r="BE63" s="88"/>
      <c r="BF63" s="88"/>
      <c r="BG63" s="88"/>
      <c r="BH63" s="88"/>
      <c r="BI63" s="88"/>
      <c r="BJ63" s="88"/>
      <c r="BK63" s="88"/>
      <c r="BL63" s="88" t="s">
        <v>272</v>
      </c>
    </row>
    <row r="64" spans="1:64" x14ac:dyDescent="0.2">
      <c r="A64" s="37">
        <v>42346</v>
      </c>
      <c r="B64" s="170"/>
      <c r="C64" s="36">
        <v>9</v>
      </c>
      <c r="D64" s="36">
        <v>7.8</v>
      </c>
      <c r="E64" s="36">
        <v>8.6</v>
      </c>
      <c r="F64" s="71">
        <v>11.1</v>
      </c>
      <c r="G64" s="36">
        <v>40</v>
      </c>
      <c r="H64" s="71">
        <v>0.35</v>
      </c>
      <c r="I64" s="34" t="s">
        <v>225</v>
      </c>
      <c r="J64" s="81"/>
      <c r="K64" s="81"/>
      <c r="M64" s="81"/>
      <c r="N64" s="81"/>
      <c r="O64" s="81"/>
      <c r="P64" s="81"/>
      <c r="Q64" s="81"/>
      <c r="R64" s="81"/>
      <c r="S64" s="81"/>
      <c r="T64" s="81"/>
      <c r="U64" s="81"/>
      <c r="V64" s="81"/>
      <c r="W64" s="81"/>
      <c r="X64" s="81"/>
      <c r="Y64" s="178"/>
      <c r="Z64" s="85"/>
      <c r="AA64" s="85"/>
      <c r="AB64" s="87"/>
      <c r="AC64" s="85"/>
      <c r="AD64" s="85"/>
      <c r="AE64" s="85"/>
      <c r="AF64" s="94"/>
      <c r="AG64" s="94"/>
      <c r="AH64" s="94"/>
      <c r="AI64" s="94"/>
      <c r="AJ64" s="94"/>
      <c r="AK64" s="94"/>
      <c r="AL64" s="94"/>
      <c r="AM64" s="92"/>
      <c r="AN64" s="92"/>
      <c r="AO64" s="92"/>
      <c r="AP64" s="92"/>
      <c r="AQ64" s="92"/>
      <c r="AR64" s="92"/>
      <c r="AS64" s="92"/>
      <c r="AT64" s="91"/>
      <c r="AU64" s="91"/>
      <c r="AV64" s="91"/>
      <c r="AW64" s="91"/>
      <c r="AX64" s="91"/>
      <c r="AY64" s="91"/>
      <c r="AZ64" s="91"/>
      <c r="BA64" s="88"/>
      <c r="BB64" s="88"/>
      <c r="BC64" s="88"/>
      <c r="BD64" s="88"/>
      <c r="BE64" s="88"/>
      <c r="BF64" s="88"/>
      <c r="BG64" s="88"/>
      <c r="BH64" s="88"/>
      <c r="BI64" s="88"/>
      <c r="BJ64" s="88"/>
      <c r="BK64" s="88"/>
      <c r="BL64" s="88" t="s">
        <v>273</v>
      </c>
    </row>
    <row r="65" spans="1:31" s="126" customFormat="1" x14ac:dyDescent="0.2">
      <c r="A65" s="199" t="s">
        <v>178</v>
      </c>
      <c r="B65" s="188"/>
      <c r="C65" s="189">
        <f t="shared" ref="C65:H65" si="0">AVERAGE(C3:C64)</f>
        <v>6.2459016393442619</v>
      </c>
      <c r="D65" s="189">
        <f t="shared" si="0"/>
        <v>6.9781967213114777</v>
      </c>
      <c r="E65" s="189">
        <f t="shared" si="0"/>
        <v>8.1266666666666669</v>
      </c>
      <c r="F65" s="189">
        <f t="shared" si="0"/>
        <v>10.284754098360658</v>
      </c>
      <c r="G65" s="189">
        <f t="shared" si="0"/>
        <v>52.459016393442624</v>
      </c>
      <c r="H65" s="220">
        <f t="shared" si="0"/>
        <v>0.14199999999999999</v>
      </c>
      <c r="I65" s="125"/>
      <c r="J65" s="190">
        <f>SUM(J3:J64)</f>
        <v>75</v>
      </c>
      <c r="K65" s="190">
        <f>SUM(K3:K64)</f>
        <v>62</v>
      </c>
      <c r="L65" s="191">
        <f>SUM(L3:L64)</f>
        <v>5</v>
      </c>
      <c r="M65" s="191">
        <f>SUM(M3:M64)</f>
        <v>12</v>
      </c>
      <c r="N65" s="191">
        <f t="shared" ref="N65:V65" si="1">SUM(N3:N64)</f>
        <v>0</v>
      </c>
      <c r="O65" s="191">
        <f t="shared" si="1"/>
        <v>0</v>
      </c>
      <c r="P65" s="191">
        <f t="shared" si="1"/>
        <v>0</v>
      </c>
      <c r="Q65" s="191">
        <f t="shared" si="1"/>
        <v>1</v>
      </c>
      <c r="R65" s="191">
        <f t="shared" si="1"/>
        <v>0</v>
      </c>
      <c r="S65" s="191">
        <f t="shared" si="1"/>
        <v>0</v>
      </c>
      <c r="T65" s="191">
        <f t="shared" si="1"/>
        <v>0</v>
      </c>
      <c r="U65" s="191">
        <f t="shared" si="1"/>
        <v>0</v>
      </c>
      <c r="V65" s="191">
        <f t="shared" si="1"/>
        <v>0</v>
      </c>
      <c r="Z65" s="124">
        <f>SUM(Z3:Z64)</f>
        <v>5</v>
      </c>
      <c r="AA65" s="124"/>
      <c r="AB65" s="124"/>
      <c r="AC65" s="124">
        <v>4</v>
      </c>
      <c r="AD65" s="124"/>
      <c r="AE65" s="124"/>
    </row>
    <row r="66" spans="1:31" x14ac:dyDescent="0.2">
      <c r="B66" s="137"/>
      <c r="F66" s="71"/>
    </row>
    <row r="67" spans="1:31" x14ac:dyDescent="0.2">
      <c r="B67" s="137"/>
      <c r="F67" s="71"/>
    </row>
    <row r="68" spans="1:31" x14ac:dyDescent="0.2">
      <c r="A68" t="s">
        <v>179</v>
      </c>
      <c r="B68" s="186"/>
      <c r="C68" s="184">
        <f t="shared" ref="C68:H68" si="2">MAX(C3:C64)</f>
        <v>13</v>
      </c>
      <c r="D68" s="184">
        <f t="shared" si="2"/>
        <v>12.9</v>
      </c>
      <c r="E68" s="184">
        <f t="shared" si="2"/>
        <v>8.8000000000000007</v>
      </c>
      <c r="F68" s="184">
        <f t="shared" si="2"/>
        <v>15.2</v>
      </c>
      <c r="G68" s="184">
        <f t="shared" si="2"/>
        <v>80</v>
      </c>
      <c r="H68" s="184">
        <f t="shared" si="2"/>
        <v>0.46</v>
      </c>
      <c r="I68"/>
      <c r="K68"/>
      <c r="M68"/>
      <c r="N68"/>
      <c r="O68"/>
      <c r="P68"/>
      <c r="Q68"/>
      <c r="R68"/>
      <c r="Z68"/>
      <c r="AA68"/>
      <c r="AB68"/>
      <c r="AC68"/>
      <c r="AD68"/>
      <c r="AE68"/>
    </row>
    <row r="69" spans="1:31" x14ac:dyDescent="0.2">
      <c r="A69" t="s">
        <v>180</v>
      </c>
      <c r="B69" s="186"/>
      <c r="C69" s="184">
        <f t="shared" ref="C69:G69" si="3">MIN(C3:C64)</f>
        <v>-2</v>
      </c>
      <c r="D69" s="130">
        <f t="shared" si="3"/>
        <v>7.0000000000000007E-2</v>
      </c>
      <c r="E69" s="184">
        <f t="shared" si="3"/>
        <v>7.1</v>
      </c>
      <c r="F69" s="184">
        <f t="shared" si="3"/>
        <v>5.97</v>
      </c>
      <c r="G69" s="184">
        <f t="shared" si="3"/>
        <v>30</v>
      </c>
      <c r="H69" s="130">
        <f>MIN(H3:H64)</f>
        <v>0.06</v>
      </c>
      <c r="I69"/>
      <c r="J69"/>
      <c r="K69"/>
      <c r="M69"/>
      <c r="N69"/>
      <c r="O69"/>
      <c r="P69"/>
      <c r="Q69"/>
      <c r="R69"/>
      <c r="Z69"/>
      <c r="AA69"/>
      <c r="AB69"/>
      <c r="AC69"/>
      <c r="AD69"/>
      <c r="AE69"/>
    </row>
    <row r="70" spans="1:31" x14ac:dyDescent="0.2">
      <c r="A70"/>
      <c r="B70" s="186"/>
      <c r="C70"/>
      <c r="D70"/>
      <c r="E70"/>
      <c r="F70" s="130"/>
      <c r="G70"/>
      <c r="H70"/>
      <c r="I70"/>
      <c r="J70"/>
      <c r="K70"/>
      <c r="M70"/>
      <c r="N70"/>
      <c r="O70"/>
      <c r="P70"/>
      <c r="Q70"/>
      <c r="R70"/>
      <c r="Z70"/>
      <c r="AA70"/>
      <c r="AB70"/>
      <c r="AC70"/>
      <c r="AD70"/>
      <c r="AE70"/>
    </row>
    <row r="71" spans="1:31" x14ac:dyDescent="0.2">
      <c r="A71"/>
      <c r="B71" s="186"/>
      <c r="C71"/>
      <c r="D71"/>
      <c r="E71"/>
      <c r="F71" s="130"/>
      <c r="G71"/>
      <c r="H71"/>
      <c r="I71"/>
      <c r="J71"/>
      <c r="K71"/>
      <c r="M71"/>
      <c r="N71"/>
      <c r="O71"/>
      <c r="P71"/>
      <c r="Q71"/>
      <c r="R71"/>
      <c r="Z71"/>
      <c r="AA71"/>
      <c r="AB71"/>
      <c r="AC71"/>
      <c r="AD71"/>
      <c r="AE71"/>
    </row>
    <row r="72" spans="1:31" x14ac:dyDescent="0.2">
      <c r="A72"/>
      <c r="B72" s="186"/>
      <c r="C72"/>
      <c r="D72"/>
      <c r="E72"/>
      <c r="F72" s="130"/>
      <c r="G72"/>
      <c r="H72"/>
      <c r="I72"/>
      <c r="J72"/>
      <c r="K72"/>
      <c r="M72"/>
      <c r="N72"/>
      <c r="O72"/>
      <c r="P72"/>
      <c r="Q72"/>
      <c r="R72"/>
      <c r="Z72"/>
      <c r="AA72"/>
      <c r="AB72"/>
      <c r="AC72"/>
      <c r="AD72"/>
      <c r="AE72"/>
    </row>
    <row r="73" spans="1:31" x14ac:dyDescent="0.2">
      <c r="A73" s="37"/>
      <c r="B73" s="186"/>
      <c r="C73"/>
      <c r="D73"/>
      <c r="E73"/>
      <c r="F73" s="130"/>
      <c r="G73"/>
      <c r="H73"/>
      <c r="I73"/>
      <c r="J73"/>
      <c r="K73"/>
      <c r="M73"/>
      <c r="N73"/>
      <c r="O73"/>
      <c r="P73"/>
      <c r="Q73"/>
      <c r="R73"/>
      <c r="Z73"/>
      <c r="AA73"/>
      <c r="AB73"/>
      <c r="AC73"/>
      <c r="AD73"/>
      <c r="AE73"/>
    </row>
    <row r="74" spans="1:31" x14ac:dyDescent="0.2">
      <c r="A74"/>
      <c r="B74" s="186"/>
      <c r="C74"/>
      <c r="D74"/>
      <c r="E74"/>
      <c r="F74" s="130"/>
      <c r="G74"/>
      <c r="H74"/>
      <c r="I74"/>
      <c r="J74"/>
      <c r="K74"/>
      <c r="L74"/>
      <c r="M74"/>
      <c r="N74"/>
      <c r="O74"/>
      <c r="P74"/>
      <c r="Q74"/>
      <c r="R74"/>
      <c r="Z74"/>
      <c r="AA74"/>
      <c r="AB74"/>
      <c r="AC74"/>
      <c r="AD74"/>
      <c r="AE74"/>
    </row>
    <row r="75" spans="1:31" x14ac:dyDescent="0.2">
      <c r="A75"/>
      <c r="B75" s="186"/>
      <c r="C75"/>
      <c r="D75"/>
      <c r="E75"/>
      <c r="F75" s="130"/>
      <c r="G75"/>
      <c r="H75"/>
      <c r="I75"/>
      <c r="J75"/>
      <c r="K75"/>
      <c r="L75"/>
      <c r="M75"/>
      <c r="N75"/>
      <c r="O75"/>
      <c r="P75"/>
      <c r="Q75"/>
      <c r="R75"/>
      <c r="Z75"/>
      <c r="AA75"/>
      <c r="AB75"/>
      <c r="AC75"/>
      <c r="AD75"/>
      <c r="AE75"/>
    </row>
    <row r="76" spans="1:31" x14ac:dyDescent="0.2">
      <c r="A76"/>
      <c r="B76" s="186"/>
      <c r="C76"/>
      <c r="D76"/>
      <c r="E76"/>
      <c r="F76" s="130"/>
      <c r="G76"/>
      <c r="H76"/>
      <c r="I76"/>
      <c r="J76"/>
      <c r="K76"/>
      <c r="L76"/>
      <c r="M76"/>
      <c r="N76"/>
      <c r="O76"/>
      <c r="P76"/>
      <c r="Q76"/>
      <c r="R76"/>
      <c r="Z76"/>
      <c r="AA76"/>
      <c r="AB76"/>
      <c r="AC76"/>
      <c r="AD76"/>
      <c r="AE76"/>
    </row>
    <row r="77" spans="1:31" x14ac:dyDescent="0.2">
      <c r="A77"/>
      <c r="B77" s="186"/>
      <c r="C77"/>
      <c r="D77"/>
      <c r="E77"/>
      <c r="F77" s="130"/>
      <c r="G77"/>
      <c r="H77"/>
      <c r="I77"/>
      <c r="J77"/>
      <c r="K77"/>
      <c r="L77"/>
      <c r="M77"/>
      <c r="N77"/>
      <c r="O77"/>
      <c r="P77"/>
      <c r="Q77"/>
      <c r="R77"/>
      <c r="Z77"/>
      <c r="AA77"/>
      <c r="AB77"/>
      <c r="AC77"/>
      <c r="AD77"/>
      <c r="AE77"/>
    </row>
    <row r="78" spans="1:31" x14ac:dyDescent="0.2">
      <c r="A78"/>
      <c r="B78" s="186"/>
      <c r="C78"/>
      <c r="D78"/>
      <c r="E78"/>
      <c r="F78" s="130"/>
      <c r="G78"/>
      <c r="H78"/>
      <c r="I78"/>
      <c r="J78"/>
      <c r="K78"/>
      <c r="L78"/>
      <c r="M78"/>
      <c r="N78"/>
      <c r="O78"/>
      <c r="P78"/>
      <c r="Q78"/>
      <c r="R78"/>
      <c r="Z78"/>
      <c r="AA78"/>
      <c r="AB78"/>
      <c r="AC78"/>
      <c r="AD78"/>
      <c r="AE78"/>
    </row>
    <row r="79" spans="1:31" x14ac:dyDescent="0.2">
      <c r="A79"/>
      <c r="B79" s="186"/>
      <c r="C79"/>
      <c r="D79"/>
      <c r="E79"/>
      <c r="F79" s="130"/>
      <c r="G79"/>
      <c r="H79"/>
      <c r="I79"/>
      <c r="J79"/>
      <c r="K79"/>
      <c r="L79"/>
      <c r="M79"/>
      <c r="N79"/>
      <c r="O79"/>
      <c r="P79"/>
      <c r="Q79"/>
      <c r="R79"/>
      <c r="Z79"/>
      <c r="AA79"/>
      <c r="AB79"/>
      <c r="AC79"/>
      <c r="AD79"/>
      <c r="AE79"/>
    </row>
    <row r="80" spans="1:31" x14ac:dyDescent="0.2">
      <c r="A80"/>
      <c r="B80" s="186"/>
      <c r="C80"/>
      <c r="D80"/>
      <c r="E80"/>
      <c r="F80" s="130"/>
      <c r="G80"/>
      <c r="H80"/>
      <c r="I80"/>
      <c r="J80"/>
      <c r="K80"/>
      <c r="L80"/>
      <c r="M80"/>
      <c r="N80"/>
      <c r="O80"/>
      <c r="P80"/>
      <c r="Q80"/>
      <c r="R80"/>
      <c r="Z80"/>
      <c r="AA80"/>
      <c r="AB80"/>
      <c r="AC80"/>
      <c r="AD80"/>
      <c r="AE80"/>
    </row>
    <row r="81" spans="2:6" customFormat="1" x14ac:dyDescent="0.2">
      <c r="B81" s="186"/>
      <c r="F81" s="130"/>
    </row>
    <row r="82" spans="2:6" customFormat="1" x14ac:dyDescent="0.2">
      <c r="B82" s="186"/>
      <c r="F82" s="130"/>
    </row>
    <row r="83" spans="2:6" customFormat="1" x14ac:dyDescent="0.2">
      <c r="B83" s="186"/>
      <c r="F83" s="130"/>
    </row>
    <row r="84" spans="2:6" customFormat="1" x14ac:dyDescent="0.2">
      <c r="B84" s="186"/>
      <c r="F84" s="130"/>
    </row>
    <row r="85" spans="2:6" customFormat="1" x14ac:dyDescent="0.2">
      <c r="B85" s="186"/>
      <c r="F85" s="130"/>
    </row>
    <row r="86" spans="2:6" customFormat="1" x14ac:dyDescent="0.2">
      <c r="B86" s="186"/>
      <c r="F86" s="130"/>
    </row>
    <row r="87" spans="2:6" customFormat="1" x14ac:dyDescent="0.2">
      <c r="B87" s="186"/>
      <c r="F87" s="130"/>
    </row>
    <row r="88" spans="2:6" customFormat="1" x14ac:dyDescent="0.2">
      <c r="B88" s="186"/>
      <c r="F88" s="130"/>
    </row>
    <row r="89" spans="2:6" customFormat="1" x14ac:dyDescent="0.2">
      <c r="B89" s="186"/>
      <c r="F89" s="130"/>
    </row>
    <row r="90" spans="2:6" customFormat="1" x14ac:dyDescent="0.2">
      <c r="B90" s="186"/>
      <c r="F90" s="130"/>
    </row>
    <row r="91" spans="2:6" customFormat="1" x14ac:dyDescent="0.2">
      <c r="B91" s="186"/>
      <c r="F91" s="130"/>
    </row>
    <row r="92" spans="2:6" customFormat="1" x14ac:dyDescent="0.2">
      <c r="B92" s="186"/>
      <c r="F92" s="130"/>
    </row>
    <row r="93" spans="2:6" customFormat="1" x14ac:dyDescent="0.2">
      <c r="B93" s="186"/>
      <c r="F93" s="130"/>
    </row>
    <row r="94" spans="2:6" customFormat="1" x14ac:dyDescent="0.2">
      <c r="B94" s="186"/>
      <c r="F94" s="130"/>
    </row>
    <row r="95" spans="2:6" customFormat="1" x14ac:dyDescent="0.2">
      <c r="B95" s="186"/>
      <c r="F95" s="130"/>
    </row>
    <row r="96" spans="2:6" customFormat="1" x14ac:dyDescent="0.2">
      <c r="B96" s="186"/>
      <c r="F96" s="130"/>
    </row>
    <row r="97" spans="1:31" x14ac:dyDescent="0.2">
      <c r="A97"/>
      <c r="B97" s="186"/>
      <c r="C97"/>
      <c r="D97"/>
      <c r="E97"/>
      <c r="F97" s="130"/>
      <c r="G97"/>
      <c r="H97"/>
      <c r="I97"/>
      <c r="J97"/>
      <c r="K97"/>
      <c r="L97"/>
      <c r="M97"/>
      <c r="N97"/>
      <c r="O97"/>
      <c r="P97"/>
      <c r="Q97"/>
      <c r="R97"/>
      <c r="Z97"/>
      <c r="AA97"/>
      <c r="AB97"/>
      <c r="AC97"/>
      <c r="AD97"/>
      <c r="AE97"/>
    </row>
    <row r="98" spans="1:31" x14ac:dyDescent="0.2">
      <c r="A98"/>
      <c r="B98" s="186"/>
      <c r="C98"/>
      <c r="D98"/>
      <c r="E98"/>
      <c r="F98" s="130"/>
      <c r="G98"/>
      <c r="H98"/>
      <c r="I98"/>
      <c r="J98"/>
      <c r="K98"/>
      <c r="L98"/>
      <c r="M98"/>
      <c r="N98"/>
      <c r="O98"/>
      <c r="P98"/>
      <c r="Q98"/>
      <c r="R98"/>
      <c r="Z98"/>
      <c r="AA98"/>
      <c r="AB98"/>
      <c r="AC98"/>
      <c r="AD98"/>
      <c r="AE98"/>
    </row>
    <row r="99" spans="1:31" x14ac:dyDescent="0.2">
      <c r="A99"/>
      <c r="B99" s="186"/>
      <c r="C99"/>
      <c r="D99"/>
      <c r="E99"/>
      <c r="F99" s="130"/>
      <c r="G99"/>
      <c r="H99"/>
      <c r="I99"/>
      <c r="J99"/>
      <c r="K99"/>
      <c r="L99"/>
      <c r="M99"/>
      <c r="N99"/>
      <c r="O99"/>
      <c r="P99"/>
      <c r="Q99"/>
      <c r="R99"/>
      <c r="Z99"/>
      <c r="AA99"/>
      <c r="AB99"/>
      <c r="AC99"/>
      <c r="AD99"/>
      <c r="AE99"/>
    </row>
    <row r="100" spans="1:31" x14ac:dyDescent="0.2">
      <c r="A100"/>
      <c r="B100" s="186"/>
      <c r="C100"/>
      <c r="D100"/>
      <c r="E100"/>
      <c r="F100" s="130"/>
      <c r="G100"/>
      <c r="H100"/>
      <c r="I100"/>
      <c r="J100"/>
      <c r="K100"/>
      <c r="L100"/>
      <c r="M100"/>
      <c r="N100"/>
      <c r="O100"/>
      <c r="P100"/>
      <c r="Q100"/>
      <c r="R100"/>
      <c r="Z100"/>
      <c r="AA100"/>
      <c r="AB100"/>
      <c r="AC100"/>
      <c r="AD100"/>
      <c r="AE100"/>
    </row>
    <row r="101" spans="1:31" x14ac:dyDescent="0.2">
      <c r="A101"/>
      <c r="B101" s="186"/>
      <c r="C101"/>
      <c r="D101"/>
      <c r="E101"/>
      <c r="F101" s="130"/>
      <c r="G101"/>
      <c r="H101"/>
      <c r="I101"/>
      <c r="J101"/>
      <c r="K101"/>
      <c r="L101"/>
      <c r="M101"/>
      <c r="N101"/>
      <c r="O101"/>
      <c r="P101"/>
      <c r="Q101"/>
      <c r="R101"/>
      <c r="Z101"/>
      <c r="AA101"/>
      <c r="AB101"/>
      <c r="AC101"/>
      <c r="AD101"/>
      <c r="AE101"/>
    </row>
    <row r="102" spans="1:31" x14ac:dyDescent="0.2">
      <c r="A102"/>
      <c r="B102" s="186"/>
      <c r="C102"/>
      <c r="D102"/>
      <c r="E102"/>
      <c r="F102" s="130"/>
      <c r="G102"/>
      <c r="H102"/>
      <c r="I102"/>
      <c r="J102"/>
      <c r="K102"/>
      <c r="L102"/>
      <c r="M102"/>
      <c r="N102"/>
      <c r="O102"/>
      <c r="P102"/>
      <c r="Q102"/>
      <c r="R102"/>
      <c r="Z102"/>
      <c r="AA102"/>
      <c r="AB102"/>
      <c r="AC102"/>
      <c r="AD102"/>
      <c r="AE102"/>
    </row>
    <row r="103" spans="1:31" x14ac:dyDescent="0.2">
      <c r="A103"/>
      <c r="B103" s="186"/>
      <c r="C103"/>
      <c r="D103"/>
      <c r="E103"/>
      <c r="F103" s="130"/>
      <c r="G103"/>
      <c r="H103"/>
      <c r="I103"/>
      <c r="J103"/>
      <c r="K103"/>
      <c r="L103"/>
      <c r="M103"/>
      <c r="N103"/>
      <c r="O103"/>
      <c r="P103"/>
      <c r="Q103"/>
      <c r="R103"/>
      <c r="Z103"/>
      <c r="AA103"/>
      <c r="AB103"/>
      <c r="AC103"/>
      <c r="AD103"/>
      <c r="AE103"/>
    </row>
    <row r="104" spans="1:31" x14ac:dyDescent="0.2">
      <c r="A104"/>
      <c r="B104" s="186"/>
      <c r="C104"/>
      <c r="D104"/>
      <c r="E104"/>
      <c r="F104" s="130"/>
      <c r="G104"/>
      <c r="H104"/>
      <c r="I104"/>
      <c r="J104"/>
      <c r="K104"/>
      <c r="L104"/>
      <c r="M104"/>
      <c r="N104"/>
      <c r="O104"/>
      <c r="P104"/>
      <c r="Q104"/>
      <c r="R104"/>
      <c r="Z104"/>
      <c r="AA104"/>
      <c r="AB104"/>
      <c r="AC104"/>
      <c r="AD104"/>
      <c r="AE104"/>
    </row>
    <row r="105" spans="1:31" x14ac:dyDescent="0.2">
      <c r="A105"/>
      <c r="B105" s="186"/>
      <c r="C105"/>
      <c r="D105"/>
      <c r="E105"/>
      <c r="F105" s="130"/>
      <c r="G105"/>
      <c r="H105"/>
      <c r="I105"/>
      <c r="J105"/>
      <c r="K105"/>
      <c r="L105"/>
      <c r="M105"/>
      <c r="N105"/>
      <c r="O105"/>
      <c r="P105"/>
      <c r="Q105"/>
      <c r="R105"/>
      <c r="Z105"/>
      <c r="AA105"/>
      <c r="AB105"/>
      <c r="AC105"/>
      <c r="AD105"/>
      <c r="AE105"/>
    </row>
    <row r="106" spans="1:31" x14ac:dyDescent="0.2">
      <c r="A106"/>
      <c r="B106" s="186"/>
      <c r="C106"/>
      <c r="D106"/>
      <c r="E106"/>
      <c r="F106" s="130"/>
      <c r="G106"/>
      <c r="H106"/>
      <c r="I106"/>
      <c r="J106"/>
      <c r="K106"/>
      <c r="L106"/>
      <c r="M106"/>
      <c r="N106"/>
      <c r="O106"/>
      <c r="P106"/>
      <c r="Q106"/>
      <c r="R106"/>
      <c r="Z106"/>
      <c r="AA106"/>
      <c r="AB106"/>
      <c r="AC106"/>
      <c r="AD106"/>
      <c r="AE106"/>
    </row>
    <row r="107" spans="1:31" x14ac:dyDescent="0.2">
      <c r="A107"/>
      <c r="B107" s="186"/>
      <c r="C107"/>
      <c r="D107"/>
      <c r="E107"/>
      <c r="F107" s="130"/>
      <c r="G107"/>
      <c r="H107"/>
      <c r="I107"/>
      <c r="J107"/>
      <c r="K107"/>
      <c r="L107"/>
      <c r="M107"/>
      <c r="N107"/>
      <c r="O107"/>
      <c r="P107"/>
      <c r="Q107"/>
      <c r="R107"/>
      <c r="Z107"/>
      <c r="AA107"/>
      <c r="AB107"/>
      <c r="AC107"/>
      <c r="AD107"/>
      <c r="AE107"/>
    </row>
    <row r="108" spans="1:31" x14ac:dyDescent="0.2">
      <c r="A108"/>
      <c r="B108" s="186"/>
      <c r="C108"/>
      <c r="D108"/>
      <c r="E108"/>
      <c r="F108" s="130"/>
      <c r="G108"/>
      <c r="H108"/>
      <c r="I108"/>
      <c r="J108"/>
      <c r="K108"/>
      <c r="L108"/>
      <c r="M108"/>
      <c r="N108"/>
      <c r="O108"/>
      <c r="P108"/>
      <c r="Q108"/>
      <c r="R108"/>
      <c r="Z108"/>
      <c r="AA108"/>
      <c r="AB108"/>
      <c r="AC108"/>
      <c r="AD108"/>
      <c r="AE108"/>
    </row>
    <row r="109" spans="1:31" x14ac:dyDescent="0.2">
      <c r="A109"/>
      <c r="B109" s="186"/>
      <c r="C109"/>
      <c r="D109"/>
      <c r="E109"/>
      <c r="F109" s="130"/>
      <c r="G109"/>
      <c r="H109"/>
      <c r="I109"/>
      <c r="J109"/>
      <c r="K109"/>
      <c r="L109"/>
      <c r="M109"/>
      <c r="N109"/>
      <c r="O109"/>
      <c r="P109"/>
      <c r="Q109"/>
      <c r="R109"/>
      <c r="Z109"/>
      <c r="AA109"/>
      <c r="AB109"/>
      <c r="AC109"/>
      <c r="AD109"/>
      <c r="AE109"/>
    </row>
    <row r="110" spans="1:31" x14ac:dyDescent="0.2">
      <c r="A110"/>
      <c r="B110" s="186"/>
      <c r="C110"/>
      <c r="D110"/>
      <c r="E110"/>
      <c r="F110" s="130"/>
      <c r="G110"/>
      <c r="H110"/>
      <c r="I110"/>
      <c r="J110"/>
      <c r="K110"/>
      <c r="L110"/>
      <c r="M110"/>
      <c r="N110"/>
      <c r="O110"/>
      <c r="P110"/>
      <c r="Q110"/>
      <c r="R110"/>
      <c r="Z110"/>
      <c r="AA110"/>
      <c r="AB110"/>
      <c r="AC110"/>
      <c r="AD110"/>
      <c r="AE110"/>
    </row>
    <row r="111" spans="1:31" x14ac:dyDescent="0.2">
      <c r="B111" s="137"/>
      <c r="F111" s="71"/>
      <c r="L111"/>
    </row>
    <row r="112" spans="1:31" x14ac:dyDescent="0.2">
      <c r="B112" s="137"/>
      <c r="F112" s="71"/>
      <c r="L112"/>
    </row>
    <row r="113" spans="2:12" x14ac:dyDescent="0.2">
      <c r="B113" s="137"/>
      <c r="F113" s="71"/>
      <c r="L113"/>
    </row>
    <row r="114" spans="2:12" x14ac:dyDescent="0.2">
      <c r="B114" s="137"/>
      <c r="F114" s="71"/>
      <c r="L114"/>
    </row>
    <row r="115" spans="2:12" x14ac:dyDescent="0.2">
      <c r="B115" s="137"/>
      <c r="F115" s="71"/>
      <c r="L115"/>
    </row>
    <row r="116" spans="2:12" x14ac:dyDescent="0.2">
      <c r="B116" s="137"/>
      <c r="F116" s="71"/>
      <c r="L116"/>
    </row>
    <row r="117" spans="2:12" x14ac:dyDescent="0.2">
      <c r="B117" s="137"/>
      <c r="F117" s="71"/>
      <c r="L117"/>
    </row>
    <row r="118" spans="2:12" x14ac:dyDescent="0.2">
      <c r="B118" s="137"/>
      <c r="F118" s="71"/>
      <c r="L118"/>
    </row>
    <row r="119" spans="2:12" x14ac:dyDescent="0.2">
      <c r="B119" s="137"/>
      <c r="F119" s="71"/>
      <c r="L119"/>
    </row>
    <row r="120" spans="2:12" x14ac:dyDescent="0.2">
      <c r="B120" s="137"/>
      <c r="F120" s="71"/>
      <c r="L120"/>
    </row>
    <row r="121" spans="2:12" x14ac:dyDescent="0.2">
      <c r="B121" s="137"/>
      <c r="F121" s="71"/>
      <c r="L121"/>
    </row>
    <row r="122" spans="2:12" x14ac:dyDescent="0.2">
      <c r="B122" s="137"/>
      <c r="F122" s="71"/>
    </row>
    <row r="123" spans="2:12" x14ac:dyDescent="0.2">
      <c r="B123" s="137"/>
      <c r="F123" s="71"/>
    </row>
    <row r="124" spans="2:12" x14ac:dyDescent="0.2">
      <c r="B124" s="137"/>
      <c r="F124" s="71"/>
    </row>
    <row r="125" spans="2:12" x14ac:dyDescent="0.2">
      <c r="B125" s="137"/>
      <c r="F125" s="71"/>
    </row>
    <row r="126" spans="2:12" x14ac:dyDescent="0.2">
      <c r="B126" s="137"/>
      <c r="F126" s="71"/>
    </row>
    <row r="127" spans="2:12" x14ac:dyDescent="0.2">
      <c r="B127" s="137"/>
      <c r="F127" s="71"/>
    </row>
    <row r="128" spans="2:12" x14ac:dyDescent="0.2">
      <c r="B128" s="137"/>
      <c r="F128" s="71"/>
    </row>
    <row r="129" spans="2:6" x14ac:dyDescent="0.2">
      <c r="B129" s="137"/>
      <c r="F129" s="71"/>
    </row>
    <row r="130" spans="2:6" x14ac:dyDescent="0.2">
      <c r="B130" s="137"/>
      <c r="F130" s="71"/>
    </row>
    <row r="131" spans="2:6" x14ac:dyDescent="0.2">
      <c r="B131" s="187"/>
      <c r="F131" s="71"/>
    </row>
    <row r="132" spans="2:6" x14ac:dyDescent="0.2">
      <c r="B132" s="187"/>
      <c r="F132" s="71"/>
    </row>
    <row r="133" spans="2:6" x14ac:dyDescent="0.2">
      <c r="B133" s="187"/>
      <c r="F133" s="71"/>
    </row>
    <row r="134" spans="2:6" x14ac:dyDescent="0.2">
      <c r="B134" s="187"/>
      <c r="F134" s="71"/>
    </row>
    <row r="135" spans="2:6" x14ac:dyDescent="0.2">
      <c r="B135" s="187"/>
      <c r="F135" s="71"/>
    </row>
    <row r="136" spans="2:6" x14ac:dyDescent="0.2">
      <c r="B136" s="187"/>
      <c r="F136" s="71"/>
    </row>
    <row r="137" spans="2:6" x14ac:dyDescent="0.2">
      <c r="B137" s="187"/>
      <c r="F137" s="71"/>
    </row>
    <row r="138" spans="2:6" x14ac:dyDescent="0.2">
      <c r="B138" s="187"/>
      <c r="F138" s="71"/>
    </row>
    <row r="139" spans="2:6" x14ac:dyDescent="0.2">
      <c r="B139" s="187"/>
      <c r="F139" s="71"/>
    </row>
    <row r="140" spans="2:6" x14ac:dyDescent="0.2">
      <c r="B140" s="187"/>
    </row>
    <row r="141" spans="2:6" x14ac:dyDescent="0.2">
      <c r="B141" s="187"/>
    </row>
    <row r="142" spans="2:6" x14ac:dyDescent="0.2">
      <c r="B142" s="187"/>
    </row>
    <row r="143" spans="2:6" x14ac:dyDescent="0.2">
      <c r="B143" s="187"/>
    </row>
    <row r="144" spans="2:6" x14ac:dyDescent="0.2">
      <c r="B144" s="187"/>
    </row>
    <row r="145" spans="2:2" x14ac:dyDescent="0.2">
      <c r="B145" s="187"/>
    </row>
    <row r="146" spans="2:2" x14ac:dyDescent="0.2">
      <c r="B146" s="187"/>
    </row>
    <row r="147" spans="2:2" x14ac:dyDescent="0.2">
      <c r="B147" s="187"/>
    </row>
    <row r="148" spans="2:2" x14ac:dyDescent="0.2">
      <c r="B148" s="187"/>
    </row>
    <row r="149" spans="2:2" x14ac:dyDescent="0.2">
      <c r="B149" s="187"/>
    </row>
    <row r="150" spans="2:2" x14ac:dyDescent="0.2">
      <c r="B150" s="187"/>
    </row>
    <row r="151" spans="2:2" x14ac:dyDescent="0.2">
      <c r="B151" s="187"/>
    </row>
    <row r="152" spans="2:2" x14ac:dyDescent="0.2">
      <c r="B152" s="187"/>
    </row>
    <row r="153" spans="2:2" x14ac:dyDescent="0.2">
      <c r="B153" s="187"/>
    </row>
    <row r="154" spans="2:2" x14ac:dyDescent="0.2">
      <c r="B154" s="187"/>
    </row>
    <row r="155" spans="2:2" x14ac:dyDescent="0.2">
      <c r="B155" s="187"/>
    </row>
    <row r="156" spans="2:2" x14ac:dyDescent="0.2">
      <c r="B156" s="187"/>
    </row>
    <row r="157" spans="2:2" x14ac:dyDescent="0.2">
      <c r="B157" s="187"/>
    </row>
    <row r="158" spans="2:2" x14ac:dyDescent="0.2">
      <c r="B158" s="187"/>
    </row>
    <row r="159" spans="2:2" x14ac:dyDescent="0.2">
      <c r="B159" s="187"/>
    </row>
    <row r="160" spans="2:2" x14ac:dyDescent="0.2">
      <c r="B160" s="187"/>
    </row>
    <row r="161" spans="2:2" x14ac:dyDescent="0.2">
      <c r="B161" s="187"/>
    </row>
    <row r="162" spans="2:2" x14ac:dyDescent="0.2">
      <c r="B162" s="187"/>
    </row>
    <row r="163" spans="2:2" x14ac:dyDescent="0.2">
      <c r="B163" s="187"/>
    </row>
    <row r="164" spans="2:2" x14ac:dyDescent="0.2">
      <c r="B164" s="187"/>
    </row>
    <row r="165" spans="2:2" x14ac:dyDescent="0.2">
      <c r="B165" s="187"/>
    </row>
    <row r="166" spans="2:2" x14ac:dyDescent="0.2">
      <c r="B166" s="187"/>
    </row>
    <row r="167" spans="2:2" x14ac:dyDescent="0.2">
      <c r="B167" s="187"/>
    </row>
    <row r="168" spans="2:2" x14ac:dyDescent="0.2">
      <c r="B168" s="187"/>
    </row>
    <row r="169" spans="2:2" x14ac:dyDescent="0.2">
      <c r="B169" s="187"/>
    </row>
    <row r="170" spans="2:2" x14ac:dyDescent="0.2">
      <c r="B170" s="187"/>
    </row>
    <row r="171" spans="2:2" x14ac:dyDescent="0.2">
      <c r="B171" s="187"/>
    </row>
    <row r="172" spans="2:2" x14ac:dyDescent="0.2">
      <c r="B172" s="187"/>
    </row>
    <row r="173" spans="2:2" x14ac:dyDescent="0.2">
      <c r="B173" s="187"/>
    </row>
    <row r="174" spans="2:2" x14ac:dyDescent="0.2">
      <c r="B174" s="187"/>
    </row>
    <row r="175" spans="2:2" x14ac:dyDescent="0.2">
      <c r="B175" s="187"/>
    </row>
    <row r="176" spans="2:2" x14ac:dyDescent="0.2">
      <c r="B176" s="187"/>
    </row>
    <row r="177" spans="2:2" x14ac:dyDescent="0.2">
      <c r="B177" s="187"/>
    </row>
    <row r="178" spans="2:2" x14ac:dyDescent="0.2">
      <c r="B178" s="187"/>
    </row>
    <row r="179" spans="2:2" x14ac:dyDescent="0.2">
      <c r="B179" s="187"/>
    </row>
    <row r="180" spans="2:2" x14ac:dyDescent="0.2">
      <c r="B180" s="187"/>
    </row>
    <row r="181" spans="2:2" x14ac:dyDescent="0.2">
      <c r="B181" s="187"/>
    </row>
    <row r="182" spans="2:2" x14ac:dyDescent="0.2">
      <c r="B182" s="187"/>
    </row>
    <row r="183" spans="2:2" x14ac:dyDescent="0.2">
      <c r="B183" s="187"/>
    </row>
    <row r="184" spans="2:2" x14ac:dyDescent="0.2">
      <c r="B184" s="187"/>
    </row>
    <row r="185" spans="2:2" x14ac:dyDescent="0.2">
      <c r="B185" s="187"/>
    </row>
    <row r="186" spans="2:2" x14ac:dyDescent="0.2">
      <c r="B186" s="187"/>
    </row>
    <row r="187" spans="2:2" x14ac:dyDescent="0.2">
      <c r="B187" s="187"/>
    </row>
    <row r="188" spans="2:2" x14ac:dyDescent="0.2">
      <c r="B188" s="187"/>
    </row>
    <row r="189" spans="2:2" x14ac:dyDescent="0.2">
      <c r="B189" s="187"/>
    </row>
    <row r="190" spans="2:2" x14ac:dyDescent="0.2">
      <c r="B190" s="187"/>
    </row>
    <row r="191" spans="2:2" x14ac:dyDescent="0.2">
      <c r="B191" s="187"/>
    </row>
    <row r="192" spans="2:2" x14ac:dyDescent="0.2">
      <c r="B192" s="187"/>
    </row>
    <row r="193" spans="2:2" x14ac:dyDescent="0.2">
      <c r="B193" s="187"/>
    </row>
    <row r="194" spans="2:2" x14ac:dyDescent="0.2">
      <c r="B194" s="187"/>
    </row>
    <row r="195" spans="2:2" x14ac:dyDescent="0.2">
      <c r="B195" s="187"/>
    </row>
    <row r="196" spans="2:2" x14ac:dyDescent="0.2">
      <c r="B196" s="187"/>
    </row>
    <row r="197" spans="2:2" x14ac:dyDescent="0.2">
      <c r="B197" s="187"/>
    </row>
    <row r="198" spans="2:2" x14ac:dyDescent="0.2">
      <c r="B198" s="187"/>
    </row>
    <row r="199" spans="2:2" x14ac:dyDescent="0.2">
      <c r="B199" s="187"/>
    </row>
    <row r="200" spans="2:2" x14ac:dyDescent="0.2">
      <c r="B200" s="187"/>
    </row>
    <row r="201" spans="2:2" x14ac:dyDescent="0.2">
      <c r="B201" s="187"/>
    </row>
    <row r="202" spans="2:2" x14ac:dyDescent="0.2">
      <c r="B202" s="187"/>
    </row>
    <row r="203" spans="2:2" x14ac:dyDescent="0.2">
      <c r="B203" s="187"/>
    </row>
    <row r="204" spans="2:2" x14ac:dyDescent="0.2">
      <c r="B204" s="187"/>
    </row>
    <row r="205" spans="2:2" x14ac:dyDescent="0.2">
      <c r="B205" s="187"/>
    </row>
    <row r="206" spans="2:2" x14ac:dyDescent="0.2">
      <c r="B206" s="187"/>
    </row>
    <row r="207" spans="2:2" x14ac:dyDescent="0.2">
      <c r="B207" s="187"/>
    </row>
    <row r="208" spans="2:2" x14ac:dyDescent="0.2">
      <c r="B208" s="187"/>
    </row>
    <row r="209" spans="2:2" x14ac:dyDescent="0.2">
      <c r="B209" s="187"/>
    </row>
    <row r="210" spans="2:2" x14ac:dyDescent="0.2">
      <c r="B210" s="187"/>
    </row>
    <row r="211" spans="2:2" x14ac:dyDescent="0.2">
      <c r="B211" s="187"/>
    </row>
    <row r="212" spans="2:2" x14ac:dyDescent="0.2">
      <c r="B212" s="187"/>
    </row>
    <row r="213" spans="2:2" x14ac:dyDescent="0.2">
      <c r="B213" s="187"/>
    </row>
    <row r="214" spans="2:2" x14ac:dyDescent="0.2">
      <c r="B214" s="187"/>
    </row>
    <row r="215" spans="2:2" x14ac:dyDescent="0.2">
      <c r="B215" s="187"/>
    </row>
    <row r="216" spans="2:2" x14ac:dyDescent="0.2">
      <c r="B216" s="187"/>
    </row>
    <row r="217" spans="2:2" x14ac:dyDescent="0.2">
      <c r="B217" s="187"/>
    </row>
    <row r="218" spans="2:2" x14ac:dyDescent="0.2">
      <c r="B218" s="187"/>
    </row>
    <row r="219" spans="2:2" x14ac:dyDescent="0.2">
      <c r="B219" s="187"/>
    </row>
    <row r="220" spans="2:2" x14ac:dyDescent="0.2">
      <c r="B220" s="187"/>
    </row>
    <row r="221" spans="2:2" x14ac:dyDescent="0.2">
      <c r="B221" s="187"/>
    </row>
    <row r="222" spans="2:2" x14ac:dyDescent="0.2">
      <c r="B222" s="187"/>
    </row>
    <row r="223" spans="2:2" x14ac:dyDescent="0.2">
      <c r="B223" s="187"/>
    </row>
    <row r="224" spans="2:2" x14ac:dyDescent="0.2">
      <c r="B224" s="187"/>
    </row>
    <row r="225" spans="2:2" x14ac:dyDescent="0.2">
      <c r="B225" s="187"/>
    </row>
    <row r="226" spans="2:2" x14ac:dyDescent="0.2">
      <c r="B226" s="187"/>
    </row>
    <row r="227" spans="2:2" x14ac:dyDescent="0.2">
      <c r="B227" s="187"/>
    </row>
    <row r="228" spans="2:2" x14ac:dyDescent="0.2">
      <c r="B228" s="187"/>
    </row>
    <row r="229" spans="2:2" x14ac:dyDescent="0.2">
      <c r="B229" s="187"/>
    </row>
    <row r="230" spans="2:2" x14ac:dyDescent="0.2">
      <c r="B230" s="187"/>
    </row>
    <row r="231" spans="2:2" x14ac:dyDescent="0.2">
      <c r="B231" s="187"/>
    </row>
    <row r="232" spans="2:2" x14ac:dyDescent="0.2">
      <c r="B232" s="187"/>
    </row>
    <row r="233" spans="2:2" x14ac:dyDescent="0.2">
      <c r="B233" s="187"/>
    </row>
    <row r="234" spans="2:2" x14ac:dyDescent="0.2">
      <c r="B234" s="187"/>
    </row>
    <row r="235" spans="2:2" x14ac:dyDescent="0.2">
      <c r="B235" s="187"/>
    </row>
    <row r="236" spans="2:2" x14ac:dyDescent="0.2">
      <c r="B236" s="187"/>
    </row>
    <row r="237" spans="2:2" x14ac:dyDescent="0.2">
      <c r="B237" s="187"/>
    </row>
    <row r="238" spans="2:2" x14ac:dyDescent="0.2">
      <c r="B238" s="187"/>
    </row>
    <row r="239" spans="2:2" x14ac:dyDescent="0.2">
      <c r="B239" s="187"/>
    </row>
    <row r="240" spans="2:2" x14ac:dyDescent="0.2">
      <c r="B240" s="187"/>
    </row>
    <row r="241" spans="2:2" x14ac:dyDescent="0.2">
      <c r="B241" s="187"/>
    </row>
    <row r="242" spans="2:2" x14ac:dyDescent="0.2">
      <c r="B242" s="187"/>
    </row>
    <row r="243" spans="2:2" x14ac:dyDescent="0.2">
      <c r="B243" s="187"/>
    </row>
    <row r="244" spans="2:2" x14ac:dyDescent="0.2">
      <c r="B244" s="187"/>
    </row>
    <row r="245" spans="2:2" x14ac:dyDescent="0.2">
      <c r="B245" s="187"/>
    </row>
    <row r="246" spans="2:2" x14ac:dyDescent="0.2">
      <c r="B246" s="187"/>
    </row>
    <row r="247" spans="2:2" x14ac:dyDescent="0.2">
      <c r="B247" s="187"/>
    </row>
    <row r="248" spans="2:2" x14ac:dyDescent="0.2">
      <c r="B248" s="187"/>
    </row>
    <row r="249" spans="2:2" x14ac:dyDescent="0.2">
      <c r="B249" s="187"/>
    </row>
    <row r="250" spans="2:2" x14ac:dyDescent="0.2">
      <c r="B250" s="187"/>
    </row>
    <row r="251" spans="2:2" x14ac:dyDescent="0.2">
      <c r="B251" s="187"/>
    </row>
    <row r="252" spans="2:2" x14ac:dyDescent="0.2">
      <c r="B252" s="187"/>
    </row>
    <row r="253" spans="2:2" x14ac:dyDescent="0.2">
      <c r="B253" s="187"/>
    </row>
    <row r="254" spans="2:2" x14ac:dyDescent="0.2">
      <c r="B254" s="187"/>
    </row>
    <row r="255" spans="2:2" x14ac:dyDescent="0.2">
      <c r="B255" s="187"/>
    </row>
    <row r="256" spans="2:2" x14ac:dyDescent="0.2">
      <c r="B256" s="187"/>
    </row>
    <row r="257" spans="2:2" x14ac:dyDescent="0.2">
      <c r="B257" s="187"/>
    </row>
    <row r="258" spans="2:2" x14ac:dyDescent="0.2">
      <c r="B258" s="187"/>
    </row>
    <row r="259" spans="2:2" x14ac:dyDescent="0.2">
      <c r="B259" s="187"/>
    </row>
    <row r="260" spans="2:2" x14ac:dyDescent="0.2">
      <c r="B260" s="187"/>
    </row>
    <row r="261" spans="2:2" x14ac:dyDescent="0.2">
      <c r="B261" s="187"/>
    </row>
    <row r="262" spans="2:2" x14ac:dyDescent="0.2">
      <c r="B262" s="187"/>
    </row>
    <row r="263" spans="2:2" x14ac:dyDescent="0.2">
      <c r="B263" s="187"/>
    </row>
    <row r="264" spans="2:2" x14ac:dyDescent="0.2">
      <c r="B264" s="187"/>
    </row>
    <row r="265" spans="2:2" x14ac:dyDescent="0.2">
      <c r="B265" s="187"/>
    </row>
    <row r="266" spans="2:2" x14ac:dyDescent="0.2">
      <c r="B266" s="187"/>
    </row>
    <row r="267" spans="2:2" x14ac:dyDescent="0.2">
      <c r="B267" s="187"/>
    </row>
    <row r="268" spans="2:2" x14ac:dyDescent="0.2">
      <c r="B268" s="187"/>
    </row>
    <row r="269" spans="2:2" x14ac:dyDescent="0.2">
      <c r="B269" s="187"/>
    </row>
    <row r="270" spans="2:2" x14ac:dyDescent="0.2">
      <c r="B270" s="187"/>
    </row>
    <row r="271" spans="2:2" x14ac:dyDescent="0.2">
      <c r="B271" s="187"/>
    </row>
    <row r="272" spans="2:2" x14ac:dyDescent="0.2">
      <c r="B272" s="187"/>
    </row>
    <row r="273" spans="2:2" x14ac:dyDescent="0.2">
      <c r="B273" s="187"/>
    </row>
    <row r="274" spans="2:2" x14ac:dyDescent="0.2">
      <c r="B274" s="187"/>
    </row>
    <row r="275" spans="2:2" x14ac:dyDescent="0.2">
      <c r="B275" s="187"/>
    </row>
    <row r="276" spans="2:2" x14ac:dyDescent="0.2">
      <c r="B276" s="187"/>
    </row>
    <row r="277" spans="2:2" x14ac:dyDescent="0.2">
      <c r="B277" s="187"/>
    </row>
    <row r="278" spans="2:2" x14ac:dyDescent="0.2">
      <c r="B278" s="187"/>
    </row>
    <row r="279" spans="2:2" x14ac:dyDescent="0.2">
      <c r="B279" s="187"/>
    </row>
    <row r="280" spans="2:2" x14ac:dyDescent="0.2">
      <c r="B280" s="187"/>
    </row>
    <row r="281" spans="2:2" x14ac:dyDescent="0.2">
      <c r="B281" s="187"/>
    </row>
    <row r="282" spans="2:2" x14ac:dyDescent="0.2">
      <c r="B282" s="187"/>
    </row>
    <row r="283" spans="2:2" x14ac:dyDescent="0.2">
      <c r="B283" s="187"/>
    </row>
    <row r="284" spans="2:2" x14ac:dyDescent="0.2">
      <c r="B284" s="187"/>
    </row>
    <row r="285" spans="2:2" x14ac:dyDescent="0.2">
      <c r="B285" s="187"/>
    </row>
    <row r="286" spans="2:2" x14ac:dyDescent="0.2">
      <c r="B286" s="187"/>
    </row>
    <row r="287" spans="2:2" x14ac:dyDescent="0.2">
      <c r="B287" s="187"/>
    </row>
    <row r="288" spans="2:2" x14ac:dyDescent="0.2">
      <c r="B288" s="187"/>
    </row>
    <row r="289" spans="2:2" x14ac:dyDescent="0.2">
      <c r="B289" s="187"/>
    </row>
    <row r="290" spans="2:2" x14ac:dyDescent="0.2">
      <c r="B290" s="187"/>
    </row>
    <row r="291" spans="2:2" x14ac:dyDescent="0.2">
      <c r="B291" s="187"/>
    </row>
    <row r="292" spans="2:2" x14ac:dyDescent="0.2">
      <c r="B292" s="187"/>
    </row>
    <row r="293" spans="2:2" x14ac:dyDescent="0.2">
      <c r="B293" s="187"/>
    </row>
    <row r="294" spans="2:2" x14ac:dyDescent="0.2">
      <c r="B294" s="187"/>
    </row>
    <row r="295" spans="2:2" x14ac:dyDescent="0.2">
      <c r="B295" s="187"/>
    </row>
    <row r="296" spans="2:2" x14ac:dyDescent="0.2">
      <c r="B296" s="187"/>
    </row>
    <row r="297" spans="2:2" x14ac:dyDescent="0.2">
      <c r="B297" s="187"/>
    </row>
    <row r="298" spans="2:2" x14ac:dyDescent="0.2">
      <c r="B298" s="187"/>
    </row>
    <row r="299" spans="2:2" x14ac:dyDescent="0.2">
      <c r="B299" s="187"/>
    </row>
    <row r="300" spans="2:2" x14ac:dyDescent="0.2">
      <c r="B300" s="187"/>
    </row>
    <row r="301" spans="2:2" x14ac:dyDescent="0.2">
      <c r="B301" s="187"/>
    </row>
    <row r="302" spans="2:2" x14ac:dyDescent="0.2">
      <c r="B302" s="187"/>
    </row>
    <row r="303" spans="2:2" x14ac:dyDescent="0.2">
      <c r="B303" s="187"/>
    </row>
    <row r="304" spans="2:2" x14ac:dyDescent="0.2">
      <c r="B304" s="187"/>
    </row>
    <row r="305" spans="2:2" x14ac:dyDescent="0.2">
      <c r="B305" s="187"/>
    </row>
    <row r="306" spans="2:2" x14ac:dyDescent="0.2">
      <c r="B306" s="187"/>
    </row>
    <row r="307" spans="2:2" x14ac:dyDescent="0.2">
      <c r="B307" s="187"/>
    </row>
    <row r="308" spans="2:2" x14ac:dyDescent="0.2">
      <c r="B308" s="187"/>
    </row>
    <row r="309" spans="2:2" x14ac:dyDescent="0.2">
      <c r="B309" s="187"/>
    </row>
    <row r="310" spans="2:2" x14ac:dyDescent="0.2">
      <c r="B310" s="187"/>
    </row>
    <row r="311" spans="2:2" x14ac:dyDescent="0.2">
      <c r="B311" s="187"/>
    </row>
    <row r="312" spans="2:2" x14ac:dyDescent="0.2">
      <c r="B312" s="187"/>
    </row>
    <row r="313" spans="2:2" x14ac:dyDescent="0.2">
      <c r="B313" s="187"/>
    </row>
    <row r="314" spans="2:2" x14ac:dyDescent="0.2">
      <c r="B314" s="187"/>
    </row>
    <row r="315" spans="2:2" x14ac:dyDescent="0.2">
      <c r="B315" s="187"/>
    </row>
    <row r="316" spans="2:2" x14ac:dyDescent="0.2">
      <c r="B316" s="187"/>
    </row>
    <row r="317" spans="2:2" x14ac:dyDescent="0.2">
      <c r="B317" s="187"/>
    </row>
    <row r="318" spans="2:2" x14ac:dyDescent="0.2">
      <c r="B318" s="187"/>
    </row>
    <row r="319" spans="2:2" x14ac:dyDescent="0.2">
      <c r="B319" s="187"/>
    </row>
    <row r="320" spans="2:2" x14ac:dyDescent="0.2">
      <c r="B320" s="187"/>
    </row>
    <row r="321" spans="2:2" x14ac:dyDescent="0.2">
      <c r="B321" s="187"/>
    </row>
    <row r="322" spans="2:2" x14ac:dyDescent="0.2">
      <c r="B322" s="187"/>
    </row>
    <row r="323" spans="2:2" x14ac:dyDescent="0.2">
      <c r="B323" s="187"/>
    </row>
    <row r="324" spans="2:2" x14ac:dyDescent="0.2">
      <c r="B324" s="187"/>
    </row>
    <row r="325" spans="2:2" x14ac:dyDescent="0.2">
      <c r="B325" s="187"/>
    </row>
    <row r="326" spans="2:2" x14ac:dyDescent="0.2">
      <c r="B326" s="187"/>
    </row>
    <row r="327" spans="2:2" x14ac:dyDescent="0.2">
      <c r="B327" s="187"/>
    </row>
    <row r="328" spans="2:2" x14ac:dyDescent="0.2">
      <c r="B328" s="187"/>
    </row>
    <row r="329" spans="2:2" x14ac:dyDescent="0.2">
      <c r="B329" s="187"/>
    </row>
    <row r="330" spans="2:2" x14ac:dyDescent="0.2">
      <c r="B330" s="187"/>
    </row>
    <row r="331" spans="2:2" x14ac:dyDescent="0.2">
      <c r="B331" s="187"/>
    </row>
    <row r="332" spans="2:2" x14ac:dyDescent="0.2">
      <c r="B332" s="187"/>
    </row>
    <row r="333" spans="2:2" x14ac:dyDescent="0.2">
      <c r="B333" s="187"/>
    </row>
    <row r="334" spans="2:2" x14ac:dyDescent="0.2">
      <c r="B334" s="187"/>
    </row>
    <row r="335" spans="2:2" x14ac:dyDescent="0.2">
      <c r="B335" s="187"/>
    </row>
    <row r="336" spans="2:2" x14ac:dyDescent="0.2">
      <c r="B336" s="187"/>
    </row>
    <row r="337" spans="2:2" x14ac:dyDescent="0.2">
      <c r="B337" s="187"/>
    </row>
    <row r="338" spans="2:2" x14ac:dyDescent="0.2">
      <c r="B338" s="187"/>
    </row>
    <row r="339" spans="2:2" x14ac:dyDescent="0.2">
      <c r="B339" s="187"/>
    </row>
    <row r="340" spans="2:2" x14ac:dyDescent="0.2">
      <c r="B340" s="187"/>
    </row>
    <row r="341" spans="2:2" x14ac:dyDescent="0.2">
      <c r="B341" s="187"/>
    </row>
    <row r="342" spans="2:2" x14ac:dyDescent="0.2">
      <c r="B342" s="187"/>
    </row>
    <row r="343" spans="2:2" x14ac:dyDescent="0.2">
      <c r="B343" s="187"/>
    </row>
    <row r="344" spans="2:2" x14ac:dyDescent="0.2">
      <c r="B344" s="187"/>
    </row>
    <row r="345" spans="2:2" x14ac:dyDescent="0.2">
      <c r="B345" s="187"/>
    </row>
    <row r="346" spans="2:2" x14ac:dyDescent="0.2">
      <c r="B346" s="187"/>
    </row>
    <row r="347" spans="2:2" x14ac:dyDescent="0.2">
      <c r="B347" s="187"/>
    </row>
    <row r="348" spans="2:2" x14ac:dyDescent="0.2">
      <c r="B348" s="187"/>
    </row>
    <row r="349" spans="2:2" x14ac:dyDescent="0.2">
      <c r="B349" s="187"/>
    </row>
    <row r="350" spans="2:2" x14ac:dyDescent="0.2">
      <c r="B350" s="187"/>
    </row>
    <row r="351" spans="2:2" x14ac:dyDescent="0.2">
      <c r="B351" s="187"/>
    </row>
    <row r="352" spans="2:2" x14ac:dyDescent="0.2">
      <c r="B352" s="187"/>
    </row>
    <row r="353" spans="2:2" x14ac:dyDescent="0.2">
      <c r="B353" s="187"/>
    </row>
    <row r="354" spans="2:2" x14ac:dyDescent="0.2">
      <c r="B354" s="187"/>
    </row>
    <row r="355" spans="2:2" x14ac:dyDescent="0.2">
      <c r="B355" s="187"/>
    </row>
    <row r="356" spans="2:2" x14ac:dyDescent="0.2">
      <c r="B356" s="187"/>
    </row>
    <row r="357" spans="2:2" x14ac:dyDescent="0.2">
      <c r="B357" s="187"/>
    </row>
    <row r="358" spans="2:2" x14ac:dyDescent="0.2">
      <c r="B358" s="187"/>
    </row>
    <row r="359" spans="2:2" x14ac:dyDescent="0.2">
      <c r="B359" s="187"/>
    </row>
    <row r="360" spans="2:2" x14ac:dyDescent="0.2">
      <c r="B360" s="187"/>
    </row>
    <row r="361" spans="2:2" x14ac:dyDescent="0.2">
      <c r="B361" s="187"/>
    </row>
    <row r="362" spans="2:2" x14ac:dyDescent="0.2">
      <c r="B362" s="187"/>
    </row>
    <row r="363" spans="2:2" x14ac:dyDescent="0.2">
      <c r="B363" s="187"/>
    </row>
    <row r="364" spans="2:2" x14ac:dyDescent="0.2">
      <c r="B364" s="187"/>
    </row>
    <row r="365" spans="2:2" x14ac:dyDescent="0.2">
      <c r="B365" s="187"/>
    </row>
    <row r="366" spans="2:2" x14ac:dyDescent="0.2">
      <c r="B366" s="187"/>
    </row>
    <row r="367" spans="2:2" x14ac:dyDescent="0.2">
      <c r="B367" s="187"/>
    </row>
    <row r="368" spans="2:2" x14ac:dyDescent="0.2">
      <c r="B368" s="187"/>
    </row>
    <row r="369" spans="2:2" x14ac:dyDescent="0.2">
      <c r="B369" s="187"/>
    </row>
    <row r="370" spans="2:2" x14ac:dyDescent="0.2">
      <c r="B370" s="187"/>
    </row>
    <row r="371" spans="2:2" x14ac:dyDescent="0.2">
      <c r="B371" s="187"/>
    </row>
    <row r="372" spans="2:2" x14ac:dyDescent="0.2">
      <c r="B372" s="187"/>
    </row>
    <row r="373" spans="2:2" x14ac:dyDescent="0.2">
      <c r="B373" s="187"/>
    </row>
    <row r="374" spans="2:2" x14ac:dyDescent="0.2">
      <c r="B374" s="187"/>
    </row>
    <row r="375" spans="2:2" x14ac:dyDescent="0.2">
      <c r="B375" s="187"/>
    </row>
    <row r="376" spans="2:2" x14ac:dyDescent="0.2">
      <c r="B376" s="187"/>
    </row>
    <row r="377" spans="2:2" x14ac:dyDescent="0.2">
      <c r="B377" s="187"/>
    </row>
    <row r="378" spans="2:2" x14ac:dyDescent="0.2">
      <c r="B378" s="187"/>
    </row>
    <row r="379" spans="2:2" x14ac:dyDescent="0.2">
      <c r="B379" s="187"/>
    </row>
    <row r="380" spans="2:2" x14ac:dyDescent="0.2">
      <c r="B380" s="187"/>
    </row>
    <row r="381" spans="2:2" x14ac:dyDescent="0.2">
      <c r="B381" s="187"/>
    </row>
    <row r="382" spans="2:2" x14ac:dyDescent="0.2">
      <c r="B382" s="187"/>
    </row>
    <row r="383" spans="2:2" x14ac:dyDescent="0.2">
      <c r="B383" s="187"/>
    </row>
    <row r="384" spans="2:2" x14ac:dyDescent="0.2">
      <c r="B384" s="187"/>
    </row>
    <row r="385" spans="2:2" x14ac:dyDescent="0.2">
      <c r="B385" s="187"/>
    </row>
    <row r="386" spans="2:2" x14ac:dyDescent="0.2">
      <c r="B386" s="187"/>
    </row>
    <row r="387" spans="2:2" x14ac:dyDescent="0.2">
      <c r="B387" s="187"/>
    </row>
    <row r="388" spans="2:2" x14ac:dyDescent="0.2">
      <c r="B388" s="187"/>
    </row>
    <row r="389" spans="2:2" x14ac:dyDescent="0.2">
      <c r="B389" s="187"/>
    </row>
    <row r="390" spans="2:2" x14ac:dyDescent="0.2">
      <c r="B390" s="187"/>
    </row>
    <row r="391" spans="2:2" x14ac:dyDescent="0.2">
      <c r="B391" s="187"/>
    </row>
    <row r="392" spans="2:2" x14ac:dyDescent="0.2">
      <c r="B392" s="187"/>
    </row>
    <row r="393" spans="2:2" x14ac:dyDescent="0.2">
      <c r="B393" s="187"/>
    </row>
    <row r="394" spans="2:2" x14ac:dyDescent="0.2">
      <c r="B394" s="187"/>
    </row>
    <row r="395" spans="2:2" x14ac:dyDescent="0.2">
      <c r="B395" s="187"/>
    </row>
    <row r="396" spans="2:2" x14ac:dyDescent="0.2">
      <c r="B396" s="187"/>
    </row>
    <row r="397" spans="2:2" x14ac:dyDescent="0.2">
      <c r="B397" s="187"/>
    </row>
    <row r="398" spans="2:2" x14ac:dyDescent="0.2">
      <c r="B398" s="187"/>
    </row>
    <row r="399" spans="2:2" x14ac:dyDescent="0.2">
      <c r="B399" s="187"/>
    </row>
    <row r="400" spans="2:2" x14ac:dyDescent="0.2">
      <c r="B400" s="187"/>
    </row>
    <row r="401" spans="2:2" x14ac:dyDescent="0.2">
      <c r="B401" s="187"/>
    </row>
    <row r="402" spans="2:2" x14ac:dyDescent="0.2">
      <c r="B402" s="187"/>
    </row>
    <row r="403" spans="2:2" x14ac:dyDescent="0.2">
      <c r="B403" s="187"/>
    </row>
    <row r="404" spans="2:2" x14ac:dyDescent="0.2">
      <c r="B404" s="187"/>
    </row>
    <row r="405" spans="2:2" x14ac:dyDescent="0.2">
      <c r="B405" s="187"/>
    </row>
    <row r="406" spans="2:2" x14ac:dyDescent="0.2">
      <c r="B406" s="187"/>
    </row>
    <row r="407" spans="2:2" x14ac:dyDescent="0.2">
      <c r="B407" s="187"/>
    </row>
    <row r="408" spans="2:2" x14ac:dyDescent="0.2">
      <c r="B408" s="187"/>
    </row>
    <row r="409" spans="2:2" x14ac:dyDescent="0.2">
      <c r="B409" s="187"/>
    </row>
    <row r="410" spans="2:2" x14ac:dyDescent="0.2">
      <c r="B410" s="187"/>
    </row>
    <row r="411" spans="2:2" x14ac:dyDescent="0.2">
      <c r="B411" s="187"/>
    </row>
    <row r="412" spans="2:2" x14ac:dyDescent="0.2">
      <c r="B412" s="187"/>
    </row>
    <row r="413" spans="2:2" x14ac:dyDescent="0.2">
      <c r="B413" s="187"/>
    </row>
    <row r="414" spans="2:2" x14ac:dyDescent="0.2">
      <c r="B414" s="187"/>
    </row>
    <row r="415" spans="2:2" x14ac:dyDescent="0.2">
      <c r="B415" s="187"/>
    </row>
    <row r="416" spans="2:2" x14ac:dyDescent="0.2">
      <c r="B416" s="187"/>
    </row>
    <row r="417" spans="2:2" x14ac:dyDescent="0.2">
      <c r="B417" s="187"/>
    </row>
    <row r="418" spans="2:2" x14ac:dyDescent="0.2">
      <c r="B418" s="187"/>
    </row>
    <row r="419" spans="2:2" x14ac:dyDescent="0.2">
      <c r="B419" s="187"/>
    </row>
    <row r="420" spans="2:2" x14ac:dyDescent="0.2">
      <c r="B420" s="187"/>
    </row>
    <row r="421" spans="2:2" x14ac:dyDescent="0.2">
      <c r="B421" s="187"/>
    </row>
    <row r="422" spans="2:2" x14ac:dyDescent="0.2">
      <c r="B422" s="187"/>
    </row>
    <row r="423" spans="2:2" x14ac:dyDescent="0.2">
      <c r="B423" s="187"/>
    </row>
    <row r="424" spans="2:2" x14ac:dyDescent="0.2">
      <c r="B424" s="187"/>
    </row>
    <row r="425" spans="2:2" x14ac:dyDescent="0.2">
      <c r="B425" s="187"/>
    </row>
    <row r="426" spans="2:2" x14ac:dyDescent="0.2">
      <c r="B426" s="187"/>
    </row>
    <row r="427" spans="2:2" x14ac:dyDescent="0.2">
      <c r="B427" s="187"/>
    </row>
    <row r="428" spans="2:2" x14ac:dyDescent="0.2">
      <c r="B428" s="187"/>
    </row>
    <row r="429" spans="2:2" x14ac:dyDescent="0.2">
      <c r="B429" s="187"/>
    </row>
    <row r="430" spans="2:2" x14ac:dyDescent="0.2">
      <c r="B430" s="187"/>
    </row>
    <row r="431" spans="2:2" x14ac:dyDescent="0.2">
      <c r="B431" s="187"/>
    </row>
    <row r="432" spans="2:2" x14ac:dyDescent="0.2">
      <c r="B432" s="187"/>
    </row>
    <row r="433" spans="2:2" x14ac:dyDescent="0.2">
      <c r="B433" s="187"/>
    </row>
    <row r="434" spans="2:2" x14ac:dyDescent="0.2">
      <c r="B434" s="187"/>
    </row>
    <row r="435" spans="2:2" x14ac:dyDescent="0.2">
      <c r="B435" s="187"/>
    </row>
    <row r="436" spans="2:2" x14ac:dyDescent="0.2">
      <c r="B436" s="187"/>
    </row>
    <row r="437" spans="2:2" x14ac:dyDescent="0.2">
      <c r="B437" s="187"/>
    </row>
    <row r="438" spans="2:2" x14ac:dyDescent="0.2">
      <c r="B438" s="187"/>
    </row>
    <row r="439" spans="2:2" x14ac:dyDescent="0.2">
      <c r="B439" s="187"/>
    </row>
    <row r="440" spans="2:2" x14ac:dyDescent="0.2">
      <c r="B440" s="187"/>
    </row>
    <row r="441" spans="2:2" x14ac:dyDescent="0.2">
      <c r="B441" s="187"/>
    </row>
    <row r="442" spans="2:2" x14ac:dyDescent="0.2">
      <c r="B442" s="187"/>
    </row>
    <row r="443" spans="2:2" x14ac:dyDescent="0.2">
      <c r="B443" s="187"/>
    </row>
    <row r="444" spans="2:2" x14ac:dyDescent="0.2">
      <c r="B444" s="187"/>
    </row>
    <row r="445" spans="2:2" x14ac:dyDescent="0.2">
      <c r="B445" s="187"/>
    </row>
    <row r="446" spans="2:2" x14ac:dyDescent="0.2">
      <c r="B446" s="187"/>
    </row>
    <row r="447" spans="2:2" x14ac:dyDescent="0.2">
      <c r="B447" s="187"/>
    </row>
    <row r="448" spans="2:2" x14ac:dyDescent="0.2">
      <c r="B448" s="187"/>
    </row>
    <row r="449" spans="2:2" x14ac:dyDescent="0.2">
      <c r="B449" s="187"/>
    </row>
    <row r="450" spans="2:2" x14ac:dyDescent="0.2">
      <c r="B450" s="187"/>
    </row>
    <row r="451" spans="2:2" x14ac:dyDescent="0.2">
      <c r="B451" s="187"/>
    </row>
    <row r="452" spans="2:2" x14ac:dyDescent="0.2">
      <c r="B452" s="187"/>
    </row>
    <row r="453" spans="2:2" x14ac:dyDescent="0.2">
      <c r="B453" s="187"/>
    </row>
    <row r="454" spans="2:2" x14ac:dyDescent="0.2">
      <c r="B454" s="187"/>
    </row>
    <row r="455" spans="2:2" x14ac:dyDescent="0.2">
      <c r="B455" s="187"/>
    </row>
    <row r="456" spans="2:2" x14ac:dyDescent="0.2">
      <c r="B456" s="187"/>
    </row>
    <row r="457" spans="2:2" x14ac:dyDescent="0.2">
      <c r="B457" s="187"/>
    </row>
    <row r="458" spans="2:2" x14ac:dyDescent="0.2">
      <c r="B458" s="187"/>
    </row>
    <row r="459" spans="2:2" x14ac:dyDescent="0.2">
      <c r="B459" s="187"/>
    </row>
    <row r="460" spans="2:2" x14ac:dyDescent="0.2">
      <c r="B460" s="187"/>
    </row>
    <row r="461" spans="2:2" x14ac:dyDescent="0.2">
      <c r="B461" s="187"/>
    </row>
    <row r="462" spans="2:2" x14ac:dyDescent="0.2">
      <c r="B462" s="187"/>
    </row>
    <row r="463" spans="2:2" x14ac:dyDescent="0.2">
      <c r="B463" s="187"/>
    </row>
    <row r="464" spans="2:2" x14ac:dyDescent="0.2">
      <c r="B464" s="187"/>
    </row>
    <row r="465" spans="2:2" x14ac:dyDescent="0.2">
      <c r="B465" s="187"/>
    </row>
    <row r="466" spans="2:2" x14ac:dyDescent="0.2">
      <c r="B466" s="187"/>
    </row>
    <row r="467" spans="2:2" x14ac:dyDescent="0.2">
      <c r="B467" s="187"/>
    </row>
    <row r="468" spans="2:2" x14ac:dyDescent="0.2">
      <c r="B468" s="187"/>
    </row>
    <row r="469" spans="2:2" x14ac:dyDescent="0.2">
      <c r="B469" s="187"/>
    </row>
    <row r="470" spans="2:2" x14ac:dyDescent="0.2">
      <c r="B470" s="187"/>
    </row>
    <row r="471" spans="2:2" x14ac:dyDescent="0.2">
      <c r="B471" s="187"/>
    </row>
    <row r="472" spans="2:2" x14ac:dyDescent="0.2">
      <c r="B472" s="187"/>
    </row>
    <row r="473" spans="2:2" x14ac:dyDescent="0.2">
      <c r="B473" s="187"/>
    </row>
    <row r="474" spans="2:2" x14ac:dyDescent="0.2">
      <c r="B474" s="187"/>
    </row>
    <row r="475" spans="2:2" x14ac:dyDescent="0.2">
      <c r="B475" s="187"/>
    </row>
    <row r="476" spans="2:2" x14ac:dyDescent="0.2">
      <c r="B476" s="187"/>
    </row>
    <row r="477" spans="2:2" x14ac:dyDescent="0.2">
      <c r="B477" s="187"/>
    </row>
    <row r="478" spans="2:2" x14ac:dyDescent="0.2">
      <c r="B478" s="187"/>
    </row>
    <row r="479" spans="2:2" x14ac:dyDescent="0.2">
      <c r="B479" s="187"/>
    </row>
    <row r="480" spans="2:2" x14ac:dyDescent="0.2">
      <c r="B480" s="187"/>
    </row>
    <row r="481" spans="2:2" x14ac:dyDescent="0.2">
      <c r="B481" s="187"/>
    </row>
    <row r="482" spans="2:2" x14ac:dyDescent="0.2">
      <c r="B482" s="187"/>
    </row>
    <row r="483" spans="2:2" x14ac:dyDescent="0.2">
      <c r="B483" s="187"/>
    </row>
    <row r="484" spans="2:2" x14ac:dyDescent="0.2">
      <c r="B484" s="187"/>
    </row>
    <row r="485" spans="2:2" x14ac:dyDescent="0.2">
      <c r="B485" s="187"/>
    </row>
    <row r="486" spans="2:2" x14ac:dyDescent="0.2">
      <c r="B486" s="187"/>
    </row>
    <row r="487" spans="2:2" x14ac:dyDescent="0.2">
      <c r="B487" s="187"/>
    </row>
    <row r="488" spans="2:2" x14ac:dyDescent="0.2">
      <c r="B488" s="187"/>
    </row>
    <row r="489" spans="2:2" x14ac:dyDescent="0.2">
      <c r="B489" s="187"/>
    </row>
    <row r="490" spans="2:2" x14ac:dyDescent="0.2">
      <c r="B490" s="187"/>
    </row>
    <row r="491" spans="2:2" x14ac:dyDescent="0.2">
      <c r="B491" s="187"/>
    </row>
    <row r="492" spans="2:2" x14ac:dyDescent="0.2">
      <c r="B492" s="187"/>
    </row>
    <row r="493" spans="2:2" x14ac:dyDescent="0.2">
      <c r="B493" s="187"/>
    </row>
    <row r="494" spans="2:2" x14ac:dyDescent="0.2">
      <c r="B494" s="187"/>
    </row>
    <row r="495" spans="2:2" x14ac:dyDescent="0.2">
      <c r="B495" s="187"/>
    </row>
    <row r="496" spans="2:2" x14ac:dyDescent="0.2">
      <c r="B496" s="187"/>
    </row>
    <row r="497" spans="2:2" x14ac:dyDescent="0.2">
      <c r="B497" s="187"/>
    </row>
    <row r="498" spans="2:2" x14ac:dyDescent="0.2">
      <c r="B498" s="187"/>
    </row>
    <row r="499" spans="2:2" x14ac:dyDescent="0.2">
      <c r="B499" s="187"/>
    </row>
    <row r="500" spans="2:2" x14ac:dyDescent="0.2">
      <c r="B500" s="187"/>
    </row>
    <row r="501" spans="2:2" x14ac:dyDescent="0.2">
      <c r="B501" s="187"/>
    </row>
    <row r="502" spans="2:2" x14ac:dyDescent="0.2">
      <c r="B502" s="187"/>
    </row>
    <row r="503" spans="2:2" x14ac:dyDescent="0.2">
      <c r="B503" s="187"/>
    </row>
    <row r="504" spans="2:2" x14ac:dyDescent="0.2">
      <c r="B504" s="187"/>
    </row>
    <row r="505" spans="2:2" x14ac:dyDescent="0.2">
      <c r="B505" s="187"/>
    </row>
    <row r="506" spans="2:2" x14ac:dyDescent="0.2">
      <c r="B506" s="187"/>
    </row>
    <row r="507" spans="2:2" x14ac:dyDescent="0.2">
      <c r="B507" s="187"/>
    </row>
    <row r="508" spans="2:2" x14ac:dyDescent="0.2">
      <c r="B508" s="187"/>
    </row>
    <row r="509" spans="2:2" x14ac:dyDescent="0.2">
      <c r="B509" s="187"/>
    </row>
    <row r="510" spans="2:2" x14ac:dyDescent="0.2">
      <c r="B510" s="187"/>
    </row>
    <row r="511" spans="2:2" x14ac:dyDescent="0.2">
      <c r="B511" s="187"/>
    </row>
    <row r="512" spans="2:2" x14ac:dyDescent="0.2">
      <c r="B512" s="187"/>
    </row>
    <row r="513" spans="2:2" x14ac:dyDescent="0.2">
      <c r="B513" s="187"/>
    </row>
    <row r="514" spans="2:2" x14ac:dyDescent="0.2">
      <c r="B514" s="187"/>
    </row>
    <row r="515" spans="2:2" x14ac:dyDescent="0.2">
      <c r="B515" s="187"/>
    </row>
    <row r="516" spans="2:2" x14ac:dyDescent="0.2">
      <c r="B516" s="187"/>
    </row>
    <row r="517" spans="2:2" x14ac:dyDescent="0.2">
      <c r="B517" s="187"/>
    </row>
    <row r="518" spans="2:2" x14ac:dyDescent="0.2">
      <c r="B518" s="187"/>
    </row>
    <row r="519" spans="2:2" x14ac:dyDescent="0.2">
      <c r="B519" s="187"/>
    </row>
    <row r="520" spans="2:2" x14ac:dyDescent="0.2">
      <c r="B520" s="187"/>
    </row>
  </sheetData>
  <autoFilter ref="A2:BL67" xr:uid="{00000000-0009-0000-0000-000004000000}"/>
  <mergeCells count="5">
    <mergeCell ref="Y1:AE1"/>
    <mergeCell ref="AF1:AL1"/>
    <mergeCell ref="AM1:AS1"/>
    <mergeCell ref="AT1:AZ1"/>
    <mergeCell ref="A1:D1"/>
  </mergeCells>
  <pageMargins left="0.74791666666666667" right="0.74791666666666667" top="0.98402777777777783" bottom="0.98402777777777783" header="0.51180555555555562" footer="0.51180555555555562"/>
  <pageSetup scale="75" firstPageNumber="0" orientation="landscape" horizontalDpi="300" verticalDpi="300" r:id="rId1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69"/>
  <sheetViews>
    <sheetView topLeftCell="B127" workbookViewId="0">
      <selection activeCell="F167" sqref="F167"/>
    </sheetView>
  </sheetViews>
  <sheetFormatPr defaultColWidth="8.85546875" defaultRowHeight="12.75" x14ac:dyDescent="0.2"/>
  <cols>
    <col min="1" max="1" width="12.7109375" style="38" bestFit="1" customWidth="1"/>
    <col min="2" max="2" width="15.42578125" style="1" bestFit="1" customWidth="1"/>
    <col min="3" max="3" width="21.28515625" style="1" bestFit="1" customWidth="1"/>
    <col min="4" max="4" width="11.140625" style="1" customWidth="1"/>
    <col min="5" max="5" width="12.140625" style="1" customWidth="1"/>
    <col min="6" max="6" width="38" style="34" customWidth="1"/>
    <col min="7" max="7" width="17.5703125" style="1" customWidth="1"/>
    <col min="8" max="8" width="12.42578125" style="1" customWidth="1"/>
  </cols>
  <sheetData>
    <row r="1" spans="1:8" x14ac:dyDescent="0.2">
      <c r="A1" s="39" t="s">
        <v>45</v>
      </c>
      <c r="B1" s="3" t="s">
        <v>181</v>
      </c>
      <c r="C1" s="3" t="s">
        <v>182</v>
      </c>
      <c r="D1" s="3" t="s">
        <v>57</v>
      </c>
      <c r="E1" s="3" t="s">
        <v>183</v>
      </c>
      <c r="F1" s="74" t="s">
        <v>37</v>
      </c>
      <c r="G1" s="3"/>
      <c r="H1" s="3"/>
    </row>
    <row r="2" spans="1:8" x14ac:dyDescent="0.2">
      <c r="A2" s="38">
        <v>42309</v>
      </c>
      <c r="B2" s="1" t="s">
        <v>3</v>
      </c>
      <c r="C2" s="1" t="s">
        <v>26</v>
      </c>
      <c r="D2" s="1" t="s">
        <v>127</v>
      </c>
      <c r="E2" s="1">
        <v>640</v>
      </c>
    </row>
    <row r="3" spans="1:8" x14ac:dyDescent="0.2">
      <c r="B3" s="1" t="s">
        <v>3</v>
      </c>
      <c r="C3" s="1" t="s">
        <v>26</v>
      </c>
      <c r="D3" s="1" t="s">
        <v>90</v>
      </c>
      <c r="E3" s="1">
        <v>660</v>
      </c>
    </row>
    <row r="4" spans="1:8" s="43" customFormat="1" x14ac:dyDescent="0.2">
      <c r="A4" s="167"/>
      <c r="B4" s="42" t="s">
        <v>3</v>
      </c>
      <c r="C4" s="42" t="s">
        <v>26</v>
      </c>
      <c r="D4" s="42" t="s">
        <v>127</v>
      </c>
      <c r="E4" s="42">
        <v>555</v>
      </c>
      <c r="F4" s="61"/>
      <c r="G4" s="42"/>
      <c r="H4" s="42"/>
    </row>
    <row r="5" spans="1:8" s="133" customFormat="1" x14ac:dyDescent="0.2">
      <c r="A5" s="168">
        <v>42312</v>
      </c>
      <c r="B5" s="134" t="s">
        <v>3</v>
      </c>
      <c r="C5" s="134" t="s">
        <v>26</v>
      </c>
      <c r="D5" s="134" t="s">
        <v>127</v>
      </c>
      <c r="E5" s="134">
        <v>625</v>
      </c>
      <c r="F5" s="169"/>
      <c r="G5" s="134"/>
      <c r="H5" s="134"/>
    </row>
    <row r="6" spans="1:8" s="133" customFormat="1" x14ac:dyDescent="0.2">
      <c r="A6" s="168">
        <v>42314</v>
      </c>
      <c r="B6" s="134" t="s">
        <v>5</v>
      </c>
      <c r="C6" s="134" t="s">
        <v>28</v>
      </c>
      <c r="D6" s="134" t="s">
        <v>90</v>
      </c>
      <c r="E6" s="134">
        <v>590</v>
      </c>
      <c r="F6" s="169"/>
      <c r="G6" s="134"/>
      <c r="H6" s="134"/>
    </row>
    <row r="7" spans="1:8" x14ac:dyDescent="0.2">
      <c r="A7" s="38">
        <v>42315</v>
      </c>
      <c r="B7" s="1" t="s">
        <v>3</v>
      </c>
      <c r="C7" s="1" t="s">
        <v>26</v>
      </c>
      <c r="D7" s="1" t="s">
        <v>127</v>
      </c>
      <c r="E7" s="1">
        <v>530</v>
      </c>
    </row>
    <row r="8" spans="1:8" x14ac:dyDescent="0.2">
      <c r="B8" s="1" t="s">
        <v>3</v>
      </c>
      <c r="C8" s="1" t="s">
        <v>26</v>
      </c>
      <c r="D8" s="1" t="s">
        <v>90</v>
      </c>
      <c r="E8" s="1">
        <v>620</v>
      </c>
    </row>
    <row r="9" spans="1:8" x14ac:dyDescent="0.2">
      <c r="B9" s="1" t="s">
        <v>3</v>
      </c>
      <c r="C9" s="1" t="s">
        <v>26</v>
      </c>
      <c r="D9" s="1" t="s">
        <v>127</v>
      </c>
      <c r="E9" s="1">
        <v>520</v>
      </c>
    </row>
    <row r="10" spans="1:8" x14ac:dyDescent="0.2">
      <c r="B10" s="1" t="s">
        <v>3</v>
      </c>
      <c r="C10" s="1" t="s">
        <v>26</v>
      </c>
      <c r="D10" s="1" t="s">
        <v>90</v>
      </c>
      <c r="E10" s="1">
        <v>640</v>
      </c>
    </row>
    <row r="11" spans="1:8" x14ac:dyDescent="0.2">
      <c r="B11" s="1" t="s">
        <v>3</v>
      </c>
      <c r="C11" s="1" t="s">
        <v>26</v>
      </c>
      <c r="D11" s="1" t="s">
        <v>90</v>
      </c>
      <c r="E11" s="1">
        <v>610</v>
      </c>
    </row>
    <row r="12" spans="1:8" x14ac:dyDescent="0.2">
      <c r="B12" s="1" t="s">
        <v>3</v>
      </c>
      <c r="C12" s="1" t="s">
        <v>26</v>
      </c>
      <c r="D12" s="1" t="s">
        <v>127</v>
      </c>
      <c r="E12" s="1">
        <v>650</v>
      </c>
    </row>
    <row r="13" spans="1:8" x14ac:dyDescent="0.2">
      <c r="B13" s="1" t="s">
        <v>3</v>
      </c>
      <c r="C13" s="1" t="s">
        <v>26</v>
      </c>
      <c r="D13" s="1" t="s">
        <v>90</v>
      </c>
      <c r="E13" s="1">
        <v>620</v>
      </c>
    </row>
    <row r="14" spans="1:8" x14ac:dyDescent="0.2">
      <c r="B14" s="1" t="s">
        <v>3</v>
      </c>
      <c r="C14" s="1" t="s">
        <v>26</v>
      </c>
      <c r="D14" s="1" t="s">
        <v>127</v>
      </c>
      <c r="E14" s="1">
        <v>630</v>
      </c>
    </row>
    <row r="15" spans="1:8" x14ac:dyDescent="0.2">
      <c r="B15" s="1" t="s">
        <v>3</v>
      </c>
      <c r="C15" s="1" t="s">
        <v>26</v>
      </c>
      <c r="D15" s="1" t="s">
        <v>127</v>
      </c>
      <c r="E15" s="1">
        <v>590</v>
      </c>
    </row>
    <row r="16" spans="1:8" x14ac:dyDescent="0.2">
      <c r="B16" s="1" t="s">
        <v>3</v>
      </c>
      <c r="C16" s="1" t="s">
        <v>26</v>
      </c>
      <c r="D16" s="1" t="s">
        <v>90</v>
      </c>
      <c r="E16" s="1">
        <v>600</v>
      </c>
      <c r="G16"/>
      <c r="H16"/>
    </row>
    <row r="17" spans="2:8" x14ac:dyDescent="0.2">
      <c r="B17" s="1" t="s">
        <v>3</v>
      </c>
      <c r="C17" s="1" t="s">
        <v>26</v>
      </c>
      <c r="D17" s="1" t="s">
        <v>127</v>
      </c>
      <c r="E17" s="1">
        <v>770</v>
      </c>
      <c r="G17"/>
      <c r="H17"/>
    </row>
    <row r="18" spans="2:8" x14ac:dyDescent="0.2">
      <c r="B18" s="1" t="s">
        <v>3</v>
      </c>
      <c r="C18" s="1" t="s">
        <v>26</v>
      </c>
      <c r="E18" s="1">
        <v>450</v>
      </c>
      <c r="F18" s="34" t="s">
        <v>184</v>
      </c>
      <c r="G18"/>
      <c r="H18"/>
    </row>
    <row r="19" spans="2:8" x14ac:dyDescent="0.2">
      <c r="B19" s="1" t="s">
        <v>3</v>
      </c>
      <c r="C19" s="1" t="s">
        <v>26</v>
      </c>
      <c r="D19" s="1" t="s">
        <v>90</v>
      </c>
      <c r="E19" s="1">
        <v>670</v>
      </c>
      <c r="G19"/>
      <c r="H19"/>
    </row>
    <row r="20" spans="2:8" x14ac:dyDescent="0.2">
      <c r="B20" s="1" t="s">
        <v>3</v>
      </c>
      <c r="C20" s="1" t="s">
        <v>26</v>
      </c>
      <c r="D20" s="1" t="s">
        <v>127</v>
      </c>
      <c r="E20" s="1">
        <v>560</v>
      </c>
      <c r="G20"/>
      <c r="H20"/>
    </row>
    <row r="21" spans="2:8" x14ac:dyDescent="0.2">
      <c r="B21" s="1" t="s">
        <v>3</v>
      </c>
      <c r="C21" s="1" t="s">
        <v>26</v>
      </c>
      <c r="D21" s="1" t="s">
        <v>127</v>
      </c>
      <c r="E21" s="1">
        <v>630</v>
      </c>
      <c r="F21" s="34" t="s">
        <v>186</v>
      </c>
      <c r="G21"/>
      <c r="H21"/>
    </row>
    <row r="22" spans="2:8" x14ac:dyDescent="0.2">
      <c r="B22" s="1" t="s">
        <v>3</v>
      </c>
      <c r="C22" s="1" t="s">
        <v>26</v>
      </c>
      <c r="D22" s="1" t="s">
        <v>90</v>
      </c>
      <c r="E22" s="1">
        <v>660</v>
      </c>
      <c r="G22"/>
      <c r="H22"/>
    </row>
    <row r="23" spans="2:8" x14ac:dyDescent="0.2">
      <c r="B23" s="1" t="s">
        <v>3</v>
      </c>
      <c r="C23" s="1" t="s">
        <v>26</v>
      </c>
      <c r="D23" s="1" t="s">
        <v>90</v>
      </c>
      <c r="E23" s="1">
        <v>630</v>
      </c>
      <c r="G23"/>
      <c r="H23"/>
    </row>
    <row r="24" spans="2:8" x14ac:dyDescent="0.2">
      <c r="B24" s="1" t="s">
        <v>3</v>
      </c>
      <c r="C24" s="1" t="s">
        <v>26</v>
      </c>
      <c r="D24" s="1" t="s">
        <v>127</v>
      </c>
      <c r="E24" s="1">
        <v>690</v>
      </c>
      <c r="G24"/>
      <c r="H24"/>
    </row>
    <row r="25" spans="2:8" x14ac:dyDescent="0.2">
      <c r="B25" s="1" t="s">
        <v>3</v>
      </c>
      <c r="C25" s="1" t="s">
        <v>26</v>
      </c>
      <c r="D25" s="1" t="s">
        <v>90</v>
      </c>
      <c r="E25" s="1">
        <v>570</v>
      </c>
      <c r="G25"/>
      <c r="H25"/>
    </row>
    <row r="26" spans="2:8" x14ac:dyDescent="0.2">
      <c r="B26" s="1" t="s">
        <v>3</v>
      </c>
      <c r="C26" s="1" t="s">
        <v>26</v>
      </c>
      <c r="D26" s="1" t="s">
        <v>127</v>
      </c>
      <c r="E26" s="1">
        <v>510</v>
      </c>
      <c r="G26"/>
      <c r="H26"/>
    </row>
    <row r="27" spans="2:8" x14ac:dyDescent="0.2">
      <c r="B27" s="1" t="s">
        <v>3</v>
      </c>
      <c r="C27" s="1" t="s">
        <v>26</v>
      </c>
      <c r="D27" s="1" t="s">
        <v>127</v>
      </c>
      <c r="E27" s="1">
        <v>650</v>
      </c>
      <c r="G27"/>
      <c r="H27"/>
    </row>
    <row r="28" spans="2:8" x14ac:dyDescent="0.2">
      <c r="B28" s="1" t="s">
        <v>3</v>
      </c>
      <c r="C28" s="1" t="s">
        <v>26</v>
      </c>
      <c r="D28" s="1" t="s">
        <v>90</v>
      </c>
      <c r="E28" s="1">
        <v>670</v>
      </c>
      <c r="G28"/>
      <c r="H28"/>
    </row>
    <row r="29" spans="2:8" x14ac:dyDescent="0.2">
      <c r="B29" s="1" t="s">
        <v>3</v>
      </c>
      <c r="C29" s="1" t="s">
        <v>26</v>
      </c>
      <c r="D29" s="1" t="s">
        <v>127</v>
      </c>
      <c r="E29" s="1">
        <v>680</v>
      </c>
      <c r="G29"/>
      <c r="H29"/>
    </row>
    <row r="30" spans="2:8" x14ac:dyDescent="0.2">
      <c r="B30" s="1" t="s">
        <v>3</v>
      </c>
      <c r="C30" s="1" t="s">
        <v>26</v>
      </c>
      <c r="E30" s="1">
        <v>460</v>
      </c>
      <c r="F30" s="34" t="s">
        <v>184</v>
      </c>
      <c r="G30"/>
      <c r="H30"/>
    </row>
    <row r="31" spans="2:8" x14ac:dyDescent="0.2">
      <c r="B31" s="1" t="s">
        <v>3</v>
      </c>
      <c r="C31" s="1" t="s">
        <v>26</v>
      </c>
      <c r="D31" s="1" t="s">
        <v>127</v>
      </c>
      <c r="E31" s="1">
        <v>720</v>
      </c>
      <c r="G31"/>
      <c r="H31"/>
    </row>
    <row r="32" spans="2:8" x14ac:dyDescent="0.2">
      <c r="B32" s="1" t="s">
        <v>3</v>
      </c>
      <c r="C32" s="1" t="s">
        <v>26</v>
      </c>
      <c r="D32" s="1" t="s">
        <v>127</v>
      </c>
      <c r="E32" s="1">
        <v>640</v>
      </c>
      <c r="G32"/>
      <c r="H32"/>
    </row>
    <row r="33" spans="1:8" x14ac:dyDescent="0.2">
      <c r="B33" s="1" t="s">
        <v>3</v>
      </c>
      <c r="C33" s="1" t="s">
        <v>26</v>
      </c>
      <c r="D33" s="1" t="s">
        <v>127</v>
      </c>
      <c r="E33" s="1">
        <v>670</v>
      </c>
      <c r="G33"/>
      <c r="H33"/>
    </row>
    <row r="34" spans="1:8" x14ac:dyDescent="0.2">
      <c r="B34" s="1" t="s">
        <v>3</v>
      </c>
      <c r="C34" s="1" t="s">
        <v>26</v>
      </c>
      <c r="D34" s="1" t="s">
        <v>127</v>
      </c>
      <c r="E34" s="1">
        <v>500</v>
      </c>
      <c r="G34"/>
      <c r="H34"/>
    </row>
    <row r="35" spans="1:8" x14ac:dyDescent="0.2">
      <c r="B35" s="1" t="s">
        <v>3</v>
      </c>
      <c r="C35" s="1" t="s">
        <v>26</v>
      </c>
      <c r="D35" s="1" t="s">
        <v>127</v>
      </c>
      <c r="E35" s="1">
        <v>800</v>
      </c>
      <c r="G35"/>
      <c r="H35"/>
    </row>
    <row r="36" spans="1:8" x14ac:dyDescent="0.2">
      <c r="B36" s="1" t="s">
        <v>3</v>
      </c>
      <c r="C36" s="1" t="s">
        <v>26</v>
      </c>
      <c r="D36" s="1" t="s">
        <v>127</v>
      </c>
      <c r="E36" s="1">
        <v>560</v>
      </c>
      <c r="G36"/>
      <c r="H36"/>
    </row>
    <row r="37" spans="1:8" x14ac:dyDescent="0.2">
      <c r="B37" s="1" t="s">
        <v>3</v>
      </c>
      <c r="C37" s="1" t="s">
        <v>26</v>
      </c>
      <c r="D37" s="1" t="s">
        <v>90</v>
      </c>
      <c r="E37" s="1">
        <v>570</v>
      </c>
      <c r="G37"/>
      <c r="H37"/>
    </row>
    <row r="38" spans="1:8" s="43" customFormat="1" x14ac:dyDescent="0.2">
      <c r="A38" s="167"/>
      <c r="B38" s="42" t="s">
        <v>3</v>
      </c>
      <c r="C38" s="42" t="s">
        <v>26</v>
      </c>
      <c r="D38" s="42" t="s">
        <v>127</v>
      </c>
      <c r="E38" s="42">
        <v>615</v>
      </c>
      <c r="F38" s="61" t="s">
        <v>186</v>
      </c>
    </row>
    <row r="39" spans="1:8" x14ac:dyDescent="0.2">
      <c r="A39" s="38">
        <v>42316</v>
      </c>
      <c r="B39" s="1" t="s">
        <v>3</v>
      </c>
      <c r="C39" s="1" t="s">
        <v>26</v>
      </c>
      <c r="D39" s="1" t="s">
        <v>127</v>
      </c>
      <c r="E39" s="1">
        <v>580</v>
      </c>
      <c r="G39"/>
      <c r="H39"/>
    </row>
    <row r="40" spans="1:8" x14ac:dyDescent="0.2">
      <c r="B40" s="1" t="s">
        <v>3</v>
      </c>
      <c r="C40" s="1" t="s">
        <v>26</v>
      </c>
      <c r="D40" s="1" t="s">
        <v>127</v>
      </c>
      <c r="E40" s="1">
        <v>660</v>
      </c>
      <c r="G40"/>
      <c r="H40"/>
    </row>
    <row r="41" spans="1:8" x14ac:dyDescent="0.2">
      <c r="B41" s="1" t="s">
        <v>3</v>
      </c>
      <c r="C41" s="1" t="s">
        <v>26</v>
      </c>
      <c r="D41" s="1" t="s">
        <v>127</v>
      </c>
      <c r="E41" s="1">
        <v>240</v>
      </c>
      <c r="G41"/>
      <c r="H41"/>
    </row>
    <row r="42" spans="1:8" x14ac:dyDescent="0.2">
      <c r="B42" s="1" t="s">
        <v>3</v>
      </c>
      <c r="C42" s="1" t="s">
        <v>26</v>
      </c>
      <c r="D42" s="1" t="s">
        <v>127</v>
      </c>
      <c r="E42" s="1">
        <v>590</v>
      </c>
      <c r="G42"/>
      <c r="H42"/>
    </row>
    <row r="43" spans="1:8" x14ac:dyDescent="0.2">
      <c r="B43" s="1" t="s">
        <v>3</v>
      </c>
      <c r="C43" s="1" t="s">
        <v>26</v>
      </c>
      <c r="D43" s="1" t="s">
        <v>90</v>
      </c>
      <c r="E43" s="1">
        <v>730</v>
      </c>
      <c r="G43"/>
      <c r="H43"/>
    </row>
    <row r="44" spans="1:8" x14ac:dyDescent="0.2">
      <c r="B44" s="1" t="s">
        <v>3</v>
      </c>
      <c r="C44" s="1" t="s">
        <v>26</v>
      </c>
      <c r="D44" s="1" t="s">
        <v>127</v>
      </c>
      <c r="E44" s="1">
        <v>605</v>
      </c>
      <c r="G44"/>
      <c r="H44"/>
    </row>
    <row r="45" spans="1:8" x14ac:dyDescent="0.2">
      <c r="B45" s="1" t="s">
        <v>3</v>
      </c>
      <c r="C45" s="1" t="s">
        <v>26</v>
      </c>
      <c r="D45" s="1" t="s">
        <v>127</v>
      </c>
      <c r="E45" s="1">
        <v>600</v>
      </c>
      <c r="G45"/>
      <c r="H45"/>
    </row>
    <row r="46" spans="1:8" x14ac:dyDescent="0.2">
      <c r="B46" s="1" t="s">
        <v>3</v>
      </c>
      <c r="C46" s="1" t="s">
        <v>26</v>
      </c>
      <c r="D46" s="1" t="s">
        <v>90</v>
      </c>
      <c r="E46" s="1">
        <v>680</v>
      </c>
      <c r="G46"/>
      <c r="H46"/>
    </row>
    <row r="47" spans="1:8" x14ac:dyDescent="0.2">
      <c r="B47" s="1" t="s">
        <v>3</v>
      </c>
      <c r="C47" s="1" t="s">
        <v>26</v>
      </c>
      <c r="D47" s="1" t="s">
        <v>127</v>
      </c>
      <c r="E47" s="1">
        <v>640</v>
      </c>
      <c r="G47"/>
      <c r="H47"/>
    </row>
    <row r="48" spans="1:8" x14ac:dyDescent="0.2">
      <c r="B48" s="1" t="s">
        <v>3</v>
      </c>
      <c r="C48" s="1" t="s">
        <v>26</v>
      </c>
      <c r="D48" s="1" t="s">
        <v>90</v>
      </c>
      <c r="E48" s="1">
        <v>530</v>
      </c>
      <c r="G48"/>
      <c r="H48"/>
    </row>
    <row r="49" spans="2:8" x14ac:dyDescent="0.2">
      <c r="B49" s="1" t="s">
        <v>3</v>
      </c>
      <c r="C49" s="1" t="s">
        <v>26</v>
      </c>
      <c r="D49" s="1" t="s">
        <v>90</v>
      </c>
      <c r="E49" s="1">
        <v>640</v>
      </c>
      <c r="G49"/>
      <c r="H49"/>
    </row>
    <row r="50" spans="2:8" x14ac:dyDescent="0.2">
      <c r="B50" s="1" t="s">
        <v>3</v>
      </c>
      <c r="C50" s="1" t="s">
        <v>26</v>
      </c>
      <c r="D50" s="1" t="s">
        <v>127</v>
      </c>
      <c r="E50" s="1">
        <v>670</v>
      </c>
      <c r="G50"/>
      <c r="H50"/>
    </row>
    <row r="51" spans="2:8" x14ac:dyDescent="0.2">
      <c r="B51" s="1" t="s">
        <v>3</v>
      </c>
      <c r="C51" s="1" t="s">
        <v>26</v>
      </c>
      <c r="D51" s="1" t="s">
        <v>127</v>
      </c>
      <c r="E51" s="1">
        <v>620</v>
      </c>
      <c r="G51"/>
      <c r="H51"/>
    </row>
    <row r="52" spans="2:8" x14ac:dyDescent="0.2">
      <c r="B52" s="1" t="s">
        <v>3</v>
      </c>
      <c r="C52" s="1" t="s">
        <v>26</v>
      </c>
      <c r="D52" s="1" t="s">
        <v>90</v>
      </c>
      <c r="E52" s="1">
        <v>710</v>
      </c>
      <c r="G52"/>
      <c r="H52"/>
    </row>
    <row r="53" spans="2:8" x14ac:dyDescent="0.2">
      <c r="B53" s="1" t="s">
        <v>3</v>
      </c>
      <c r="C53" s="1" t="s">
        <v>26</v>
      </c>
      <c r="D53" s="1" t="s">
        <v>90</v>
      </c>
      <c r="E53" s="1">
        <v>720</v>
      </c>
      <c r="G53"/>
      <c r="H53"/>
    </row>
    <row r="54" spans="2:8" x14ac:dyDescent="0.2">
      <c r="B54" s="1" t="s">
        <v>3</v>
      </c>
      <c r="C54" s="1" t="s">
        <v>26</v>
      </c>
      <c r="D54" s="1" t="s">
        <v>127</v>
      </c>
      <c r="E54" s="1">
        <v>680</v>
      </c>
      <c r="G54"/>
      <c r="H54"/>
    </row>
    <row r="55" spans="2:8" x14ac:dyDescent="0.2">
      <c r="B55" s="1" t="s">
        <v>3</v>
      </c>
      <c r="C55" s="1" t="s">
        <v>26</v>
      </c>
      <c r="D55" s="1" t="s">
        <v>127</v>
      </c>
      <c r="E55" s="1">
        <v>740</v>
      </c>
      <c r="G55"/>
      <c r="H55"/>
    </row>
    <row r="56" spans="2:8" x14ac:dyDescent="0.2">
      <c r="B56" s="1" t="s">
        <v>3</v>
      </c>
      <c r="C56" s="1" t="s">
        <v>26</v>
      </c>
      <c r="D56" s="1" t="s">
        <v>90</v>
      </c>
      <c r="E56" s="1">
        <v>635</v>
      </c>
      <c r="G56"/>
      <c r="H56"/>
    </row>
    <row r="57" spans="2:8" x14ac:dyDescent="0.2">
      <c r="B57" s="1" t="s">
        <v>3</v>
      </c>
      <c r="C57" s="1" t="s">
        <v>26</v>
      </c>
      <c r="D57" s="1" t="s">
        <v>90</v>
      </c>
      <c r="E57" s="1">
        <v>690</v>
      </c>
      <c r="F57" s="34" t="s">
        <v>186</v>
      </c>
      <c r="G57"/>
      <c r="H57"/>
    </row>
    <row r="58" spans="2:8" x14ac:dyDescent="0.2">
      <c r="B58" s="1" t="s">
        <v>3</v>
      </c>
      <c r="C58" s="1" t="s">
        <v>26</v>
      </c>
      <c r="D58" s="1" t="s">
        <v>90</v>
      </c>
      <c r="E58" s="1">
        <v>670</v>
      </c>
      <c r="G58"/>
      <c r="H58"/>
    </row>
    <row r="59" spans="2:8" x14ac:dyDescent="0.2">
      <c r="B59" s="1" t="s">
        <v>3</v>
      </c>
      <c r="C59" s="1" t="s">
        <v>26</v>
      </c>
      <c r="D59" s="1" t="s">
        <v>90</v>
      </c>
      <c r="E59" s="1">
        <v>620</v>
      </c>
      <c r="G59"/>
      <c r="H59"/>
    </row>
    <row r="60" spans="2:8" x14ac:dyDescent="0.2">
      <c r="B60" s="1" t="s">
        <v>3</v>
      </c>
      <c r="C60" s="1" t="s">
        <v>26</v>
      </c>
      <c r="D60" s="1" t="s">
        <v>90</v>
      </c>
      <c r="E60" s="1">
        <v>560</v>
      </c>
      <c r="G60"/>
      <c r="H60"/>
    </row>
    <row r="61" spans="2:8" x14ac:dyDescent="0.2">
      <c r="B61" s="1" t="s">
        <v>3</v>
      </c>
      <c r="C61" s="1" t="s">
        <v>26</v>
      </c>
      <c r="D61" s="1" t="s">
        <v>90</v>
      </c>
      <c r="E61" s="1">
        <v>670</v>
      </c>
      <c r="G61"/>
      <c r="H61"/>
    </row>
    <row r="62" spans="2:8" x14ac:dyDescent="0.2">
      <c r="B62" s="1" t="s">
        <v>3</v>
      </c>
      <c r="C62" s="1" t="s">
        <v>26</v>
      </c>
      <c r="D62" s="1" t="s">
        <v>90</v>
      </c>
      <c r="E62" s="1">
        <v>680</v>
      </c>
      <c r="G62"/>
      <c r="H62"/>
    </row>
    <row r="63" spans="2:8" x14ac:dyDescent="0.2">
      <c r="B63" s="1" t="s">
        <v>3</v>
      </c>
      <c r="C63" s="1" t="s">
        <v>26</v>
      </c>
      <c r="E63" s="1">
        <v>480</v>
      </c>
      <c r="F63" s="34" t="s">
        <v>184</v>
      </c>
      <c r="G63"/>
      <c r="H63"/>
    </row>
    <row r="64" spans="2:8" x14ac:dyDescent="0.2">
      <c r="B64" s="1" t="s">
        <v>3</v>
      </c>
      <c r="C64" s="1" t="s">
        <v>26</v>
      </c>
      <c r="D64" s="1" t="s">
        <v>90</v>
      </c>
      <c r="E64" s="1">
        <v>700</v>
      </c>
      <c r="G64"/>
      <c r="H64"/>
    </row>
    <row r="65" spans="2:8" x14ac:dyDescent="0.2">
      <c r="B65" s="1" t="s">
        <v>3</v>
      </c>
      <c r="C65" s="1" t="s">
        <v>26</v>
      </c>
      <c r="D65" s="1" t="s">
        <v>90</v>
      </c>
      <c r="E65" s="1">
        <v>690</v>
      </c>
      <c r="G65"/>
      <c r="H65"/>
    </row>
    <row r="66" spans="2:8" x14ac:dyDescent="0.2">
      <c r="B66" s="1" t="s">
        <v>3</v>
      </c>
      <c r="C66" s="1" t="s">
        <v>26</v>
      </c>
      <c r="E66" s="1">
        <v>330</v>
      </c>
      <c r="F66" s="34" t="s">
        <v>184</v>
      </c>
      <c r="G66"/>
      <c r="H66"/>
    </row>
    <row r="67" spans="2:8" x14ac:dyDescent="0.2">
      <c r="B67" s="1" t="s">
        <v>3</v>
      </c>
      <c r="C67" s="1" t="s">
        <v>26</v>
      </c>
      <c r="D67" s="1" t="s">
        <v>90</v>
      </c>
      <c r="E67" s="1">
        <v>535</v>
      </c>
      <c r="G67"/>
      <c r="H67"/>
    </row>
    <row r="68" spans="2:8" x14ac:dyDescent="0.2">
      <c r="B68" s="1" t="s">
        <v>3</v>
      </c>
      <c r="C68" s="1" t="s">
        <v>26</v>
      </c>
      <c r="D68" s="1" t="s">
        <v>127</v>
      </c>
      <c r="E68" s="1">
        <v>595</v>
      </c>
      <c r="G68"/>
      <c r="H68"/>
    </row>
    <row r="69" spans="2:8" x14ac:dyDescent="0.2">
      <c r="B69" s="1" t="s">
        <v>3</v>
      </c>
      <c r="C69" s="1" t="s">
        <v>26</v>
      </c>
      <c r="D69" s="1" t="s">
        <v>127</v>
      </c>
      <c r="E69" s="1">
        <v>650</v>
      </c>
      <c r="G69"/>
      <c r="H69"/>
    </row>
    <row r="70" spans="2:8" x14ac:dyDescent="0.2">
      <c r="B70" s="1" t="s">
        <v>3</v>
      </c>
      <c r="C70" s="1" t="s">
        <v>26</v>
      </c>
      <c r="E70" s="1">
        <v>450</v>
      </c>
      <c r="F70" s="34" t="s">
        <v>184</v>
      </c>
      <c r="G70"/>
      <c r="H70"/>
    </row>
    <row r="71" spans="2:8" x14ac:dyDescent="0.2">
      <c r="B71" s="1" t="s">
        <v>3</v>
      </c>
      <c r="C71" s="1" t="s">
        <v>26</v>
      </c>
      <c r="D71" s="1" t="s">
        <v>90</v>
      </c>
      <c r="E71" s="1">
        <v>570</v>
      </c>
      <c r="G71"/>
      <c r="H71"/>
    </row>
    <row r="72" spans="2:8" x14ac:dyDescent="0.2">
      <c r="B72" s="1" t="s">
        <v>3</v>
      </c>
      <c r="C72" s="1" t="s">
        <v>26</v>
      </c>
      <c r="D72" s="1" t="s">
        <v>127</v>
      </c>
      <c r="E72" s="1">
        <v>600</v>
      </c>
      <c r="G72"/>
      <c r="H72"/>
    </row>
    <row r="73" spans="2:8" x14ac:dyDescent="0.2">
      <c r="B73" s="1" t="s">
        <v>3</v>
      </c>
      <c r="C73" s="1" t="s">
        <v>26</v>
      </c>
      <c r="D73" s="1" t="s">
        <v>127</v>
      </c>
      <c r="E73" s="1">
        <v>740</v>
      </c>
      <c r="G73"/>
      <c r="H73"/>
    </row>
    <row r="74" spans="2:8" x14ac:dyDescent="0.2">
      <c r="B74" s="1" t="s">
        <v>3</v>
      </c>
      <c r="C74" s="1" t="s">
        <v>26</v>
      </c>
      <c r="D74" s="1" t="s">
        <v>90</v>
      </c>
      <c r="E74" s="1">
        <v>650</v>
      </c>
      <c r="G74"/>
      <c r="H74"/>
    </row>
    <row r="75" spans="2:8" x14ac:dyDescent="0.2">
      <c r="B75" s="1" t="s">
        <v>3</v>
      </c>
      <c r="C75" s="1" t="s">
        <v>26</v>
      </c>
      <c r="D75" s="1" t="s">
        <v>90</v>
      </c>
      <c r="E75" s="1">
        <v>650</v>
      </c>
      <c r="G75"/>
      <c r="H75"/>
    </row>
    <row r="76" spans="2:8" x14ac:dyDescent="0.2">
      <c r="B76" s="1" t="s">
        <v>3</v>
      </c>
      <c r="C76" s="1" t="s">
        <v>26</v>
      </c>
      <c r="D76" s="1" t="s">
        <v>127</v>
      </c>
      <c r="E76" s="1">
        <v>645</v>
      </c>
      <c r="G76"/>
      <c r="H76"/>
    </row>
    <row r="77" spans="2:8" x14ac:dyDescent="0.2">
      <c r="B77" s="1" t="s">
        <v>3</v>
      </c>
      <c r="C77" s="1" t="s">
        <v>26</v>
      </c>
      <c r="D77" s="1" t="s">
        <v>90</v>
      </c>
      <c r="E77" s="1">
        <v>650</v>
      </c>
      <c r="G77"/>
      <c r="H77"/>
    </row>
    <row r="78" spans="2:8" x14ac:dyDescent="0.2">
      <c r="B78" s="1" t="s">
        <v>3</v>
      </c>
      <c r="C78" s="1" t="s">
        <v>26</v>
      </c>
      <c r="D78" s="1" t="s">
        <v>127</v>
      </c>
      <c r="E78" s="1">
        <v>760</v>
      </c>
      <c r="G78"/>
      <c r="H78"/>
    </row>
    <row r="79" spans="2:8" x14ac:dyDescent="0.2">
      <c r="B79" s="1" t="s">
        <v>3</v>
      </c>
      <c r="C79" s="1" t="s">
        <v>26</v>
      </c>
      <c r="D79" s="1" t="s">
        <v>127</v>
      </c>
      <c r="E79" s="1">
        <v>710</v>
      </c>
      <c r="G79"/>
      <c r="H79"/>
    </row>
    <row r="80" spans="2:8" x14ac:dyDescent="0.2">
      <c r="B80" s="1" t="s">
        <v>3</v>
      </c>
      <c r="C80" s="1" t="s">
        <v>26</v>
      </c>
      <c r="D80" s="1" t="s">
        <v>90</v>
      </c>
      <c r="E80" s="1">
        <v>755</v>
      </c>
      <c r="G80"/>
      <c r="H80"/>
    </row>
    <row r="81" spans="2:8" x14ac:dyDescent="0.2">
      <c r="B81" s="1" t="s">
        <v>3</v>
      </c>
      <c r="C81" s="1" t="s">
        <v>26</v>
      </c>
      <c r="D81" s="1" t="s">
        <v>127</v>
      </c>
      <c r="E81" s="1">
        <v>760</v>
      </c>
      <c r="G81"/>
      <c r="H81"/>
    </row>
    <row r="82" spans="2:8" x14ac:dyDescent="0.2">
      <c r="B82" s="1" t="s">
        <v>3</v>
      </c>
      <c r="C82" s="1" t="s">
        <v>26</v>
      </c>
      <c r="E82" s="1">
        <v>370</v>
      </c>
      <c r="F82" s="34" t="s">
        <v>184</v>
      </c>
      <c r="G82"/>
      <c r="H82"/>
    </row>
    <row r="83" spans="2:8" x14ac:dyDescent="0.2">
      <c r="B83" s="1" t="s">
        <v>3</v>
      </c>
      <c r="C83" s="1" t="s">
        <v>26</v>
      </c>
      <c r="D83" s="1" t="s">
        <v>127</v>
      </c>
      <c r="E83" s="1">
        <v>610</v>
      </c>
      <c r="G83"/>
      <c r="H83"/>
    </row>
    <row r="84" spans="2:8" x14ac:dyDescent="0.2">
      <c r="B84" s="1" t="s">
        <v>3</v>
      </c>
      <c r="C84" s="1" t="s">
        <v>26</v>
      </c>
      <c r="D84" s="1" t="s">
        <v>127</v>
      </c>
      <c r="E84" s="1">
        <v>610</v>
      </c>
      <c r="G84"/>
      <c r="H84"/>
    </row>
    <row r="85" spans="2:8" x14ac:dyDescent="0.2">
      <c r="B85" s="1" t="s">
        <v>3</v>
      </c>
      <c r="C85" s="1" t="s">
        <v>26</v>
      </c>
      <c r="D85" s="1" t="s">
        <v>127</v>
      </c>
      <c r="E85" s="1">
        <v>650</v>
      </c>
      <c r="G85"/>
      <c r="H85"/>
    </row>
    <row r="86" spans="2:8" x14ac:dyDescent="0.2">
      <c r="B86" s="1" t="s">
        <v>3</v>
      </c>
      <c r="C86" s="1" t="s">
        <v>26</v>
      </c>
      <c r="D86" s="1" t="s">
        <v>127</v>
      </c>
      <c r="E86" s="1">
        <v>670</v>
      </c>
      <c r="G86"/>
      <c r="H86"/>
    </row>
    <row r="87" spans="2:8" x14ac:dyDescent="0.2">
      <c r="B87" s="1" t="s">
        <v>3</v>
      </c>
      <c r="C87" s="1" t="s">
        <v>26</v>
      </c>
      <c r="D87" s="1" t="s">
        <v>90</v>
      </c>
      <c r="E87" s="1">
        <v>650</v>
      </c>
      <c r="F87" s="34" t="s">
        <v>186</v>
      </c>
      <c r="G87"/>
      <c r="H87"/>
    </row>
    <row r="88" spans="2:8" x14ac:dyDescent="0.2">
      <c r="B88" s="1" t="s">
        <v>3</v>
      </c>
      <c r="C88" s="1" t="s">
        <v>26</v>
      </c>
      <c r="E88" s="1">
        <v>480</v>
      </c>
      <c r="F88" s="34" t="s">
        <v>184</v>
      </c>
      <c r="G88"/>
      <c r="H88"/>
    </row>
    <row r="89" spans="2:8" x14ac:dyDescent="0.2">
      <c r="B89" s="1" t="s">
        <v>3</v>
      </c>
      <c r="C89" s="1" t="s">
        <v>26</v>
      </c>
      <c r="D89" s="1" t="s">
        <v>127</v>
      </c>
      <c r="E89" s="1">
        <v>760</v>
      </c>
      <c r="G89"/>
      <c r="H89"/>
    </row>
    <row r="90" spans="2:8" x14ac:dyDescent="0.2">
      <c r="B90" s="1" t="s">
        <v>3</v>
      </c>
      <c r="C90" s="1" t="s">
        <v>26</v>
      </c>
      <c r="D90" s="1" t="s">
        <v>90</v>
      </c>
      <c r="E90" s="1">
        <v>700</v>
      </c>
      <c r="G90"/>
      <c r="H90"/>
    </row>
    <row r="91" spans="2:8" x14ac:dyDescent="0.2">
      <c r="B91" s="1" t="s">
        <v>3</v>
      </c>
      <c r="C91" s="1" t="s">
        <v>26</v>
      </c>
      <c r="E91" s="1">
        <v>490</v>
      </c>
      <c r="F91" s="34" t="s">
        <v>184</v>
      </c>
      <c r="G91"/>
      <c r="H91"/>
    </row>
    <row r="92" spans="2:8" x14ac:dyDescent="0.2">
      <c r="B92" s="1" t="s">
        <v>3</v>
      </c>
      <c r="C92" s="1" t="s">
        <v>26</v>
      </c>
      <c r="D92" s="1" t="s">
        <v>90</v>
      </c>
      <c r="E92" s="1">
        <v>710</v>
      </c>
      <c r="G92"/>
      <c r="H92"/>
    </row>
    <row r="93" spans="2:8" x14ac:dyDescent="0.2">
      <c r="B93" s="1" t="s">
        <v>3</v>
      </c>
      <c r="C93" s="1" t="s">
        <v>26</v>
      </c>
      <c r="D93" s="1" t="s">
        <v>127</v>
      </c>
      <c r="E93" s="1">
        <v>760</v>
      </c>
      <c r="G93"/>
      <c r="H93"/>
    </row>
    <row r="94" spans="2:8" x14ac:dyDescent="0.2">
      <c r="B94" s="1" t="s">
        <v>3</v>
      </c>
      <c r="C94" s="1" t="s">
        <v>26</v>
      </c>
      <c r="D94" s="1" t="s">
        <v>90</v>
      </c>
      <c r="E94" s="1">
        <v>690</v>
      </c>
      <c r="G94"/>
      <c r="H94"/>
    </row>
    <row r="95" spans="2:8" x14ac:dyDescent="0.2">
      <c r="B95" s="1" t="s">
        <v>3</v>
      </c>
      <c r="C95" s="1" t="s">
        <v>26</v>
      </c>
      <c r="D95" s="1" t="s">
        <v>90</v>
      </c>
      <c r="E95" s="1">
        <v>680</v>
      </c>
      <c r="G95"/>
      <c r="H95"/>
    </row>
    <row r="96" spans="2:8" x14ac:dyDescent="0.2">
      <c r="B96" s="1" t="s">
        <v>3</v>
      </c>
      <c r="C96" s="1" t="s">
        <v>26</v>
      </c>
      <c r="D96" s="1" t="s">
        <v>90</v>
      </c>
      <c r="E96" s="1">
        <v>580</v>
      </c>
      <c r="G96"/>
      <c r="H96"/>
    </row>
    <row r="97" spans="1:8" x14ac:dyDescent="0.2">
      <c r="B97" s="1" t="s">
        <v>3</v>
      </c>
      <c r="C97" s="1" t="s">
        <v>26</v>
      </c>
      <c r="D97" s="1" t="s">
        <v>127</v>
      </c>
      <c r="E97" s="1">
        <v>530</v>
      </c>
      <c r="G97"/>
      <c r="H97"/>
    </row>
    <row r="98" spans="1:8" s="43" customFormat="1" x14ac:dyDescent="0.2">
      <c r="A98" s="167"/>
      <c r="B98" s="42" t="s">
        <v>3</v>
      </c>
      <c r="C98" s="42" t="s">
        <v>26</v>
      </c>
      <c r="D98" s="42" t="s">
        <v>90</v>
      </c>
      <c r="E98" s="42">
        <v>725</v>
      </c>
      <c r="F98" s="61"/>
    </row>
    <row r="99" spans="1:8" x14ac:dyDescent="0.2">
      <c r="A99" s="38">
        <v>42317</v>
      </c>
      <c r="B99" s="1" t="s">
        <v>3</v>
      </c>
      <c r="C99" s="1" t="s">
        <v>26</v>
      </c>
      <c r="D99" s="1" t="s">
        <v>127</v>
      </c>
      <c r="E99" s="1">
        <v>500</v>
      </c>
      <c r="G99"/>
      <c r="H99"/>
    </row>
    <row r="100" spans="1:8" x14ac:dyDescent="0.2">
      <c r="B100" s="1" t="s">
        <v>3</v>
      </c>
      <c r="C100" s="1" t="s">
        <v>26</v>
      </c>
      <c r="D100" s="1" t="s">
        <v>127</v>
      </c>
      <c r="E100" s="1">
        <v>590</v>
      </c>
      <c r="G100"/>
      <c r="H100"/>
    </row>
    <row r="101" spans="1:8" x14ac:dyDescent="0.2">
      <c r="B101" s="1" t="s">
        <v>3</v>
      </c>
      <c r="C101" s="1" t="s">
        <v>26</v>
      </c>
      <c r="D101" s="1" t="s">
        <v>90</v>
      </c>
      <c r="E101" s="1">
        <v>625</v>
      </c>
      <c r="G101"/>
      <c r="H101"/>
    </row>
    <row r="102" spans="1:8" x14ac:dyDescent="0.2">
      <c r="B102" s="1" t="s">
        <v>3</v>
      </c>
      <c r="C102" s="1" t="s">
        <v>26</v>
      </c>
      <c r="D102" s="1" t="s">
        <v>90</v>
      </c>
      <c r="E102" s="1">
        <v>660</v>
      </c>
      <c r="G102"/>
      <c r="H102"/>
    </row>
    <row r="103" spans="1:8" x14ac:dyDescent="0.2">
      <c r="B103" s="1" t="s">
        <v>3</v>
      </c>
      <c r="C103" s="1" t="s">
        <v>26</v>
      </c>
      <c r="D103" s="1" t="s">
        <v>90</v>
      </c>
      <c r="E103" s="1">
        <v>680</v>
      </c>
      <c r="G103"/>
      <c r="H103"/>
    </row>
    <row r="104" spans="1:8" x14ac:dyDescent="0.2">
      <c r="B104" s="1" t="s">
        <v>3</v>
      </c>
      <c r="C104" s="1" t="s">
        <v>26</v>
      </c>
      <c r="D104" s="1" t="s">
        <v>90</v>
      </c>
      <c r="E104" s="1">
        <v>525</v>
      </c>
      <c r="G104"/>
      <c r="H104"/>
    </row>
    <row r="105" spans="1:8" x14ac:dyDescent="0.2">
      <c r="B105" s="1" t="s">
        <v>3</v>
      </c>
      <c r="C105" s="1" t="s">
        <v>26</v>
      </c>
      <c r="E105" s="1">
        <v>490</v>
      </c>
      <c r="F105" s="34" t="s">
        <v>184</v>
      </c>
      <c r="G105"/>
      <c r="H105"/>
    </row>
    <row r="106" spans="1:8" x14ac:dyDescent="0.2">
      <c r="B106" s="1" t="s">
        <v>3</v>
      </c>
      <c r="C106" s="1" t="s">
        <v>26</v>
      </c>
      <c r="D106" s="1" t="s">
        <v>90</v>
      </c>
      <c r="E106" s="1">
        <v>670</v>
      </c>
      <c r="G106"/>
      <c r="H106"/>
    </row>
    <row r="107" spans="1:8" s="43" customFormat="1" x14ac:dyDescent="0.2">
      <c r="A107" s="167"/>
      <c r="B107" s="42" t="s">
        <v>3</v>
      </c>
      <c r="C107" s="42" t="s">
        <v>26</v>
      </c>
      <c r="D107" s="42" t="s">
        <v>90</v>
      </c>
      <c r="E107" s="42">
        <v>595</v>
      </c>
      <c r="F107" s="61"/>
    </row>
    <row r="108" spans="1:8" s="133" customFormat="1" x14ac:dyDescent="0.2">
      <c r="A108" s="168">
        <v>42318</v>
      </c>
      <c r="B108" s="134" t="s">
        <v>3</v>
      </c>
      <c r="C108" s="134" t="s">
        <v>26</v>
      </c>
      <c r="D108" s="134" t="s">
        <v>127</v>
      </c>
      <c r="E108" s="134">
        <v>620</v>
      </c>
      <c r="F108" s="169"/>
    </row>
    <row r="109" spans="1:8" x14ac:dyDescent="0.2">
      <c r="A109" s="38">
        <v>42321</v>
      </c>
      <c r="B109" s="1" t="s">
        <v>3</v>
      </c>
      <c r="C109" s="1" t="s">
        <v>26</v>
      </c>
      <c r="E109" s="1">
        <v>440</v>
      </c>
      <c r="F109" s="34" t="s">
        <v>184</v>
      </c>
      <c r="G109"/>
      <c r="H109"/>
    </row>
    <row r="110" spans="1:8" x14ac:dyDescent="0.2">
      <c r="B110" s="1" t="s">
        <v>3</v>
      </c>
      <c r="C110" s="1" t="s">
        <v>26</v>
      </c>
      <c r="D110" s="1" t="s">
        <v>127</v>
      </c>
      <c r="E110" s="1">
        <v>685</v>
      </c>
      <c r="G110"/>
      <c r="H110"/>
    </row>
    <row r="111" spans="1:8" x14ac:dyDescent="0.2">
      <c r="B111" s="1" t="s">
        <v>3</v>
      </c>
      <c r="C111" s="1" t="s">
        <v>26</v>
      </c>
      <c r="D111" s="1" t="s">
        <v>127</v>
      </c>
      <c r="E111" s="1">
        <v>685</v>
      </c>
      <c r="G111"/>
      <c r="H111"/>
    </row>
    <row r="112" spans="1:8" x14ac:dyDescent="0.2">
      <c r="B112" s="1" t="s">
        <v>3</v>
      </c>
      <c r="C112" s="1" t="s">
        <v>26</v>
      </c>
      <c r="D112" s="1" t="s">
        <v>90</v>
      </c>
      <c r="E112" s="1">
        <v>720</v>
      </c>
      <c r="G112"/>
      <c r="H112"/>
    </row>
    <row r="113" spans="2:8" x14ac:dyDescent="0.2">
      <c r="B113" s="1" t="s">
        <v>3</v>
      </c>
      <c r="C113" s="1" t="s">
        <v>26</v>
      </c>
      <c r="D113" s="1" t="s">
        <v>90</v>
      </c>
      <c r="E113" s="1">
        <v>650</v>
      </c>
      <c r="F113" s="34" t="s">
        <v>274</v>
      </c>
      <c r="G113"/>
      <c r="H113"/>
    </row>
    <row r="114" spans="2:8" x14ac:dyDescent="0.2">
      <c r="B114" s="1" t="s">
        <v>3</v>
      </c>
      <c r="C114" s="1" t="s">
        <v>26</v>
      </c>
      <c r="D114" s="1" t="s">
        <v>90</v>
      </c>
      <c r="E114" s="1">
        <v>510</v>
      </c>
      <c r="G114"/>
      <c r="H114"/>
    </row>
    <row r="115" spans="2:8" x14ac:dyDescent="0.2">
      <c r="B115" s="1" t="s">
        <v>3</v>
      </c>
      <c r="C115" s="1" t="s">
        <v>26</v>
      </c>
      <c r="D115" s="1" t="s">
        <v>127</v>
      </c>
      <c r="E115" s="1">
        <v>680</v>
      </c>
      <c r="G115"/>
      <c r="H115"/>
    </row>
    <row r="116" spans="2:8" x14ac:dyDescent="0.2">
      <c r="B116" s="1" t="s">
        <v>3</v>
      </c>
      <c r="C116" s="1" t="s">
        <v>26</v>
      </c>
      <c r="D116" s="1" t="s">
        <v>90</v>
      </c>
      <c r="E116" s="1">
        <v>625</v>
      </c>
      <c r="G116"/>
      <c r="H116"/>
    </row>
    <row r="117" spans="2:8" x14ac:dyDescent="0.2">
      <c r="B117" s="1" t="s">
        <v>3</v>
      </c>
      <c r="C117" s="1" t="s">
        <v>26</v>
      </c>
      <c r="D117" s="1" t="s">
        <v>90</v>
      </c>
      <c r="E117" s="1">
        <v>550</v>
      </c>
      <c r="G117"/>
      <c r="H117"/>
    </row>
    <row r="118" spans="2:8" x14ac:dyDescent="0.2">
      <c r="B118" s="1" t="s">
        <v>3</v>
      </c>
      <c r="C118" s="1" t="s">
        <v>26</v>
      </c>
      <c r="D118" s="1" t="s">
        <v>127</v>
      </c>
      <c r="E118" s="1">
        <v>730</v>
      </c>
      <c r="G118"/>
      <c r="H118"/>
    </row>
    <row r="119" spans="2:8" x14ac:dyDescent="0.2">
      <c r="B119" s="1" t="s">
        <v>3</v>
      </c>
      <c r="C119" s="1" t="s">
        <v>26</v>
      </c>
      <c r="D119" s="1" t="s">
        <v>127</v>
      </c>
      <c r="E119" s="1">
        <v>755</v>
      </c>
      <c r="G119"/>
      <c r="H119"/>
    </row>
    <row r="120" spans="2:8" x14ac:dyDescent="0.2">
      <c r="B120" s="1" t="s">
        <v>3</v>
      </c>
      <c r="C120" s="1" t="s">
        <v>26</v>
      </c>
      <c r="D120" s="1" t="s">
        <v>127</v>
      </c>
      <c r="E120" s="1">
        <v>600</v>
      </c>
      <c r="G120"/>
      <c r="H120"/>
    </row>
    <row r="121" spans="2:8" x14ac:dyDescent="0.2">
      <c r="B121" s="1" t="s">
        <v>3</v>
      </c>
      <c r="C121" s="1" t="s">
        <v>26</v>
      </c>
      <c r="D121" s="1" t="s">
        <v>127</v>
      </c>
      <c r="E121" s="1">
        <v>655</v>
      </c>
      <c r="G121"/>
      <c r="H121"/>
    </row>
    <row r="122" spans="2:8" x14ac:dyDescent="0.2">
      <c r="B122" s="1" t="s">
        <v>3</v>
      </c>
      <c r="C122" s="1" t="s">
        <v>26</v>
      </c>
      <c r="D122" s="1" t="s">
        <v>127</v>
      </c>
      <c r="E122" s="1">
        <v>670</v>
      </c>
      <c r="G122"/>
      <c r="H122"/>
    </row>
    <row r="123" spans="2:8" x14ac:dyDescent="0.2">
      <c r="B123" s="1" t="s">
        <v>3</v>
      </c>
      <c r="C123" s="1" t="s">
        <v>26</v>
      </c>
      <c r="D123" s="1" t="s">
        <v>127</v>
      </c>
      <c r="E123" s="1">
        <v>560</v>
      </c>
      <c r="G123"/>
      <c r="H123"/>
    </row>
    <row r="124" spans="2:8" x14ac:dyDescent="0.2">
      <c r="B124" s="1" t="s">
        <v>3</v>
      </c>
      <c r="C124" s="1" t="s">
        <v>26</v>
      </c>
      <c r="D124" s="1" t="s">
        <v>90</v>
      </c>
      <c r="E124" s="1">
        <v>550</v>
      </c>
      <c r="F124" s="34" t="s">
        <v>275</v>
      </c>
      <c r="G124"/>
      <c r="H124"/>
    </row>
    <row r="125" spans="2:8" x14ac:dyDescent="0.2">
      <c r="B125" s="1" t="s">
        <v>3</v>
      </c>
      <c r="C125" s="1" t="s">
        <v>26</v>
      </c>
      <c r="D125" s="1" t="s">
        <v>127</v>
      </c>
      <c r="E125" s="1">
        <v>670</v>
      </c>
      <c r="G125"/>
      <c r="H125"/>
    </row>
    <row r="126" spans="2:8" x14ac:dyDescent="0.2">
      <c r="B126" s="1" t="s">
        <v>3</v>
      </c>
      <c r="C126" s="1" t="s">
        <v>26</v>
      </c>
      <c r="D126" s="1" t="s">
        <v>90</v>
      </c>
      <c r="E126" s="1">
        <v>608</v>
      </c>
      <c r="F126" s="34" t="s">
        <v>188</v>
      </c>
      <c r="G126"/>
      <c r="H126"/>
    </row>
    <row r="127" spans="2:8" x14ac:dyDescent="0.2">
      <c r="B127" s="1" t="s">
        <v>3</v>
      </c>
      <c r="C127" s="1" t="s">
        <v>26</v>
      </c>
      <c r="D127" s="1" t="s">
        <v>90</v>
      </c>
      <c r="E127" s="1">
        <v>550</v>
      </c>
      <c r="F127" s="34" t="s">
        <v>275</v>
      </c>
      <c r="G127"/>
      <c r="H127"/>
    </row>
    <row r="128" spans="2:8" x14ac:dyDescent="0.2">
      <c r="B128" s="1" t="s">
        <v>3</v>
      </c>
      <c r="C128" s="1" t="s">
        <v>26</v>
      </c>
      <c r="D128" s="1" t="s">
        <v>127</v>
      </c>
      <c r="E128" s="1">
        <v>525</v>
      </c>
      <c r="G128"/>
      <c r="H128"/>
    </row>
    <row r="129" spans="1:8" x14ac:dyDescent="0.2">
      <c r="B129" s="1" t="s">
        <v>3</v>
      </c>
      <c r="C129" s="1" t="s">
        <v>26</v>
      </c>
      <c r="D129" s="1" t="s">
        <v>90</v>
      </c>
      <c r="E129" s="1">
        <v>670</v>
      </c>
      <c r="G129"/>
      <c r="H129"/>
    </row>
    <row r="130" spans="1:8" x14ac:dyDescent="0.2">
      <c r="B130" s="1" t="s">
        <v>3</v>
      </c>
      <c r="C130" s="1" t="s">
        <v>26</v>
      </c>
      <c r="D130" s="1" t="s">
        <v>127</v>
      </c>
      <c r="E130" s="1">
        <v>610</v>
      </c>
      <c r="G130"/>
      <c r="H130"/>
    </row>
    <row r="131" spans="1:8" x14ac:dyDescent="0.2">
      <c r="B131" s="1" t="s">
        <v>3</v>
      </c>
      <c r="C131" s="1" t="s">
        <v>26</v>
      </c>
      <c r="D131" s="1" t="s">
        <v>90</v>
      </c>
      <c r="E131" s="1">
        <v>670</v>
      </c>
      <c r="G131"/>
      <c r="H131"/>
    </row>
    <row r="132" spans="1:8" x14ac:dyDescent="0.2">
      <c r="B132" s="1" t="s">
        <v>3</v>
      </c>
      <c r="C132" s="1" t="s">
        <v>26</v>
      </c>
      <c r="D132" s="1" t="s">
        <v>127</v>
      </c>
      <c r="E132" s="1">
        <v>735</v>
      </c>
      <c r="G132"/>
      <c r="H132"/>
    </row>
    <row r="133" spans="1:8" x14ac:dyDescent="0.2">
      <c r="B133" s="1" t="s">
        <v>3</v>
      </c>
      <c r="C133" s="1" t="s">
        <v>26</v>
      </c>
      <c r="D133" s="1" t="s">
        <v>90</v>
      </c>
      <c r="E133" s="1">
        <v>640</v>
      </c>
      <c r="G133"/>
      <c r="H133"/>
    </row>
    <row r="134" spans="1:8" x14ac:dyDescent="0.2">
      <c r="B134" s="1" t="s">
        <v>3</v>
      </c>
      <c r="C134" s="1" t="s">
        <v>26</v>
      </c>
      <c r="D134" s="1" t="s">
        <v>127</v>
      </c>
      <c r="E134" s="1">
        <v>700</v>
      </c>
      <c r="G134"/>
      <c r="H134"/>
    </row>
    <row r="135" spans="1:8" x14ac:dyDescent="0.2">
      <c r="B135" s="1" t="s">
        <v>3</v>
      </c>
      <c r="C135" s="1" t="s">
        <v>26</v>
      </c>
      <c r="D135" s="1" t="s">
        <v>127</v>
      </c>
      <c r="E135" s="1">
        <v>690</v>
      </c>
      <c r="G135"/>
      <c r="H135"/>
    </row>
    <row r="136" spans="1:8" x14ac:dyDescent="0.2">
      <c r="B136" s="1" t="s">
        <v>3</v>
      </c>
      <c r="C136" s="1" t="s">
        <v>26</v>
      </c>
      <c r="D136" s="1" t="s">
        <v>127</v>
      </c>
      <c r="E136" s="1">
        <v>535</v>
      </c>
      <c r="G136"/>
      <c r="H136"/>
    </row>
    <row r="137" spans="1:8" s="43" customFormat="1" x14ac:dyDescent="0.2">
      <c r="A137" s="167"/>
      <c r="B137" s="42" t="s">
        <v>3</v>
      </c>
      <c r="C137" s="42" t="s">
        <v>26</v>
      </c>
      <c r="D137" s="42"/>
      <c r="E137" s="42">
        <v>450</v>
      </c>
      <c r="F137" s="61" t="s">
        <v>184</v>
      </c>
    </row>
    <row r="138" spans="1:8" x14ac:dyDescent="0.2">
      <c r="A138" s="38">
        <v>42322</v>
      </c>
      <c r="B138" s="1" t="s">
        <v>3</v>
      </c>
      <c r="C138" s="1" t="s">
        <v>26</v>
      </c>
      <c r="D138" s="1" t="s">
        <v>127</v>
      </c>
      <c r="E138" s="1">
        <v>640</v>
      </c>
      <c r="F138" s="34" t="s">
        <v>276</v>
      </c>
      <c r="G138"/>
      <c r="H138"/>
    </row>
    <row r="139" spans="1:8" x14ac:dyDescent="0.2">
      <c r="B139" s="1" t="s">
        <v>3</v>
      </c>
      <c r="C139" s="1" t="s">
        <v>26</v>
      </c>
      <c r="D139" s="1" t="s">
        <v>127</v>
      </c>
      <c r="E139" s="1">
        <v>655</v>
      </c>
      <c r="G139"/>
      <c r="H139"/>
    </row>
    <row r="140" spans="1:8" x14ac:dyDescent="0.2">
      <c r="B140" s="1" t="s">
        <v>3</v>
      </c>
      <c r="C140" s="1" t="s">
        <v>26</v>
      </c>
      <c r="D140" s="1" t="s">
        <v>127</v>
      </c>
      <c r="E140" s="1">
        <v>570</v>
      </c>
      <c r="G140"/>
      <c r="H140"/>
    </row>
    <row r="141" spans="1:8" s="43" customFormat="1" x14ac:dyDescent="0.2">
      <c r="A141" s="167"/>
      <c r="B141" s="42" t="s">
        <v>3</v>
      </c>
      <c r="C141" s="42" t="s">
        <v>26</v>
      </c>
      <c r="D141" s="42"/>
      <c r="E141" s="42">
        <v>400</v>
      </c>
      <c r="F141" s="61" t="s">
        <v>184</v>
      </c>
    </row>
    <row r="142" spans="1:8" s="133" customFormat="1" x14ac:dyDescent="0.2">
      <c r="A142" s="168">
        <v>42323</v>
      </c>
      <c r="B142" s="134" t="s">
        <v>3</v>
      </c>
      <c r="C142" s="134" t="s">
        <v>26</v>
      </c>
      <c r="D142" s="134" t="s">
        <v>127</v>
      </c>
      <c r="E142" s="134">
        <v>510</v>
      </c>
      <c r="F142" s="169"/>
    </row>
    <row r="143" spans="1:8" x14ac:dyDescent="0.2">
      <c r="A143" s="38">
        <v>42325</v>
      </c>
      <c r="B143" s="1" t="s">
        <v>3</v>
      </c>
      <c r="C143" s="1" t="s">
        <v>26</v>
      </c>
      <c r="D143" s="1" t="s">
        <v>90</v>
      </c>
      <c r="E143" s="1">
        <v>640</v>
      </c>
      <c r="G143"/>
      <c r="H143"/>
    </row>
    <row r="144" spans="1:8" x14ac:dyDescent="0.2">
      <c r="B144" s="1" t="s">
        <v>3</v>
      </c>
      <c r="C144" s="1" t="s">
        <v>26</v>
      </c>
      <c r="D144" s="1" t="s">
        <v>127</v>
      </c>
      <c r="E144" s="1">
        <v>520</v>
      </c>
      <c r="G144"/>
      <c r="H144"/>
    </row>
    <row r="145" spans="1:8" x14ac:dyDescent="0.2">
      <c r="B145" s="1" t="s">
        <v>3</v>
      </c>
      <c r="C145" s="1" t="s">
        <v>26</v>
      </c>
      <c r="D145" s="1" t="s">
        <v>127</v>
      </c>
      <c r="E145" s="1">
        <v>520</v>
      </c>
      <c r="G145"/>
      <c r="H145"/>
    </row>
    <row r="146" spans="1:8" x14ac:dyDescent="0.2">
      <c r="B146" s="1" t="s">
        <v>3</v>
      </c>
      <c r="C146" s="1" t="s">
        <v>26</v>
      </c>
      <c r="D146" s="1" t="s">
        <v>127</v>
      </c>
      <c r="E146" s="1">
        <v>640</v>
      </c>
      <c r="G146"/>
      <c r="H146"/>
    </row>
    <row r="147" spans="1:8" x14ac:dyDescent="0.2">
      <c r="B147" s="1" t="s">
        <v>3</v>
      </c>
      <c r="C147" s="1" t="s">
        <v>26</v>
      </c>
      <c r="D147" s="1" t="s">
        <v>90</v>
      </c>
      <c r="E147" s="1">
        <v>660</v>
      </c>
      <c r="G147"/>
      <c r="H147"/>
    </row>
    <row r="148" spans="1:8" x14ac:dyDescent="0.2">
      <c r="B148" s="1" t="s">
        <v>3</v>
      </c>
      <c r="C148" s="1" t="s">
        <v>26</v>
      </c>
      <c r="D148" s="1" t="s">
        <v>90</v>
      </c>
      <c r="E148" s="1">
        <v>720</v>
      </c>
      <c r="F148" s="34" t="s">
        <v>186</v>
      </c>
      <c r="G148"/>
      <c r="H148"/>
    </row>
    <row r="149" spans="1:8" x14ac:dyDescent="0.2">
      <c r="B149" s="1" t="s">
        <v>3</v>
      </c>
      <c r="C149" s="1" t="s">
        <v>26</v>
      </c>
      <c r="D149" s="1" t="s">
        <v>90</v>
      </c>
      <c r="E149" s="1">
        <v>650</v>
      </c>
      <c r="G149"/>
      <c r="H149"/>
    </row>
    <row r="150" spans="1:8" s="43" customFormat="1" x14ac:dyDescent="0.2">
      <c r="A150" s="167"/>
      <c r="B150" s="42" t="s">
        <v>3</v>
      </c>
      <c r="C150" s="42" t="s">
        <v>26</v>
      </c>
      <c r="D150" s="42" t="s">
        <v>127</v>
      </c>
      <c r="E150" s="42">
        <v>510</v>
      </c>
      <c r="F150" s="61"/>
    </row>
    <row r="151" spans="1:8" x14ac:dyDescent="0.2">
      <c r="A151" s="38">
        <v>42326</v>
      </c>
      <c r="B151" s="1" t="s">
        <v>3</v>
      </c>
      <c r="C151" s="1" t="s">
        <v>26</v>
      </c>
      <c r="D151" s="1" t="s">
        <v>90</v>
      </c>
      <c r="E151" s="1">
        <v>750</v>
      </c>
      <c r="G151"/>
      <c r="H151"/>
    </row>
    <row r="152" spans="1:8" x14ac:dyDescent="0.2">
      <c r="A152" s="160"/>
      <c r="B152" s="161" t="s">
        <v>277</v>
      </c>
      <c r="C152" s="157"/>
      <c r="D152" s="157"/>
      <c r="E152" s="157">
        <f>AVERAGE(E2:E151)</f>
        <v>619.72</v>
      </c>
      <c r="F152" s="162" t="s">
        <v>189</v>
      </c>
      <c r="G152"/>
      <c r="H152"/>
    </row>
    <row r="153" spans="1:8" x14ac:dyDescent="0.2">
      <c r="G153"/>
      <c r="H153"/>
    </row>
    <row r="154" spans="1:8" x14ac:dyDescent="0.2">
      <c r="G154"/>
      <c r="H154"/>
    </row>
    <row r="155" spans="1:8" x14ac:dyDescent="0.2">
      <c r="G155"/>
      <c r="H155"/>
    </row>
    <row r="156" spans="1:8" ht="25.5" x14ac:dyDescent="0.2">
      <c r="A156" s="221" t="s">
        <v>181</v>
      </c>
      <c r="B156" s="222" t="s">
        <v>190</v>
      </c>
      <c r="C156" s="222" t="s">
        <v>191</v>
      </c>
      <c r="D156" s="222" t="s">
        <v>192</v>
      </c>
      <c r="E156" s="222" t="s">
        <v>193</v>
      </c>
      <c r="F156" s="222" t="s">
        <v>194</v>
      </c>
      <c r="G156" s="222" t="s">
        <v>195</v>
      </c>
      <c r="H156" s="222" t="s">
        <v>196</v>
      </c>
    </row>
    <row r="157" spans="1:8" x14ac:dyDescent="0.2">
      <c r="A157" s="223" t="s">
        <v>3</v>
      </c>
      <c r="B157" s="158">
        <f ca="1">AVERAGEIF(C1:C151,"CO",E56:E65)</f>
        <v>619.91489155251145</v>
      </c>
      <c r="C157" s="158">
        <f>AVERAGEIFS(E1:E151,C1:C151,"CO",D1:D151,"M")</f>
        <v>628.93333333333328</v>
      </c>
      <c r="D157" s="158">
        <f>AVERAGEIFS(E1:E151,C1:C151,"CO",D1:D151,"F")</f>
        <v>643.67741935483866</v>
      </c>
      <c r="E157" s="224">
        <f>AVERAGEIFS(E1:E151,C1:C151,"CO",D1:D151,"M",F1:F151,"&lt;&gt;Hatchery")</f>
        <v>629.10958904109589</v>
      </c>
      <c r="F157" s="224">
        <f>AVERAGEIFS(E1:E151,C1:C151,"CO",D1:D151,"F",F1:F151,"&lt;&gt;Hatchery")</f>
        <v>641.49152542372883</v>
      </c>
      <c r="G157" s="224">
        <f>AVERAGEIFS(E1:E151,C1:C151,"CO",D1:D151,"M",F1:F151,"Hatchery")</f>
        <v>622.5</v>
      </c>
      <c r="H157" s="224">
        <f>AVERAGEIFS(E1:E151,C1:C151,"CO",D1:D151,"F",F1:F151,"Hatchery")</f>
        <v>686.66666666666663</v>
      </c>
    </row>
    <row r="158" spans="1:8" x14ac:dyDescent="0.2">
      <c r="G158"/>
      <c r="H158"/>
    </row>
    <row r="159" spans="1:8" x14ac:dyDescent="0.2">
      <c r="G159"/>
      <c r="H159"/>
    </row>
    <row r="160" spans="1:8" x14ac:dyDescent="0.2">
      <c r="G160"/>
      <c r="H160"/>
    </row>
    <row r="161" spans="7:8" x14ac:dyDescent="0.2">
      <c r="G161"/>
      <c r="H161"/>
    </row>
    <row r="162" spans="7:8" x14ac:dyDescent="0.2">
      <c r="G162"/>
      <c r="H162"/>
    </row>
    <row r="163" spans="7:8" x14ac:dyDescent="0.2">
      <c r="G163"/>
      <c r="H163"/>
    </row>
    <row r="164" spans="7:8" x14ac:dyDescent="0.2">
      <c r="G164"/>
      <c r="H164"/>
    </row>
    <row r="165" spans="7:8" x14ac:dyDescent="0.2">
      <c r="G165"/>
      <c r="H165"/>
    </row>
    <row r="166" spans="7:8" x14ac:dyDescent="0.2">
      <c r="G166"/>
      <c r="H166"/>
    </row>
    <row r="167" spans="7:8" x14ac:dyDescent="0.2">
      <c r="G167"/>
      <c r="H167"/>
    </row>
    <row r="168" spans="7:8" x14ac:dyDescent="0.2">
      <c r="G168"/>
      <c r="H168"/>
    </row>
    <row r="169" spans="7:8" x14ac:dyDescent="0.2">
      <c r="G169"/>
      <c r="H169"/>
    </row>
  </sheetData>
  <autoFilter ref="A1:F1" xr:uid="{00000000-0009-0000-0000-000005000000}"/>
  <pageMargins left="0.74791666666666667" right="0.74791666666666667" top="0.98402777777777772" bottom="0.98402777777777783" header="0.5" footer="0.51180555555555562"/>
  <pageSetup firstPageNumber="0" orientation="landscape" horizontalDpi="300" verticalDpi="300"/>
  <headerFooter alignWithMargins="0">
    <oddHeader>&amp;C&amp;A</oddHeader>
  </headerFooter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>
      <selection activeCell="P31" sqref="P31"/>
    </sheetView>
  </sheetViews>
  <sheetFormatPr defaultRowHeight="12.75" x14ac:dyDescent="0.2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36E4CF7EC95D141BE2ADFD6C7A00B7E" ma:contentTypeVersion="21" ma:contentTypeDescription="Create a new document." ma:contentTypeScope="" ma:versionID="4b7c6dfa7c7609e658a83249cdecb587">
  <xsd:schema xmlns:xsd="http://www.w3.org/2001/XMLSchema" xmlns:xs="http://www.w3.org/2001/XMLSchema" xmlns:p="http://schemas.microsoft.com/office/2006/metadata/properties" xmlns:ns2="cce64ed5-eadf-4b46-a372-bc361cd570e2" xmlns:ns3="4ef4cf5c-bc2e-44e2-be2c-9e5296e8a1a9" targetNamespace="http://schemas.microsoft.com/office/2006/metadata/properties" ma:root="true" ma:fieldsID="fd3027a2487a87cb4678a5f447498371" ns2:_="" ns3:_="">
    <xsd:import namespace="cce64ed5-eadf-4b46-a372-bc361cd570e2"/>
    <xsd:import namespace="4ef4cf5c-bc2e-44e2-be2c-9e5296e8a1a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usedinreport" minOccurs="0"/>
                <xsd:element ref="ns2:MediaServiceObjectDetectorVersions" minOccurs="0"/>
                <xsd:element ref="ns2:Thumbnail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e64ed5-eadf-4b46-a372-bc361cd570e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be9a987c-f612-4417-a851-9906b622dda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usedinreport" ma:index="24" nillable="true" ma:displayName="used in report" ma:format="Dropdown" ma:internalName="usedinreport">
      <xsd:simpleType>
        <xsd:restriction base="dms:Note">
          <xsd:maxLength value="255"/>
        </xsd:restriction>
      </xsd:simple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Thumbnail" ma:index="26" nillable="true" ma:displayName="Thumbnail" ma:format="Thumbnail" ma:internalName="Thumbnail">
      <xsd:simpleType>
        <xsd:restriction base="dms:Unknown"/>
      </xsd:simpleType>
    </xsd:element>
    <xsd:element name="MediaServiceSearchProperties" ma:index="27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ef4cf5c-bc2e-44e2-be2c-9e5296e8a1a9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db2b8744-8e51-4483-840f-fb6267cf886d}" ma:internalName="TaxCatchAll" ma:showField="CatchAllData" ma:web="4ef4cf5c-bc2e-44e2-be2c-9e5296e8a1a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ef4cf5c-bc2e-44e2-be2c-9e5296e8a1a9" xsi:nil="true"/>
    <lcf76f155ced4ddcb4097134ff3c332f xmlns="cce64ed5-eadf-4b46-a372-bc361cd570e2">
      <Terms xmlns="http://schemas.microsoft.com/office/infopath/2007/PartnerControls"/>
    </lcf76f155ced4ddcb4097134ff3c332f>
    <usedinreport xmlns="cce64ed5-eadf-4b46-a372-bc361cd570e2" xsi:nil="true"/>
    <Thumbnail xmlns="cce64ed5-eadf-4b46-a372-bc361cd570e2" xsi:nil="true"/>
  </documentManagement>
</p:properties>
</file>

<file path=customXml/itemProps1.xml><?xml version="1.0" encoding="utf-8"?>
<ds:datastoreItem xmlns:ds="http://schemas.openxmlformats.org/officeDocument/2006/customXml" ds:itemID="{DCA56FA8-38B4-4538-8402-59A46CD2CBF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AC225E5-1CF0-4197-B7CE-C3342787A0B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ce64ed5-eadf-4b46-a372-bc361cd570e2"/>
    <ds:schemaRef ds:uri="4ef4cf5c-bc2e-44e2-be2c-9e5296e8a1a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9A1B115-8C80-44ED-A455-8BFC688B1FDC}">
  <ds:schemaRefs>
    <ds:schemaRef ds:uri="http://schemas.microsoft.com/office/2006/metadata/properties"/>
    <ds:schemaRef ds:uri="http://schemas.microsoft.com/office/infopath/2007/PartnerControls"/>
    <ds:schemaRef ds:uri="4ef4cf5c-bc2e-44e2-be2c-9e5296e8a1a9"/>
    <ds:schemaRef ds:uri="cce64ed5-eadf-4b46-a372-bc361cd570e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6</vt:i4>
      </vt:variant>
      <vt:variant>
        <vt:lpstr>Charts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Summary</vt:lpstr>
      <vt:lpstr>SimmsCreek</vt:lpstr>
      <vt:lpstr>SimmsBioData</vt:lpstr>
      <vt:lpstr>Woods</vt:lpstr>
      <vt:lpstr>WoodsBioData</vt:lpstr>
      <vt:lpstr>Hand Drawn Map</vt:lpstr>
      <vt:lpstr>Simms Water Quality Graph</vt:lpstr>
      <vt:lpstr>Woods Water Quality Graph</vt:lpstr>
      <vt:lpstr>SimmsCreek!_FilterDatabase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Ted</dc:creator>
  <cp:keywords/>
  <dc:description/>
  <cp:lastModifiedBy>Eric Vogt</cp:lastModifiedBy>
  <cp:revision>1</cp:revision>
  <dcterms:created xsi:type="dcterms:W3CDTF">2002-09-16T20:32:57Z</dcterms:created>
  <dcterms:modified xsi:type="dcterms:W3CDTF">2024-08-04T05:18:47Z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0x010100036E4CF7EC95D141BE2ADFD6C7A00B7E</vt:lpwstr>
  </property>
  <property fmtid="{D5CDD505-2E9C-101B-9397-08002B2CF9AE}" pid="3" name="MediaServiceImageTags">
    <vt:lpwstr/>
  </property>
</Properties>
</file>