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vogt\R Analysis\EAV\GitHubMarkdown\SimmsCreek\docs\Data\Adult\"/>
    </mc:Choice>
  </mc:AlternateContent>
  <xr:revisionPtr revIDLastSave="0" documentId="13_ncr:1_{73EF63E5-E304-4AB9-91FE-460C428CCAE1}" xr6:coauthVersionLast="47" xr6:coauthVersionMax="47" xr10:uidLastSave="{00000000-0000-0000-0000-000000000000}"/>
  <bookViews>
    <workbookView xWindow="-28920" yWindow="-120" windowWidth="29040" windowHeight="15720" activeTab="2" xr2:uid="{D900DA64-D9C9-47D3-96A1-49F84A1692B7}"/>
  </bookViews>
  <sheets>
    <sheet name="Summary" sheetId="1" r:id="rId1"/>
    <sheet name="SimmsRAW" sheetId="2" r:id="rId2"/>
    <sheet name="SimmsCreek" sheetId="13" r:id="rId3"/>
    <sheet name="SimmsBioData" sheetId="3" r:id="rId4"/>
    <sheet name="Simms Water Quality Graph" sheetId="12" r:id="rId5"/>
  </sheets>
  <definedNames>
    <definedName name="_xlnm._FilterDatabase" localSheetId="3" hidden="1">SimmsBioData!$A$1:$G$212</definedName>
    <definedName name="_xlnm._FilterDatabase" localSheetId="1" hidden="1">SimmsRAW!$A$1:$BO$142</definedName>
    <definedName name="_xlnm.Print_Titles" localSheetId="1">SimmsRAW!$A:$A,SimmsRAW!$1:$6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I6" i="1"/>
  <c r="J6" i="1"/>
  <c r="K6" i="1"/>
  <c r="F12" i="1" s="1"/>
  <c r="L6" i="1"/>
  <c r="M6" i="1"/>
  <c r="N6" i="1"/>
  <c r="C12" i="1"/>
  <c r="D12" i="1"/>
  <c r="E12" i="1"/>
  <c r="G12" i="1"/>
  <c r="J12" i="1"/>
  <c r="AT4" i="2" l="1"/>
  <c r="AM4" i="2"/>
  <c r="AF4" i="2"/>
  <c r="E3" i="2" l="1"/>
  <c r="F3" i="2"/>
  <c r="G3" i="2"/>
  <c r="H3" i="2"/>
  <c r="I3" i="2"/>
  <c r="D3" i="2"/>
  <c r="E2" i="2"/>
  <c r="F2" i="2"/>
  <c r="G2" i="2"/>
  <c r="H2" i="2"/>
  <c r="I2" i="2"/>
  <c r="D2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B4" i="2"/>
  <c r="AC4" i="2"/>
  <c r="AD4" i="2"/>
  <c r="AE4" i="2"/>
  <c r="AI4" i="2"/>
  <c r="AJ4" i="2"/>
  <c r="AK4" i="2"/>
  <c r="AL4" i="2"/>
  <c r="AP4" i="2"/>
  <c r="AQ4" i="2"/>
  <c r="AR4" i="2"/>
  <c r="AS4" i="2"/>
  <c r="AW4" i="2"/>
  <c r="AX4" i="2"/>
  <c r="AY4" i="2"/>
  <c r="AZ4" i="2"/>
  <c r="BA4" i="2"/>
  <c r="BD4" i="2"/>
  <c r="BE4" i="2"/>
  <c r="BF4" i="2"/>
  <c r="BG4" i="2"/>
  <c r="BH4" i="2"/>
  <c r="BI4" i="2"/>
  <c r="BJ4" i="2"/>
  <c r="BK4" i="2"/>
  <c r="BL4" i="2"/>
  <c r="BM4" i="2"/>
  <c r="BN4" i="2"/>
  <c r="BO4" i="2"/>
  <c r="L4" i="2"/>
  <c r="I4" i="2"/>
  <c r="H4" i="2"/>
  <c r="G4" i="2"/>
  <c r="F4" i="2"/>
  <c r="E4" i="2"/>
  <c r="D4" i="2"/>
</calcChain>
</file>

<file path=xl/sharedStrings.xml><?xml version="1.0" encoding="utf-8"?>
<sst xmlns="http://schemas.openxmlformats.org/spreadsheetml/2006/main" count="606" uniqueCount="174">
  <si>
    <t>CAMPBELL RIVER  BC</t>
  </si>
  <si>
    <t>to</t>
  </si>
  <si>
    <t>Coho</t>
  </si>
  <si>
    <t>Pink</t>
  </si>
  <si>
    <t>Chum</t>
  </si>
  <si>
    <t>Chinook</t>
  </si>
  <si>
    <t>Cutthroat</t>
  </si>
  <si>
    <t xml:space="preserve">Creek </t>
  </si>
  <si>
    <t>Start date</t>
  </si>
  <si>
    <t>End date</t>
  </si>
  <si>
    <t>M</t>
  </si>
  <si>
    <t>F</t>
  </si>
  <si>
    <t>J</t>
  </si>
  <si>
    <t>U</t>
  </si>
  <si>
    <t>CT</t>
  </si>
  <si>
    <t>Simms</t>
  </si>
  <si>
    <t>Species Total</t>
  </si>
  <si>
    <t>Morts</t>
  </si>
  <si>
    <t>CO</t>
  </si>
  <si>
    <t>PK</t>
  </si>
  <si>
    <t>CM</t>
  </si>
  <si>
    <t>CN</t>
  </si>
  <si>
    <t>Clipped</t>
  </si>
  <si>
    <t>Below Fence Species Total</t>
  </si>
  <si>
    <t>Comments</t>
  </si>
  <si>
    <t>C</t>
  </si>
  <si>
    <t>High</t>
  </si>
  <si>
    <t>O</t>
  </si>
  <si>
    <t>COHO MORTS</t>
  </si>
  <si>
    <t>CHINOOK MORTS</t>
  </si>
  <si>
    <t>H</t>
  </si>
  <si>
    <t>CHUM MORTS</t>
  </si>
  <si>
    <t>CUTTHROAT MORTS</t>
  </si>
  <si>
    <t>Fish Below Fence</t>
  </si>
  <si>
    <t>I</t>
  </si>
  <si>
    <t>Low</t>
  </si>
  <si>
    <t>Counts</t>
  </si>
  <si>
    <t>Avg</t>
  </si>
  <si>
    <t>T</t>
  </si>
  <si>
    <t>S</t>
  </si>
  <si>
    <t>Average</t>
  </si>
  <si>
    <t>N</t>
  </si>
  <si>
    <t>Time</t>
  </si>
  <si>
    <t>Air</t>
  </si>
  <si>
    <t>Water</t>
  </si>
  <si>
    <t>COHO</t>
  </si>
  <si>
    <t>Tagged</t>
  </si>
  <si>
    <t># of</t>
  </si>
  <si>
    <t>Pnchd/</t>
  </si>
  <si>
    <t>Lnght</t>
  </si>
  <si>
    <t>Length</t>
  </si>
  <si>
    <t>Lngth</t>
  </si>
  <si>
    <t>Pinks</t>
  </si>
  <si>
    <t>Date</t>
  </si>
  <si>
    <t>AM</t>
  </si>
  <si>
    <t>PM</t>
  </si>
  <si>
    <t>Temp (C)</t>
  </si>
  <si>
    <t>pH</t>
  </si>
  <si>
    <t>DO (%)</t>
  </si>
  <si>
    <t>TDS (ppm)</t>
  </si>
  <si>
    <t>Gauge (m)</t>
  </si>
  <si>
    <t>Weather</t>
  </si>
  <si>
    <t>Clpd</t>
  </si>
  <si>
    <t>Y/N</t>
  </si>
  <si>
    <t>No.</t>
  </si>
  <si>
    <t xml:space="preserve"> Coho</t>
  </si>
  <si>
    <t>Sex</t>
  </si>
  <si>
    <t>Location</t>
  </si>
  <si>
    <t>Unpnchd</t>
  </si>
  <si>
    <t xml:space="preserve"> (mm)</t>
  </si>
  <si>
    <t>Comment</t>
  </si>
  <si>
    <t>(mm)</t>
  </si>
  <si>
    <t>R</t>
  </si>
  <si>
    <t>?</t>
  </si>
  <si>
    <t>B</t>
  </si>
  <si>
    <t>K</t>
  </si>
  <si>
    <t>E</t>
  </si>
  <si>
    <t>No data</t>
  </si>
  <si>
    <t>Clear</t>
  </si>
  <si>
    <t>A</t>
  </si>
  <si>
    <t>L</t>
  </si>
  <si>
    <t xml:space="preserve">Water quality data only; gate installed and orientation day; smolts seen below the hwy </t>
  </si>
  <si>
    <t>W</t>
  </si>
  <si>
    <t>DST of fence</t>
  </si>
  <si>
    <t>Mink present</t>
  </si>
  <si>
    <t>on fence</t>
  </si>
  <si>
    <t>Unpnched</t>
  </si>
  <si>
    <t>Pnchd</t>
  </si>
  <si>
    <t>Jack</t>
  </si>
  <si>
    <t>Sun</t>
  </si>
  <si>
    <t>Clear with haze</t>
  </si>
  <si>
    <t>Light overcast/haze</t>
  </si>
  <si>
    <t>Overcast/haze</t>
  </si>
  <si>
    <t>Light high clouds and sun</t>
  </si>
  <si>
    <t>Smolts in estuary downstream of bridge</t>
  </si>
  <si>
    <t>Light rain</t>
  </si>
  <si>
    <t>High overcast</t>
  </si>
  <si>
    <t>Overcast/mist</t>
  </si>
  <si>
    <t>Overcast</t>
  </si>
  <si>
    <t>Four fish downstream of fence. 1 male and 1 female dead behind fence (presumed COHO)</t>
  </si>
  <si>
    <t>Fish jumping behind fence approx 6-12</t>
  </si>
  <si>
    <t xml:space="preserve">Light rain and wind </t>
  </si>
  <si>
    <t>Return trip in the afternoon of Oct 27</t>
  </si>
  <si>
    <t>Male jack</t>
  </si>
  <si>
    <t>Big scales/bright</t>
  </si>
  <si>
    <t>Bright</t>
  </si>
  <si>
    <t>Bright red belly</t>
  </si>
  <si>
    <t>Scales receeding, pink belly</t>
  </si>
  <si>
    <t>All panels removed as far as they could be since previous day. One broken from vandalism. 30 fish downstream of fence.</t>
  </si>
  <si>
    <t>Overcast calm</t>
  </si>
  <si>
    <t>Overcast, light winds</t>
  </si>
  <si>
    <t xml:space="preserve">3 morts downstream; possibly a bear fishing spot. 30 or more fish waiting in the pool downstream. </t>
  </si>
  <si>
    <t>Red belly</t>
  </si>
  <si>
    <t>Red</t>
  </si>
  <si>
    <t>Silver</t>
  </si>
  <si>
    <t>Hatch, pink belly</t>
  </si>
  <si>
    <t>Clear, some clouds</t>
  </si>
  <si>
    <t>30-41 fish below the fence</t>
  </si>
  <si>
    <t>Gate had been closed since previous day so no fish in trap. After opening, there were no fish at 1600. Fish downstream.</t>
  </si>
  <si>
    <t>Hatch</t>
  </si>
  <si>
    <t>Damaged dorsal</t>
  </si>
  <si>
    <t xml:space="preserve">Trap set at 7 am after being open overnight due to heavy flows from first hard rain of season. One punched female stuck on fence/struggling so put on downstream side to recoup in lower flow. </t>
  </si>
  <si>
    <t>One Coho using his tail for spawning behind the fence</t>
  </si>
  <si>
    <t xml:space="preserve">One male mort CO on fence. Looked spawned out and skinny. Moved to downstream side of fence. </t>
  </si>
  <si>
    <t>Partial cloud</t>
  </si>
  <si>
    <t>Caught outside trap on downstream side</t>
  </si>
  <si>
    <t xml:space="preserve">There was a storm overnight. </t>
  </si>
  <si>
    <t>Partly cloudy</t>
  </si>
  <si>
    <t xml:space="preserve">No fish at 0900 or 1500 fence checks. </t>
  </si>
  <si>
    <t>Clear and calm</t>
  </si>
  <si>
    <t xml:space="preserve">15-20 fish holding downstream. 2 fish with scars on back. No fish at  0900 or 1500 check. </t>
  </si>
  <si>
    <t>Overcast and calm</t>
  </si>
  <si>
    <t xml:space="preserve">Approx 16 Coho holding downstream. No fish in trap at 0900 or 1500 checks. </t>
  </si>
  <si>
    <t>Low cloud/misty and calm</t>
  </si>
  <si>
    <t xml:space="preserve">Gate was closed by someone prior to arrival. </t>
  </si>
  <si>
    <t>Fog/overcast</t>
  </si>
  <si>
    <t>Foggy and calm</t>
  </si>
  <si>
    <t xml:space="preserve">Gate was closed by someone prior to arrival. Three fish downstream of fence. </t>
  </si>
  <si>
    <t>Foggy</t>
  </si>
  <si>
    <t xml:space="preserve">Gate closed again by someone prior to arrival. Gates removed at 1500 and trap deactivated. </t>
  </si>
  <si>
    <t>ADULT FISH FENCE SUMMARY 2022</t>
  </si>
  <si>
    <t>SIMMS ADULT FENCE 2022</t>
  </si>
  <si>
    <t>Fish below fence assumed to be Coho because they were the only species found in trap</t>
  </si>
  <si>
    <t>US/DS</t>
  </si>
  <si>
    <t>Weight</t>
  </si>
  <si>
    <t>Species</t>
  </si>
  <si>
    <t>Air Temp</t>
  </si>
  <si>
    <t>Water Temp</t>
  </si>
  <si>
    <t>DO</t>
  </si>
  <si>
    <t>TDS</t>
  </si>
  <si>
    <t>Gauge</t>
  </si>
  <si>
    <t>CO-M</t>
  </si>
  <si>
    <t>CO-F</t>
  </si>
  <si>
    <t>CO-J</t>
  </si>
  <si>
    <t>PK-M</t>
  </si>
  <si>
    <t>PK-F</t>
  </si>
  <si>
    <t>CM-M</t>
  </si>
  <si>
    <t>CM-F</t>
  </si>
  <si>
    <t>CN-M</t>
  </si>
  <si>
    <t>CN-F</t>
  </si>
  <si>
    <t>CN-J</t>
  </si>
  <si>
    <t>CN-U</t>
  </si>
  <si>
    <t>Tag #</t>
  </si>
  <si>
    <t xml:space="preserve">Tagged </t>
  </si>
  <si>
    <t># of Coho</t>
  </si>
  <si>
    <t>Punched/Unpunched</t>
  </si>
  <si>
    <t>Length (mm)</t>
  </si>
  <si>
    <t># of Chinook</t>
  </si>
  <si>
    <t># of Chum</t>
  </si>
  <si>
    <t># of Cutthroat</t>
  </si>
  <si>
    <t>CO-?</t>
  </si>
  <si>
    <t>PK-?</t>
  </si>
  <si>
    <t>CM-?</t>
  </si>
  <si>
    <t>CN-?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</si>
</sst>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1009]d\-mmm\-yy;@"/>
    <numFmt numFmtId="166" formatCode="[$-F400]h:mm:ss\ AM/PM"/>
  </numFmts>
  <fonts count="11" x14ac:knownFonts="1">
    <font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6" tint="0.59999389629810485"/>
        <bgColor indexed="27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22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rgb="FFFFFFCC"/>
        <bgColor indexed="26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3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31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44"/>
        <bgColor indexed="22"/>
      </patternFill>
    </fill>
    <fill>
      <patternFill patternType="solid">
        <fgColor indexed="43"/>
        <bgColor indexed="26"/>
      </patternFill>
    </fill>
    <fill>
      <patternFill patternType="solid">
        <fgColor indexed="47"/>
        <bgColor indexed="31"/>
      </patternFill>
    </fill>
  </fills>
  <borders count="6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64"/>
      </right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double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8"/>
      </right>
      <top style="double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3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8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3" fillId="0" borderId="0" xfId="0" applyFont="1"/>
    <xf numFmtId="49" fontId="3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5" fontId="0" fillId="0" borderId="0" xfId="0" applyNumberForma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/>
    <xf numFmtId="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5" fontId="0" fillId="0" borderId="4" xfId="0" applyNumberFormat="1" applyBorder="1"/>
    <xf numFmtId="1" fontId="0" fillId="0" borderId="0" xfId="0" applyNumberFormat="1" applyAlignment="1">
      <alignment horizontal="center"/>
    </xf>
    <xf numFmtId="0" fontId="6" fillId="0" borderId="0" xfId="0" applyFont="1"/>
    <xf numFmtId="0" fontId="4" fillId="0" borderId="6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5" fontId="0" fillId="0" borderId="4" xfId="0" applyNumberFormat="1" applyBorder="1" applyAlignment="1">
      <alignment vertical="center" wrapText="1"/>
    </xf>
    <xf numFmtId="15" fontId="0" fillId="0" borderId="0" xfId="0" applyNumberFormat="1" applyAlignment="1">
      <alignment horizontal="right"/>
    </xf>
    <xf numFmtId="0" fontId="0" fillId="0" borderId="4" xfId="0" applyBorder="1" applyAlignment="1">
      <alignment horizontal="left"/>
    </xf>
    <xf numFmtId="15" fontId="0" fillId="0" borderId="7" xfId="0" applyNumberFormat="1" applyBorder="1"/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7" xfId="0" applyBorder="1"/>
    <xf numFmtId="0" fontId="7" fillId="0" borderId="0" xfId="0" applyFont="1"/>
    <xf numFmtId="1" fontId="0" fillId="0" borderId="0" xfId="0" applyNumberFormat="1"/>
    <xf numFmtId="2" fontId="0" fillId="0" borderId="0" xfId="0" applyNumberFormat="1"/>
    <xf numFmtId="165" fontId="0" fillId="0" borderId="0" xfId="0" applyNumberFormat="1" applyAlignment="1">
      <alignment vertical="center" wrapText="1"/>
    </xf>
    <xf numFmtId="166" fontId="0" fillId="0" borderId="0" xfId="0" applyNumberFormat="1" applyAlignment="1">
      <alignment horizontal="center" vertical="center" wrapText="1"/>
    </xf>
    <xf numFmtId="18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/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/>
    <xf numFmtId="0" fontId="4" fillId="0" borderId="10" xfId="0" applyFont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3" fillId="2" borderId="11" xfId="0" applyFont="1" applyFill="1" applyBorder="1" applyAlignment="1">
      <alignment horizontal="center" vertical="center" wrapText="1"/>
    </xf>
    <xf numFmtId="15" fontId="3" fillId="0" borderId="19" xfId="0" applyNumberFormat="1" applyFont="1" applyBorder="1" applyAlignment="1">
      <alignment horizontal="centerContinuous" vertical="center"/>
    </xf>
    <xf numFmtId="2" fontId="3" fillId="0" borderId="20" xfId="0" applyNumberFormat="1" applyFont="1" applyBorder="1" applyAlignment="1">
      <alignment horizontal="centerContinuous" vertical="center"/>
    </xf>
    <xf numFmtId="164" fontId="3" fillId="0" borderId="20" xfId="0" applyNumberFormat="1" applyFont="1" applyBorder="1" applyAlignment="1">
      <alignment horizontal="centerContinuous" vertical="center"/>
    </xf>
    <xf numFmtId="1" fontId="3" fillId="0" borderId="20" xfId="0" applyNumberFormat="1" applyFont="1" applyBorder="1" applyAlignment="1">
      <alignment horizontal="centerContinuous" vertical="center"/>
    </xf>
    <xf numFmtId="4" fontId="3" fillId="0" borderId="20" xfId="0" applyNumberFormat="1" applyFont="1" applyBorder="1" applyAlignment="1">
      <alignment horizontal="centerContinuous" vertical="center"/>
    </xf>
    <xf numFmtId="0" fontId="3" fillId="2" borderId="20" xfId="0" applyFont="1" applyFill="1" applyBorder="1" applyAlignment="1">
      <alignment horizontal="centerContinuous" vertical="center"/>
    </xf>
    <xf numFmtId="0" fontId="3" fillId="0" borderId="29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15" fontId="3" fillId="0" borderId="33" xfId="0" applyNumberFormat="1" applyFont="1" applyBorder="1" applyAlignment="1">
      <alignment horizontal="center"/>
    </xf>
    <xf numFmtId="0" fontId="3" fillId="0" borderId="15" xfId="0" applyFont="1" applyBorder="1"/>
    <xf numFmtId="164" fontId="0" fillId="0" borderId="15" xfId="0" applyNumberFormat="1" applyBorder="1" applyAlignment="1">
      <alignment horizontal="center"/>
    </xf>
    <xf numFmtId="15" fontId="3" fillId="0" borderId="35" xfId="0" applyNumberFormat="1" applyFont="1" applyBorder="1" applyAlignment="1">
      <alignment horizontal="center"/>
    </xf>
    <xf numFmtId="15" fontId="3" fillId="0" borderId="19" xfId="0" applyNumberFormat="1" applyFont="1" applyBorder="1" applyAlignment="1">
      <alignment horizontal="center"/>
    </xf>
    <xf numFmtId="0" fontId="3" fillId="0" borderId="20" xfId="0" applyFont="1" applyBorder="1"/>
    <xf numFmtId="2" fontId="0" fillId="0" borderId="20" xfId="0" applyNumberFormat="1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3" fillId="2" borderId="34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/>
    </xf>
    <xf numFmtId="49" fontId="3" fillId="0" borderId="15" xfId="0" applyNumberFormat="1" applyFont="1" applyBorder="1" applyAlignment="1">
      <alignment horizontal="center"/>
    </xf>
    <xf numFmtId="0" fontId="0" fillId="0" borderId="15" xfId="0" applyBorder="1"/>
    <xf numFmtId="0" fontId="0" fillId="0" borderId="15" xfId="0" applyBorder="1" applyAlignment="1">
      <alignment horizontal="center" vertical="center"/>
    </xf>
    <xf numFmtId="0" fontId="3" fillId="0" borderId="34" xfId="0" applyFont="1" applyBorder="1"/>
    <xf numFmtId="164" fontId="0" fillId="0" borderId="34" xfId="0" applyNumberFormat="1" applyBorder="1" applyAlignment="1">
      <alignment horizontal="center"/>
    </xf>
    <xf numFmtId="15" fontId="3" fillId="0" borderId="25" xfId="0" applyNumberFormat="1" applyFont="1" applyBorder="1"/>
    <xf numFmtId="15" fontId="3" fillId="0" borderId="26" xfId="0" applyNumberFormat="1" applyFont="1" applyBorder="1"/>
    <xf numFmtId="15" fontId="3" fillId="0" borderId="27" xfId="0" applyNumberFormat="1" applyFont="1" applyBorder="1"/>
    <xf numFmtId="0" fontId="3" fillId="5" borderId="34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Continuous" vertical="center"/>
    </xf>
    <xf numFmtId="0" fontId="3" fillId="6" borderId="34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Continuous" vertical="center"/>
    </xf>
    <xf numFmtId="0" fontId="0" fillId="8" borderId="34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3" fillId="7" borderId="20" xfId="0" applyFont="1" applyFill="1" applyBorder="1" applyAlignment="1">
      <alignment horizontal="centerContinuous" vertical="center"/>
    </xf>
    <xf numFmtId="0" fontId="3" fillId="9" borderId="19" xfId="0" applyFont="1" applyFill="1" applyBorder="1" applyAlignment="1">
      <alignment horizontal="centerContinuous" vertical="center"/>
    </xf>
    <xf numFmtId="0" fontId="3" fillId="9" borderId="20" xfId="0" applyFont="1" applyFill="1" applyBorder="1" applyAlignment="1">
      <alignment horizontal="centerContinuous" vertical="center"/>
    </xf>
    <xf numFmtId="0" fontId="3" fillId="9" borderId="21" xfId="0" applyFont="1" applyFill="1" applyBorder="1" applyAlignment="1">
      <alignment horizontal="centerContinuous" vertical="center"/>
    </xf>
    <xf numFmtId="0" fontId="3" fillId="9" borderId="23" xfId="0" applyFont="1" applyFill="1" applyBorder="1" applyAlignment="1">
      <alignment horizontal="centerContinuous" vertical="center"/>
    </xf>
    <xf numFmtId="0" fontId="10" fillId="11" borderId="5" xfId="0" applyFont="1" applyFill="1" applyBorder="1" applyAlignment="1">
      <alignment horizontal="left" vertical="center" wrapText="1"/>
    </xf>
    <xf numFmtId="18" fontId="10" fillId="11" borderId="5" xfId="0" applyNumberFormat="1" applyFont="1" applyFill="1" applyBorder="1" applyAlignment="1">
      <alignment horizontal="left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3" fillId="6" borderId="15" xfId="0" applyFont="1" applyFill="1" applyBorder="1"/>
    <xf numFmtId="0" fontId="3" fillId="5" borderId="15" xfId="0" applyFont="1" applyFill="1" applyBorder="1" applyAlignment="1">
      <alignment horizontal="center" vertical="center" wrapText="1"/>
    </xf>
    <xf numFmtId="49" fontId="3" fillId="5" borderId="15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5" xfId="0" applyFont="1" applyFill="1" applyBorder="1"/>
    <xf numFmtId="0" fontId="0" fillId="7" borderId="15" xfId="0" applyFill="1" applyBorder="1" applyAlignment="1">
      <alignment horizontal="center" vertical="center" wrapText="1"/>
    </xf>
    <xf numFmtId="0" fontId="0" fillId="7" borderId="15" xfId="0" applyFill="1" applyBorder="1"/>
    <xf numFmtId="0" fontId="3" fillId="9" borderId="15" xfId="0" applyFont="1" applyFill="1" applyBorder="1" applyAlignment="1">
      <alignment horizontal="center"/>
    </xf>
    <xf numFmtId="0" fontId="10" fillId="11" borderId="15" xfId="0" applyFont="1" applyFill="1" applyBorder="1" applyAlignment="1">
      <alignment horizontal="left" vertical="center" wrapText="1"/>
    </xf>
    <xf numFmtId="165" fontId="0" fillId="0" borderId="15" xfId="0" applyNumberFormat="1" applyBorder="1" applyAlignment="1">
      <alignment vertical="center" wrapText="1"/>
    </xf>
    <xf numFmtId="2" fontId="0" fillId="0" borderId="15" xfId="0" applyNumberFormat="1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 vertical="center" wrapText="1"/>
    </xf>
    <xf numFmtId="4" fontId="0" fillId="0" borderId="15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15" xfId="0" applyBorder="1" applyAlignment="1">
      <alignment horizontal="left"/>
    </xf>
    <xf numFmtId="0" fontId="0" fillId="0" borderId="15" xfId="0" applyBorder="1" applyAlignment="1">
      <alignment horizontal="left" vertical="center"/>
    </xf>
    <xf numFmtId="164" fontId="0" fillId="0" borderId="15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4" fontId="0" fillId="0" borderId="15" xfId="0" applyNumberFormat="1" applyBorder="1" applyAlignment="1">
      <alignment horizontal="center"/>
    </xf>
    <xf numFmtId="165" fontId="0" fillId="0" borderId="34" xfId="0" applyNumberFormat="1" applyBorder="1" applyAlignment="1">
      <alignment vertical="center" wrapText="1"/>
    </xf>
    <xf numFmtId="2" fontId="0" fillId="0" borderId="34" xfId="0" applyNumberFormat="1" applyBorder="1" applyAlignment="1">
      <alignment horizontal="center" vertical="center" wrapText="1"/>
    </xf>
    <xf numFmtId="164" fontId="0" fillId="0" borderId="34" xfId="0" applyNumberFormat="1" applyBorder="1" applyAlignment="1">
      <alignment horizontal="center" vertical="center" wrapText="1"/>
    </xf>
    <xf numFmtId="1" fontId="0" fillId="0" borderId="34" xfId="0" applyNumberFormat="1" applyBorder="1" applyAlignment="1">
      <alignment horizontal="center" vertical="center" wrapText="1"/>
    </xf>
    <xf numFmtId="4" fontId="0" fillId="0" borderId="3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left" vertical="center" wrapText="1"/>
    </xf>
    <xf numFmtId="0" fontId="0" fillId="0" borderId="34" xfId="0" applyBorder="1" applyAlignment="1">
      <alignment horizontal="center"/>
    </xf>
    <xf numFmtId="0" fontId="3" fillId="0" borderId="34" xfId="0" applyFont="1" applyBorder="1" applyAlignment="1">
      <alignment horizontal="center"/>
    </xf>
    <xf numFmtId="49" fontId="3" fillId="0" borderId="34" xfId="0" applyNumberFormat="1" applyFont="1" applyBorder="1" applyAlignment="1">
      <alignment horizontal="center"/>
    </xf>
    <xf numFmtId="15" fontId="3" fillId="0" borderId="17" xfId="0" applyNumberFormat="1" applyFont="1" applyBorder="1" applyAlignment="1">
      <alignment horizontal="center"/>
    </xf>
    <xf numFmtId="2" fontId="3" fillId="0" borderId="31" xfId="0" applyNumberFormat="1" applyFont="1" applyBorder="1" applyAlignment="1">
      <alignment horizontal="centerContinuous" vertical="center"/>
    </xf>
    <xf numFmtId="15" fontId="3" fillId="0" borderId="11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40" xfId="0" applyFont="1" applyBorder="1" applyAlignment="1">
      <alignment horizontal="centerContinuous" vertical="center"/>
    </xf>
    <xf numFmtId="0" fontId="3" fillId="0" borderId="41" xfId="0" applyFont="1" applyBorder="1" applyAlignment="1">
      <alignment horizontal="centerContinuous" vertical="center"/>
    </xf>
    <xf numFmtId="0" fontId="3" fillId="4" borderId="41" xfId="0" applyFont="1" applyFill="1" applyBorder="1" applyAlignment="1">
      <alignment horizontal="centerContinuous" vertical="center"/>
    </xf>
    <xf numFmtId="0" fontId="3" fillId="0" borderId="42" xfId="0" applyFont="1" applyBorder="1" applyAlignment="1">
      <alignment horizontal="centerContinuous" vertical="center"/>
    </xf>
    <xf numFmtId="0" fontId="3" fillId="3" borderId="41" xfId="0" applyFont="1" applyFill="1" applyBorder="1" applyAlignment="1">
      <alignment horizontal="centerContinuous" vertical="center"/>
    </xf>
    <xf numFmtId="0" fontId="3" fillId="0" borderId="38" xfId="0" applyFont="1" applyBorder="1" applyAlignment="1">
      <alignment horizontal="centerContinuous" vertical="center"/>
    </xf>
    <xf numFmtId="49" fontId="3" fillId="0" borderId="43" xfId="0" applyNumberFormat="1" applyFont="1" applyBorder="1" applyAlignment="1">
      <alignment horizontal="centerContinuous" vertical="center"/>
    </xf>
    <xf numFmtId="15" fontId="3" fillId="0" borderId="0" xfId="0" applyNumberFormat="1" applyFont="1"/>
    <xf numFmtId="0" fontId="0" fillId="0" borderId="44" xfId="0" applyBorder="1"/>
    <xf numFmtId="0" fontId="0" fillId="0" borderId="44" xfId="0" applyBorder="1" applyAlignment="1">
      <alignment horizontal="center"/>
    </xf>
    <xf numFmtId="0" fontId="3" fillId="6" borderId="33" xfId="0" applyFont="1" applyFill="1" applyBorder="1" applyAlignment="1">
      <alignment horizontal="center" vertical="center" wrapText="1"/>
    </xf>
    <xf numFmtId="0" fontId="3" fillId="6" borderId="18" xfId="0" applyFont="1" applyFill="1" applyBorder="1"/>
    <xf numFmtId="0" fontId="3" fillId="6" borderId="19" xfId="0" applyFont="1" applyFill="1" applyBorder="1" applyAlignment="1">
      <alignment horizontal="centerContinuous" vertical="center"/>
    </xf>
    <xf numFmtId="0" fontId="3" fillId="6" borderId="21" xfId="0" applyFont="1" applyFill="1" applyBorder="1" applyAlignment="1">
      <alignment horizontal="center" vertical="center"/>
    </xf>
    <xf numFmtId="49" fontId="3" fillId="0" borderId="42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left"/>
    </xf>
    <xf numFmtId="0" fontId="3" fillId="0" borderId="21" xfId="0" applyFont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 wrapText="1"/>
    </xf>
    <xf numFmtId="0" fontId="3" fillId="5" borderId="18" xfId="0" applyFont="1" applyFill="1" applyBorder="1"/>
    <xf numFmtId="0" fontId="3" fillId="5" borderId="19" xfId="0" applyFont="1" applyFill="1" applyBorder="1" applyAlignment="1">
      <alignment horizontal="centerContinuous" vertical="center"/>
    </xf>
    <xf numFmtId="0" fontId="3" fillId="5" borderId="21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 wrapText="1"/>
    </xf>
    <xf numFmtId="0" fontId="3" fillId="2" borderId="18" xfId="0" applyFont="1" applyFill="1" applyBorder="1"/>
    <xf numFmtId="0" fontId="3" fillId="2" borderId="4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/>
    </xf>
    <xf numFmtId="0" fontId="0" fillId="8" borderId="33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40" xfId="0" applyFill="1" applyBorder="1" applyAlignment="1">
      <alignment horizontal="center"/>
    </xf>
    <xf numFmtId="0" fontId="3" fillId="7" borderId="21" xfId="0" applyFont="1" applyFill="1" applyBorder="1" applyAlignment="1">
      <alignment horizontal="center" vertical="center"/>
    </xf>
    <xf numFmtId="0" fontId="0" fillId="0" borderId="46" xfId="0" applyBorder="1"/>
    <xf numFmtId="0" fontId="3" fillId="11" borderId="47" xfId="0" applyFont="1" applyFill="1" applyBorder="1" applyAlignment="1">
      <alignment horizontal="centerContinuous" vertical="center"/>
    </xf>
    <xf numFmtId="2" fontId="0" fillId="0" borderId="39" xfId="0" applyNumberFormat="1" applyBorder="1" applyAlignment="1">
      <alignment horizontal="center"/>
    </xf>
    <xf numFmtId="2" fontId="0" fillId="0" borderId="36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" fontId="0" fillId="0" borderId="34" xfId="0" applyNumberFormat="1" applyBorder="1" applyAlignment="1">
      <alignment horizontal="center"/>
    </xf>
    <xf numFmtId="0" fontId="4" fillId="0" borderId="48" xfId="0" applyFont="1" applyBorder="1"/>
    <xf numFmtId="15" fontId="5" fillId="0" borderId="49" xfId="0" applyNumberFormat="1" applyFont="1" applyBorder="1" applyAlignment="1">
      <alignment horizontal="center"/>
    </xf>
    <xf numFmtId="15" fontId="5" fillId="0" borderId="34" xfId="0" applyNumberFormat="1" applyFont="1" applyBorder="1" applyAlignment="1">
      <alignment horizontal="center"/>
    </xf>
    <xf numFmtId="0" fontId="4" fillId="0" borderId="50" xfId="0" applyFont="1" applyBorder="1"/>
    <xf numFmtId="0" fontId="4" fillId="0" borderId="51" xfId="0" applyFont="1" applyBorder="1" applyAlignment="1">
      <alignment wrapText="1"/>
    </xf>
    <xf numFmtId="0" fontId="4" fillId="0" borderId="52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164" fontId="0" fillId="3" borderId="15" xfId="0" applyNumberFormat="1" applyFill="1" applyBorder="1" applyAlignment="1">
      <alignment horizontal="center" vertical="center" wrapText="1"/>
    </xf>
    <xf numFmtId="0" fontId="4" fillId="0" borderId="54" xfId="0" applyFont="1" applyBorder="1"/>
    <xf numFmtId="0" fontId="5" fillId="0" borderId="55" xfId="0" applyFont="1" applyBorder="1" applyAlignment="1">
      <alignment horizontal="center"/>
    </xf>
    <xf numFmtId="0" fontId="5" fillId="0" borderId="56" xfId="0" applyFont="1" applyBorder="1" applyAlignment="1">
      <alignment horizontal="center"/>
    </xf>
    <xf numFmtId="0" fontId="5" fillId="0" borderId="57" xfId="0" applyFont="1" applyBorder="1" applyAlignment="1">
      <alignment horizontal="center"/>
    </xf>
    <xf numFmtId="0" fontId="5" fillId="0" borderId="58" xfId="0" applyFont="1" applyBorder="1" applyAlignment="1">
      <alignment horizontal="center"/>
    </xf>
    <xf numFmtId="0" fontId="4" fillId="0" borderId="59" xfId="0" applyFont="1" applyBorder="1"/>
    <xf numFmtId="0" fontId="5" fillId="0" borderId="60" xfId="0" applyFont="1" applyBorder="1" applyAlignment="1">
      <alignment horizontal="center"/>
    </xf>
    <xf numFmtId="0" fontId="3" fillId="6" borderId="34" xfId="0" applyFont="1" applyFill="1" applyBorder="1"/>
    <xf numFmtId="0" fontId="3" fillId="5" borderId="34" xfId="0" applyFont="1" applyFill="1" applyBorder="1"/>
    <xf numFmtId="0" fontId="3" fillId="2" borderId="34" xfId="0" applyFont="1" applyFill="1" applyBorder="1"/>
    <xf numFmtId="0" fontId="0" fillId="7" borderId="34" xfId="0" applyFill="1" applyBorder="1" applyAlignment="1">
      <alignment horizontal="center" vertical="center" wrapText="1"/>
    </xf>
    <xf numFmtId="0" fontId="0" fillId="7" borderId="34" xfId="0" applyFill="1" applyBorder="1"/>
    <xf numFmtId="0" fontId="3" fillId="9" borderId="34" xfId="0" applyFont="1" applyFill="1" applyBorder="1" applyAlignment="1">
      <alignment horizontal="center"/>
    </xf>
    <xf numFmtId="0" fontId="10" fillId="11" borderId="34" xfId="0" applyFont="1" applyFill="1" applyBorder="1" applyAlignment="1">
      <alignment horizontal="left" vertical="center" wrapText="1"/>
    </xf>
    <xf numFmtId="0" fontId="3" fillId="5" borderId="15" xfId="0" applyFont="1" applyFill="1" applyBorder="1"/>
    <xf numFmtId="0" fontId="0" fillId="6" borderId="15" xfId="0" applyFill="1" applyBorder="1" applyAlignment="1">
      <alignment horizontal="center" vertical="center" wrapText="1"/>
    </xf>
    <xf numFmtId="0" fontId="0" fillId="6" borderId="15" xfId="0" applyFill="1" applyBorder="1"/>
    <xf numFmtId="0" fontId="0" fillId="2" borderId="15" xfId="0" applyFill="1" applyBorder="1" applyAlignment="1">
      <alignment horizontal="center" vertical="center" wrapText="1"/>
    </xf>
    <xf numFmtId="0" fontId="0" fillId="2" borderId="15" xfId="0" applyFill="1" applyBorder="1"/>
    <xf numFmtId="0" fontId="10" fillId="12" borderId="15" xfId="0" applyFont="1" applyFill="1" applyBorder="1" applyAlignment="1">
      <alignment horizontal="left" vertical="center" wrapText="1"/>
    </xf>
    <xf numFmtId="0" fontId="0" fillId="9" borderId="15" xfId="0" applyFill="1" applyBorder="1" applyAlignment="1">
      <alignment horizontal="center"/>
    </xf>
    <xf numFmtId="18" fontId="10" fillId="11" borderId="15" xfId="0" applyNumberFormat="1" applyFont="1" applyFill="1" applyBorder="1" applyAlignment="1">
      <alignment horizontal="left" vertical="center" wrapText="1"/>
    </xf>
    <xf numFmtId="0" fontId="3" fillId="6" borderId="15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3" fillId="6" borderId="5" xfId="0" applyFont="1" applyFill="1" applyBorder="1" applyAlignment="1">
      <alignment horizontal="center" vertical="center" wrapText="1"/>
    </xf>
    <xf numFmtId="0" fontId="3" fillId="6" borderId="5" xfId="0" applyFont="1" applyFill="1" applyBorder="1"/>
    <xf numFmtId="0" fontId="3" fillId="5" borderId="5" xfId="0" applyFont="1" applyFill="1" applyBorder="1" applyAlignment="1">
      <alignment horizontal="center" vertical="center" wrapText="1"/>
    </xf>
    <xf numFmtId="49" fontId="3" fillId="5" borderId="5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/>
    <xf numFmtId="0" fontId="0" fillId="7" borderId="5" xfId="0" applyFill="1" applyBorder="1" applyAlignment="1">
      <alignment horizontal="center" vertical="center" wrapText="1"/>
    </xf>
    <xf numFmtId="0" fontId="0" fillId="7" borderId="5" xfId="0" applyFill="1" applyBorder="1"/>
    <xf numFmtId="0" fontId="3" fillId="9" borderId="5" xfId="0" applyFont="1" applyFill="1" applyBorder="1" applyAlignment="1">
      <alignment horizontal="center"/>
    </xf>
    <xf numFmtId="0" fontId="3" fillId="1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49" fontId="3" fillId="14" borderId="4" xfId="0" applyNumberFormat="1" applyFont="1" applyFill="1" applyBorder="1" applyAlignment="1">
      <alignment horizontal="center"/>
    </xf>
    <xf numFmtId="0" fontId="3" fillId="14" borderId="4" xfId="0" applyFont="1" applyFill="1" applyBorder="1" applyAlignment="1">
      <alignment horizontal="center" vertical="center" wrapText="1"/>
    </xf>
    <xf numFmtId="49" fontId="3" fillId="15" borderId="4" xfId="0" applyNumberFormat="1" applyFont="1" applyFill="1" applyBorder="1" applyAlignment="1">
      <alignment horizontal="center"/>
    </xf>
    <xf numFmtId="0" fontId="3" fillId="15" borderId="4" xfId="0" applyFont="1" applyFill="1" applyBorder="1" applyAlignment="1">
      <alignment horizontal="center" vertical="center" wrapText="1"/>
    </xf>
    <xf numFmtId="0" fontId="3" fillId="15" borderId="61" xfId="0" applyFont="1" applyFill="1" applyBorder="1"/>
    <xf numFmtId="49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61" xfId="0" applyFont="1" applyFill="1" applyBorder="1"/>
    <xf numFmtId="49" fontId="3" fillId="16" borderId="0" xfId="0" applyNumberFormat="1" applyFont="1" applyFill="1" applyAlignment="1">
      <alignment horizontal="center"/>
    </xf>
    <xf numFmtId="0" fontId="3" fillId="16" borderId="0" xfId="0" applyFont="1" applyFill="1" applyAlignment="1">
      <alignment horizontal="center" vertical="center" wrapText="1"/>
    </xf>
    <xf numFmtId="0" fontId="3" fillId="16" borderId="61" xfId="0" applyFont="1" applyFill="1" applyBorder="1"/>
    <xf numFmtId="0" fontId="3" fillId="17" borderId="0" xfId="0" applyFont="1" applyFill="1" applyAlignment="1">
      <alignment horizontal="center"/>
    </xf>
    <xf numFmtId="0" fontId="3" fillId="17" borderId="61" xfId="0" applyFont="1" applyFill="1" applyBorder="1" applyAlignment="1">
      <alignment horizontal="center"/>
    </xf>
    <xf numFmtId="166" fontId="0" fillId="0" borderId="0" xfId="0" applyNumberFormat="1"/>
    <xf numFmtId="14" fontId="0" fillId="0" borderId="0" xfId="0" applyNumberFormat="1"/>
    <xf numFmtId="49" fontId="3" fillId="14" borderId="0" xfId="0" applyNumberFormat="1" applyFont="1" applyFill="1" applyAlignment="1">
      <alignment horizontal="center"/>
    </xf>
    <xf numFmtId="0" fontId="3" fillId="14" borderId="0" xfId="0" applyFont="1" applyFill="1" applyAlignment="1">
      <alignment horizontal="center" vertical="center" wrapText="1"/>
    </xf>
    <xf numFmtId="49" fontId="3" fillId="15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16" borderId="0" xfId="0" applyFont="1" applyFill="1"/>
    <xf numFmtId="0" fontId="0" fillId="14" borderId="61" xfId="0" applyFill="1" applyBorder="1"/>
    <xf numFmtId="0" fontId="0" fillId="14" borderId="0" xfId="0" applyFill="1"/>
    <xf numFmtId="15" fontId="3" fillId="0" borderId="0" xfId="0" applyNumberFormat="1" applyFont="1" applyAlignment="1">
      <alignment vertical="center"/>
    </xf>
    <xf numFmtId="2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5" fontId="2" fillId="0" borderId="28" xfId="0" applyNumberFormat="1" applyFont="1" applyBorder="1" applyAlignment="1">
      <alignment horizontal="center"/>
    </xf>
    <xf numFmtId="15" fontId="2" fillId="0" borderId="29" xfId="0" applyNumberFormat="1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15" fontId="2" fillId="0" borderId="30" xfId="0" applyNumberFormat="1" applyFont="1" applyBorder="1" applyAlignment="1">
      <alignment horizontal="center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3" fillId="5" borderId="25" xfId="0" applyFont="1" applyFill="1" applyBorder="1" applyAlignment="1">
      <alignment horizontal="center"/>
    </xf>
    <xf numFmtId="0" fontId="3" fillId="5" borderId="26" xfId="0" applyFont="1" applyFill="1" applyBorder="1" applyAlignment="1">
      <alignment horizontal="center"/>
    </xf>
    <xf numFmtId="0" fontId="3" fillId="5" borderId="27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27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2" fontId="3" fillId="0" borderId="11" xfId="0" applyNumberFormat="1" applyFont="1" applyBorder="1" applyAlignment="1">
      <alignment horizontal="left"/>
    </xf>
    <xf numFmtId="0" fontId="0" fillId="0" borderId="26" xfId="0" applyBorder="1" applyAlignment="1">
      <alignment horizontal="center"/>
    </xf>
    <xf numFmtId="0" fontId="3" fillId="6" borderId="25" xfId="0" applyFont="1" applyFill="1" applyBorder="1" applyAlignment="1">
      <alignment horizontal="center"/>
    </xf>
    <xf numFmtId="0" fontId="3" fillId="6" borderId="26" xfId="0" applyFont="1" applyFill="1" applyBorder="1" applyAlignment="1">
      <alignment horizontal="center"/>
    </xf>
    <xf numFmtId="0" fontId="3" fillId="6" borderId="27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45" xfId="0" applyFill="1" applyBorder="1" applyAlignment="1">
      <alignment horizontal="center"/>
    </xf>
    <xf numFmtId="0" fontId="3" fillId="9" borderId="25" xfId="0" applyFont="1" applyFill="1" applyBorder="1" applyAlignment="1">
      <alignment horizontal="center"/>
    </xf>
    <xf numFmtId="0" fontId="3" fillId="9" borderId="26" xfId="0" applyFont="1" applyFill="1" applyBorder="1" applyAlignment="1">
      <alignment horizontal="center"/>
    </xf>
    <xf numFmtId="0" fontId="3" fillId="9" borderId="27" xfId="0" applyFont="1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12" xfId="0" applyFill="1" applyBorder="1" applyAlignment="1">
      <alignment horizontal="center"/>
    </xf>
  </cellXfs>
  <cellStyles count="331">
    <cellStyle name="Followed Hyperlink" xfId="198" builtinId="9" hidden="1"/>
    <cellStyle name="Followed Hyperlink" xfId="182" builtinId="9" hidden="1"/>
    <cellStyle name="Followed Hyperlink" xfId="166" builtinId="9" hidden="1"/>
    <cellStyle name="Followed Hyperlink" xfId="150" builtinId="9" hidden="1"/>
    <cellStyle name="Followed Hyperlink" xfId="134" builtinId="9" hidden="1"/>
    <cellStyle name="Followed Hyperlink" xfId="118" builtinId="9" hidden="1"/>
    <cellStyle name="Followed Hyperlink" xfId="102" builtinId="9" hidden="1"/>
    <cellStyle name="Followed Hyperlink" xfId="86" builtinId="9" hidden="1"/>
    <cellStyle name="Followed Hyperlink" xfId="70" builtinId="9" hidden="1"/>
    <cellStyle name="Followed Hyperlink" xfId="28" builtinId="9" hidden="1"/>
    <cellStyle name="Followed Hyperlink" xfId="40" builtinId="9" hidden="1"/>
    <cellStyle name="Followed Hyperlink" xfId="50" builtinId="9" hidden="1"/>
    <cellStyle name="Followed Hyperlink" xfId="60" builtinId="9" hidden="1"/>
    <cellStyle name="Followed Hyperlink" xfId="46" builtinId="9" hidden="1"/>
    <cellStyle name="Followed Hyperlink" xfId="10" builtinId="9" hidden="1"/>
    <cellStyle name="Followed Hyperlink" xfId="20" builtinId="9" hidden="1"/>
    <cellStyle name="Followed Hyperlink" xfId="4" builtinId="9" hidden="1"/>
    <cellStyle name="Followed Hyperlink" xfId="8" builtinId="9" hidden="1"/>
    <cellStyle name="Followed Hyperlink" xfId="18" builtinId="9" hidden="1"/>
    <cellStyle name="Followed Hyperlink" xfId="22" builtinId="9" hidden="1"/>
    <cellStyle name="Followed Hyperlink" xfId="54" builtinId="9" hidden="1"/>
    <cellStyle name="Followed Hyperlink" xfId="58" builtinId="9" hidden="1"/>
    <cellStyle name="Followed Hyperlink" xfId="48" builtinId="9" hidden="1"/>
    <cellStyle name="Followed Hyperlink" xfId="36" builtinId="9" hidden="1"/>
    <cellStyle name="Followed Hyperlink" xfId="26" builtinId="9" hidden="1"/>
    <cellStyle name="Followed Hyperlink" xfId="74" builtinId="9" hidden="1"/>
    <cellStyle name="Followed Hyperlink" xfId="90" builtinId="9" hidden="1"/>
    <cellStyle name="Followed Hyperlink" xfId="106" builtinId="9" hidden="1"/>
    <cellStyle name="Followed Hyperlink" xfId="122" builtinId="9" hidden="1"/>
    <cellStyle name="Followed Hyperlink" xfId="138" builtinId="9" hidden="1"/>
    <cellStyle name="Followed Hyperlink" xfId="154" builtinId="9" hidden="1"/>
    <cellStyle name="Followed Hyperlink" xfId="170" builtinId="9" hidden="1"/>
    <cellStyle name="Followed Hyperlink" xfId="186" builtinId="9" hidden="1"/>
    <cellStyle name="Followed Hyperlink" xfId="202" builtinId="9" hidden="1"/>
    <cellStyle name="Followed Hyperlink" xfId="218" builtinId="9" hidden="1"/>
    <cellStyle name="Followed Hyperlink" xfId="234" builtinId="9" hidden="1"/>
    <cellStyle name="Followed Hyperlink" xfId="250" builtinId="9" hidden="1"/>
    <cellStyle name="Followed Hyperlink" xfId="266" builtinId="9" hidden="1"/>
    <cellStyle name="Followed Hyperlink" xfId="282" builtinId="9" hidden="1"/>
    <cellStyle name="Followed Hyperlink" xfId="298" builtinId="9" hidden="1"/>
    <cellStyle name="Followed Hyperlink" xfId="314" builtinId="9" hidden="1"/>
    <cellStyle name="Followed Hyperlink" xfId="330" builtinId="9" hidden="1"/>
    <cellStyle name="Followed Hyperlink" xfId="316" builtinId="9" hidden="1"/>
    <cellStyle name="Followed Hyperlink" xfId="300" builtinId="9" hidden="1"/>
    <cellStyle name="Followed Hyperlink" xfId="284" builtinId="9" hidden="1"/>
    <cellStyle name="Followed Hyperlink" xfId="268" builtinId="9" hidden="1"/>
    <cellStyle name="Followed Hyperlink" xfId="252" builtinId="9" hidden="1"/>
    <cellStyle name="Followed Hyperlink" xfId="236" builtinId="9" hidden="1"/>
    <cellStyle name="Followed Hyperlink" xfId="220" builtinId="9" hidden="1"/>
    <cellStyle name="Followed Hyperlink" xfId="204" builtinId="9" hidden="1"/>
    <cellStyle name="Followed Hyperlink" xfId="112" builtinId="9" hidden="1"/>
    <cellStyle name="Followed Hyperlink" xfId="120" builtinId="9" hidden="1"/>
    <cellStyle name="Followed Hyperlink" xfId="132" builtinId="9" hidden="1"/>
    <cellStyle name="Followed Hyperlink" xfId="144" builtinId="9" hidden="1"/>
    <cellStyle name="Followed Hyperlink" xfId="152" builtinId="9" hidden="1"/>
    <cellStyle name="Followed Hyperlink" xfId="164" builtinId="9" hidden="1"/>
    <cellStyle name="Followed Hyperlink" xfId="176" builtinId="9" hidden="1"/>
    <cellStyle name="Followed Hyperlink" xfId="184" builtinId="9" hidden="1"/>
    <cellStyle name="Followed Hyperlink" xfId="188" builtinId="9" hidden="1"/>
    <cellStyle name="Followed Hyperlink" xfId="156" builtinId="9" hidden="1"/>
    <cellStyle name="Followed Hyperlink" xfId="124" builtinId="9" hidden="1"/>
    <cellStyle name="Followed Hyperlink" xfId="84" builtinId="9" hidden="1"/>
    <cellStyle name="Followed Hyperlink" xfId="96" builtinId="9" hidden="1"/>
    <cellStyle name="Followed Hyperlink" xfId="104" builtinId="9" hidden="1"/>
    <cellStyle name="Followed Hyperlink" xfId="76" builtinId="9" hidden="1"/>
    <cellStyle name="Followed Hyperlink" xfId="72" builtinId="9" hidden="1"/>
    <cellStyle name="Followed Hyperlink" xfId="68" builtinId="9" hidden="1"/>
    <cellStyle name="Followed Hyperlink" xfId="80" builtinId="9" hidden="1"/>
    <cellStyle name="Followed Hyperlink" xfId="92" builtinId="9" hidden="1"/>
    <cellStyle name="Followed Hyperlink" xfId="100" builtinId="9" hidden="1"/>
    <cellStyle name="Followed Hyperlink" xfId="88" builtinId="9" hidden="1"/>
    <cellStyle name="Followed Hyperlink" xfId="108" builtinId="9" hidden="1"/>
    <cellStyle name="Followed Hyperlink" xfId="140" builtinId="9" hidden="1"/>
    <cellStyle name="Followed Hyperlink" xfId="172" builtinId="9" hidden="1"/>
    <cellStyle name="Followed Hyperlink" xfId="192" builtinId="9" hidden="1"/>
    <cellStyle name="Followed Hyperlink" xfId="180" builtinId="9" hidden="1"/>
    <cellStyle name="Followed Hyperlink" xfId="168" builtinId="9" hidden="1"/>
    <cellStyle name="Followed Hyperlink" xfId="160" builtinId="9" hidden="1"/>
    <cellStyle name="Followed Hyperlink" xfId="148" builtinId="9" hidden="1"/>
    <cellStyle name="Followed Hyperlink" xfId="136" builtinId="9" hidden="1"/>
    <cellStyle name="Followed Hyperlink" xfId="128" builtinId="9" hidden="1"/>
    <cellStyle name="Followed Hyperlink" xfId="116" builtinId="9" hidden="1"/>
    <cellStyle name="Followed Hyperlink" xfId="196" builtinId="9" hidden="1"/>
    <cellStyle name="Followed Hyperlink" xfId="212" builtinId="9" hidden="1"/>
    <cellStyle name="Followed Hyperlink" xfId="228" builtinId="9" hidden="1"/>
    <cellStyle name="Followed Hyperlink" xfId="244" builtinId="9" hidden="1"/>
    <cellStyle name="Followed Hyperlink" xfId="260" builtinId="9" hidden="1"/>
    <cellStyle name="Followed Hyperlink" xfId="276" builtinId="9" hidden="1"/>
    <cellStyle name="Followed Hyperlink" xfId="292" builtinId="9" hidden="1"/>
    <cellStyle name="Followed Hyperlink" xfId="308" builtinId="9" hidden="1"/>
    <cellStyle name="Followed Hyperlink" xfId="324" builtinId="9" hidden="1"/>
    <cellStyle name="Followed Hyperlink" xfId="322" builtinId="9" hidden="1"/>
    <cellStyle name="Followed Hyperlink" xfId="306" builtinId="9" hidden="1"/>
    <cellStyle name="Followed Hyperlink" xfId="290" builtinId="9" hidden="1"/>
    <cellStyle name="Followed Hyperlink" xfId="274" builtinId="9" hidden="1"/>
    <cellStyle name="Followed Hyperlink" xfId="258" builtinId="9" hidden="1"/>
    <cellStyle name="Followed Hyperlink" xfId="242" builtinId="9" hidden="1"/>
    <cellStyle name="Followed Hyperlink" xfId="226" builtinId="9" hidden="1"/>
    <cellStyle name="Followed Hyperlink" xfId="210" builtinId="9" hidden="1"/>
    <cellStyle name="Followed Hyperlink" xfId="194" builtinId="9" hidden="1"/>
    <cellStyle name="Followed Hyperlink" xfId="178" builtinId="9" hidden="1"/>
    <cellStyle name="Followed Hyperlink" xfId="162" builtinId="9" hidden="1"/>
    <cellStyle name="Followed Hyperlink" xfId="146" builtinId="9" hidden="1"/>
    <cellStyle name="Followed Hyperlink" xfId="130" builtinId="9" hidden="1"/>
    <cellStyle name="Followed Hyperlink" xfId="114" builtinId="9" hidden="1"/>
    <cellStyle name="Followed Hyperlink" xfId="98" builtinId="9" hidden="1"/>
    <cellStyle name="Followed Hyperlink" xfId="82" builtinId="9" hidden="1"/>
    <cellStyle name="Followed Hyperlink" xfId="66" builtinId="9" hidden="1"/>
    <cellStyle name="Followed Hyperlink" xfId="32" builtinId="9" hidden="1"/>
    <cellStyle name="Followed Hyperlink" xfId="42" builtinId="9" hidden="1"/>
    <cellStyle name="Followed Hyperlink" xfId="52" builtinId="9" hidden="1"/>
    <cellStyle name="Followed Hyperlink" xfId="64" builtinId="9" hidden="1"/>
    <cellStyle name="Followed Hyperlink" xfId="38" builtinId="9" hidden="1"/>
    <cellStyle name="Followed Hyperlink" xfId="12" builtinId="9" hidden="1"/>
    <cellStyle name="Followed Hyperlink" xfId="14" builtinId="9" hidden="1"/>
    <cellStyle name="Followed Hyperlink" xfId="2" builtinId="9" hidden="1"/>
    <cellStyle name="Followed Hyperlink" xfId="6" builtinId="9" hidden="1"/>
    <cellStyle name="Followed Hyperlink" xfId="16" builtinId="9" hidden="1"/>
    <cellStyle name="Followed Hyperlink" xfId="30" builtinId="9" hidden="1"/>
    <cellStyle name="Followed Hyperlink" xfId="62" builtinId="9" hidden="1"/>
    <cellStyle name="Followed Hyperlink" xfId="56" builtinId="9" hidden="1"/>
    <cellStyle name="Followed Hyperlink" xfId="44" builtinId="9" hidden="1"/>
    <cellStyle name="Followed Hyperlink" xfId="34" builtinId="9" hidden="1"/>
    <cellStyle name="Followed Hyperlink" xfId="24" builtinId="9" hidden="1"/>
    <cellStyle name="Followed Hyperlink" xfId="78" builtinId="9" hidden="1"/>
    <cellStyle name="Followed Hyperlink" xfId="94" builtinId="9" hidden="1"/>
    <cellStyle name="Followed Hyperlink" xfId="110" builtinId="9" hidden="1"/>
    <cellStyle name="Followed Hyperlink" xfId="126" builtinId="9" hidden="1"/>
    <cellStyle name="Followed Hyperlink" xfId="142" builtinId="9" hidden="1"/>
    <cellStyle name="Followed Hyperlink" xfId="158" builtinId="9" hidden="1"/>
    <cellStyle name="Followed Hyperlink" xfId="174" builtinId="9" hidden="1"/>
    <cellStyle name="Followed Hyperlink" xfId="190" builtinId="9" hidden="1"/>
    <cellStyle name="Followed Hyperlink" xfId="206" builtinId="9" hidden="1"/>
    <cellStyle name="Followed Hyperlink" xfId="288" builtinId="9" hidden="1"/>
    <cellStyle name="Followed Hyperlink" xfId="296" builtinId="9" hidden="1"/>
    <cellStyle name="Followed Hyperlink" xfId="304" builtinId="9" hidden="1"/>
    <cellStyle name="Followed Hyperlink" xfId="320" builtinId="9" hidden="1"/>
    <cellStyle name="Followed Hyperlink" xfId="328" builtinId="9" hidden="1"/>
    <cellStyle name="Followed Hyperlink" xfId="326" builtinId="9" hidden="1"/>
    <cellStyle name="Followed Hyperlink" xfId="310" builtinId="9" hidden="1"/>
    <cellStyle name="Followed Hyperlink" xfId="302" builtinId="9" hidden="1"/>
    <cellStyle name="Followed Hyperlink" xfId="294" builtinId="9" hidden="1"/>
    <cellStyle name="Followed Hyperlink" xfId="278" builtinId="9" hidden="1"/>
    <cellStyle name="Followed Hyperlink" xfId="270" builtinId="9" hidden="1"/>
    <cellStyle name="Followed Hyperlink" xfId="262" builtinId="9" hidden="1"/>
    <cellStyle name="Followed Hyperlink" xfId="246" builtinId="9" hidden="1"/>
    <cellStyle name="Followed Hyperlink" xfId="238" builtinId="9" hidden="1"/>
    <cellStyle name="Followed Hyperlink" xfId="230" builtinId="9" hidden="1"/>
    <cellStyle name="Followed Hyperlink" xfId="214" builtinId="9" hidden="1"/>
    <cellStyle name="Followed Hyperlink" xfId="222" builtinId="9" hidden="1"/>
    <cellStyle name="Followed Hyperlink" xfId="254" builtinId="9" hidden="1"/>
    <cellStyle name="Followed Hyperlink" xfId="286" builtinId="9" hidden="1"/>
    <cellStyle name="Followed Hyperlink" xfId="318" builtinId="9" hidden="1"/>
    <cellStyle name="Followed Hyperlink" xfId="312" builtinId="9" hidden="1"/>
    <cellStyle name="Followed Hyperlink" xfId="280" builtinId="9" hidden="1"/>
    <cellStyle name="Followed Hyperlink" xfId="232" builtinId="9" hidden="1"/>
    <cellStyle name="Followed Hyperlink" xfId="240" builtinId="9" hidden="1"/>
    <cellStyle name="Followed Hyperlink" xfId="256" builtinId="9" hidden="1"/>
    <cellStyle name="Followed Hyperlink" xfId="264" builtinId="9" hidden="1"/>
    <cellStyle name="Followed Hyperlink" xfId="272" builtinId="9" hidden="1"/>
    <cellStyle name="Followed Hyperlink" xfId="248" builtinId="9" hidden="1"/>
    <cellStyle name="Followed Hyperlink" xfId="216" builtinId="9" hidden="1"/>
    <cellStyle name="Followed Hyperlink" xfId="224" builtinId="9" hidden="1"/>
    <cellStyle name="Followed Hyperlink" xfId="208" builtinId="9" hidden="1"/>
    <cellStyle name="Followed Hyperlink" xfId="200" builtinId="9" hidden="1"/>
    <cellStyle name="Hyperlink" xfId="25" builtinId="8" hidden="1"/>
    <cellStyle name="Hyperlink" xfId="9" builtinId="8" hidden="1"/>
    <cellStyle name="Hyperlink" xfId="11" builtinId="8" hidden="1"/>
    <cellStyle name="Hyperlink" xfId="1" builtinId="8" hidden="1"/>
    <cellStyle name="Hyperlink" xfId="5" builtinId="8" hidden="1"/>
    <cellStyle name="Hyperlink" xfId="7" builtinId="8" hidden="1"/>
    <cellStyle name="Hyperlink" xfId="39" builtinId="8" hidden="1"/>
    <cellStyle name="Hyperlink" xfId="51" builtinId="8" hidden="1"/>
    <cellStyle name="Hyperlink" xfId="43" builtinId="8" hidden="1"/>
    <cellStyle name="Hyperlink" xfId="71" builtinId="8" hidden="1"/>
    <cellStyle name="Hyperlink" xfId="133" builtinId="8" hidden="1"/>
    <cellStyle name="Hyperlink" xfId="125" builtinId="8" hidden="1"/>
    <cellStyle name="Hyperlink" xfId="107" builtinId="8" hidden="1"/>
    <cellStyle name="Hyperlink" xfId="97" builtinId="8" hidden="1"/>
    <cellStyle name="Hyperlink" xfId="89" builtinId="8" hidden="1"/>
    <cellStyle name="Hyperlink" xfId="69" builtinId="8" hidden="1"/>
    <cellStyle name="Hyperlink" xfId="61" builtinId="8" hidden="1"/>
    <cellStyle name="Hyperlink" xfId="151" builtinId="8" hidden="1"/>
    <cellStyle name="Hyperlink" xfId="215" builtinId="8" hidden="1"/>
    <cellStyle name="Hyperlink" xfId="247" builtinId="8" hidden="1"/>
    <cellStyle name="Hyperlink" xfId="279" builtinId="8" hidden="1"/>
    <cellStyle name="Hyperlink" xfId="325" builtinId="8" hidden="1"/>
    <cellStyle name="Hyperlink" xfId="315" builtinId="8" hidden="1"/>
    <cellStyle name="Hyperlink" xfId="213" builtinId="8" hidden="1"/>
    <cellStyle name="Hyperlink" xfId="219" builtinId="8" hidden="1"/>
    <cellStyle name="Hyperlink" xfId="221" builtinId="8" hidden="1"/>
    <cellStyle name="Hyperlink" xfId="225" builtinId="8" hidden="1"/>
    <cellStyle name="Hyperlink" xfId="233" builtinId="8" hidden="1"/>
    <cellStyle name="Hyperlink" xfId="235" builtinId="8" hidden="1"/>
    <cellStyle name="Hyperlink" xfId="237" builtinId="8" hidden="1"/>
    <cellStyle name="Hyperlink" xfId="243" builtinId="8" hidden="1"/>
    <cellStyle name="Hyperlink" xfId="245" builtinId="8" hidden="1"/>
    <cellStyle name="Hyperlink" xfId="249" builtinId="8" hidden="1"/>
    <cellStyle name="Hyperlink" xfId="257" builtinId="8" hidden="1"/>
    <cellStyle name="Hyperlink" xfId="259" builtinId="8" hidden="1"/>
    <cellStyle name="Hyperlink" xfId="261" builtinId="8" hidden="1"/>
    <cellStyle name="Hyperlink" xfId="267" builtinId="8" hidden="1"/>
    <cellStyle name="Hyperlink" xfId="269" builtinId="8" hidden="1"/>
    <cellStyle name="Hyperlink" xfId="275" builtinId="8" hidden="1"/>
    <cellStyle name="Hyperlink" xfId="281" builtinId="8" hidden="1"/>
    <cellStyle name="Hyperlink" xfId="283" builtinId="8" hidden="1"/>
    <cellStyle name="Hyperlink" xfId="285" builtinId="8" hidden="1"/>
    <cellStyle name="Hyperlink" xfId="291" builtinId="8" hidden="1"/>
    <cellStyle name="Hyperlink" xfId="297" builtinId="8" hidden="1"/>
    <cellStyle name="Hyperlink" xfId="299" builtinId="8" hidden="1"/>
    <cellStyle name="Hyperlink" xfId="305" builtinId="8" hidden="1"/>
    <cellStyle name="Hyperlink" xfId="307" builtinId="8" hidden="1"/>
    <cellStyle name="Hyperlink" xfId="309" builtinId="8" hidden="1"/>
    <cellStyle name="Hyperlink" xfId="293" builtinId="8" hidden="1"/>
    <cellStyle name="Hyperlink" xfId="273" builtinId="8" hidden="1"/>
    <cellStyle name="Hyperlink" xfId="251" builtinId="8" hidden="1"/>
    <cellStyle name="Hyperlink" xfId="171" builtinId="8" hidden="1"/>
    <cellStyle name="Hyperlink" xfId="173" builtinId="8" hidden="1"/>
    <cellStyle name="Hyperlink" xfId="177" builtinId="8" hidden="1"/>
    <cellStyle name="Hyperlink" xfId="181" builtinId="8" hidden="1"/>
    <cellStyle name="Hyperlink" xfId="185" builtinId="8" hidden="1"/>
    <cellStyle name="Hyperlink" xfId="189" builtinId="8" hidden="1"/>
    <cellStyle name="Hyperlink" xfId="195" builtinId="8" hidden="1"/>
    <cellStyle name="Hyperlink" xfId="197" builtinId="8" hidden="1"/>
    <cellStyle name="Hyperlink" xfId="201" builtinId="8" hidden="1"/>
    <cellStyle name="Hyperlink" xfId="205" builtinId="8" hidden="1"/>
    <cellStyle name="Hyperlink" xfId="209" builtinId="8" hidden="1"/>
    <cellStyle name="Hyperlink" xfId="211" builtinId="8" hidden="1"/>
    <cellStyle name="Hyperlink" xfId="153" builtinId="8" hidden="1"/>
    <cellStyle name="Hyperlink" xfId="155" builtinId="8" hidden="1"/>
    <cellStyle name="Hyperlink" xfId="157" builtinId="8" hidden="1"/>
    <cellStyle name="Hyperlink" xfId="163" builtinId="8" hidden="1"/>
    <cellStyle name="Hyperlink" xfId="165" builtinId="8" hidden="1"/>
    <cellStyle name="Hyperlink" xfId="169" builtinId="8" hidden="1"/>
    <cellStyle name="Hyperlink" xfId="147" builtinId="8" hidden="1"/>
    <cellStyle name="Hyperlink" xfId="149" builtinId="8" hidden="1"/>
    <cellStyle name="Hyperlink" xfId="139" builtinId="8" hidden="1"/>
    <cellStyle name="Hyperlink" xfId="137" builtinId="8" hidden="1"/>
    <cellStyle name="Hyperlink" xfId="141" builtinId="8" hidden="1"/>
    <cellStyle name="Hyperlink" xfId="145" builtinId="8" hidden="1"/>
    <cellStyle name="Hyperlink" xfId="161" builtinId="8" hidden="1"/>
    <cellStyle name="Hyperlink" xfId="187" builtinId="8" hidden="1"/>
    <cellStyle name="Hyperlink" xfId="203" builtinId="8" hidden="1"/>
    <cellStyle name="Hyperlink" xfId="193" builtinId="8" hidden="1"/>
    <cellStyle name="Hyperlink" xfId="179" builtinId="8" hidden="1"/>
    <cellStyle name="Hyperlink" xfId="229" builtinId="8" hidden="1"/>
    <cellStyle name="Hyperlink" xfId="313" builtinId="8" hidden="1"/>
    <cellStyle name="Hyperlink" xfId="301" builtinId="8" hidden="1"/>
    <cellStyle name="Hyperlink" xfId="289" builtinId="8" hidden="1"/>
    <cellStyle name="Hyperlink" xfId="277" builtinId="8" hidden="1"/>
    <cellStyle name="Hyperlink" xfId="265" builtinId="8" hidden="1"/>
    <cellStyle name="Hyperlink" xfId="253" builtinId="8" hidden="1"/>
    <cellStyle name="Hyperlink" xfId="241" builtinId="8" hidden="1"/>
    <cellStyle name="Hyperlink" xfId="227" builtinId="8" hidden="1"/>
    <cellStyle name="Hyperlink" xfId="217" builtinId="8" hidden="1"/>
    <cellStyle name="Hyperlink" xfId="311" builtinId="8" hidden="1"/>
    <cellStyle name="Hyperlink" xfId="183" builtinId="8" hidden="1"/>
    <cellStyle name="Hyperlink" xfId="79" builtinId="8" hidden="1"/>
    <cellStyle name="Hyperlink" xfId="115" builtinId="8" hidden="1"/>
    <cellStyle name="Hyperlink" xfId="33" builtinId="8" hidden="1"/>
    <cellStyle name="Hyperlink" xfId="19" builtinId="8" hidden="1"/>
    <cellStyle name="Hyperlink" xfId="3" builtinId="8" hidden="1"/>
    <cellStyle name="Hyperlink" xfId="23" builtinId="8" hidden="1"/>
    <cellStyle name="Hyperlink" xfId="77" builtinId="8" hidden="1"/>
    <cellStyle name="Hyperlink" xfId="81" builtinId="8" hidden="1"/>
    <cellStyle name="Hyperlink" xfId="83" builtinId="8" hidden="1"/>
    <cellStyle name="Hyperlink" xfId="85" builtinId="8" hidden="1"/>
    <cellStyle name="Hyperlink" xfId="91" builtinId="8" hidden="1"/>
    <cellStyle name="Hyperlink" xfId="93" builtinId="8" hidden="1"/>
    <cellStyle name="Hyperlink" xfId="99" builtinId="8" hidden="1"/>
    <cellStyle name="Hyperlink" xfId="101" builtinId="8" hidden="1"/>
    <cellStyle name="Hyperlink" xfId="105" builtinId="8" hidden="1"/>
    <cellStyle name="Hyperlink" xfId="109" builtinId="8" hidden="1"/>
    <cellStyle name="Hyperlink" xfId="111" builtinId="8" hidden="1"/>
    <cellStyle name="Hyperlink" xfId="113" builtinId="8" hidden="1"/>
    <cellStyle name="Hyperlink" xfId="117" builtinId="8" hidden="1"/>
    <cellStyle name="Hyperlink" xfId="123" builtinId="8" hidden="1"/>
    <cellStyle name="Hyperlink" xfId="127" builtinId="8" hidden="1"/>
    <cellStyle name="Hyperlink" xfId="129" builtinId="8" hidden="1"/>
    <cellStyle name="Hyperlink" xfId="131" builtinId="8" hidden="1"/>
    <cellStyle name="Hyperlink" xfId="119" builtinId="8" hidden="1"/>
    <cellStyle name="Hyperlink" xfId="103" builtinId="8" hidden="1"/>
    <cellStyle name="Hyperlink" xfId="87" builtinId="8" hidden="1"/>
    <cellStyle name="Hyperlink" xfId="29" builtinId="8" hidden="1"/>
    <cellStyle name="Hyperlink" xfId="31" builtinId="8" hidden="1"/>
    <cellStyle name="Hyperlink" xfId="35" builtinId="8" hidden="1"/>
    <cellStyle name="Hyperlink" xfId="37" builtinId="8" hidden="1"/>
    <cellStyle name="Hyperlink" xfId="41" builtinId="8" hidden="1"/>
    <cellStyle name="Hyperlink" xfId="45" builtinId="8" hidden="1"/>
    <cellStyle name="Hyperlink" xfId="47" builtinId="8" hidden="1"/>
    <cellStyle name="Hyperlink" xfId="53" builtinId="8" hidden="1"/>
    <cellStyle name="Hyperlink" xfId="55" builtinId="8" hidden="1"/>
    <cellStyle name="Hyperlink" xfId="57" builtinId="8" hidden="1"/>
    <cellStyle name="Hyperlink" xfId="13" builtinId="8" hidden="1"/>
    <cellStyle name="Hyperlink" xfId="15" builtinId="8" hidden="1"/>
    <cellStyle name="Hyperlink" xfId="17" builtinId="8" hidden="1"/>
    <cellStyle name="Hyperlink" xfId="21" builtinId="8" hidden="1"/>
    <cellStyle name="Hyperlink" xfId="49" builtinId="8" hidden="1"/>
    <cellStyle name="Hyperlink" xfId="27" builtinId="8" hidden="1"/>
    <cellStyle name="Hyperlink" xfId="121" builtinId="8" hidden="1"/>
    <cellStyle name="Hyperlink" xfId="95" builtinId="8" hidden="1"/>
    <cellStyle name="Hyperlink" xfId="231" builtinId="8" hidden="1"/>
    <cellStyle name="Hyperlink" xfId="223" builtinId="8" hidden="1"/>
    <cellStyle name="Hyperlink" xfId="207" builtinId="8" hidden="1"/>
    <cellStyle name="Hyperlink" xfId="199" builtinId="8" hidden="1"/>
    <cellStyle name="Hyperlink" xfId="191" builtinId="8" hidden="1"/>
    <cellStyle name="Hyperlink" xfId="175" builtinId="8" hidden="1"/>
    <cellStyle name="Hyperlink" xfId="159" builtinId="8" hidden="1"/>
    <cellStyle name="Hyperlink" xfId="143" builtinId="8" hidden="1"/>
    <cellStyle name="Hyperlink" xfId="135" builtinId="8" hidden="1"/>
    <cellStyle name="Hyperlink" xfId="59" builtinId="8" hidden="1"/>
    <cellStyle name="Hyperlink" xfId="63" builtinId="8" hidden="1"/>
    <cellStyle name="Hyperlink" xfId="65" builtinId="8" hidden="1"/>
    <cellStyle name="Hyperlink" xfId="67" builtinId="8" hidden="1"/>
    <cellStyle name="Hyperlink" xfId="73" builtinId="8" hidden="1"/>
    <cellStyle name="Hyperlink" xfId="75" builtinId="8" hidden="1"/>
    <cellStyle name="Hyperlink" xfId="167" builtinId="8" hidden="1"/>
    <cellStyle name="Hyperlink" xfId="303" builtinId="8" hidden="1"/>
    <cellStyle name="Hyperlink" xfId="295" builtinId="8" hidden="1"/>
    <cellStyle name="Hyperlink" xfId="287" builtinId="8" hidden="1"/>
    <cellStyle name="Hyperlink" xfId="271" builtinId="8" hidden="1"/>
    <cellStyle name="Hyperlink" xfId="263" builtinId="8" hidden="1"/>
    <cellStyle name="Hyperlink" xfId="255" builtinId="8" hidden="1"/>
    <cellStyle name="Hyperlink" xfId="239" builtinId="8" hidden="1"/>
    <cellStyle name="Hyperlink" xfId="329" builtinId="8" hidden="1"/>
    <cellStyle name="Hyperlink" xfId="327" builtinId="8" hidden="1"/>
    <cellStyle name="Hyperlink" xfId="319" builtinId="8" hidden="1"/>
    <cellStyle name="Hyperlink" xfId="321" builtinId="8" hidden="1"/>
    <cellStyle name="Hyperlink" xfId="323" builtinId="8" hidden="1"/>
    <cellStyle name="Hyperlink" xfId="317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chartsheet" Target="chartsheets/sheet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Simms Creek Fall</a:t>
            </a:r>
            <a:r>
              <a:rPr lang="en-US" baseline="0"/>
              <a:t> Fish Fence Data 2022</a:t>
            </a:r>
            <a:r>
              <a:rPr lang="en-US"/>
              <a:t>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SimmsRAW!$D$6</c:f>
              <c:strCache>
                <c:ptCount val="1"/>
                <c:pt idx="0">
                  <c:v>Temp (C)</c:v>
                </c:pt>
              </c:strCache>
            </c:strRef>
          </c:tx>
          <c:cat>
            <c:numRef>
              <c:f>SimmsRAW!$A$7:$A$87</c:f>
              <c:numCache>
                <c:formatCode>[$-1009]d\-mmm\-yy;@</c:formatCode>
                <c:ptCount val="81"/>
                <c:pt idx="1">
                  <c:v>44845</c:v>
                </c:pt>
                <c:pt idx="2">
                  <c:v>44846</c:v>
                </c:pt>
                <c:pt idx="3">
                  <c:v>44847</c:v>
                </c:pt>
                <c:pt idx="4">
                  <c:v>44848</c:v>
                </c:pt>
                <c:pt idx="5">
                  <c:v>44849</c:v>
                </c:pt>
                <c:pt idx="6">
                  <c:v>44850</c:v>
                </c:pt>
                <c:pt idx="7">
                  <c:v>44851</c:v>
                </c:pt>
                <c:pt idx="8">
                  <c:v>44852</c:v>
                </c:pt>
                <c:pt idx="9">
                  <c:v>44853</c:v>
                </c:pt>
                <c:pt idx="10">
                  <c:v>44854</c:v>
                </c:pt>
                <c:pt idx="11">
                  <c:v>44855</c:v>
                </c:pt>
                <c:pt idx="12">
                  <c:v>44856</c:v>
                </c:pt>
                <c:pt idx="13">
                  <c:v>44857</c:v>
                </c:pt>
                <c:pt idx="14">
                  <c:v>44858</c:v>
                </c:pt>
                <c:pt idx="15">
                  <c:v>44859</c:v>
                </c:pt>
                <c:pt idx="16">
                  <c:v>44860</c:v>
                </c:pt>
                <c:pt idx="17">
                  <c:v>44861</c:v>
                </c:pt>
                <c:pt idx="18">
                  <c:v>44861</c:v>
                </c:pt>
                <c:pt idx="19">
                  <c:v>44862</c:v>
                </c:pt>
                <c:pt idx="20">
                  <c:v>44862</c:v>
                </c:pt>
                <c:pt idx="21">
                  <c:v>44863</c:v>
                </c:pt>
                <c:pt idx="22">
                  <c:v>44864</c:v>
                </c:pt>
                <c:pt idx="23">
                  <c:v>44864</c:v>
                </c:pt>
                <c:pt idx="24">
                  <c:v>44865</c:v>
                </c:pt>
                <c:pt idx="25">
                  <c:v>44865</c:v>
                </c:pt>
                <c:pt idx="26">
                  <c:v>44866</c:v>
                </c:pt>
                <c:pt idx="27">
                  <c:v>44867</c:v>
                </c:pt>
                <c:pt idx="28">
                  <c:v>44868</c:v>
                </c:pt>
                <c:pt idx="29">
                  <c:v>44868</c:v>
                </c:pt>
                <c:pt idx="30">
                  <c:v>44869</c:v>
                </c:pt>
                <c:pt idx="31">
                  <c:v>44869</c:v>
                </c:pt>
                <c:pt idx="32">
                  <c:v>44869</c:v>
                </c:pt>
                <c:pt idx="33">
                  <c:v>44870</c:v>
                </c:pt>
                <c:pt idx="34">
                  <c:v>44870</c:v>
                </c:pt>
                <c:pt idx="35">
                  <c:v>44871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</c:numCache>
            </c:numRef>
          </c:cat>
          <c:val>
            <c:numRef>
              <c:f>SimmsRAW!$D$7:$D$86</c:f>
              <c:numCache>
                <c:formatCode>0.0</c:formatCode>
                <c:ptCount val="80"/>
                <c:pt idx="1">
                  <c:v>12.5</c:v>
                </c:pt>
                <c:pt idx="2">
                  <c:v>15.6</c:v>
                </c:pt>
                <c:pt idx="3">
                  <c:v>11</c:v>
                </c:pt>
                <c:pt idx="4">
                  <c:v>11.5</c:v>
                </c:pt>
                <c:pt idx="5">
                  <c:v>9</c:v>
                </c:pt>
                <c:pt idx="6">
                  <c:v>10.4</c:v>
                </c:pt>
                <c:pt idx="7">
                  <c:v>7.6</c:v>
                </c:pt>
                <c:pt idx="8">
                  <c:v>10</c:v>
                </c:pt>
                <c:pt idx="9">
                  <c:v>10</c:v>
                </c:pt>
                <c:pt idx="10">
                  <c:v>12.8</c:v>
                </c:pt>
                <c:pt idx="11">
                  <c:v>9.9</c:v>
                </c:pt>
                <c:pt idx="12">
                  <c:v>9</c:v>
                </c:pt>
                <c:pt idx="13">
                  <c:v>5</c:v>
                </c:pt>
                <c:pt idx="14">
                  <c:v>8</c:v>
                </c:pt>
                <c:pt idx="15">
                  <c:v>9</c:v>
                </c:pt>
                <c:pt idx="16">
                  <c:v>3</c:v>
                </c:pt>
                <c:pt idx="17">
                  <c:v>10</c:v>
                </c:pt>
                <c:pt idx="18">
                  <c:v>0</c:v>
                </c:pt>
                <c:pt idx="19">
                  <c:v>20</c:v>
                </c:pt>
                <c:pt idx="20">
                  <c:v>0</c:v>
                </c:pt>
                <c:pt idx="21">
                  <c:v>7</c:v>
                </c:pt>
                <c:pt idx="22">
                  <c:v>10.8</c:v>
                </c:pt>
                <c:pt idx="23">
                  <c:v>0</c:v>
                </c:pt>
                <c:pt idx="24">
                  <c:v>8.1999999999999993</c:v>
                </c:pt>
                <c:pt idx="25">
                  <c:v>0</c:v>
                </c:pt>
                <c:pt idx="26">
                  <c:v>4</c:v>
                </c:pt>
                <c:pt idx="27">
                  <c:v>2</c:v>
                </c:pt>
                <c:pt idx="28">
                  <c:v>4</c:v>
                </c:pt>
                <c:pt idx="29">
                  <c:v>0</c:v>
                </c:pt>
                <c:pt idx="30">
                  <c:v>8</c:v>
                </c:pt>
                <c:pt idx="33">
                  <c:v>0</c:v>
                </c:pt>
                <c:pt idx="34">
                  <c:v>0</c:v>
                </c:pt>
                <c:pt idx="35">
                  <c:v>3.3</c:v>
                </c:pt>
                <c:pt idx="36">
                  <c:v>0</c:v>
                </c:pt>
                <c:pt idx="37">
                  <c:v>5.2</c:v>
                </c:pt>
                <c:pt idx="38">
                  <c:v>-2</c:v>
                </c:pt>
                <c:pt idx="39">
                  <c:v>0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4</c:v>
                </c:pt>
                <c:pt idx="44">
                  <c:v>4.5999999999999996</c:v>
                </c:pt>
                <c:pt idx="45">
                  <c:v>1</c:v>
                </c:pt>
                <c:pt idx="46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5-4A51-9F14-89B2BCA00165}"/>
            </c:ext>
          </c:extLst>
        </c:ser>
        <c:ser>
          <c:idx val="1"/>
          <c:order val="1"/>
          <c:tx>
            <c:strRef>
              <c:f>SimmsRAW!$E$6</c:f>
              <c:strCache>
                <c:ptCount val="1"/>
                <c:pt idx="0">
                  <c:v>Temp (C)</c:v>
                </c:pt>
              </c:strCache>
            </c:strRef>
          </c:tx>
          <c:cat>
            <c:numRef>
              <c:f>SimmsRAW!$A$7:$A$87</c:f>
              <c:numCache>
                <c:formatCode>[$-1009]d\-mmm\-yy;@</c:formatCode>
                <c:ptCount val="81"/>
                <c:pt idx="1">
                  <c:v>44845</c:v>
                </c:pt>
                <c:pt idx="2">
                  <c:v>44846</c:v>
                </c:pt>
                <c:pt idx="3">
                  <c:v>44847</c:v>
                </c:pt>
                <c:pt idx="4">
                  <c:v>44848</c:v>
                </c:pt>
                <c:pt idx="5">
                  <c:v>44849</c:v>
                </c:pt>
                <c:pt idx="6">
                  <c:v>44850</c:v>
                </c:pt>
                <c:pt idx="7">
                  <c:v>44851</c:v>
                </c:pt>
                <c:pt idx="8">
                  <c:v>44852</c:v>
                </c:pt>
                <c:pt idx="9">
                  <c:v>44853</c:v>
                </c:pt>
                <c:pt idx="10">
                  <c:v>44854</c:v>
                </c:pt>
                <c:pt idx="11">
                  <c:v>44855</c:v>
                </c:pt>
                <c:pt idx="12">
                  <c:v>44856</c:v>
                </c:pt>
                <c:pt idx="13">
                  <c:v>44857</c:v>
                </c:pt>
                <c:pt idx="14">
                  <c:v>44858</c:v>
                </c:pt>
                <c:pt idx="15">
                  <c:v>44859</c:v>
                </c:pt>
                <c:pt idx="16">
                  <c:v>44860</c:v>
                </c:pt>
                <c:pt idx="17">
                  <c:v>44861</c:v>
                </c:pt>
                <c:pt idx="18">
                  <c:v>44861</c:v>
                </c:pt>
                <c:pt idx="19">
                  <c:v>44862</c:v>
                </c:pt>
                <c:pt idx="20">
                  <c:v>44862</c:v>
                </c:pt>
                <c:pt idx="21">
                  <c:v>44863</c:v>
                </c:pt>
                <c:pt idx="22">
                  <c:v>44864</c:v>
                </c:pt>
                <c:pt idx="23">
                  <c:v>44864</c:v>
                </c:pt>
                <c:pt idx="24">
                  <c:v>44865</c:v>
                </c:pt>
                <c:pt idx="25">
                  <c:v>44865</c:v>
                </c:pt>
                <c:pt idx="26">
                  <c:v>44866</c:v>
                </c:pt>
                <c:pt idx="27">
                  <c:v>44867</c:v>
                </c:pt>
                <c:pt idx="28">
                  <c:v>44868</c:v>
                </c:pt>
                <c:pt idx="29">
                  <c:v>44868</c:v>
                </c:pt>
                <c:pt idx="30">
                  <c:v>44869</c:v>
                </c:pt>
                <c:pt idx="31">
                  <c:v>44869</c:v>
                </c:pt>
                <c:pt idx="32">
                  <c:v>44869</c:v>
                </c:pt>
                <c:pt idx="33">
                  <c:v>44870</c:v>
                </c:pt>
                <c:pt idx="34">
                  <c:v>44870</c:v>
                </c:pt>
                <c:pt idx="35">
                  <c:v>44871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</c:numCache>
            </c:numRef>
          </c:cat>
          <c:val>
            <c:numRef>
              <c:f>SimmsRAW!$E$7:$E$86</c:f>
              <c:numCache>
                <c:formatCode>0.0</c:formatCode>
                <c:ptCount val="80"/>
                <c:pt idx="1">
                  <c:v>11.5</c:v>
                </c:pt>
                <c:pt idx="2">
                  <c:v>10.5</c:v>
                </c:pt>
                <c:pt idx="3">
                  <c:v>10.7</c:v>
                </c:pt>
                <c:pt idx="4">
                  <c:v>10.8</c:v>
                </c:pt>
                <c:pt idx="5">
                  <c:v>11.2</c:v>
                </c:pt>
                <c:pt idx="6">
                  <c:v>10.7</c:v>
                </c:pt>
                <c:pt idx="7">
                  <c:v>9.5</c:v>
                </c:pt>
                <c:pt idx="8">
                  <c:v>12.7</c:v>
                </c:pt>
                <c:pt idx="9">
                  <c:v>10.3</c:v>
                </c:pt>
                <c:pt idx="10">
                  <c:v>11.9</c:v>
                </c:pt>
                <c:pt idx="11">
                  <c:v>10.7</c:v>
                </c:pt>
                <c:pt idx="12">
                  <c:v>9.6</c:v>
                </c:pt>
                <c:pt idx="13">
                  <c:v>10.7</c:v>
                </c:pt>
                <c:pt idx="14">
                  <c:v>9.6999999999999993</c:v>
                </c:pt>
                <c:pt idx="15">
                  <c:v>10.5</c:v>
                </c:pt>
                <c:pt idx="16">
                  <c:v>6.6</c:v>
                </c:pt>
                <c:pt idx="17">
                  <c:v>11.2</c:v>
                </c:pt>
                <c:pt idx="18">
                  <c:v>0</c:v>
                </c:pt>
                <c:pt idx="19">
                  <c:v>8.6</c:v>
                </c:pt>
                <c:pt idx="20">
                  <c:v>0</c:v>
                </c:pt>
                <c:pt idx="21">
                  <c:v>9</c:v>
                </c:pt>
                <c:pt idx="22">
                  <c:v>11.1</c:v>
                </c:pt>
                <c:pt idx="23">
                  <c:v>0</c:v>
                </c:pt>
                <c:pt idx="24">
                  <c:v>10.1</c:v>
                </c:pt>
                <c:pt idx="25">
                  <c:v>0</c:v>
                </c:pt>
                <c:pt idx="26">
                  <c:v>9.3000000000000007</c:v>
                </c:pt>
                <c:pt idx="27">
                  <c:v>6.1</c:v>
                </c:pt>
                <c:pt idx="28">
                  <c:v>6.3</c:v>
                </c:pt>
                <c:pt idx="29">
                  <c:v>0</c:v>
                </c:pt>
                <c:pt idx="30">
                  <c:v>6.8</c:v>
                </c:pt>
                <c:pt idx="33">
                  <c:v>6.5</c:v>
                </c:pt>
                <c:pt idx="34">
                  <c:v>0</c:v>
                </c:pt>
                <c:pt idx="35">
                  <c:v>3.9</c:v>
                </c:pt>
                <c:pt idx="36">
                  <c:v>0</c:v>
                </c:pt>
                <c:pt idx="37">
                  <c:v>5.4</c:v>
                </c:pt>
                <c:pt idx="38">
                  <c:v>5.3</c:v>
                </c:pt>
                <c:pt idx="39">
                  <c:v>4.9000000000000004</c:v>
                </c:pt>
                <c:pt idx="40">
                  <c:v>5</c:v>
                </c:pt>
                <c:pt idx="41">
                  <c:v>6.7</c:v>
                </c:pt>
                <c:pt idx="42">
                  <c:v>6</c:v>
                </c:pt>
                <c:pt idx="43">
                  <c:v>6</c:v>
                </c:pt>
                <c:pt idx="44">
                  <c:v>6.2</c:v>
                </c:pt>
                <c:pt idx="45">
                  <c:v>5.7</c:v>
                </c:pt>
                <c:pt idx="46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E5-4A51-9F14-89B2BCA00165}"/>
            </c:ext>
          </c:extLst>
        </c:ser>
        <c:ser>
          <c:idx val="2"/>
          <c:order val="2"/>
          <c:tx>
            <c:strRef>
              <c:f>SimmsRAW!$F$6</c:f>
              <c:strCache>
                <c:ptCount val="1"/>
                <c:pt idx="0">
                  <c:v>pH</c:v>
                </c:pt>
              </c:strCache>
            </c:strRef>
          </c:tx>
          <c:cat>
            <c:numRef>
              <c:f>SimmsRAW!$A$7:$A$87</c:f>
              <c:numCache>
                <c:formatCode>[$-1009]d\-mmm\-yy;@</c:formatCode>
                <c:ptCount val="81"/>
                <c:pt idx="1">
                  <c:v>44845</c:v>
                </c:pt>
                <c:pt idx="2">
                  <c:v>44846</c:v>
                </c:pt>
                <c:pt idx="3">
                  <c:v>44847</c:v>
                </c:pt>
                <c:pt idx="4">
                  <c:v>44848</c:v>
                </c:pt>
                <c:pt idx="5">
                  <c:v>44849</c:v>
                </c:pt>
                <c:pt idx="6">
                  <c:v>44850</c:v>
                </c:pt>
                <c:pt idx="7">
                  <c:v>44851</c:v>
                </c:pt>
                <c:pt idx="8">
                  <c:v>44852</c:v>
                </c:pt>
                <c:pt idx="9">
                  <c:v>44853</c:v>
                </c:pt>
                <c:pt idx="10">
                  <c:v>44854</c:v>
                </c:pt>
                <c:pt idx="11">
                  <c:v>44855</c:v>
                </c:pt>
                <c:pt idx="12">
                  <c:v>44856</c:v>
                </c:pt>
                <c:pt idx="13">
                  <c:v>44857</c:v>
                </c:pt>
                <c:pt idx="14">
                  <c:v>44858</c:v>
                </c:pt>
                <c:pt idx="15">
                  <c:v>44859</c:v>
                </c:pt>
                <c:pt idx="16">
                  <c:v>44860</c:v>
                </c:pt>
                <c:pt idx="17">
                  <c:v>44861</c:v>
                </c:pt>
                <c:pt idx="18">
                  <c:v>44861</c:v>
                </c:pt>
                <c:pt idx="19">
                  <c:v>44862</c:v>
                </c:pt>
                <c:pt idx="20">
                  <c:v>44862</c:v>
                </c:pt>
                <c:pt idx="21">
                  <c:v>44863</c:v>
                </c:pt>
                <c:pt idx="22">
                  <c:v>44864</c:v>
                </c:pt>
                <c:pt idx="23">
                  <c:v>44864</c:v>
                </c:pt>
                <c:pt idx="24">
                  <c:v>44865</c:v>
                </c:pt>
                <c:pt idx="25">
                  <c:v>44865</c:v>
                </c:pt>
                <c:pt idx="26">
                  <c:v>44866</c:v>
                </c:pt>
                <c:pt idx="27">
                  <c:v>44867</c:v>
                </c:pt>
                <c:pt idx="28">
                  <c:v>44868</c:v>
                </c:pt>
                <c:pt idx="29">
                  <c:v>44868</c:v>
                </c:pt>
                <c:pt idx="30">
                  <c:v>44869</c:v>
                </c:pt>
                <c:pt idx="31">
                  <c:v>44869</c:v>
                </c:pt>
                <c:pt idx="32">
                  <c:v>44869</c:v>
                </c:pt>
                <c:pt idx="33">
                  <c:v>44870</c:v>
                </c:pt>
                <c:pt idx="34">
                  <c:v>44870</c:v>
                </c:pt>
                <c:pt idx="35">
                  <c:v>44871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</c:numCache>
            </c:numRef>
          </c:cat>
          <c:val>
            <c:numRef>
              <c:f>SimmsRAW!$F$7:$F$86</c:f>
              <c:numCache>
                <c:formatCode>0.0</c:formatCode>
                <c:ptCount val="80"/>
                <c:pt idx="1">
                  <c:v>7.46</c:v>
                </c:pt>
                <c:pt idx="2">
                  <c:v>7.74</c:v>
                </c:pt>
                <c:pt idx="3">
                  <c:v>8.02</c:v>
                </c:pt>
                <c:pt idx="4">
                  <c:v>8.07</c:v>
                </c:pt>
                <c:pt idx="5">
                  <c:v>8.08</c:v>
                </c:pt>
                <c:pt idx="6">
                  <c:v>8.14</c:v>
                </c:pt>
                <c:pt idx="7">
                  <c:v>8.08</c:v>
                </c:pt>
                <c:pt idx="8">
                  <c:v>7.71</c:v>
                </c:pt>
                <c:pt idx="9">
                  <c:v>7.83</c:v>
                </c:pt>
                <c:pt idx="10">
                  <c:v>7.9</c:v>
                </c:pt>
                <c:pt idx="11">
                  <c:v>7.94</c:v>
                </c:pt>
                <c:pt idx="12">
                  <c:v>7.96</c:v>
                </c:pt>
                <c:pt idx="13">
                  <c:v>7.97</c:v>
                </c:pt>
                <c:pt idx="14">
                  <c:v>7.92</c:v>
                </c:pt>
                <c:pt idx="15">
                  <c:v>7.73</c:v>
                </c:pt>
                <c:pt idx="16">
                  <c:v>7.86</c:v>
                </c:pt>
                <c:pt idx="17">
                  <c:v>7.82</c:v>
                </c:pt>
                <c:pt idx="18">
                  <c:v>0</c:v>
                </c:pt>
                <c:pt idx="19">
                  <c:v>7.37</c:v>
                </c:pt>
                <c:pt idx="20">
                  <c:v>0</c:v>
                </c:pt>
                <c:pt idx="21">
                  <c:v>7.63</c:v>
                </c:pt>
                <c:pt idx="22">
                  <c:v>7.6</c:v>
                </c:pt>
                <c:pt idx="23">
                  <c:v>0</c:v>
                </c:pt>
                <c:pt idx="24">
                  <c:v>7.61</c:v>
                </c:pt>
                <c:pt idx="25">
                  <c:v>0</c:v>
                </c:pt>
                <c:pt idx="26">
                  <c:v>7.71</c:v>
                </c:pt>
                <c:pt idx="27">
                  <c:v>7.84</c:v>
                </c:pt>
                <c:pt idx="28">
                  <c:v>7.9</c:v>
                </c:pt>
                <c:pt idx="29">
                  <c:v>0</c:v>
                </c:pt>
                <c:pt idx="30">
                  <c:v>7.49</c:v>
                </c:pt>
                <c:pt idx="33">
                  <c:v>7.77</c:v>
                </c:pt>
                <c:pt idx="34">
                  <c:v>0</c:v>
                </c:pt>
                <c:pt idx="35">
                  <c:v>7.38</c:v>
                </c:pt>
                <c:pt idx="36">
                  <c:v>0</c:v>
                </c:pt>
                <c:pt idx="37">
                  <c:v>7.64</c:v>
                </c:pt>
                <c:pt idx="38">
                  <c:v>7.66</c:v>
                </c:pt>
                <c:pt idx="39">
                  <c:v>7.76</c:v>
                </c:pt>
                <c:pt idx="40">
                  <c:v>7.8</c:v>
                </c:pt>
                <c:pt idx="41">
                  <c:v>7.57</c:v>
                </c:pt>
                <c:pt idx="42">
                  <c:v>7.8</c:v>
                </c:pt>
                <c:pt idx="43">
                  <c:v>7.7</c:v>
                </c:pt>
                <c:pt idx="44">
                  <c:v>7.95</c:v>
                </c:pt>
                <c:pt idx="45">
                  <c:v>7.79</c:v>
                </c:pt>
                <c:pt idx="46">
                  <c:v>8.1300000000000008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E5-4A51-9F14-89B2BCA00165}"/>
            </c:ext>
          </c:extLst>
        </c:ser>
        <c:ser>
          <c:idx val="3"/>
          <c:order val="3"/>
          <c:tx>
            <c:strRef>
              <c:f>SimmsRAW!$G$6</c:f>
              <c:strCache>
                <c:ptCount val="1"/>
                <c:pt idx="0">
                  <c:v>DO (%)</c:v>
                </c:pt>
              </c:strCache>
            </c:strRef>
          </c:tx>
          <c:cat>
            <c:numRef>
              <c:f>SimmsRAW!$A$7:$A$87</c:f>
              <c:numCache>
                <c:formatCode>[$-1009]d\-mmm\-yy;@</c:formatCode>
                <c:ptCount val="81"/>
                <c:pt idx="1">
                  <c:v>44845</c:v>
                </c:pt>
                <c:pt idx="2">
                  <c:v>44846</c:v>
                </c:pt>
                <c:pt idx="3">
                  <c:v>44847</c:v>
                </c:pt>
                <c:pt idx="4">
                  <c:v>44848</c:v>
                </c:pt>
                <c:pt idx="5">
                  <c:v>44849</c:v>
                </c:pt>
                <c:pt idx="6">
                  <c:v>44850</c:v>
                </c:pt>
                <c:pt idx="7">
                  <c:v>44851</c:v>
                </c:pt>
                <c:pt idx="8">
                  <c:v>44852</c:v>
                </c:pt>
                <c:pt idx="9">
                  <c:v>44853</c:v>
                </c:pt>
                <c:pt idx="10">
                  <c:v>44854</c:v>
                </c:pt>
                <c:pt idx="11">
                  <c:v>44855</c:v>
                </c:pt>
                <c:pt idx="12">
                  <c:v>44856</c:v>
                </c:pt>
                <c:pt idx="13">
                  <c:v>44857</c:v>
                </c:pt>
                <c:pt idx="14">
                  <c:v>44858</c:v>
                </c:pt>
                <c:pt idx="15">
                  <c:v>44859</c:v>
                </c:pt>
                <c:pt idx="16">
                  <c:v>44860</c:v>
                </c:pt>
                <c:pt idx="17">
                  <c:v>44861</c:v>
                </c:pt>
                <c:pt idx="18">
                  <c:v>44861</c:v>
                </c:pt>
                <c:pt idx="19">
                  <c:v>44862</c:v>
                </c:pt>
                <c:pt idx="20">
                  <c:v>44862</c:v>
                </c:pt>
                <c:pt idx="21">
                  <c:v>44863</c:v>
                </c:pt>
                <c:pt idx="22">
                  <c:v>44864</c:v>
                </c:pt>
                <c:pt idx="23">
                  <c:v>44864</c:v>
                </c:pt>
                <c:pt idx="24">
                  <c:v>44865</c:v>
                </c:pt>
                <c:pt idx="25">
                  <c:v>44865</c:v>
                </c:pt>
                <c:pt idx="26">
                  <c:v>44866</c:v>
                </c:pt>
                <c:pt idx="27">
                  <c:v>44867</c:v>
                </c:pt>
                <c:pt idx="28">
                  <c:v>44868</c:v>
                </c:pt>
                <c:pt idx="29">
                  <c:v>44868</c:v>
                </c:pt>
                <c:pt idx="30">
                  <c:v>44869</c:v>
                </c:pt>
                <c:pt idx="31">
                  <c:v>44869</c:v>
                </c:pt>
                <c:pt idx="32">
                  <c:v>44869</c:v>
                </c:pt>
                <c:pt idx="33">
                  <c:v>44870</c:v>
                </c:pt>
                <c:pt idx="34">
                  <c:v>44870</c:v>
                </c:pt>
                <c:pt idx="35">
                  <c:v>44871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</c:numCache>
            </c:numRef>
          </c:cat>
          <c:val>
            <c:numRef>
              <c:f>SimmsRAW!$G$7:$G$86</c:f>
              <c:numCache>
                <c:formatCode>0.0</c:formatCode>
                <c:ptCount val="80"/>
                <c:pt idx="1">
                  <c:v>0</c:v>
                </c:pt>
                <c:pt idx="2">
                  <c:v>87.1</c:v>
                </c:pt>
                <c:pt idx="3">
                  <c:v>87.3</c:v>
                </c:pt>
                <c:pt idx="4">
                  <c:v>79.3</c:v>
                </c:pt>
                <c:pt idx="5">
                  <c:v>84.2</c:v>
                </c:pt>
                <c:pt idx="6">
                  <c:v>84.9</c:v>
                </c:pt>
                <c:pt idx="7">
                  <c:v>84.42</c:v>
                </c:pt>
                <c:pt idx="8">
                  <c:v>10.1</c:v>
                </c:pt>
                <c:pt idx="9">
                  <c:v>91.8</c:v>
                </c:pt>
                <c:pt idx="10">
                  <c:v>91.2</c:v>
                </c:pt>
                <c:pt idx="11">
                  <c:v>89.7</c:v>
                </c:pt>
                <c:pt idx="12">
                  <c:v>89</c:v>
                </c:pt>
                <c:pt idx="13">
                  <c:v>94.6</c:v>
                </c:pt>
                <c:pt idx="14">
                  <c:v>88</c:v>
                </c:pt>
                <c:pt idx="15">
                  <c:v>88.3</c:v>
                </c:pt>
                <c:pt idx="16">
                  <c:v>92.1</c:v>
                </c:pt>
                <c:pt idx="17">
                  <c:v>88.1</c:v>
                </c:pt>
                <c:pt idx="18">
                  <c:v>0</c:v>
                </c:pt>
                <c:pt idx="19">
                  <c:v>83.9</c:v>
                </c:pt>
                <c:pt idx="20">
                  <c:v>0</c:v>
                </c:pt>
                <c:pt idx="21">
                  <c:v>87.3</c:v>
                </c:pt>
                <c:pt idx="22">
                  <c:v>87.6</c:v>
                </c:pt>
                <c:pt idx="23">
                  <c:v>0</c:v>
                </c:pt>
                <c:pt idx="24">
                  <c:v>87.9</c:v>
                </c:pt>
                <c:pt idx="25">
                  <c:v>0</c:v>
                </c:pt>
                <c:pt idx="26">
                  <c:v>92.2</c:v>
                </c:pt>
                <c:pt idx="27">
                  <c:v>88.1</c:v>
                </c:pt>
                <c:pt idx="28">
                  <c:v>89.4</c:v>
                </c:pt>
                <c:pt idx="29">
                  <c:v>0</c:v>
                </c:pt>
                <c:pt idx="30">
                  <c:v>94.7</c:v>
                </c:pt>
                <c:pt idx="33">
                  <c:v>87.7</c:v>
                </c:pt>
                <c:pt idx="34">
                  <c:v>0</c:v>
                </c:pt>
                <c:pt idx="35">
                  <c:v>92.5</c:v>
                </c:pt>
                <c:pt idx="36">
                  <c:v>0</c:v>
                </c:pt>
                <c:pt idx="37">
                  <c:v>96.3</c:v>
                </c:pt>
                <c:pt idx="38">
                  <c:v>98.6</c:v>
                </c:pt>
                <c:pt idx="39">
                  <c:v>98.9</c:v>
                </c:pt>
                <c:pt idx="40">
                  <c:v>97.5</c:v>
                </c:pt>
                <c:pt idx="41">
                  <c:v>96.7</c:v>
                </c:pt>
                <c:pt idx="42">
                  <c:v>96.8</c:v>
                </c:pt>
                <c:pt idx="43">
                  <c:v>97.4</c:v>
                </c:pt>
                <c:pt idx="44">
                  <c:v>90.6</c:v>
                </c:pt>
                <c:pt idx="45">
                  <c:v>94.5</c:v>
                </c:pt>
                <c:pt idx="46">
                  <c:v>95.8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E5-4A51-9F14-89B2BCA00165}"/>
            </c:ext>
          </c:extLst>
        </c:ser>
        <c:ser>
          <c:idx val="4"/>
          <c:order val="4"/>
          <c:tx>
            <c:strRef>
              <c:f>SimmsRAW!$H$6</c:f>
              <c:strCache>
                <c:ptCount val="1"/>
                <c:pt idx="0">
                  <c:v>TDS (ppm)</c:v>
                </c:pt>
              </c:strCache>
            </c:strRef>
          </c:tx>
          <c:cat>
            <c:numRef>
              <c:f>SimmsRAW!$A$7:$A$87</c:f>
              <c:numCache>
                <c:formatCode>[$-1009]d\-mmm\-yy;@</c:formatCode>
                <c:ptCount val="81"/>
                <c:pt idx="1">
                  <c:v>44845</c:v>
                </c:pt>
                <c:pt idx="2">
                  <c:v>44846</c:v>
                </c:pt>
                <c:pt idx="3">
                  <c:v>44847</c:v>
                </c:pt>
                <c:pt idx="4">
                  <c:v>44848</c:v>
                </c:pt>
                <c:pt idx="5">
                  <c:v>44849</c:v>
                </c:pt>
                <c:pt idx="6">
                  <c:v>44850</c:v>
                </c:pt>
                <c:pt idx="7">
                  <c:v>44851</c:v>
                </c:pt>
                <c:pt idx="8">
                  <c:v>44852</c:v>
                </c:pt>
                <c:pt idx="9">
                  <c:v>44853</c:v>
                </c:pt>
                <c:pt idx="10">
                  <c:v>44854</c:v>
                </c:pt>
                <c:pt idx="11">
                  <c:v>44855</c:v>
                </c:pt>
                <c:pt idx="12">
                  <c:v>44856</c:v>
                </c:pt>
                <c:pt idx="13">
                  <c:v>44857</c:v>
                </c:pt>
                <c:pt idx="14">
                  <c:v>44858</c:v>
                </c:pt>
                <c:pt idx="15">
                  <c:v>44859</c:v>
                </c:pt>
                <c:pt idx="16">
                  <c:v>44860</c:v>
                </c:pt>
                <c:pt idx="17">
                  <c:v>44861</c:v>
                </c:pt>
                <c:pt idx="18">
                  <c:v>44861</c:v>
                </c:pt>
                <c:pt idx="19">
                  <c:v>44862</c:v>
                </c:pt>
                <c:pt idx="20">
                  <c:v>44862</c:v>
                </c:pt>
                <c:pt idx="21">
                  <c:v>44863</c:v>
                </c:pt>
                <c:pt idx="22">
                  <c:v>44864</c:v>
                </c:pt>
                <c:pt idx="23">
                  <c:v>44864</c:v>
                </c:pt>
                <c:pt idx="24">
                  <c:v>44865</c:v>
                </c:pt>
                <c:pt idx="25">
                  <c:v>44865</c:v>
                </c:pt>
                <c:pt idx="26">
                  <c:v>44866</c:v>
                </c:pt>
                <c:pt idx="27">
                  <c:v>44867</c:v>
                </c:pt>
                <c:pt idx="28">
                  <c:v>44868</c:v>
                </c:pt>
                <c:pt idx="29">
                  <c:v>44868</c:v>
                </c:pt>
                <c:pt idx="30">
                  <c:v>44869</c:v>
                </c:pt>
                <c:pt idx="31">
                  <c:v>44869</c:v>
                </c:pt>
                <c:pt idx="32">
                  <c:v>44869</c:v>
                </c:pt>
                <c:pt idx="33">
                  <c:v>44870</c:v>
                </c:pt>
                <c:pt idx="34">
                  <c:v>44870</c:v>
                </c:pt>
                <c:pt idx="35">
                  <c:v>44871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</c:numCache>
            </c:numRef>
          </c:cat>
          <c:val>
            <c:numRef>
              <c:f>SimmsRAW!$H$7:$H$86</c:f>
              <c:numCache>
                <c:formatCode>0</c:formatCode>
                <c:ptCount val="80"/>
                <c:pt idx="1">
                  <c:v>174</c:v>
                </c:pt>
                <c:pt idx="2">
                  <c:v>169</c:v>
                </c:pt>
                <c:pt idx="3">
                  <c:v>170</c:v>
                </c:pt>
                <c:pt idx="4">
                  <c:v>200</c:v>
                </c:pt>
                <c:pt idx="5">
                  <c:v>199</c:v>
                </c:pt>
                <c:pt idx="6">
                  <c:v>200</c:v>
                </c:pt>
                <c:pt idx="7">
                  <c:v>182</c:v>
                </c:pt>
                <c:pt idx="8">
                  <c:v>188</c:v>
                </c:pt>
                <c:pt idx="9">
                  <c:v>198</c:v>
                </c:pt>
                <c:pt idx="10">
                  <c:v>198</c:v>
                </c:pt>
                <c:pt idx="11">
                  <c:v>199</c:v>
                </c:pt>
                <c:pt idx="12">
                  <c:v>198</c:v>
                </c:pt>
                <c:pt idx="13">
                  <c:v>200</c:v>
                </c:pt>
                <c:pt idx="14">
                  <c:v>196</c:v>
                </c:pt>
                <c:pt idx="15">
                  <c:v>183</c:v>
                </c:pt>
                <c:pt idx="16">
                  <c:v>187</c:v>
                </c:pt>
                <c:pt idx="17">
                  <c:v>182</c:v>
                </c:pt>
                <c:pt idx="18" formatCode="0.0">
                  <c:v>0</c:v>
                </c:pt>
                <c:pt idx="19">
                  <c:v>158</c:v>
                </c:pt>
                <c:pt idx="20">
                  <c:v>0</c:v>
                </c:pt>
                <c:pt idx="21">
                  <c:v>171</c:v>
                </c:pt>
                <c:pt idx="22">
                  <c:v>143</c:v>
                </c:pt>
                <c:pt idx="23">
                  <c:v>0</c:v>
                </c:pt>
                <c:pt idx="24">
                  <c:v>148</c:v>
                </c:pt>
                <c:pt idx="25">
                  <c:v>0</c:v>
                </c:pt>
                <c:pt idx="26">
                  <c:v>171</c:v>
                </c:pt>
                <c:pt idx="27">
                  <c:v>180</c:v>
                </c:pt>
                <c:pt idx="28">
                  <c:v>190</c:v>
                </c:pt>
                <c:pt idx="29">
                  <c:v>0</c:v>
                </c:pt>
                <c:pt idx="30">
                  <c:v>83.9</c:v>
                </c:pt>
                <c:pt idx="33">
                  <c:v>13.3</c:v>
                </c:pt>
                <c:pt idx="34">
                  <c:v>0</c:v>
                </c:pt>
                <c:pt idx="35">
                  <c:v>11.8</c:v>
                </c:pt>
                <c:pt idx="36">
                  <c:v>0</c:v>
                </c:pt>
                <c:pt idx="37">
                  <c:v>11.6</c:v>
                </c:pt>
                <c:pt idx="38">
                  <c:v>1.71</c:v>
                </c:pt>
                <c:pt idx="39">
                  <c:v>1.87</c:v>
                </c:pt>
                <c:pt idx="40">
                  <c:v>2.2799999999999998</c:v>
                </c:pt>
                <c:pt idx="41">
                  <c:v>2.0299999999999998</c:v>
                </c:pt>
                <c:pt idx="42">
                  <c:v>1.74</c:v>
                </c:pt>
                <c:pt idx="43">
                  <c:v>174</c:v>
                </c:pt>
                <c:pt idx="44">
                  <c:v>1.81</c:v>
                </c:pt>
                <c:pt idx="45">
                  <c:v>1.83</c:v>
                </c:pt>
                <c:pt idx="46">
                  <c:v>1.87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E5-4A51-9F14-89B2BCA00165}"/>
            </c:ext>
          </c:extLst>
        </c:ser>
        <c:ser>
          <c:idx val="5"/>
          <c:order val="5"/>
          <c:tx>
            <c:strRef>
              <c:f>SimmsRAW!$I$6</c:f>
              <c:strCache>
                <c:ptCount val="1"/>
                <c:pt idx="0">
                  <c:v>Gauge (m)</c:v>
                </c:pt>
              </c:strCache>
            </c:strRef>
          </c:tx>
          <c:cat>
            <c:numRef>
              <c:f>SimmsRAW!$A$7:$A$87</c:f>
              <c:numCache>
                <c:formatCode>[$-1009]d\-mmm\-yy;@</c:formatCode>
                <c:ptCount val="81"/>
                <c:pt idx="1">
                  <c:v>44845</c:v>
                </c:pt>
                <c:pt idx="2">
                  <c:v>44846</c:v>
                </c:pt>
                <c:pt idx="3">
                  <c:v>44847</c:v>
                </c:pt>
                <c:pt idx="4">
                  <c:v>44848</c:v>
                </c:pt>
                <c:pt idx="5">
                  <c:v>44849</c:v>
                </c:pt>
                <c:pt idx="6">
                  <c:v>44850</c:v>
                </c:pt>
                <c:pt idx="7">
                  <c:v>44851</c:v>
                </c:pt>
                <c:pt idx="8">
                  <c:v>44852</c:v>
                </c:pt>
                <c:pt idx="9">
                  <c:v>44853</c:v>
                </c:pt>
                <c:pt idx="10">
                  <c:v>44854</c:v>
                </c:pt>
                <c:pt idx="11">
                  <c:v>44855</c:v>
                </c:pt>
                <c:pt idx="12">
                  <c:v>44856</c:v>
                </c:pt>
                <c:pt idx="13">
                  <c:v>44857</c:v>
                </c:pt>
                <c:pt idx="14">
                  <c:v>44858</c:v>
                </c:pt>
                <c:pt idx="15">
                  <c:v>44859</c:v>
                </c:pt>
                <c:pt idx="16">
                  <c:v>44860</c:v>
                </c:pt>
                <c:pt idx="17">
                  <c:v>44861</c:v>
                </c:pt>
                <c:pt idx="18">
                  <c:v>44861</c:v>
                </c:pt>
                <c:pt idx="19">
                  <c:v>44862</c:v>
                </c:pt>
                <c:pt idx="20">
                  <c:v>44862</c:v>
                </c:pt>
                <c:pt idx="21">
                  <c:v>44863</c:v>
                </c:pt>
                <c:pt idx="22">
                  <c:v>44864</c:v>
                </c:pt>
                <c:pt idx="23">
                  <c:v>44864</c:v>
                </c:pt>
                <c:pt idx="24">
                  <c:v>44865</c:v>
                </c:pt>
                <c:pt idx="25">
                  <c:v>44865</c:v>
                </c:pt>
                <c:pt idx="26">
                  <c:v>44866</c:v>
                </c:pt>
                <c:pt idx="27">
                  <c:v>44867</c:v>
                </c:pt>
                <c:pt idx="28">
                  <c:v>44868</c:v>
                </c:pt>
                <c:pt idx="29">
                  <c:v>44868</c:v>
                </c:pt>
                <c:pt idx="30">
                  <c:v>44869</c:v>
                </c:pt>
                <c:pt idx="31">
                  <c:v>44869</c:v>
                </c:pt>
                <c:pt idx="32">
                  <c:v>44869</c:v>
                </c:pt>
                <c:pt idx="33">
                  <c:v>44870</c:v>
                </c:pt>
                <c:pt idx="34">
                  <c:v>44870</c:v>
                </c:pt>
                <c:pt idx="35">
                  <c:v>44871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</c:numCache>
            </c:numRef>
          </c:cat>
          <c:val>
            <c:numRef>
              <c:f>SimmsRAW!$I$7:$I$86</c:f>
              <c:numCache>
                <c:formatCode>#,##0.00</c:formatCode>
                <c:ptCount val="80"/>
                <c:pt idx="1">
                  <c:v>0.1</c:v>
                </c:pt>
                <c:pt idx="2">
                  <c:v>0.1</c:v>
                </c:pt>
                <c:pt idx="3" formatCode="0.00">
                  <c:v>0.1</c:v>
                </c:pt>
                <c:pt idx="4" formatCode="0.00">
                  <c:v>0.1</c:v>
                </c:pt>
                <c:pt idx="5" formatCode="0.00">
                  <c:v>0.1</c:v>
                </c:pt>
                <c:pt idx="6" formatCode="0.00">
                  <c:v>0.12</c:v>
                </c:pt>
                <c:pt idx="7" formatCode="0.00">
                  <c:v>0.12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0.11</c:v>
                </c:pt>
                <c:pt idx="11" formatCode="0.00">
                  <c:v>0.14000000000000001</c:v>
                </c:pt>
                <c:pt idx="12" formatCode="0.00">
                  <c:v>0.1</c:v>
                </c:pt>
                <c:pt idx="13" formatCode="0.00">
                  <c:v>0.1</c:v>
                </c:pt>
                <c:pt idx="14" formatCode="0.00">
                  <c:v>0.125</c:v>
                </c:pt>
                <c:pt idx="15" formatCode="0.00">
                  <c:v>0.11</c:v>
                </c:pt>
                <c:pt idx="16" formatCode="0.00">
                  <c:v>0</c:v>
                </c:pt>
                <c:pt idx="17" formatCode="0.00">
                  <c:v>0.12</c:v>
                </c:pt>
                <c:pt idx="18" formatCode="0.0">
                  <c:v>0</c:v>
                </c:pt>
                <c:pt idx="19" formatCode="0.00">
                  <c:v>0.1</c:v>
                </c:pt>
                <c:pt idx="20" formatCode="0.00">
                  <c:v>0</c:v>
                </c:pt>
                <c:pt idx="21" formatCode="0.00">
                  <c:v>0.09</c:v>
                </c:pt>
                <c:pt idx="22" formatCode="0.00">
                  <c:v>0.16</c:v>
                </c:pt>
                <c:pt idx="23" formatCode="0.00">
                  <c:v>0</c:v>
                </c:pt>
                <c:pt idx="24" formatCode="0.00">
                  <c:v>0.17</c:v>
                </c:pt>
                <c:pt idx="25" formatCode="0.00">
                  <c:v>0</c:v>
                </c:pt>
                <c:pt idx="26" formatCode="0.00">
                  <c:v>0.08</c:v>
                </c:pt>
                <c:pt idx="27" formatCode="0.00">
                  <c:v>0.08</c:v>
                </c:pt>
                <c:pt idx="28" formatCode="0.00">
                  <c:v>0.08</c:v>
                </c:pt>
                <c:pt idx="29" formatCode="0.00">
                  <c:v>0.5</c:v>
                </c:pt>
                <c:pt idx="30" formatCode="0.00">
                  <c:v>3.5</c:v>
                </c:pt>
                <c:pt idx="33" formatCode="0.00">
                  <c:v>0.18</c:v>
                </c:pt>
                <c:pt idx="34" formatCode="0.00">
                  <c:v>0</c:v>
                </c:pt>
                <c:pt idx="35" formatCode="0.00">
                  <c:v>0.48</c:v>
                </c:pt>
                <c:pt idx="36" formatCode="0.00">
                  <c:v>0</c:v>
                </c:pt>
                <c:pt idx="37" formatCode="0.00">
                  <c:v>0.2</c:v>
                </c:pt>
                <c:pt idx="38" formatCode="0.00">
                  <c:v>0.14000000000000001</c:v>
                </c:pt>
                <c:pt idx="39" formatCode="0.00">
                  <c:v>0.12</c:v>
                </c:pt>
                <c:pt idx="40" formatCode="0.00">
                  <c:v>0.11</c:v>
                </c:pt>
                <c:pt idx="41" formatCode="0.00">
                  <c:v>0.2</c:v>
                </c:pt>
                <c:pt idx="42" formatCode="0.00">
                  <c:v>0.14000000000000001</c:v>
                </c:pt>
                <c:pt idx="43" formatCode="0.00">
                  <c:v>0.12</c:v>
                </c:pt>
                <c:pt idx="44" formatCode="0.00">
                  <c:v>0</c:v>
                </c:pt>
                <c:pt idx="45" formatCode="0.00">
                  <c:v>0.1</c:v>
                </c:pt>
                <c:pt idx="46" formatCode="0.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E5-4A51-9F14-89B2BCA00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092616"/>
        <c:axId val="342165800"/>
      </c:lineChart>
      <c:dateAx>
        <c:axId val="342092616"/>
        <c:scaling>
          <c:orientation val="minMax"/>
        </c:scaling>
        <c:delete val="0"/>
        <c:axPos val="b"/>
        <c:numFmt formatCode="dd/mmm/yy" sourceLinked="0"/>
        <c:majorTickMark val="none"/>
        <c:minorTickMark val="none"/>
        <c:tickLblPos val="nextTo"/>
        <c:crossAx val="342165800"/>
        <c:crosses val="autoZero"/>
        <c:auto val="1"/>
        <c:lblOffset val="100"/>
        <c:baseTimeUnit val="days"/>
        <c:majorUnit val="1"/>
      </c:dateAx>
      <c:valAx>
        <c:axId val="342165800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342092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workbookViewId="0"/>
  </sheetViews>
  <sheetFormatPr defaultColWidth="8.85546875" defaultRowHeight="12.75" x14ac:dyDescent="0.2"/>
  <cols>
    <col min="2" max="2" width="13" bestFit="1" customWidth="1"/>
    <col min="3" max="3" width="11.7109375" style="1" bestFit="1" customWidth="1"/>
    <col min="4" max="4" width="5" style="1" bestFit="1" customWidth="1"/>
    <col min="5" max="5" width="5.28515625" style="1" bestFit="1" customWidth="1"/>
    <col min="6" max="6" width="5" style="1" bestFit="1" customWidth="1"/>
    <col min="7" max="7" width="4.85546875" style="1" bestFit="1" customWidth="1"/>
    <col min="8" max="8" width="5.28515625" style="1" bestFit="1" customWidth="1"/>
    <col min="9" max="9" width="5" style="1" bestFit="1" customWidth="1"/>
    <col min="10" max="10" width="5.28515625" style="1" bestFit="1" customWidth="1"/>
    <col min="11" max="11" width="4.85546875" style="1" bestFit="1" customWidth="1"/>
    <col min="12" max="12" width="10.28515625" style="1" customWidth="1"/>
    <col min="13" max="13" width="3" style="1" bestFit="1" customWidth="1"/>
    <col min="14" max="14" width="3.42578125" style="1" bestFit="1" customWidth="1"/>
    <col min="15" max="15" width="12.42578125" bestFit="1" customWidth="1"/>
  </cols>
  <sheetData>
    <row r="1" spans="1:17" ht="15.75" x14ac:dyDescent="0.25">
      <c r="A1" s="2" t="s">
        <v>140</v>
      </c>
    </row>
    <row r="2" spans="1:17" ht="15.75" x14ac:dyDescent="0.25">
      <c r="A2" s="2" t="s">
        <v>0</v>
      </c>
      <c r="D2" s="249">
        <v>44845</v>
      </c>
      <c r="E2" s="250"/>
      <c r="F2" s="250"/>
      <c r="G2" s="250"/>
      <c r="H2" s="60" t="s">
        <v>1</v>
      </c>
      <c r="I2" s="250">
        <v>44881</v>
      </c>
      <c r="J2" s="250"/>
      <c r="K2" s="250"/>
      <c r="L2" s="254"/>
    </row>
    <row r="3" spans="1:17" ht="13.5" thickBot="1" x14ac:dyDescent="0.25"/>
    <row r="4" spans="1:17" s="4" customFormat="1" ht="15.75" thickBot="1" x14ac:dyDescent="0.3">
      <c r="A4" s="47"/>
      <c r="B4" s="48"/>
      <c r="C4" s="49"/>
      <c r="D4" s="257" t="s">
        <v>2</v>
      </c>
      <c r="E4" s="258"/>
      <c r="F4" s="259"/>
      <c r="G4" s="257" t="s">
        <v>3</v>
      </c>
      <c r="H4" s="259"/>
      <c r="I4" s="257" t="s">
        <v>4</v>
      </c>
      <c r="J4" s="259"/>
      <c r="K4" s="257" t="s">
        <v>5</v>
      </c>
      <c r="L4" s="258"/>
      <c r="M4" s="258"/>
      <c r="N4" s="259"/>
      <c r="O4" s="61" t="s">
        <v>6</v>
      </c>
    </row>
    <row r="5" spans="1:17" s="4" customFormat="1" ht="15.75" thickBot="1" x14ac:dyDescent="0.3">
      <c r="A5" s="50" t="s">
        <v>7</v>
      </c>
      <c r="B5" s="177" t="s">
        <v>8</v>
      </c>
      <c r="C5" s="5" t="s">
        <v>9</v>
      </c>
      <c r="D5" s="46" t="s">
        <v>10</v>
      </c>
      <c r="E5" s="46" t="s">
        <v>11</v>
      </c>
      <c r="F5" s="46" t="s">
        <v>12</v>
      </c>
      <c r="G5" s="46" t="s">
        <v>10</v>
      </c>
      <c r="H5" s="46" t="s">
        <v>11</v>
      </c>
      <c r="I5" s="46" t="s">
        <v>10</v>
      </c>
      <c r="J5" s="46" t="s">
        <v>11</v>
      </c>
      <c r="K5" s="46" t="s">
        <v>10</v>
      </c>
      <c r="L5" s="46" t="s">
        <v>11</v>
      </c>
      <c r="M5" s="46" t="s">
        <v>12</v>
      </c>
      <c r="N5" s="46" t="s">
        <v>13</v>
      </c>
      <c r="O5" s="51" t="s">
        <v>14</v>
      </c>
    </row>
    <row r="6" spans="1:17" s="4" customFormat="1" ht="15.75" thickTop="1" x14ac:dyDescent="0.25">
      <c r="A6" s="174" t="s">
        <v>15</v>
      </c>
      <c r="B6" s="176">
        <v>44845</v>
      </c>
      <c r="C6" s="175">
        <v>44881</v>
      </c>
      <c r="D6" s="185">
        <f>SimmsRAW!L4</f>
        <v>34</v>
      </c>
      <c r="E6" s="185">
        <f>SimmsRAW!M4</f>
        <v>21</v>
      </c>
      <c r="F6" s="185">
        <f>SimmsRAW!O4</f>
        <v>6</v>
      </c>
      <c r="G6" s="185">
        <f>SimmsRAW!P4</f>
        <v>0</v>
      </c>
      <c r="H6" s="185">
        <f>SimmsRAW!Q4</f>
        <v>0</v>
      </c>
      <c r="I6" s="185">
        <f>SimmsRAW!R4</f>
        <v>0</v>
      </c>
      <c r="J6" s="185">
        <f>SimmsRAW!S4</f>
        <v>0</v>
      </c>
      <c r="K6" s="185">
        <f>SimmsRAW!T4</f>
        <v>0</v>
      </c>
      <c r="L6" s="185">
        <f>SimmsRAW!U4</f>
        <v>0</v>
      </c>
      <c r="M6" s="185">
        <f>SimmsRAW!V4</f>
        <v>0</v>
      </c>
      <c r="N6" s="185">
        <f>SimmsRAW!W4</f>
        <v>0</v>
      </c>
      <c r="O6" s="186">
        <v>0</v>
      </c>
      <c r="P6" s="28"/>
      <c r="Q6" s="28"/>
    </row>
    <row r="7" spans="1:17" s="4" customFormat="1" ht="14.25" x14ac:dyDescent="0.2"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7" s="4" customFormat="1" ht="14.25" x14ac:dyDescent="0.2"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7" s="4" customFormat="1" ht="15.75" thickBot="1" x14ac:dyDescent="0.3">
      <c r="A9" s="7" t="s">
        <v>16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7" s="4" customFormat="1" ht="15.75" thickBot="1" x14ac:dyDescent="0.3">
      <c r="A10" s="7"/>
      <c r="C10" s="6"/>
      <c r="D10" s="6"/>
      <c r="E10" s="6"/>
      <c r="F10" s="6"/>
      <c r="G10" s="6"/>
      <c r="H10" s="251" t="s">
        <v>17</v>
      </c>
      <c r="I10" s="252"/>
      <c r="J10" s="252"/>
      <c r="K10" s="253"/>
      <c r="L10" s="6"/>
      <c r="M10" s="6"/>
      <c r="N10" s="6"/>
    </row>
    <row r="11" spans="1:17" s="12" customFormat="1" ht="15.75" thickBot="1" x14ac:dyDescent="0.3">
      <c r="A11" s="8"/>
      <c r="B11" s="178" t="s">
        <v>7</v>
      </c>
      <c r="C11" s="179" t="s">
        <v>18</v>
      </c>
      <c r="D11" s="179" t="s">
        <v>19</v>
      </c>
      <c r="E11" s="179" t="s">
        <v>20</v>
      </c>
      <c r="F11" s="179" t="s">
        <v>21</v>
      </c>
      <c r="G11" s="179" t="s">
        <v>14</v>
      </c>
      <c r="H11" s="179" t="s">
        <v>18</v>
      </c>
      <c r="I11" s="179" t="s">
        <v>21</v>
      </c>
      <c r="J11" s="179" t="s">
        <v>20</v>
      </c>
      <c r="K11" s="179" t="s">
        <v>14</v>
      </c>
      <c r="L11" s="180" t="s">
        <v>22</v>
      </c>
      <c r="M11" s="25"/>
      <c r="N11" s="11"/>
    </row>
    <row r="12" spans="1:17" s="4" customFormat="1" ht="15.75" thickTop="1" x14ac:dyDescent="0.25">
      <c r="A12" s="7"/>
      <c r="B12" s="182" t="s">
        <v>15</v>
      </c>
      <c r="C12" s="183">
        <f>SUM(D6,E6,F6)</f>
        <v>61</v>
      </c>
      <c r="D12" s="183">
        <f>SUM(G6+H6)</f>
        <v>0</v>
      </c>
      <c r="E12" s="183">
        <f>SUM(I6+J6)</f>
        <v>0</v>
      </c>
      <c r="F12" s="183">
        <f>SUM(K6+L6)</f>
        <v>0</v>
      </c>
      <c r="G12" s="183">
        <f>O6</f>
        <v>0</v>
      </c>
      <c r="H12" s="183">
        <v>6</v>
      </c>
      <c r="I12" s="183">
        <v>0</v>
      </c>
      <c r="J12" s="183">
        <f>SimmsRAW!AP4</f>
        <v>0</v>
      </c>
      <c r="K12" s="183">
        <v>0</v>
      </c>
      <c r="L12" s="184">
        <v>0</v>
      </c>
      <c r="M12" s="24"/>
      <c r="N12" s="6"/>
    </row>
    <row r="13" spans="1:17" s="4" customFormat="1" ht="14.25" x14ac:dyDescent="0.2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7" x14ac:dyDescent="0.2">
      <c r="A14" s="13"/>
    </row>
    <row r="15" spans="1:17" ht="15.75" thickBot="1" x14ac:dyDescent="0.3">
      <c r="A15" s="7" t="s">
        <v>23</v>
      </c>
      <c r="H15" s="7"/>
    </row>
    <row r="16" spans="1:17" ht="15.75" thickBot="1" x14ac:dyDescent="0.3">
      <c r="A16" s="13"/>
      <c r="B16" s="9" t="s">
        <v>7</v>
      </c>
      <c r="C16" s="10" t="s">
        <v>18</v>
      </c>
      <c r="D16" s="10" t="s">
        <v>19</v>
      </c>
      <c r="E16" s="10" t="s">
        <v>20</v>
      </c>
      <c r="F16" s="29" t="s">
        <v>21</v>
      </c>
      <c r="H16" s="3"/>
      <c r="I16" s="3"/>
      <c r="J16" s="256"/>
      <c r="K16" s="256"/>
      <c r="L16" s="256"/>
      <c r="M16" s="256"/>
      <c r="N16" s="256"/>
    </row>
    <row r="17" spans="1:15" ht="15.75" thickTop="1" x14ac:dyDescent="0.25">
      <c r="B17" s="187" t="s">
        <v>15</v>
      </c>
      <c r="C17" s="185">
        <v>146</v>
      </c>
      <c r="D17" s="185"/>
      <c r="E17" s="185"/>
      <c r="F17" s="188"/>
      <c r="H17" s="3"/>
    </row>
    <row r="18" spans="1:15" ht="28.5" customHeight="1" x14ac:dyDescent="0.2">
      <c r="B18" s="255"/>
      <c r="C18" s="255"/>
      <c r="D18" s="255"/>
      <c r="E18" s="255"/>
      <c r="F18" s="255"/>
      <c r="G18" s="255"/>
      <c r="H18" s="255"/>
      <c r="I18" s="255"/>
      <c r="J18" s="255"/>
      <c r="K18" s="255"/>
      <c r="L18" s="255"/>
      <c r="M18" s="255"/>
      <c r="N18" s="255"/>
      <c r="O18" s="255"/>
    </row>
    <row r="19" spans="1:15" x14ac:dyDescent="0.2">
      <c r="H19" s="3"/>
      <c r="I19" s="18"/>
      <c r="J19"/>
    </row>
    <row r="20" spans="1:15" x14ac:dyDescent="0.2">
      <c r="I20" s="18"/>
      <c r="J20"/>
    </row>
    <row r="23" spans="1:15" ht="15" x14ac:dyDescent="0.25">
      <c r="A23" s="38" t="s">
        <v>24</v>
      </c>
      <c r="C23" s="1" t="s">
        <v>142</v>
      </c>
    </row>
    <row r="24" spans="1:15" ht="15" x14ac:dyDescent="0.25">
      <c r="A24" s="7"/>
    </row>
  </sheetData>
  <mergeCells count="9">
    <mergeCell ref="D2:G2"/>
    <mergeCell ref="H10:K10"/>
    <mergeCell ref="I2:L2"/>
    <mergeCell ref="B18:O18"/>
    <mergeCell ref="J16:N16"/>
    <mergeCell ref="D4:F4"/>
    <mergeCell ref="G4:H4"/>
    <mergeCell ref="I4:J4"/>
    <mergeCell ref="K4:N4"/>
  </mergeCells>
  <pageMargins left="0.74791666666666667" right="0.74791666666666667" top="0.98402777777777783" bottom="0.98402777777777783" header="0.51180555555555562" footer="0.51180555555555562"/>
  <pageSetup scale="75" firstPageNumber="0" orientation="landscape" horizontalDpi="300" verticalDpi="30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W142"/>
  <sheetViews>
    <sheetView workbookViewId="0">
      <selection activeCell="B1" sqref="B1"/>
    </sheetView>
  </sheetViews>
  <sheetFormatPr defaultColWidth="8.85546875" defaultRowHeight="12.75" outlineLevelCol="1" x14ac:dyDescent="0.2"/>
  <cols>
    <col min="1" max="1" width="9.85546875" style="17" customWidth="1"/>
    <col min="2" max="2" width="5.85546875" style="23" bestFit="1" customWidth="1"/>
    <col min="3" max="3" width="6.5703125" style="23" customWidth="1"/>
    <col min="4" max="4" width="7.85546875" style="16" customWidth="1"/>
    <col min="5" max="5" width="8.140625" style="16" customWidth="1"/>
    <col min="6" max="6" width="7.85546875" style="16" customWidth="1"/>
    <col min="7" max="7" width="8.5703125" style="23" customWidth="1"/>
    <col min="8" max="8" width="10" style="27" customWidth="1"/>
    <col min="9" max="9" width="10.42578125" style="22" customWidth="1"/>
    <col min="10" max="10" width="32.140625" style="15" bestFit="1" customWidth="1"/>
    <col min="11" max="11" width="2.140625" style="15" customWidth="1" outlineLevel="1"/>
    <col min="12" max="12" width="3.140625" style="1" customWidth="1" outlineLevel="1"/>
    <col min="13" max="13" width="3.28515625" style="1" customWidth="1" outlineLevel="1"/>
    <col min="14" max="14" width="5.140625" style="1" customWidth="1" outlineLevel="1"/>
    <col min="15" max="15" width="2" style="1" customWidth="1" outlineLevel="1"/>
    <col min="16" max="16" width="2.5703125" style="1" customWidth="1" outlineLevel="1"/>
    <col min="17" max="17" width="2.140625" style="1" customWidth="1" outlineLevel="1"/>
    <col min="18" max="21" width="3" style="1" customWidth="1" outlineLevel="1"/>
    <col min="22" max="22" width="2" style="1" customWidth="1" outlineLevel="1"/>
    <col min="23" max="23" width="2.28515625" style="1" customWidth="1" outlineLevel="1"/>
    <col min="24" max="24" width="3.42578125" style="1" customWidth="1" outlineLevel="1"/>
    <col min="25" max="26" width="4" style="1" customWidth="1" outlineLevel="1"/>
    <col min="27" max="27" width="3.42578125" style="1" customWidth="1"/>
    <col min="28" max="28" width="6.28515625" style="1" customWidth="1" outlineLevel="1"/>
    <col min="29" max="29" width="5.140625" style="1" customWidth="1" outlineLevel="1"/>
    <col min="30" max="30" width="9.140625" style="1" customWidth="1" outlineLevel="1"/>
    <col min="31" max="31" width="9" style="1" customWidth="1" outlineLevel="1"/>
    <col min="32" max="32" width="7.5703125" style="1" customWidth="1" outlineLevel="1"/>
    <col min="33" max="33" width="22.28515625" customWidth="1" outlineLevel="1"/>
    <col min="34" max="34" width="3" customWidth="1"/>
    <col min="35" max="35" width="8.42578125" style="1" customWidth="1" outlineLevel="1"/>
    <col min="36" max="36" width="4.5703125" style="1" customWidth="1" outlineLevel="1"/>
    <col min="37" max="37" width="9.140625" customWidth="1" outlineLevel="1"/>
    <col min="38" max="38" width="10.28515625" customWidth="1" outlineLevel="1"/>
    <col min="39" max="39" width="7" customWidth="1" outlineLevel="1"/>
    <col min="40" max="40" width="25.85546875" customWidth="1" outlineLevel="1"/>
    <col min="41" max="41" width="2.85546875" customWidth="1"/>
    <col min="42" max="42" width="4.28515625" hidden="1" customWidth="1" outlineLevel="1"/>
    <col min="43" max="43" width="4.5703125" hidden="1" customWidth="1" outlineLevel="1"/>
    <col min="44" max="44" width="19" hidden="1" customWidth="1" outlineLevel="1"/>
    <col min="45" max="45" width="9" hidden="1" customWidth="1" outlineLevel="1"/>
    <col min="46" max="46" width="7.7109375" hidden="1" customWidth="1" outlineLevel="1"/>
    <col min="47" max="47" width="18.5703125" hidden="1" customWidth="1" outlineLevel="1"/>
    <col min="48" max="48" width="2.28515625" customWidth="1" collapsed="1"/>
    <col min="49" max="49" width="4" hidden="1" customWidth="1" outlineLevel="1"/>
    <col min="50" max="50" width="4.5703125" hidden="1" customWidth="1" outlineLevel="1"/>
    <col min="51" max="52" width="8.85546875" hidden="1" customWidth="1" outlineLevel="1"/>
    <col min="53" max="53" width="5.5703125" hidden="1" customWidth="1" outlineLevel="1"/>
    <col min="54" max="54" width="9.7109375" hidden="1" customWidth="1" outlineLevel="1"/>
    <col min="55" max="55" width="2.140625" customWidth="1" collapsed="1"/>
    <col min="56" max="56" width="2.5703125" style="1" hidden="1" customWidth="1" outlineLevel="1"/>
    <col min="57" max="57" width="2.140625" style="1" hidden="1" customWidth="1" outlineLevel="1"/>
    <col min="58" max="58" width="2.140625" hidden="1" customWidth="1" outlineLevel="1"/>
    <col min="59" max="59" width="2.5703125" hidden="1" customWidth="1" outlineLevel="1"/>
    <col min="60" max="61" width="2.140625" style="1" hidden="1" customWidth="1" outlineLevel="1"/>
    <col min="62" max="62" width="2.5703125" hidden="1" customWidth="1" outlineLevel="1"/>
    <col min="63" max="64" width="2.140625" hidden="1" customWidth="1" outlineLevel="1"/>
    <col min="65" max="65" width="2.5703125" hidden="1" customWidth="1" outlineLevel="1"/>
    <col min="66" max="66" width="2.140625" hidden="1" customWidth="1" outlineLevel="1"/>
    <col min="67" max="67" width="2.140625" style="1" hidden="1" customWidth="1" outlineLevel="1"/>
    <col min="68" max="68" width="3.140625" style="1" customWidth="1" collapsed="1"/>
    <col min="69" max="69" width="84.5703125" customWidth="1"/>
  </cols>
  <sheetData>
    <row r="1" spans="1:205" s="13" customFormat="1" ht="13.5" thickBot="1" x14ac:dyDescent="0.25">
      <c r="A1" s="82" t="s">
        <v>141</v>
      </c>
      <c r="B1" s="83"/>
      <c r="C1" s="83"/>
      <c r="D1" s="83"/>
      <c r="E1" s="83"/>
      <c r="F1" s="83"/>
      <c r="G1" s="83"/>
      <c r="H1" s="83"/>
      <c r="I1" s="83"/>
      <c r="J1" s="84"/>
      <c r="K1" s="146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14"/>
      <c r="Z1" s="14"/>
      <c r="AA1" s="14" t="s">
        <v>25</v>
      </c>
      <c r="AH1" s="13" t="s">
        <v>25</v>
      </c>
      <c r="AO1" s="13" t="s">
        <v>25</v>
      </c>
      <c r="AV1" s="13" t="s">
        <v>25</v>
      </c>
      <c r="BC1" s="13" t="s">
        <v>25</v>
      </c>
      <c r="BP1" s="13" t="s">
        <v>11</v>
      </c>
    </row>
    <row r="2" spans="1:205" s="13" customFormat="1" ht="13.5" thickBot="1" x14ac:dyDescent="0.25">
      <c r="A2" s="62" t="s">
        <v>26</v>
      </c>
      <c r="B2" s="80"/>
      <c r="C2" s="80"/>
      <c r="D2" s="81">
        <f t="shared" ref="D2:I2" si="0">MAX(D7:D87)</f>
        <v>20</v>
      </c>
      <c r="E2" s="81">
        <f t="shared" si="0"/>
        <v>12.7</v>
      </c>
      <c r="F2" s="81">
        <f t="shared" si="0"/>
        <v>8.14</v>
      </c>
      <c r="G2" s="81">
        <f t="shared" si="0"/>
        <v>98.9</v>
      </c>
      <c r="H2" s="173">
        <f t="shared" si="0"/>
        <v>200</v>
      </c>
      <c r="I2" s="170">
        <f t="shared" si="0"/>
        <v>3.5</v>
      </c>
      <c r="J2" s="15"/>
      <c r="K2" s="1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3" t="s">
        <v>27</v>
      </c>
      <c r="AB2" s="273" t="s">
        <v>28</v>
      </c>
      <c r="AC2" s="274"/>
      <c r="AD2" s="274"/>
      <c r="AE2" s="274"/>
      <c r="AF2" s="274"/>
      <c r="AG2" s="275"/>
      <c r="AH2" s="13" t="s">
        <v>27</v>
      </c>
      <c r="AI2" s="260" t="s">
        <v>29</v>
      </c>
      <c r="AJ2" s="261"/>
      <c r="AK2" s="261"/>
      <c r="AL2" s="261"/>
      <c r="AM2" s="261"/>
      <c r="AN2" s="262"/>
      <c r="AO2" s="13" t="s">
        <v>30</v>
      </c>
      <c r="AP2" s="263" t="s">
        <v>31</v>
      </c>
      <c r="AQ2" s="264"/>
      <c r="AR2" s="264"/>
      <c r="AS2" s="264"/>
      <c r="AT2" s="264"/>
      <c r="AU2" s="265"/>
      <c r="AV2" s="13" t="s">
        <v>30</v>
      </c>
      <c r="AW2" s="266" t="s">
        <v>32</v>
      </c>
      <c r="AX2" s="267"/>
      <c r="AY2" s="267"/>
      <c r="AZ2" s="267"/>
      <c r="BA2" s="267"/>
      <c r="BB2" s="268"/>
      <c r="BC2" s="13" t="s">
        <v>13</v>
      </c>
      <c r="BD2" s="281" t="s">
        <v>33</v>
      </c>
      <c r="BE2" s="282"/>
      <c r="BF2" s="282"/>
      <c r="BG2" s="282"/>
      <c r="BH2" s="282"/>
      <c r="BI2" s="282"/>
      <c r="BJ2" s="282"/>
      <c r="BK2" s="282"/>
      <c r="BL2" s="282"/>
      <c r="BM2" s="282"/>
      <c r="BN2" s="282"/>
      <c r="BO2" s="283"/>
      <c r="BP2" s="13" t="s">
        <v>34</v>
      </c>
      <c r="BQ2"/>
    </row>
    <row r="3" spans="1:205" s="13" customFormat="1" x14ac:dyDescent="0.2">
      <c r="A3" s="65" t="s">
        <v>35</v>
      </c>
      <c r="B3" s="63"/>
      <c r="C3" s="63"/>
      <c r="D3" s="64">
        <f t="shared" ref="D3:I3" si="1">MIN(D7:D87)</f>
        <v>-2</v>
      </c>
      <c r="E3" s="64">
        <f t="shared" si="1"/>
        <v>3.9</v>
      </c>
      <c r="F3" s="64">
        <f t="shared" si="1"/>
        <v>7.37</v>
      </c>
      <c r="G3" s="64">
        <f t="shared" si="1"/>
        <v>10.1</v>
      </c>
      <c r="H3" s="122">
        <f t="shared" si="1"/>
        <v>1.71</v>
      </c>
      <c r="I3" s="171">
        <f t="shared" si="1"/>
        <v>0.08</v>
      </c>
      <c r="J3" s="15"/>
      <c r="K3" s="15"/>
      <c r="L3" s="276" t="s">
        <v>36</v>
      </c>
      <c r="M3" s="277"/>
      <c r="N3" s="277"/>
      <c r="O3" s="277"/>
      <c r="P3" s="277"/>
      <c r="Q3" s="277"/>
      <c r="R3" s="277"/>
      <c r="S3" s="277"/>
      <c r="T3" s="277"/>
      <c r="U3" s="277"/>
      <c r="V3" s="277"/>
      <c r="W3" s="277"/>
      <c r="X3" s="277"/>
      <c r="Y3" s="277"/>
      <c r="Z3" s="278"/>
      <c r="AA3" s="3" t="s">
        <v>13</v>
      </c>
      <c r="AB3" s="276"/>
      <c r="AC3" s="277"/>
      <c r="AD3" s="277"/>
      <c r="AE3" s="278"/>
      <c r="AF3" s="73" t="s">
        <v>37</v>
      </c>
      <c r="AG3" s="147"/>
      <c r="AH3" s="13" t="s">
        <v>30</v>
      </c>
      <c r="AI3" s="276"/>
      <c r="AJ3" s="277"/>
      <c r="AK3" s="277"/>
      <c r="AL3" s="278"/>
      <c r="AM3" s="73" t="s">
        <v>37</v>
      </c>
      <c r="AN3" s="147"/>
      <c r="AO3" s="13" t="s">
        <v>34</v>
      </c>
      <c r="AP3" s="276"/>
      <c r="AQ3" s="277"/>
      <c r="AR3" s="277"/>
      <c r="AS3" s="278"/>
      <c r="AT3" s="73" t="s">
        <v>37</v>
      </c>
      <c r="AU3" s="147"/>
      <c r="AV3" s="13" t="s">
        <v>13</v>
      </c>
      <c r="AW3" s="276"/>
      <c r="AX3" s="277"/>
      <c r="AY3" s="277"/>
      <c r="AZ3" s="278"/>
      <c r="BA3" s="73" t="s">
        <v>37</v>
      </c>
      <c r="BB3" s="147"/>
      <c r="BC3" s="13" t="s">
        <v>38</v>
      </c>
      <c r="BD3" s="276" t="s">
        <v>36</v>
      </c>
      <c r="BE3" s="277"/>
      <c r="BF3" s="277"/>
      <c r="BG3" s="277"/>
      <c r="BH3" s="277"/>
      <c r="BI3" s="277"/>
      <c r="BJ3" s="277"/>
      <c r="BK3" s="277"/>
      <c r="BL3" s="277"/>
      <c r="BM3" s="277"/>
      <c r="BN3" s="277"/>
      <c r="BO3" s="278"/>
      <c r="BP3" s="13" t="s">
        <v>39</v>
      </c>
    </row>
    <row r="4" spans="1:205" s="13" customFormat="1" ht="13.5" thickBot="1" x14ac:dyDescent="0.25">
      <c r="A4" s="66" t="s">
        <v>40</v>
      </c>
      <c r="B4" s="67"/>
      <c r="C4" s="67"/>
      <c r="D4" s="172">
        <f t="shared" ref="D4:I4" si="2">AVERAGE(D7:D87)</f>
        <v>6.927777777777778</v>
      </c>
      <c r="E4" s="172">
        <f t="shared" si="2"/>
        <v>8.4432432432432414</v>
      </c>
      <c r="F4" s="172">
        <f t="shared" si="2"/>
        <v>7.7927027027027025</v>
      </c>
      <c r="G4" s="68">
        <f t="shared" si="2"/>
        <v>88.458888888888893</v>
      </c>
      <c r="H4" s="68">
        <f t="shared" si="2"/>
        <v>126.85783783783783</v>
      </c>
      <c r="I4" s="69">
        <f t="shared" si="2"/>
        <v>0.23319444444444443</v>
      </c>
      <c r="J4" s="15"/>
      <c r="K4" s="15"/>
      <c r="L4" s="70">
        <f t="shared" ref="L4:Z4" si="3">SUM(L7:L87)</f>
        <v>34</v>
      </c>
      <c r="M4" s="71">
        <f t="shared" si="3"/>
        <v>21</v>
      </c>
      <c r="N4" s="71">
        <f t="shared" si="3"/>
        <v>2</v>
      </c>
      <c r="O4" s="71">
        <f t="shared" si="3"/>
        <v>6</v>
      </c>
      <c r="P4" s="71">
        <f t="shared" si="3"/>
        <v>0</v>
      </c>
      <c r="Q4" s="71">
        <f t="shared" si="3"/>
        <v>0</v>
      </c>
      <c r="R4" s="71">
        <f t="shared" si="3"/>
        <v>0</v>
      </c>
      <c r="S4" s="71">
        <f t="shared" si="3"/>
        <v>0</v>
      </c>
      <c r="T4" s="71">
        <f t="shared" si="3"/>
        <v>0</v>
      </c>
      <c r="U4" s="71">
        <f t="shared" si="3"/>
        <v>0</v>
      </c>
      <c r="V4" s="71">
        <f t="shared" si="3"/>
        <v>0</v>
      </c>
      <c r="W4" s="71">
        <f t="shared" si="3"/>
        <v>0</v>
      </c>
      <c r="X4" s="71">
        <f t="shared" si="3"/>
        <v>0</v>
      </c>
      <c r="Y4" s="71">
        <f t="shared" si="3"/>
        <v>0</v>
      </c>
      <c r="Z4" s="72">
        <f t="shared" si="3"/>
        <v>0</v>
      </c>
      <c r="AA4" s="3" t="s">
        <v>41</v>
      </c>
      <c r="AB4" s="70">
        <f>SUM(AB7:AB87)</f>
        <v>2</v>
      </c>
      <c r="AC4" s="71">
        <f>SUM(AC7:AC87)</f>
        <v>0</v>
      </c>
      <c r="AD4" s="71">
        <f>SUM(AD7:AD87)</f>
        <v>0</v>
      </c>
      <c r="AE4" s="72">
        <f>SUM(AE7:AE87)</f>
        <v>0</v>
      </c>
      <c r="AF4" s="74">
        <f>ROUND(AVERAGE(AF7:AF87),2)</f>
        <v>550</v>
      </c>
      <c r="AG4" s="148"/>
      <c r="AH4" s="13" t="s">
        <v>27</v>
      </c>
      <c r="AI4" s="70">
        <f>SUM(AI7:AI87)</f>
        <v>4</v>
      </c>
      <c r="AJ4" s="71">
        <f>SUM(AJ7:AJ87)</f>
        <v>0</v>
      </c>
      <c r="AK4" s="71">
        <f>SUM(AK7:AK87)</f>
        <v>0</v>
      </c>
      <c r="AL4" s="72">
        <f>SUM(AL7:AL87)</f>
        <v>0</v>
      </c>
      <c r="AM4" s="74">
        <f>ROUND(AVERAGE(AM7:AM87),2)</f>
        <v>865</v>
      </c>
      <c r="AN4" s="148"/>
      <c r="AO4" s="13" t="s">
        <v>41</v>
      </c>
      <c r="AP4" s="70">
        <f>SUM(AP7:AP87)</f>
        <v>0</v>
      </c>
      <c r="AQ4" s="71">
        <f>SUM(AQ7:AQ87)</f>
        <v>0</v>
      </c>
      <c r="AR4" s="71">
        <f>SUM(AR7:AR87)</f>
        <v>0</v>
      </c>
      <c r="AS4" s="72">
        <f>SUM(AS7:AS87)</f>
        <v>0</v>
      </c>
      <c r="AT4" s="74" t="e">
        <f>ROUND(AVERAGE(AT7:AT87),2)</f>
        <v>#DIV/0!</v>
      </c>
      <c r="AU4" s="148"/>
      <c r="AV4" s="13" t="s">
        <v>10</v>
      </c>
      <c r="AW4" s="70">
        <f>SUM(AW7:AW87)</f>
        <v>0</v>
      </c>
      <c r="AX4" s="71">
        <f>SUM(AX7:AX87)</f>
        <v>0</v>
      </c>
      <c r="AY4" s="71">
        <f>SUM(AY7:AY87)</f>
        <v>0</v>
      </c>
      <c r="AZ4" s="72">
        <f>SUM(AZ7:AZ87)</f>
        <v>0</v>
      </c>
      <c r="BA4" s="74">
        <f>SUM(BA7:BA87)</f>
        <v>0</v>
      </c>
      <c r="BB4" s="148"/>
      <c r="BC4" s="13" t="s">
        <v>38</v>
      </c>
      <c r="BD4" s="70">
        <f t="shared" ref="BD4:BO4" si="4">SUM(BD7:BD87)</f>
        <v>0</v>
      </c>
      <c r="BE4" s="71">
        <f t="shared" si="4"/>
        <v>0</v>
      </c>
      <c r="BF4" s="71">
        <f t="shared" si="4"/>
        <v>2</v>
      </c>
      <c r="BG4" s="71">
        <f t="shared" si="4"/>
        <v>0</v>
      </c>
      <c r="BH4" s="71">
        <f t="shared" si="4"/>
        <v>0</v>
      </c>
      <c r="BI4" s="71">
        <f t="shared" si="4"/>
        <v>0</v>
      </c>
      <c r="BJ4" s="71">
        <f t="shared" si="4"/>
        <v>0</v>
      </c>
      <c r="BK4" s="71">
        <f t="shared" si="4"/>
        <v>0</v>
      </c>
      <c r="BL4" s="71">
        <f t="shared" si="4"/>
        <v>0</v>
      </c>
      <c r="BM4" s="71">
        <f t="shared" si="4"/>
        <v>0</v>
      </c>
      <c r="BN4" s="71">
        <f t="shared" si="4"/>
        <v>0</v>
      </c>
      <c r="BO4" s="72">
        <f t="shared" si="4"/>
        <v>0</v>
      </c>
      <c r="BP4" s="13" t="s">
        <v>30</v>
      </c>
      <c r="BQ4"/>
    </row>
    <row r="5" spans="1:205" s="13" customFormat="1" ht="13.5" thickBot="1" x14ac:dyDescent="0.25">
      <c r="A5" s="133"/>
      <c r="B5" s="134" t="s">
        <v>42</v>
      </c>
      <c r="C5" s="134"/>
      <c r="D5" s="135" t="s">
        <v>43</v>
      </c>
      <c r="E5" s="136" t="s">
        <v>44</v>
      </c>
      <c r="F5" s="136"/>
      <c r="G5" s="271"/>
      <c r="H5" s="271"/>
      <c r="I5" s="271"/>
      <c r="J5" s="154"/>
      <c r="K5" s="15"/>
      <c r="L5" s="269" t="s">
        <v>45</v>
      </c>
      <c r="M5" s="272"/>
      <c r="N5" s="272"/>
      <c r="O5" s="270"/>
      <c r="P5" s="269" t="s">
        <v>3</v>
      </c>
      <c r="Q5" s="270"/>
      <c r="R5" s="269" t="s">
        <v>4</v>
      </c>
      <c r="S5" s="270"/>
      <c r="T5" s="269" t="s">
        <v>5</v>
      </c>
      <c r="U5" s="272"/>
      <c r="V5" s="272"/>
      <c r="W5" s="270"/>
      <c r="X5" s="137"/>
      <c r="Y5" s="269" t="s">
        <v>46</v>
      </c>
      <c r="Z5" s="270"/>
      <c r="AA5" s="3" t="s">
        <v>38</v>
      </c>
      <c r="AB5" s="149" t="s">
        <v>47</v>
      </c>
      <c r="AC5" s="88"/>
      <c r="AD5" s="88"/>
      <c r="AE5" s="88" t="s">
        <v>48</v>
      </c>
      <c r="AF5" s="89" t="s">
        <v>49</v>
      </c>
      <c r="AG5" s="150"/>
      <c r="AI5" s="156" t="s">
        <v>47</v>
      </c>
      <c r="AJ5" s="85"/>
      <c r="AK5" s="85"/>
      <c r="AL5" s="85" t="s">
        <v>48</v>
      </c>
      <c r="AM5" s="86" t="s">
        <v>49</v>
      </c>
      <c r="AN5" s="157"/>
      <c r="AO5" s="13" t="s">
        <v>27</v>
      </c>
      <c r="AP5" s="160"/>
      <c r="AQ5" s="75"/>
      <c r="AR5" s="75"/>
      <c r="AS5" s="75" t="s">
        <v>48</v>
      </c>
      <c r="AT5" s="53" t="s">
        <v>50</v>
      </c>
      <c r="AU5" s="161"/>
      <c r="AW5" s="164"/>
      <c r="AX5" s="91"/>
      <c r="AY5" s="91"/>
      <c r="AZ5" s="91" t="s">
        <v>48</v>
      </c>
      <c r="BA5" s="92" t="s">
        <v>51</v>
      </c>
      <c r="BB5" s="165"/>
      <c r="BC5" s="13" t="s">
        <v>30</v>
      </c>
      <c r="BD5" s="284" t="s">
        <v>45</v>
      </c>
      <c r="BE5" s="285"/>
      <c r="BF5" s="286"/>
      <c r="BG5" s="284" t="s">
        <v>52</v>
      </c>
      <c r="BH5" s="285"/>
      <c r="BI5" s="286"/>
      <c r="BJ5" s="284" t="s">
        <v>4</v>
      </c>
      <c r="BK5" s="285"/>
      <c r="BL5" s="286"/>
      <c r="BM5" s="279" t="s">
        <v>5</v>
      </c>
      <c r="BN5" s="279"/>
      <c r="BO5" s="280"/>
      <c r="BQ5" s="168"/>
    </row>
    <row r="6" spans="1:205" s="13" customFormat="1" ht="13.5" thickBot="1" x14ac:dyDescent="0.25">
      <c r="A6" s="54" t="s">
        <v>53</v>
      </c>
      <c r="B6" s="138" t="s">
        <v>54</v>
      </c>
      <c r="C6" s="138" t="s">
        <v>55</v>
      </c>
      <c r="D6" s="56" t="s">
        <v>56</v>
      </c>
      <c r="E6" s="56" t="s">
        <v>56</v>
      </c>
      <c r="F6" s="56" t="s">
        <v>57</v>
      </c>
      <c r="G6" s="55" t="s">
        <v>58</v>
      </c>
      <c r="H6" s="57" t="s">
        <v>59</v>
      </c>
      <c r="I6" s="58" t="s">
        <v>60</v>
      </c>
      <c r="J6" s="155" t="s">
        <v>61</v>
      </c>
      <c r="K6" s="15"/>
      <c r="L6" s="139" t="s">
        <v>10</v>
      </c>
      <c r="M6" s="140" t="s">
        <v>11</v>
      </c>
      <c r="N6" s="141" t="s">
        <v>62</v>
      </c>
      <c r="O6" s="142" t="s">
        <v>12</v>
      </c>
      <c r="P6" s="139" t="s">
        <v>10</v>
      </c>
      <c r="Q6" s="142" t="s">
        <v>11</v>
      </c>
      <c r="R6" s="139" t="s">
        <v>10</v>
      </c>
      <c r="S6" s="142" t="s">
        <v>11</v>
      </c>
      <c r="T6" s="139" t="s">
        <v>10</v>
      </c>
      <c r="U6" s="140" t="s">
        <v>11</v>
      </c>
      <c r="V6" s="143" t="s">
        <v>12</v>
      </c>
      <c r="W6" s="142" t="s">
        <v>13</v>
      </c>
      <c r="X6" s="144" t="s">
        <v>14</v>
      </c>
      <c r="Y6" s="145" t="s">
        <v>63</v>
      </c>
      <c r="Z6" s="153" t="s">
        <v>64</v>
      </c>
      <c r="AA6" s="3" t="s">
        <v>39</v>
      </c>
      <c r="AB6" s="151" t="s">
        <v>65</v>
      </c>
      <c r="AC6" s="90" t="s">
        <v>66</v>
      </c>
      <c r="AD6" s="90" t="s">
        <v>67</v>
      </c>
      <c r="AE6" s="90" t="s">
        <v>68</v>
      </c>
      <c r="AF6" s="90" t="s">
        <v>69</v>
      </c>
      <c r="AG6" s="152" t="s">
        <v>70</v>
      </c>
      <c r="AH6" s="13" t="s">
        <v>10</v>
      </c>
      <c r="AI6" s="158" t="s">
        <v>5</v>
      </c>
      <c r="AJ6" s="87" t="s">
        <v>66</v>
      </c>
      <c r="AK6" s="87" t="s">
        <v>67</v>
      </c>
      <c r="AL6" s="87" t="s">
        <v>68</v>
      </c>
      <c r="AM6" s="87" t="s">
        <v>71</v>
      </c>
      <c r="AN6" s="159" t="s">
        <v>70</v>
      </c>
      <c r="AO6" s="13" t="s">
        <v>27</v>
      </c>
      <c r="AP6" s="162" t="s">
        <v>47</v>
      </c>
      <c r="AQ6" s="59" t="s">
        <v>66</v>
      </c>
      <c r="AR6" s="59" t="s">
        <v>67</v>
      </c>
      <c r="AS6" s="59" t="s">
        <v>68</v>
      </c>
      <c r="AT6" s="59" t="s">
        <v>71</v>
      </c>
      <c r="AU6" s="163" t="s">
        <v>70</v>
      </c>
      <c r="AV6" s="13" t="s">
        <v>10</v>
      </c>
      <c r="AW6" s="166" t="s">
        <v>47</v>
      </c>
      <c r="AX6" s="93" t="s">
        <v>66</v>
      </c>
      <c r="AY6" s="93" t="s">
        <v>67</v>
      </c>
      <c r="AZ6" s="93" t="s">
        <v>68</v>
      </c>
      <c r="BA6" s="93" t="s">
        <v>71</v>
      </c>
      <c r="BB6" s="167" t="s">
        <v>70</v>
      </c>
      <c r="BC6" s="13" t="s">
        <v>72</v>
      </c>
      <c r="BD6" s="94" t="s">
        <v>10</v>
      </c>
      <c r="BE6" s="95" t="s">
        <v>11</v>
      </c>
      <c r="BF6" s="96" t="s">
        <v>73</v>
      </c>
      <c r="BG6" s="94" t="s">
        <v>10</v>
      </c>
      <c r="BH6" s="95" t="s">
        <v>11</v>
      </c>
      <c r="BI6" s="96" t="s">
        <v>73</v>
      </c>
      <c r="BJ6" s="94" t="s">
        <v>10</v>
      </c>
      <c r="BK6" s="95" t="s">
        <v>11</v>
      </c>
      <c r="BL6" s="96" t="s">
        <v>73</v>
      </c>
      <c r="BM6" s="97" t="s">
        <v>10</v>
      </c>
      <c r="BN6" s="95" t="s">
        <v>11</v>
      </c>
      <c r="BO6" s="96" t="s">
        <v>73</v>
      </c>
      <c r="BP6" s="13" t="s">
        <v>74</v>
      </c>
      <c r="BQ6" s="169"/>
    </row>
    <row r="7" spans="1:205" s="13" customFormat="1" ht="12.75" customHeight="1" x14ac:dyDescent="0.2">
      <c r="A7" s="124"/>
      <c r="B7" s="125"/>
      <c r="C7" s="125"/>
      <c r="D7" s="126"/>
      <c r="E7" s="126"/>
      <c r="F7" s="126"/>
      <c r="G7" s="126"/>
      <c r="H7" s="127"/>
      <c r="I7" s="128"/>
      <c r="J7" s="129"/>
      <c r="K7" s="15"/>
      <c r="L7" s="130"/>
      <c r="M7" s="130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2"/>
      <c r="Z7" s="132"/>
      <c r="AA7" s="1"/>
      <c r="AB7" s="88"/>
      <c r="AC7" s="88"/>
      <c r="AD7" s="88"/>
      <c r="AE7" s="88"/>
      <c r="AF7" s="88"/>
      <c r="AG7" s="189"/>
      <c r="AH7" s="13" t="s">
        <v>27</v>
      </c>
      <c r="AI7" s="85"/>
      <c r="AJ7" s="85"/>
      <c r="AK7" s="85"/>
      <c r="AL7" s="85"/>
      <c r="AM7" s="85"/>
      <c r="AN7" s="190"/>
      <c r="AO7" s="13" t="s">
        <v>75</v>
      </c>
      <c r="AP7" s="75"/>
      <c r="AQ7" s="75"/>
      <c r="AR7" s="75"/>
      <c r="AS7" s="75"/>
      <c r="AT7" s="75"/>
      <c r="AU7" s="191"/>
      <c r="AV7" s="13" t="s">
        <v>27</v>
      </c>
      <c r="AW7" s="192"/>
      <c r="AX7" s="192"/>
      <c r="AY7" s="192"/>
      <c r="AZ7" s="192"/>
      <c r="BA7" s="192"/>
      <c r="BB7" s="193"/>
      <c r="BC7" s="13" t="s">
        <v>27</v>
      </c>
      <c r="BD7" s="194"/>
      <c r="BE7" s="194"/>
      <c r="BF7" s="194"/>
      <c r="BG7" s="194"/>
      <c r="BH7" s="194"/>
      <c r="BI7" s="194"/>
      <c r="BJ7" s="194"/>
      <c r="BK7" s="194"/>
      <c r="BL7" s="194"/>
      <c r="BM7" s="194"/>
      <c r="BN7" s="194"/>
      <c r="BO7" s="194"/>
      <c r="BP7" s="13" t="s">
        <v>76</v>
      </c>
      <c r="BQ7" s="195"/>
    </row>
    <row r="8" spans="1:205" s="13" customFormat="1" ht="12.75" customHeight="1" x14ac:dyDescent="0.2">
      <c r="A8" s="110">
        <v>44845</v>
      </c>
      <c r="B8" s="113">
        <v>930</v>
      </c>
      <c r="C8" s="111"/>
      <c r="D8" s="112">
        <v>12.5</v>
      </c>
      <c r="E8" s="112">
        <v>11.5</v>
      </c>
      <c r="F8" s="112">
        <v>7.46</v>
      </c>
      <c r="G8" s="112" t="s">
        <v>77</v>
      </c>
      <c r="H8" s="113">
        <v>174</v>
      </c>
      <c r="I8" s="114">
        <v>0.1</v>
      </c>
      <c r="J8" s="115" t="s">
        <v>78</v>
      </c>
      <c r="K8" s="15"/>
      <c r="L8" s="52"/>
      <c r="M8" s="52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7"/>
      <c r="Z8" s="77"/>
      <c r="AA8" s="1"/>
      <c r="AB8" s="100"/>
      <c r="AC8" s="100"/>
      <c r="AD8" s="100"/>
      <c r="AE8" s="100"/>
      <c r="AF8" s="100"/>
      <c r="AG8" s="101"/>
      <c r="AH8" s="13" t="s">
        <v>72</v>
      </c>
      <c r="AI8" s="102"/>
      <c r="AJ8" s="102"/>
      <c r="AK8" s="102"/>
      <c r="AL8" s="102"/>
      <c r="AM8" s="102"/>
      <c r="AN8" s="196"/>
      <c r="AP8" s="104"/>
      <c r="AQ8" s="104"/>
      <c r="AR8" s="104"/>
      <c r="AS8" s="104"/>
      <c r="AT8" s="104"/>
      <c r="AU8" s="105"/>
      <c r="AV8" s="13" t="s">
        <v>72</v>
      </c>
      <c r="AW8" s="106"/>
      <c r="AX8" s="106"/>
      <c r="AY8" s="106"/>
      <c r="AZ8" s="106"/>
      <c r="BA8" s="106"/>
      <c r="BB8" s="107"/>
      <c r="BC8" s="13" t="s">
        <v>79</v>
      </c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08"/>
      <c r="BP8" s="13" t="s">
        <v>80</v>
      </c>
      <c r="BQ8" s="109" t="s">
        <v>81</v>
      </c>
    </row>
    <row r="9" spans="1:205" s="13" customFormat="1" ht="12.75" customHeight="1" x14ac:dyDescent="0.2">
      <c r="A9" s="110">
        <v>44846</v>
      </c>
      <c r="B9" s="113">
        <v>950</v>
      </c>
      <c r="C9" s="111"/>
      <c r="D9" s="112">
        <v>15.6</v>
      </c>
      <c r="E9" s="112">
        <v>10.5</v>
      </c>
      <c r="F9" s="112">
        <v>7.74</v>
      </c>
      <c r="G9" s="112">
        <v>87.1</v>
      </c>
      <c r="H9" s="113">
        <v>169</v>
      </c>
      <c r="I9" s="114">
        <v>0.1</v>
      </c>
      <c r="J9" s="115" t="s">
        <v>89</v>
      </c>
      <c r="K9" s="15"/>
      <c r="L9" s="52"/>
      <c r="M9" s="52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7"/>
      <c r="Z9" s="77"/>
      <c r="AA9" s="1"/>
      <c r="AB9" s="100"/>
      <c r="AC9" s="100"/>
      <c r="AD9" s="100"/>
      <c r="AE9" s="100"/>
      <c r="AF9" s="100"/>
      <c r="AG9" s="101"/>
      <c r="AH9" s="13" t="s">
        <v>38</v>
      </c>
      <c r="AI9" s="102"/>
      <c r="AJ9" s="102"/>
      <c r="AK9" s="102"/>
      <c r="AL9" s="102"/>
      <c r="AM9" s="102"/>
      <c r="AN9" s="196"/>
      <c r="AO9" s="13" t="s">
        <v>10</v>
      </c>
      <c r="AP9" s="104"/>
      <c r="AQ9" s="104"/>
      <c r="AR9" s="104"/>
      <c r="AS9" s="104"/>
      <c r="AT9" s="104"/>
      <c r="AU9" s="105"/>
      <c r="AV9" s="13" t="s">
        <v>38</v>
      </c>
      <c r="AW9" s="106"/>
      <c r="AX9" s="106"/>
      <c r="AY9" s="106"/>
      <c r="AZ9" s="106"/>
      <c r="BA9" s="106"/>
      <c r="BB9" s="107"/>
      <c r="BC9" s="13" t="s">
        <v>38</v>
      </c>
      <c r="BD9" s="108"/>
      <c r="BE9" s="108"/>
      <c r="BF9" s="108"/>
      <c r="BG9" s="108"/>
      <c r="BH9" s="108"/>
      <c r="BI9" s="108"/>
      <c r="BJ9" s="108"/>
      <c r="BK9" s="108"/>
      <c r="BL9" s="108"/>
      <c r="BM9" s="108"/>
      <c r="BN9" s="108"/>
      <c r="BO9" s="108"/>
      <c r="BP9" s="13" t="s">
        <v>27</v>
      </c>
      <c r="BQ9" s="109" t="s">
        <v>94</v>
      </c>
    </row>
    <row r="10" spans="1:205" s="13" customFormat="1" ht="12.75" customHeight="1" x14ac:dyDescent="0.2">
      <c r="A10" s="110">
        <v>44847</v>
      </c>
      <c r="B10" s="113">
        <v>1000</v>
      </c>
      <c r="C10" s="111"/>
      <c r="D10" s="112">
        <v>11</v>
      </c>
      <c r="E10" s="112">
        <v>10.7</v>
      </c>
      <c r="F10" s="112">
        <v>8.02</v>
      </c>
      <c r="G10" s="181">
        <v>87.3</v>
      </c>
      <c r="H10" s="113">
        <v>170</v>
      </c>
      <c r="I10" s="111">
        <v>0.1</v>
      </c>
      <c r="J10" s="115" t="s">
        <v>89</v>
      </c>
      <c r="K10" s="15"/>
      <c r="L10" s="52"/>
      <c r="M10" s="52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7"/>
      <c r="Z10" s="77"/>
      <c r="AA10" s="1"/>
      <c r="AB10" s="100"/>
      <c r="AC10" s="100"/>
      <c r="AD10" s="100"/>
      <c r="AE10" s="100"/>
      <c r="AF10" s="100"/>
      <c r="AG10" s="101"/>
      <c r="AH10" s="13" t="s">
        <v>39</v>
      </c>
      <c r="AI10" s="102"/>
      <c r="AJ10" s="102"/>
      <c r="AK10" s="102"/>
      <c r="AL10" s="102"/>
      <c r="AM10" s="102"/>
      <c r="AN10" s="196"/>
      <c r="AO10" s="13" t="s">
        <v>27</v>
      </c>
      <c r="AP10" s="104"/>
      <c r="AQ10" s="104"/>
      <c r="AR10" s="104"/>
      <c r="AS10" s="104"/>
      <c r="AT10" s="104"/>
      <c r="AU10" s="105"/>
      <c r="AV10" s="13" t="s">
        <v>39</v>
      </c>
      <c r="AW10" s="106"/>
      <c r="AX10" s="106"/>
      <c r="AY10" s="106"/>
      <c r="AZ10" s="106"/>
      <c r="BA10" s="106"/>
      <c r="BB10" s="107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/>
      <c r="BO10" s="108"/>
      <c r="BP10" s="13" t="s">
        <v>82</v>
      </c>
      <c r="BQ10" s="109"/>
    </row>
    <row r="11" spans="1:205" s="13" customFormat="1" ht="12.75" customHeight="1" x14ac:dyDescent="0.2">
      <c r="A11" s="110">
        <v>44848</v>
      </c>
      <c r="B11" s="113">
        <v>915</v>
      </c>
      <c r="C11" s="111"/>
      <c r="D11" s="112">
        <v>11.5</v>
      </c>
      <c r="E11" s="112">
        <v>10.8</v>
      </c>
      <c r="F11" s="112">
        <v>8.07</v>
      </c>
      <c r="G11" s="181">
        <v>79.3</v>
      </c>
      <c r="H11" s="113">
        <v>200</v>
      </c>
      <c r="I11" s="111">
        <v>0.1</v>
      </c>
      <c r="J11" s="115" t="s">
        <v>89</v>
      </c>
      <c r="K11" s="15"/>
      <c r="L11" s="52"/>
      <c r="M11" s="52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7"/>
      <c r="Z11" s="77"/>
      <c r="AA11" s="1"/>
      <c r="AB11" s="100"/>
      <c r="AC11" s="100"/>
      <c r="AD11" s="100"/>
      <c r="AE11" s="100"/>
      <c r="AF11" s="100"/>
      <c r="AG11" s="101"/>
      <c r="AI11" s="102"/>
      <c r="AJ11" s="102"/>
      <c r="AK11" s="102"/>
      <c r="AL11" s="102"/>
      <c r="AM11" s="102"/>
      <c r="AN11" s="196"/>
      <c r="AO11" s="13" t="s">
        <v>72</v>
      </c>
      <c r="AP11" s="104"/>
      <c r="AQ11" s="104"/>
      <c r="AR11" s="104"/>
      <c r="AS11" s="104"/>
      <c r="AT11" s="104"/>
      <c r="AU11" s="105"/>
      <c r="AW11" s="106"/>
      <c r="AX11" s="106"/>
      <c r="AY11" s="106"/>
      <c r="AZ11" s="106"/>
      <c r="BA11" s="106"/>
      <c r="BB11" s="107"/>
      <c r="BC11" s="13" t="s">
        <v>10</v>
      </c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8"/>
      <c r="BO11" s="108"/>
      <c r="BQ11" s="109"/>
    </row>
    <row r="12" spans="1:205" s="13" customFormat="1" ht="12.75" customHeight="1" x14ac:dyDescent="0.2">
      <c r="A12" s="110">
        <v>44849</v>
      </c>
      <c r="B12" s="113">
        <v>915</v>
      </c>
      <c r="C12" s="111"/>
      <c r="D12" s="112">
        <v>9</v>
      </c>
      <c r="E12" s="112">
        <v>11.2</v>
      </c>
      <c r="F12" s="112">
        <v>8.08</v>
      </c>
      <c r="G12" s="181">
        <v>84.2</v>
      </c>
      <c r="H12" s="113">
        <v>199</v>
      </c>
      <c r="I12" s="111">
        <v>0.1</v>
      </c>
      <c r="J12" s="115" t="s">
        <v>89</v>
      </c>
      <c r="K12" s="15"/>
      <c r="L12" s="63"/>
      <c r="M12" s="63"/>
      <c r="N12" s="63"/>
      <c r="O12" s="63"/>
      <c r="P12" s="78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1"/>
      <c r="AB12" s="100"/>
      <c r="AC12" s="100"/>
      <c r="AD12" s="100"/>
      <c r="AE12" s="100"/>
      <c r="AF12" s="100"/>
      <c r="AG12" s="101"/>
      <c r="AI12" s="102"/>
      <c r="AJ12" s="102"/>
      <c r="AK12" s="103"/>
      <c r="AL12" s="102"/>
      <c r="AM12" s="102"/>
      <c r="AN12" s="103"/>
      <c r="AO12" s="13" t="s">
        <v>38</v>
      </c>
      <c r="AP12" s="104"/>
      <c r="AQ12" s="104"/>
      <c r="AR12" s="104"/>
      <c r="AS12" s="104"/>
      <c r="AT12" s="104"/>
      <c r="AU12" s="105"/>
      <c r="AW12" s="106"/>
      <c r="AX12" s="106"/>
      <c r="AY12" s="106"/>
      <c r="AZ12" s="106"/>
      <c r="BA12" s="106"/>
      <c r="BB12" s="107"/>
      <c r="BC12" s="13" t="s">
        <v>27</v>
      </c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  <c r="BN12" s="108"/>
      <c r="BO12" s="108"/>
      <c r="BP12" s="13" t="s">
        <v>11</v>
      </c>
      <c r="BQ12" s="109"/>
    </row>
    <row r="13" spans="1:205" x14ac:dyDescent="0.2">
      <c r="A13" s="110">
        <v>44850</v>
      </c>
      <c r="B13" s="113">
        <v>900</v>
      </c>
      <c r="C13" s="111"/>
      <c r="D13" s="112">
        <v>10.4</v>
      </c>
      <c r="E13" s="112">
        <v>10.7</v>
      </c>
      <c r="F13" s="112">
        <v>8.14</v>
      </c>
      <c r="G13" s="181">
        <v>84.9</v>
      </c>
      <c r="H13" s="113">
        <v>200</v>
      </c>
      <c r="I13" s="111">
        <v>0.12</v>
      </c>
      <c r="J13" s="116" t="s">
        <v>90</v>
      </c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B13" s="100"/>
      <c r="AC13" s="100"/>
      <c r="AD13" s="100"/>
      <c r="AE13" s="100"/>
      <c r="AF13" s="100"/>
      <c r="AG13" s="101"/>
      <c r="AH13" s="13"/>
      <c r="AI13" s="102"/>
      <c r="AJ13" s="102"/>
      <c r="AK13" s="103"/>
      <c r="AL13" s="102"/>
      <c r="AM13" s="102"/>
      <c r="AN13" s="103"/>
      <c r="AO13" s="13" t="s">
        <v>39</v>
      </c>
      <c r="AP13" s="104"/>
      <c r="AQ13" s="104"/>
      <c r="AR13" s="104"/>
      <c r="AS13" s="104"/>
      <c r="AT13" s="104"/>
      <c r="AU13" s="105"/>
      <c r="AV13" s="13"/>
      <c r="AW13" s="106"/>
      <c r="AX13" s="106"/>
      <c r="AY13" s="106"/>
      <c r="AZ13" s="106"/>
      <c r="BA13" s="106"/>
      <c r="BB13" s="107"/>
      <c r="BC13" s="13" t="s">
        <v>72</v>
      </c>
      <c r="BD13" s="108"/>
      <c r="BE13" s="108"/>
      <c r="BF13" s="108"/>
      <c r="BG13" s="108"/>
      <c r="BH13" s="108"/>
      <c r="BI13" s="108"/>
      <c r="BJ13" s="108"/>
      <c r="BK13" s="108"/>
      <c r="BL13" s="108"/>
      <c r="BM13" s="108"/>
      <c r="BN13" s="108"/>
      <c r="BO13" s="108"/>
      <c r="BP13" s="13" t="s">
        <v>76</v>
      </c>
      <c r="BQ13" s="109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</row>
    <row r="14" spans="1:205" s="19" customFormat="1" x14ac:dyDescent="0.2">
      <c r="A14" s="110">
        <v>44851</v>
      </c>
      <c r="B14" s="113">
        <v>850</v>
      </c>
      <c r="C14" s="111"/>
      <c r="D14" s="112">
        <v>7.6</v>
      </c>
      <c r="E14" s="112">
        <v>9.5</v>
      </c>
      <c r="F14" s="112">
        <v>8.08</v>
      </c>
      <c r="G14" s="181">
        <v>84.42</v>
      </c>
      <c r="H14" s="113">
        <v>182</v>
      </c>
      <c r="I14" s="111">
        <v>0.12</v>
      </c>
      <c r="J14" s="117" t="s">
        <v>91</v>
      </c>
      <c r="K14" s="15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1"/>
      <c r="AB14" s="100"/>
      <c r="AC14" s="100"/>
      <c r="AD14" s="100"/>
      <c r="AE14" s="100"/>
      <c r="AF14" s="100"/>
      <c r="AG14" s="101"/>
      <c r="AH14" s="13"/>
      <c r="AI14" s="102"/>
      <c r="AJ14" s="102"/>
      <c r="AK14" s="103"/>
      <c r="AL14" s="102"/>
      <c r="AM14" s="102"/>
      <c r="AN14" s="103"/>
      <c r="AO14" s="13"/>
      <c r="AP14" s="104"/>
      <c r="AQ14" s="104"/>
      <c r="AR14" s="104"/>
      <c r="AS14" s="104"/>
      <c r="AT14" s="104"/>
      <c r="AU14" s="105"/>
      <c r="AV14" s="13"/>
      <c r="AW14" s="106"/>
      <c r="AX14" s="106"/>
      <c r="AY14" s="106"/>
      <c r="AZ14" s="106"/>
      <c r="BA14" s="106"/>
      <c r="BB14" s="107"/>
      <c r="BC14" s="13" t="s">
        <v>38</v>
      </c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08"/>
      <c r="BP14" s="13" t="s">
        <v>41</v>
      </c>
      <c r="BQ14" s="109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</row>
    <row r="15" spans="1:205" s="19" customFormat="1" x14ac:dyDescent="0.2">
      <c r="A15" s="110">
        <v>44852</v>
      </c>
      <c r="B15" s="113">
        <v>900</v>
      </c>
      <c r="C15" s="111"/>
      <c r="D15" s="112">
        <v>10</v>
      </c>
      <c r="E15" s="112">
        <v>12.7</v>
      </c>
      <c r="F15" s="112">
        <v>7.71</v>
      </c>
      <c r="G15" s="181">
        <v>10.1</v>
      </c>
      <c r="H15" s="113">
        <v>188</v>
      </c>
      <c r="I15" s="111">
        <v>0.1</v>
      </c>
      <c r="J15" s="117" t="s">
        <v>92</v>
      </c>
      <c r="K15" s="15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1"/>
      <c r="AB15" s="100"/>
      <c r="AC15" s="100"/>
      <c r="AD15" s="100"/>
      <c r="AE15" s="100"/>
      <c r="AF15" s="100"/>
      <c r="AG15" s="101"/>
      <c r="AH15" s="13"/>
      <c r="AI15" s="102"/>
      <c r="AJ15" s="102"/>
      <c r="AK15" s="103"/>
      <c r="AL15" s="102"/>
      <c r="AM15" s="102"/>
      <c r="AN15" s="103"/>
      <c r="AO15" s="13"/>
      <c r="AP15" s="104"/>
      <c r="AQ15" s="104"/>
      <c r="AR15" s="104"/>
      <c r="AS15" s="104"/>
      <c r="AT15" s="104"/>
      <c r="AU15" s="105"/>
      <c r="AV15" s="13"/>
      <c r="AW15" s="106"/>
      <c r="AX15" s="106"/>
      <c r="AY15" s="106"/>
      <c r="AZ15" s="106"/>
      <c r="BA15" s="106"/>
      <c r="BB15" s="107"/>
      <c r="BC15" s="13" t="s">
        <v>39</v>
      </c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08"/>
      <c r="BP15" s="13" t="s">
        <v>25</v>
      </c>
      <c r="BQ15" s="109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</row>
    <row r="16" spans="1:205" s="19" customFormat="1" x14ac:dyDescent="0.2">
      <c r="A16" s="110">
        <v>44853</v>
      </c>
      <c r="B16" s="113">
        <v>900</v>
      </c>
      <c r="C16" s="111"/>
      <c r="D16" s="112">
        <v>10</v>
      </c>
      <c r="E16" s="112">
        <v>10.3</v>
      </c>
      <c r="F16" s="112">
        <v>7.83</v>
      </c>
      <c r="G16" s="181">
        <v>91.8</v>
      </c>
      <c r="H16" s="113">
        <v>198</v>
      </c>
      <c r="I16" s="111">
        <v>0.1</v>
      </c>
      <c r="J16" s="117" t="s">
        <v>93</v>
      </c>
      <c r="K16" s="15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1"/>
      <c r="AB16" s="197"/>
      <c r="AC16" s="197"/>
      <c r="AD16" s="197"/>
      <c r="AE16" s="100"/>
      <c r="AF16" s="197"/>
      <c r="AG16" s="101"/>
      <c r="AH16" s="13"/>
      <c r="AI16" s="102"/>
      <c r="AJ16" s="102"/>
      <c r="AK16" s="103"/>
      <c r="AL16" s="102"/>
      <c r="AM16" s="102"/>
      <c r="AN16" s="103"/>
      <c r="AO16" s="13"/>
      <c r="AP16" s="104"/>
      <c r="AQ16" s="104"/>
      <c r="AR16" s="104"/>
      <c r="AS16" s="104"/>
      <c r="AT16" s="104"/>
      <c r="AU16" s="105"/>
      <c r="AV16" s="13"/>
      <c r="AW16" s="106"/>
      <c r="AX16" s="106"/>
      <c r="AY16" s="106"/>
      <c r="AZ16" s="106"/>
      <c r="BA16" s="106"/>
      <c r="BB16" s="107"/>
      <c r="BC16" s="13"/>
      <c r="BD16" s="108"/>
      <c r="BE16" s="108"/>
      <c r="BF16" s="108"/>
      <c r="BG16" s="108"/>
      <c r="BH16" s="108"/>
      <c r="BI16" s="108"/>
      <c r="BJ16" s="108"/>
      <c r="BK16" s="108"/>
      <c r="BL16" s="108"/>
      <c r="BM16" s="108"/>
      <c r="BN16" s="108"/>
      <c r="BO16" s="108"/>
      <c r="BP16" s="13" t="s">
        <v>76</v>
      </c>
      <c r="BQ16" s="109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</row>
    <row r="17" spans="1:205" s="19" customFormat="1" x14ac:dyDescent="0.2">
      <c r="A17" s="110">
        <v>44854</v>
      </c>
      <c r="B17" s="113">
        <v>855</v>
      </c>
      <c r="C17" s="111"/>
      <c r="D17" s="112">
        <v>12.8</v>
      </c>
      <c r="E17" s="112">
        <v>11.9</v>
      </c>
      <c r="F17" s="112">
        <v>7.9</v>
      </c>
      <c r="G17" s="181">
        <v>91.2</v>
      </c>
      <c r="H17" s="113">
        <v>198</v>
      </c>
      <c r="I17" s="111">
        <v>0.11</v>
      </c>
      <c r="J17" s="117" t="s">
        <v>78</v>
      </c>
      <c r="K17" s="15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1"/>
      <c r="AB17" s="100"/>
      <c r="AC17" s="100"/>
      <c r="AD17" s="100"/>
      <c r="AE17" s="100"/>
      <c r="AF17" s="100"/>
      <c r="AG17" s="101"/>
      <c r="AH17" s="13"/>
      <c r="AI17" s="102"/>
      <c r="AJ17" s="102"/>
      <c r="AK17" s="103"/>
      <c r="AL17" s="102"/>
      <c r="AM17" s="102"/>
      <c r="AN17" s="103"/>
      <c r="AO17" s="13"/>
      <c r="AP17" s="104"/>
      <c r="AQ17" s="104"/>
      <c r="AR17" s="104"/>
      <c r="AS17" s="104"/>
      <c r="AT17" s="104"/>
      <c r="AU17" s="105"/>
      <c r="AV17" s="13"/>
      <c r="AW17" s="106"/>
      <c r="AX17" s="106"/>
      <c r="AY17" s="106"/>
      <c r="AZ17" s="106"/>
      <c r="BA17" s="106"/>
      <c r="BB17" s="107"/>
      <c r="BC17" s="13"/>
      <c r="BD17" s="108"/>
      <c r="BE17" s="108"/>
      <c r="BF17" s="108"/>
      <c r="BG17" s="108"/>
      <c r="BH17" s="108"/>
      <c r="BI17" s="108"/>
      <c r="BJ17" s="108"/>
      <c r="BK17" s="108"/>
      <c r="BL17" s="108"/>
      <c r="BM17" s="108"/>
      <c r="BN17" s="108"/>
      <c r="BO17" s="108"/>
      <c r="BP17" s="13"/>
      <c r="BQ17" s="109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</row>
    <row r="18" spans="1:205" s="19" customFormat="1" x14ac:dyDescent="0.2">
      <c r="A18" s="110">
        <v>44855</v>
      </c>
      <c r="B18" s="113">
        <v>900</v>
      </c>
      <c r="C18" s="111"/>
      <c r="D18" s="112">
        <v>9.9</v>
      </c>
      <c r="E18" s="112">
        <v>10.7</v>
      </c>
      <c r="F18" s="112">
        <v>7.94</v>
      </c>
      <c r="G18" s="112">
        <v>89.7</v>
      </c>
      <c r="H18" s="113">
        <v>199</v>
      </c>
      <c r="I18" s="111">
        <v>0.14000000000000001</v>
      </c>
      <c r="J18" s="117" t="s">
        <v>95</v>
      </c>
      <c r="K18" s="15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1"/>
      <c r="AB18" s="100"/>
      <c r="AC18" s="100"/>
      <c r="AD18" s="100"/>
      <c r="AE18" s="100"/>
      <c r="AF18" s="100"/>
      <c r="AG18" s="101"/>
      <c r="AH18" s="13"/>
      <c r="AI18" s="102"/>
      <c r="AJ18" s="102"/>
      <c r="AK18" s="103"/>
      <c r="AL18" s="102"/>
      <c r="AM18" s="102"/>
      <c r="AN18" s="103"/>
      <c r="AO18" s="13"/>
      <c r="AP18" s="104"/>
      <c r="AQ18" s="104"/>
      <c r="AR18" s="104"/>
      <c r="AS18" s="104"/>
      <c r="AT18" s="104"/>
      <c r="AU18" s="105"/>
      <c r="AV18" s="13"/>
      <c r="AW18" s="106"/>
      <c r="AX18" s="106"/>
      <c r="AY18" s="106"/>
      <c r="AZ18" s="106"/>
      <c r="BA18" s="106"/>
      <c r="BB18" s="107"/>
      <c r="BC18" s="13"/>
      <c r="BD18" s="108"/>
      <c r="BE18" s="108"/>
      <c r="BF18" s="108"/>
      <c r="BG18" s="108"/>
      <c r="BH18" s="108"/>
      <c r="BI18" s="108"/>
      <c r="BJ18" s="108"/>
      <c r="BK18" s="108"/>
      <c r="BL18" s="108"/>
      <c r="BM18" s="108"/>
      <c r="BN18" s="108"/>
      <c r="BO18" s="108"/>
      <c r="BP18" s="13"/>
      <c r="BQ18" s="109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</row>
    <row r="19" spans="1:205" s="19" customFormat="1" x14ac:dyDescent="0.2">
      <c r="A19" s="110">
        <v>44856</v>
      </c>
      <c r="B19" s="113">
        <v>853</v>
      </c>
      <c r="C19" s="111"/>
      <c r="D19" s="112">
        <v>9</v>
      </c>
      <c r="E19" s="112">
        <v>9.6</v>
      </c>
      <c r="F19" s="112">
        <v>7.96</v>
      </c>
      <c r="G19" s="112">
        <v>89</v>
      </c>
      <c r="H19" s="113">
        <v>198</v>
      </c>
      <c r="I19" s="111">
        <v>0.1</v>
      </c>
      <c r="J19" s="117" t="s">
        <v>78</v>
      </c>
      <c r="K19" s="15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1"/>
      <c r="AB19" s="100"/>
      <c r="AC19" s="100"/>
      <c r="AD19" s="100"/>
      <c r="AE19" s="100"/>
      <c r="AF19" s="100"/>
      <c r="AG19" s="101"/>
      <c r="AH19" s="13"/>
      <c r="AI19" s="102"/>
      <c r="AJ19" s="102"/>
      <c r="AK19" s="103"/>
      <c r="AL19" s="102"/>
      <c r="AM19" s="102"/>
      <c r="AN19" s="103"/>
      <c r="AO19" s="13"/>
      <c r="AP19" s="104"/>
      <c r="AQ19" s="104"/>
      <c r="AR19" s="104"/>
      <c r="AS19" s="104"/>
      <c r="AT19" s="104"/>
      <c r="AU19" s="105"/>
      <c r="AV19" s="13"/>
      <c r="AW19" s="106"/>
      <c r="AX19" s="106"/>
      <c r="AY19" s="106"/>
      <c r="AZ19" s="106"/>
      <c r="BA19" s="106"/>
      <c r="BB19" s="107"/>
      <c r="BC19" s="13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08"/>
      <c r="BP19" s="13"/>
      <c r="BQ19" s="109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</row>
    <row r="20" spans="1:205" s="19" customFormat="1" x14ac:dyDescent="0.2">
      <c r="A20" s="110">
        <v>44857</v>
      </c>
      <c r="B20" s="113">
        <v>907</v>
      </c>
      <c r="C20" s="111"/>
      <c r="D20" s="112">
        <v>5</v>
      </c>
      <c r="E20" s="112">
        <v>10.7</v>
      </c>
      <c r="F20" s="112">
        <v>7.97</v>
      </c>
      <c r="G20" s="112">
        <v>94.6</v>
      </c>
      <c r="H20" s="113">
        <v>200</v>
      </c>
      <c r="I20" s="111">
        <v>0.1</v>
      </c>
      <c r="J20" s="117" t="s">
        <v>96</v>
      </c>
      <c r="K20" s="15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1"/>
      <c r="AB20" s="100"/>
      <c r="AC20" s="100"/>
      <c r="AD20" s="100"/>
      <c r="AE20" s="100"/>
      <c r="AF20" s="100"/>
      <c r="AG20" s="101"/>
      <c r="AH20" s="13"/>
      <c r="AI20" s="102"/>
      <c r="AJ20" s="102"/>
      <c r="AK20" s="103"/>
      <c r="AL20" s="102"/>
      <c r="AM20" s="102"/>
      <c r="AN20" s="103"/>
      <c r="AO20" s="13"/>
      <c r="AP20" s="104"/>
      <c r="AQ20" s="104"/>
      <c r="AR20" s="104"/>
      <c r="AS20" s="104"/>
      <c r="AT20" s="104"/>
      <c r="AU20" s="105"/>
      <c r="AV20" s="13"/>
      <c r="AW20" s="106"/>
      <c r="AX20" s="106"/>
      <c r="AY20" s="106"/>
      <c r="AZ20" s="106"/>
      <c r="BA20" s="106"/>
      <c r="BB20" s="107"/>
      <c r="BC20" s="13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08"/>
      <c r="BP20" s="13"/>
      <c r="BQ20" s="109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</row>
    <row r="21" spans="1:205" s="19" customFormat="1" x14ac:dyDescent="0.2">
      <c r="A21" s="110">
        <v>44858</v>
      </c>
      <c r="B21" s="113">
        <v>845</v>
      </c>
      <c r="C21" s="111"/>
      <c r="D21" s="112">
        <v>8</v>
      </c>
      <c r="E21" s="112">
        <v>9.6999999999999993</v>
      </c>
      <c r="F21" s="112">
        <v>7.92</v>
      </c>
      <c r="G21" s="112">
        <v>88</v>
      </c>
      <c r="H21" s="113">
        <v>196</v>
      </c>
      <c r="I21" s="111">
        <v>0.125</v>
      </c>
      <c r="J21" s="117" t="s">
        <v>97</v>
      </c>
      <c r="K21" s="15"/>
      <c r="L21" s="79">
        <v>2</v>
      </c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1"/>
      <c r="AB21" s="100"/>
      <c r="AC21" s="100"/>
      <c r="AD21" s="100"/>
      <c r="AE21" s="100"/>
      <c r="AF21" s="100"/>
      <c r="AG21" s="101"/>
      <c r="AH21" s="13"/>
      <c r="AI21" s="102"/>
      <c r="AJ21" s="102"/>
      <c r="AK21" s="103"/>
      <c r="AL21" s="102"/>
      <c r="AM21" s="102"/>
      <c r="AN21" s="103"/>
      <c r="AO21" s="13"/>
      <c r="AP21" s="104"/>
      <c r="AQ21" s="104"/>
      <c r="AR21" s="104"/>
      <c r="AS21" s="104"/>
      <c r="AT21" s="104"/>
      <c r="AU21" s="105"/>
      <c r="AV21" s="13"/>
      <c r="AW21" s="106"/>
      <c r="AX21" s="106"/>
      <c r="AY21" s="106"/>
      <c r="AZ21" s="106"/>
      <c r="BA21" s="106"/>
      <c r="BB21" s="107"/>
      <c r="BC21" s="13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08"/>
      <c r="BP21" s="13"/>
      <c r="BQ21" s="109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</row>
    <row r="22" spans="1:205" s="19" customFormat="1" x14ac:dyDescent="0.2">
      <c r="A22" s="110">
        <v>44859</v>
      </c>
      <c r="B22" s="113">
        <v>900</v>
      </c>
      <c r="C22" s="111"/>
      <c r="D22" s="112">
        <v>9</v>
      </c>
      <c r="E22" s="112">
        <v>10.5</v>
      </c>
      <c r="F22" s="112">
        <v>7.73</v>
      </c>
      <c r="G22" s="112">
        <v>88.3</v>
      </c>
      <c r="H22" s="113">
        <v>183</v>
      </c>
      <c r="I22" s="111">
        <v>0.11</v>
      </c>
      <c r="J22" s="117" t="s">
        <v>98</v>
      </c>
      <c r="K22" s="15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1"/>
      <c r="AB22" s="100"/>
      <c r="AC22" s="100"/>
      <c r="AD22" s="100"/>
      <c r="AE22" s="100"/>
      <c r="AF22" s="100"/>
      <c r="AG22" s="101"/>
      <c r="AH22" s="13">
        <v>2</v>
      </c>
      <c r="AI22" s="102"/>
      <c r="AJ22" s="102"/>
      <c r="AK22" s="103"/>
      <c r="AL22" s="102"/>
      <c r="AM22" s="102"/>
      <c r="AN22" s="103"/>
      <c r="AO22" s="13"/>
      <c r="AP22" s="104"/>
      <c r="AQ22" s="104"/>
      <c r="AR22" s="104"/>
      <c r="AS22" s="104"/>
      <c r="AT22" s="104"/>
      <c r="AU22" s="105"/>
      <c r="AV22" s="13"/>
      <c r="AW22" s="106"/>
      <c r="AX22" s="106"/>
      <c r="AY22" s="106"/>
      <c r="AZ22" s="106"/>
      <c r="BA22" s="106"/>
      <c r="BB22" s="107"/>
      <c r="BC22" s="13"/>
      <c r="BD22" s="108"/>
      <c r="BE22" s="108"/>
      <c r="BF22" s="108"/>
      <c r="BG22" s="108"/>
      <c r="BH22" s="108"/>
      <c r="BI22" s="108"/>
      <c r="BJ22" s="108"/>
      <c r="BK22" s="108"/>
      <c r="BL22" s="108"/>
      <c r="BM22" s="108"/>
      <c r="BN22" s="108"/>
      <c r="BO22" s="108"/>
      <c r="BP22" s="13">
        <v>4</v>
      </c>
      <c r="BQ22" s="109" t="s">
        <v>99</v>
      </c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</row>
    <row r="23" spans="1:205" s="19" customFormat="1" x14ac:dyDescent="0.2">
      <c r="A23" s="110">
        <v>44860</v>
      </c>
      <c r="B23" s="113">
        <v>900</v>
      </c>
      <c r="C23" s="111"/>
      <c r="D23" s="112">
        <v>3</v>
      </c>
      <c r="E23" s="112">
        <v>6.6</v>
      </c>
      <c r="F23" s="112">
        <v>7.86</v>
      </c>
      <c r="G23" s="112">
        <v>92.1</v>
      </c>
      <c r="H23" s="113">
        <v>187</v>
      </c>
      <c r="I23" s="111" t="s">
        <v>77</v>
      </c>
      <c r="J23" s="117" t="s">
        <v>98</v>
      </c>
      <c r="K23" s="15"/>
      <c r="L23" s="79"/>
      <c r="M23" s="79"/>
      <c r="N23" s="79"/>
      <c r="O23" s="79">
        <v>1</v>
      </c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1"/>
      <c r="AB23" s="100"/>
      <c r="AC23" s="100"/>
      <c r="AD23" s="100"/>
      <c r="AE23" s="100"/>
      <c r="AF23" s="100"/>
      <c r="AG23" s="101"/>
      <c r="AH23" s="13"/>
      <c r="AI23" s="102"/>
      <c r="AJ23" s="102"/>
      <c r="AK23" s="103"/>
      <c r="AL23" s="102"/>
      <c r="AM23" s="102"/>
      <c r="AN23" s="103"/>
      <c r="AO23" s="13"/>
      <c r="AP23" s="104"/>
      <c r="AQ23" s="104"/>
      <c r="AR23" s="104"/>
      <c r="AS23" s="104"/>
      <c r="AT23" s="104"/>
      <c r="AU23" s="105"/>
      <c r="AV23" s="13"/>
      <c r="AW23" s="106"/>
      <c r="AX23" s="106"/>
      <c r="AY23" s="106"/>
      <c r="AZ23" s="106"/>
      <c r="BA23" s="106"/>
      <c r="BB23" s="107"/>
      <c r="BC23" s="13"/>
      <c r="BD23" s="108"/>
      <c r="BE23" s="108"/>
      <c r="BF23" s="108"/>
      <c r="BG23" s="108"/>
      <c r="BH23" s="108"/>
      <c r="BI23" s="108"/>
      <c r="BJ23" s="108"/>
      <c r="BK23" s="108"/>
      <c r="BL23" s="108"/>
      <c r="BM23" s="108"/>
      <c r="BN23" s="108"/>
      <c r="BO23" s="108"/>
      <c r="BP23" s="13">
        <v>9</v>
      </c>
      <c r="BQ23" s="109" t="s">
        <v>100</v>
      </c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</row>
    <row r="24" spans="1:205" s="19" customFormat="1" x14ac:dyDescent="0.2">
      <c r="A24" s="110">
        <v>44861</v>
      </c>
      <c r="B24" s="113">
        <v>900</v>
      </c>
      <c r="C24" s="111"/>
      <c r="D24" s="112">
        <v>10</v>
      </c>
      <c r="E24" s="112">
        <v>11.2</v>
      </c>
      <c r="F24" s="112">
        <v>7.82</v>
      </c>
      <c r="G24" s="112">
        <v>88.1</v>
      </c>
      <c r="H24" s="113">
        <v>182</v>
      </c>
      <c r="I24" s="111">
        <v>0.12</v>
      </c>
      <c r="J24" s="117" t="s">
        <v>101</v>
      </c>
      <c r="K24" s="15"/>
      <c r="L24" s="79">
        <v>4</v>
      </c>
      <c r="M24" s="79"/>
      <c r="N24" s="79"/>
      <c r="O24" s="79">
        <v>1</v>
      </c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1"/>
      <c r="AB24" s="100"/>
      <c r="AC24" s="100"/>
      <c r="AD24" s="100"/>
      <c r="AE24" s="100"/>
      <c r="AF24" s="100"/>
      <c r="AG24" s="101"/>
      <c r="AH24" s="13"/>
      <c r="AI24" s="102"/>
      <c r="AJ24" s="102"/>
      <c r="AK24" s="103"/>
      <c r="AL24" s="102"/>
      <c r="AM24" s="102"/>
      <c r="AN24" s="103"/>
      <c r="AO24" s="13"/>
      <c r="AP24" s="104"/>
      <c r="AQ24" s="104"/>
      <c r="AR24" s="104"/>
      <c r="AS24" s="104"/>
      <c r="AT24" s="104"/>
      <c r="AU24" s="105"/>
      <c r="AV24" s="13"/>
      <c r="AW24" s="106"/>
      <c r="AX24" s="106"/>
      <c r="AY24" s="106"/>
      <c r="AZ24" s="106"/>
      <c r="BA24" s="106"/>
      <c r="BB24" s="107"/>
      <c r="BC24" s="13"/>
      <c r="BD24" s="108"/>
      <c r="BE24" s="108"/>
      <c r="BF24" s="108"/>
      <c r="BG24" s="108"/>
      <c r="BH24" s="108"/>
      <c r="BI24" s="108"/>
      <c r="BJ24" s="108"/>
      <c r="BK24" s="108"/>
      <c r="BL24" s="108"/>
      <c r="BM24" s="108"/>
      <c r="BN24" s="108"/>
      <c r="BO24" s="108"/>
      <c r="BP24" s="13"/>
      <c r="BQ24" s="109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</row>
    <row r="25" spans="1:205" s="19" customFormat="1" x14ac:dyDescent="0.2">
      <c r="A25" s="110">
        <v>44861</v>
      </c>
      <c r="B25" s="113"/>
      <c r="C25" s="113">
        <v>1615</v>
      </c>
      <c r="D25" s="112" t="s">
        <v>77</v>
      </c>
      <c r="E25" s="112" t="s">
        <v>77</v>
      </c>
      <c r="F25" s="112" t="s">
        <v>77</v>
      </c>
      <c r="G25" s="112" t="s">
        <v>77</v>
      </c>
      <c r="H25" s="112" t="s">
        <v>77</v>
      </c>
      <c r="I25" s="112" t="s">
        <v>77</v>
      </c>
      <c r="J25" s="112" t="s">
        <v>77</v>
      </c>
      <c r="K25" s="15"/>
      <c r="L25" s="79">
        <v>5</v>
      </c>
      <c r="M25" s="79"/>
      <c r="N25" s="79"/>
      <c r="O25" s="79">
        <v>1</v>
      </c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1"/>
      <c r="AB25" s="100"/>
      <c r="AC25" s="100"/>
      <c r="AD25" s="100"/>
      <c r="AE25" s="100"/>
      <c r="AF25" s="100"/>
      <c r="AG25" s="101"/>
      <c r="AH25" s="13"/>
      <c r="AI25" s="102"/>
      <c r="AJ25" s="102"/>
      <c r="AK25" s="103"/>
      <c r="AL25" s="102"/>
      <c r="AM25" s="102"/>
      <c r="AN25" s="103"/>
      <c r="AO25" s="13"/>
      <c r="AP25" s="104"/>
      <c r="AQ25" s="104"/>
      <c r="AR25" s="104"/>
      <c r="AS25" s="104"/>
      <c r="AT25" s="104"/>
      <c r="AU25" s="105"/>
      <c r="AV25" s="13"/>
      <c r="AW25" s="106"/>
      <c r="AX25" s="106"/>
      <c r="AY25" s="106"/>
      <c r="AZ25" s="106"/>
      <c r="BA25" s="106"/>
      <c r="BB25" s="107"/>
      <c r="BC25" s="13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  <c r="BN25" s="108"/>
      <c r="BO25" s="108"/>
      <c r="BP25" s="13"/>
      <c r="BQ25" s="109" t="s">
        <v>102</v>
      </c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</row>
    <row r="26" spans="1:205" s="19" customFormat="1" ht="22.5" x14ac:dyDescent="0.2">
      <c r="A26" s="110">
        <v>44862</v>
      </c>
      <c r="B26" s="113">
        <v>900</v>
      </c>
      <c r="C26" s="111"/>
      <c r="D26" s="112">
        <v>20</v>
      </c>
      <c r="E26" s="112">
        <v>8.6</v>
      </c>
      <c r="F26" s="112">
        <v>7.37</v>
      </c>
      <c r="G26" s="112">
        <v>83.9</v>
      </c>
      <c r="H26" s="113">
        <v>158</v>
      </c>
      <c r="I26" s="111">
        <v>0.1</v>
      </c>
      <c r="J26" s="117" t="s">
        <v>89</v>
      </c>
      <c r="K26" s="15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1"/>
      <c r="AB26" s="100"/>
      <c r="AC26" s="100"/>
      <c r="AD26" s="100"/>
      <c r="AE26" s="100"/>
      <c r="AF26" s="100"/>
      <c r="AG26" s="101"/>
      <c r="AH26" s="13"/>
      <c r="AI26" s="102"/>
      <c r="AJ26" s="102"/>
      <c r="AK26" s="103"/>
      <c r="AL26" s="102"/>
      <c r="AM26" s="102"/>
      <c r="AN26" s="103"/>
      <c r="AO26" s="13"/>
      <c r="AP26" s="104"/>
      <c r="AQ26" s="104"/>
      <c r="AR26" s="104"/>
      <c r="AS26" s="104"/>
      <c r="AT26" s="104"/>
      <c r="AU26" s="105"/>
      <c r="AV26" s="13"/>
      <c r="AW26" s="106"/>
      <c r="AX26" s="106"/>
      <c r="AY26" s="106"/>
      <c r="AZ26" s="106"/>
      <c r="BA26" s="106"/>
      <c r="BB26" s="107"/>
      <c r="BC26" s="13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  <c r="BN26" s="108"/>
      <c r="BO26" s="108"/>
      <c r="BP26" s="13">
        <v>30</v>
      </c>
      <c r="BQ26" s="109" t="s">
        <v>108</v>
      </c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</row>
    <row r="27" spans="1:205" s="19" customFormat="1" x14ac:dyDescent="0.2">
      <c r="A27" s="110">
        <v>44862</v>
      </c>
      <c r="B27" s="113"/>
      <c r="C27" s="113">
        <v>1600</v>
      </c>
      <c r="D27" s="112" t="s">
        <v>77</v>
      </c>
      <c r="E27" s="112" t="s">
        <v>77</v>
      </c>
      <c r="F27" s="112" t="s">
        <v>77</v>
      </c>
      <c r="G27" s="112" t="s">
        <v>77</v>
      </c>
      <c r="H27" s="113" t="s">
        <v>77</v>
      </c>
      <c r="I27" s="111" t="s">
        <v>77</v>
      </c>
      <c r="J27" s="117" t="s">
        <v>77</v>
      </c>
      <c r="K27" s="15"/>
      <c r="L27" s="79">
        <v>1</v>
      </c>
      <c r="M27" s="79">
        <v>1</v>
      </c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1"/>
      <c r="AB27" s="100"/>
      <c r="AC27" s="100"/>
      <c r="AD27" s="100"/>
      <c r="AE27" s="100"/>
      <c r="AF27" s="100"/>
      <c r="AG27" s="101"/>
      <c r="AH27" s="13"/>
      <c r="AI27" s="102"/>
      <c r="AJ27" s="102"/>
      <c r="AK27" s="103"/>
      <c r="AL27" s="102"/>
      <c r="AM27" s="102"/>
      <c r="AN27" s="103"/>
      <c r="AO27" s="13"/>
      <c r="AP27" s="104"/>
      <c r="AQ27" s="104"/>
      <c r="AR27" s="104"/>
      <c r="AS27" s="104"/>
      <c r="AT27" s="104"/>
      <c r="AU27" s="105"/>
      <c r="AV27" s="13"/>
      <c r="AW27" s="106"/>
      <c r="AX27" s="106"/>
      <c r="AY27" s="106"/>
      <c r="AZ27" s="106"/>
      <c r="BA27" s="106"/>
      <c r="BB27" s="107"/>
      <c r="BC27" s="13"/>
      <c r="BD27" s="108"/>
      <c r="BE27" s="108"/>
      <c r="BF27" s="108"/>
      <c r="BG27" s="108"/>
      <c r="BH27" s="108"/>
      <c r="BI27" s="108"/>
      <c r="BJ27" s="108"/>
      <c r="BK27" s="108"/>
      <c r="BL27" s="108"/>
      <c r="BM27" s="108"/>
      <c r="BN27" s="108"/>
      <c r="BO27" s="108"/>
      <c r="BP27" s="13"/>
      <c r="BQ27" s="109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</row>
    <row r="28" spans="1:205" s="19" customFormat="1" x14ac:dyDescent="0.2">
      <c r="A28" s="110">
        <v>44863</v>
      </c>
      <c r="B28" s="113">
        <v>930</v>
      </c>
      <c r="C28" s="111"/>
      <c r="D28" s="112">
        <v>7</v>
      </c>
      <c r="E28" s="112">
        <v>9</v>
      </c>
      <c r="F28" s="112">
        <v>7.63</v>
      </c>
      <c r="G28" s="112">
        <v>87.3</v>
      </c>
      <c r="H28" s="113">
        <v>171</v>
      </c>
      <c r="I28" s="111">
        <v>0.09</v>
      </c>
      <c r="J28" s="117" t="s">
        <v>109</v>
      </c>
      <c r="K28" s="15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1"/>
      <c r="AB28" s="197"/>
      <c r="AC28" s="197"/>
      <c r="AD28" s="100"/>
      <c r="AE28" s="100"/>
      <c r="AF28" s="100"/>
      <c r="AG28" s="198"/>
      <c r="AH28" s="13"/>
      <c r="AI28" s="102"/>
      <c r="AJ28" s="102"/>
      <c r="AK28" s="103"/>
      <c r="AL28" s="102"/>
      <c r="AM28" s="102"/>
      <c r="AN28" s="103"/>
      <c r="AO28" s="13"/>
      <c r="AP28" s="199"/>
      <c r="AQ28" s="199"/>
      <c r="AR28" s="104"/>
      <c r="AS28" s="104"/>
      <c r="AT28" s="104"/>
      <c r="AU28" s="200"/>
      <c r="AV28" s="13"/>
      <c r="AW28" s="106"/>
      <c r="AX28" s="106"/>
      <c r="AY28" s="106"/>
      <c r="AZ28" s="106"/>
      <c r="BA28" s="106"/>
      <c r="BB28" s="107"/>
      <c r="BC28" s="13"/>
      <c r="BD28" s="108"/>
      <c r="BE28" s="108"/>
      <c r="BF28" s="108"/>
      <c r="BG28" s="108"/>
      <c r="BH28" s="108"/>
      <c r="BI28" s="108"/>
      <c r="BJ28" s="108"/>
      <c r="BK28" s="108"/>
      <c r="BL28" s="108"/>
      <c r="BM28" s="108"/>
      <c r="BN28" s="108"/>
      <c r="BO28" s="108"/>
      <c r="BP28" s="13"/>
      <c r="BQ28" s="109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</row>
    <row r="29" spans="1:205" s="19" customFormat="1" x14ac:dyDescent="0.2">
      <c r="A29" s="110">
        <v>44864</v>
      </c>
      <c r="B29" s="113">
        <v>900</v>
      </c>
      <c r="C29" s="111"/>
      <c r="D29" s="112">
        <v>10.8</v>
      </c>
      <c r="E29" s="112">
        <v>11.1</v>
      </c>
      <c r="F29" s="112">
        <v>7.6</v>
      </c>
      <c r="G29" s="112">
        <v>87.6</v>
      </c>
      <c r="H29" s="113">
        <v>143</v>
      </c>
      <c r="I29" s="111">
        <v>0.16</v>
      </c>
      <c r="J29" s="117" t="s">
        <v>110</v>
      </c>
      <c r="K29" s="15"/>
      <c r="L29" s="79">
        <v>4</v>
      </c>
      <c r="M29" s="79">
        <v>4</v>
      </c>
      <c r="N29" s="79">
        <v>1</v>
      </c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1"/>
      <c r="AB29" s="100"/>
      <c r="AC29" s="100"/>
      <c r="AD29" s="100"/>
      <c r="AE29" s="100"/>
      <c r="AF29" s="100"/>
      <c r="AG29" s="101"/>
      <c r="AH29" s="13">
        <v>3</v>
      </c>
      <c r="AI29" s="102"/>
      <c r="AJ29" s="102"/>
      <c r="AK29" s="103"/>
      <c r="AL29" s="102"/>
      <c r="AM29" s="102"/>
      <c r="AN29" s="103"/>
      <c r="AO29" s="13"/>
      <c r="AP29" s="104"/>
      <c r="AQ29" s="104"/>
      <c r="AR29" s="104"/>
      <c r="AS29" s="104"/>
      <c r="AT29" s="104"/>
      <c r="AU29" s="105"/>
      <c r="AV29" s="13"/>
      <c r="AW29" s="106"/>
      <c r="AX29" s="106"/>
      <c r="AY29" s="106"/>
      <c r="AZ29" s="106"/>
      <c r="BA29" s="106"/>
      <c r="BB29" s="107"/>
      <c r="BC29" s="13"/>
      <c r="BD29" s="108"/>
      <c r="BE29" s="108"/>
      <c r="BF29" s="108"/>
      <c r="BG29" s="108"/>
      <c r="BH29" s="108"/>
      <c r="BI29" s="108"/>
      <c r="BJ29" s="108"/>
      <c r="BK29" s="108"/>
      <c r="BL29" s="108"/>
      <c r="BM29" s="108"/>
      <c r="BN29" s="108"/>
      <c r="BO29" s="108"/>
      <c r="BP29" s="13">
        <v>30</v>
      </c>
      <c r="BQ29" s="109" t="s">
        <v>111</v>
      </c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</row>
    <row r="30" spans="1:205" s="19" customFormat="1" x14ac:dyDescent="0.2">
      <c r="A30" s="110">
        <v>44864</v>
      </c>
      <c r="B30" s="113"/>
      <c r="C30" s="113">
        <v>1600</v>
      </c>
      <c r="D30" s="112" t="s">
        <v>77</v>
      </c>
      <c r="E30" s="112" t="s">
        <v>77</v>
      </c>
      <c r="F30" s="112" t="s">
        <v>77</v>
      </c>
      <c r="G30" s="112" t="s">
        <v>77</v>
      </c>
      <c r="H30" s="113" t="s">
        <v>77</v>
      </c>
      <c r="I30" s="111" t="s">
        <v>77</v>
      </c>
      <c r="J30" s="117" t="s">
        <v>77</v>
      </c>
      <c r="K30" s="15"/>
      <c r="L30" s="79">
        <v>1</v>
      </c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1"/>
      <c r="AB30" s="100"/>
      <c r="AC30" s="100"/>
      <c r="AD30" s="100"/>
      <c r="AE30" s="100"/>
      <c r="AF30" s="100"/>
      <c r="AG30" s="101"/>
      <c r="AH30" s="13"/>
      <c r="AI30" s="102"/>
      <c r="AJ30" s="102"/>
      <c r="AK30" s="103"/>
      <c r="AL30" s="102"/>
      <c r="AM30" s="102"/>
      <c r="AN30" s="103"/>
      <c r="AO30" s="13"/>
      <c r="AP30" s="104"/>
      <c r="AQ30" s="104"/>
      <c r="AR30" s="104"/>
      <c r="AS30" s="104"/>
      <c r="AT30" s="104"/>
      <c r="AU30" s="105"/>
      <c r="AV30" s="13"/>
      <c r="AW30" s="106"/>
      <c r="AX30" s="106"/>
      <c r="AY30" s="106"/>
      <c r="AZ30" s="106"/>
      <c r="BA30" s="106"/>
      <c r="BB30" s="107"/>
      <c r="BC30" s="13"/>
      <c r="BD30" s="108"/>
      <c r="BE30" s="108"/>
      <c r="BF30" s="108"/>
      <c r="BG30" s="108"/>
      <c r="BH30" s="108"/>
      <c r="BI30" s="108"/>
      <c r="BJ30" s="108"/>
      <c r="BK30" s="108"/>
      <c r="BL30" s="108"/>
      <c r="BM30" s="108"/>
      <c r="BN30" s="108"/>
      <c r="BO30" s="108"/>
      <c r="BP30" s="13"/>
      <c r="BQ30" s="109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</row>
    <row r="31" spans="1:205" s="19" customFormat="1" x14ac:dyDescent="0.2">
      <c r="A31" s="110">
        <v>44865</v>
      </c>
      <c r="B31" s="113">
        <v>900</v>
      </c>
      <c r="C31" s="111"/>
      <c r="D31" s="112">
        <v>8.1999999999999993</v>
      </c>
      <c r="E31" s="112">
        <v>10.1</v>
      </c>
      <c r="F31" s="112">
        <v>7.61</v>
      </c>
      <c r="G31" s="112">
        <v>87.9</v>
      </c>
      <c r="H31" s="113">
        <v>148</v>
      </c>
      <c r="I31" s="111">
        <v>0.17</v>
      </c>
      <c r="J31" s="117" t="s">
        <v>78</v>
      </c>
      <c r="K31" s="15"/>
      <c r="L31" s="79">
        <v>1</v>
      </c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1"/>
      <c r="AB31" s="100"/>
      <c r="AC31" s="100"/>
      <c r="AD31" s="100"/>
      <c r="AE31" s="100"/>
      <c r="AF31" s="100"/>
      <c r="AG31" s="101"/>
      <c r="AH31" s="13"/>
      <c r="AI31" s="102"/>
      <c r="AJ31" s="102"/>
      <c r="AK31" s="103"/>
      <c r="AL31" s="102"/>
      <c r="AM31" s="102"/>
      <c r="AN31" s="103"/>
      <c r="AO31" s="13"/>
      <c r="AP31" s="104"/>
      <c r="AQ31" s="104"/>
      <c r="AR31" s="104"/>
      <c r="AS31" s="104"/>
      <c r="AT31" s="104"/>
      <c r="AU31" s="105"/>
      <c r="AV31" s="13"/>
      <c r="AW31" s="106"/>
      <c r="AX31" s="106"/>
      <c r="AY31" s="106"/>
      <c r="AZ31" s="106"/>
      <c r="BA31" s="106"/>
      <c r="BB31" s="107"/>
      <c r="BC31" s="13"/>
      <c r="BD31" s="108"/>
      <c r="BE31" s="108"/>
      <c r="BF31" s="108"/>
      <c r="BG31" s="108"/>
      <c r="BH31" s="108"/>
      <c r="BI31" s="108"/>
      <c r="BJ31" s="108"/>
      <c r="BK31" s="108"/>
      <c r="BL31" s="108"/>
      <c r="BM31" s="108"/>
      <c r="BN31" s="108"/>
      <c r="BO31" s="108"/>
      <c r="BP31" s="13"/>
      <c r="BQ31" s="109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  <c r="GW31" s="13"/>
    </row>
    <row r="32" spans="1:205" s="19" customFormat="1" x14ac:dyDescent="0.2">
      <c r="A32" s="110">
        <v>44865</v>
      </c>
      <c r="B32" s="113"/>
      <c r="C32" s="113">
        <v>1600</v>
      </c>
      <c r="D32" s="112" t="s">
        <v>77</v>
      </c>
      <c r="E32" s="112" t="s">
        <v>77</v>
      </c>
      <c r="F32" s="112" t="s">
        <v>77</v>
      </c>
      <c r="G32" s="112" t="s">
        <v>77</v>
      </c>
      <c r="H32" s="113" t="s">
        <v>77</v>
      </c>
      <c r="I32" s="111" t="s">
        <v>77</v>
      </c>
      <c r="J32" s="117" t="s">
        <v>77</v>
      </c>
      <c r="K32" s="15"/>
      <c r="L32" s="79">
        <v>1</v>
      </c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1"/>
      <c r="AB32" s="100"/>
      <c r="AC32" s="100"/>
      <c r="AD32" s="100"/>
      <c r="AE32" s="100"/>
      <c r="AF32" s="100"/>
      <c r="AG32" s="101"/>
      <c r="AH32" s="13"/>
      <c r="AI32" s="102"/>
      <c r="AJ32" s="102"/>
      <c r="AK32" s="103"/>
      <c r="AL32" s="102"/>
      <c r="AM32" s="102"/>
      <c r="AN32" s="103"/>
      <c r="AO32" s="13"/>
      <c r="AP32" s="104"/>
      <c r="AQ32" s="104"/>
      <c r="AR32" s="104"/>
      <c r="AS32" s="104"/>
      <c r="AT32" s="104"/>
      <c r="AU32" s="105"/>
      <c r="AV32" s="13"/>
      <c r="AW32" s="106"/>
      <c r="AX32" s="106"/>
      <c r="AY32" s="106"/>
      <c r="AZ32" s="106"/>
      <c r="BA32" s="106"/>
      <c r="BB32" s="107"/>
      <c r="BC32" s="13"/>
      <c r="BD32" s="108"/>
      <c r="BE32" s="108"/>
      <c r="BF32" s="108"/>
      <c r="BG32" s="108"/>
      <c r="BH32" s="108"/>
      <c r="BI32" s="108"/>
      <c r="BJ32" s="108"/>
      <c r="BK32" s="108"/>
      <c r="BL32" s="108"/>
      <c r="BM32" s="108"/>
      <c r="BN32" s="108"/>
      <c r="BO32" s="108"/>
      <c r="BP32" s="13"/>
      <c r="BQ32" s="109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</row>
    <row r="33" spans="1:205" s="19" customFormat="1" x14ac:dyDescent="0.2">
      <c r="A33" s="110">
        <v>44866</v>
      </c>
      <c r="B33" s="113">
        <v>855</v>
      </c>
      <c r="C33" s="111"/>
      <c r="D33" s="112">
        <v>4</v>
      </c>
      <c r="E33" s="112">
        <v>9.3000000000000007</v>
      </c>
      <c r="F33" s="112">
        <v>7.71</v>
      </c>
      <c r="G33" s="112">
        <v>92.2</v>
      </c>
      <c r="H33" s="113">
        <v>171</v>
      </c>
      <c r="I33" s="111">
        <v>0.08</v>
      </c>
      <c r="J33" s="117" t="s">
        <v>116</v>
      </c>
      <c r="K33" s="15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1"/>
      <c r="AB33" s="100"/>
      <c r="AC33" s="100"/>
      <c r="AD33" s="100"/>
      <c r="AE33" s="100"/>
      <c r="AF33" s="100"/>
      <c r="AG33" s="101"/>
      <c r="AH33" s="13"/>
      <c r="AI33" s="102"/>
      <c r="AJ33" s="102"/>
      <c r="AK33" s="103"/>
      <c r="AL33" s="102"/>
      <c r="AM33" s="102"/>
      <c r="AN33" s="103"/>
      <c r="AO33" s="13"/>
      <c r="AP33" s="104"/>
      <c r="AQ33" s="104"/>
      <c r="AR33" s="104"/>
      <c r="AS33" s="104"/>
      <c r="AT33" s="104"/>
      <c r="AU33" s="105"/>
      <c r="AV33" s="13"/>
      <c r="AW33" s="106"/>
      <c r="AX33" s="106"/>
      <c r="AY33" s="106"/>
      <c r="AZ33" s="106"/>
      <c r="BA33" s="106"/>
      <c r="BB33" s="107"/>
      <c r="BC33" s="13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3">
        <v>35</v>
      </c>
      <c r="BQ33" s="109" t="s">
        <v>117</v>
      </c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  <c r="GW33" s="13"/>
    </row>
    <row r="34" spans="1:205" s="19" customFormat="1" ht="22.5" x14ac:dyDescent="0.2">
      <c r="A34" s="110">
        <v>44867</v>
      </c>
      <c r="B34" s="113">
        <v>900</v>
      </c>
      <c r="C34" s="111"/>
      <c r="D34" s="112">
        <v>2</v>
      </c>
      <c r="E34" s="112">
        <v>6.1</v>
      </c>
      <c r="F34" s="112">
        <v>7.84</v>
      </c>
      <c r="G34" s="112">
        <v>88.1</v>
      </c>
      <c r="H34" s="113">
        <v>180</v>
      </c>
      <c r="I34" s="111">
        <v>0.08</v>
      </c>
      <c r="J34" s="117" t="s">
        <v>78</v>
      </c>
      <c r="K34" s="15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1"/>
      <c r="AB34" s="100"/>
      <c r="AC34" s="100"/>
      <c r="AD34" s="100"/>
      <c r="AE34" s="100"/>
      <c r="AF34" s="100"/>
      <c r="AG34" s="101"/>
      <c r="AH34" s="13"/>
      <c r="AI34" s="102"/>
      <c r="AJ34" s="102"/>
      <c r="AK34" s="103"/>
      <c r="AL34" s="102"/>
      <c r="AM34" s="102"/>
      <c r="AN34" s="103"/>
      <c r="AO34" s="13"/>
      <c r="AP34" s="104"/>
      <c r="AQ34" s="104"/>
      <c r="AR34" s="104"/>
      <c r="AS34" s="104"/>
      <c r="AT34" s="104"/>
      <c r="AU34" s="105"/>
      <c r="AV34" s="13"/>
      <c r="AW34" s="106"/>
      <c r="AX34" s="106"/>
      <c r="AY34" s="106"/>
      <c r="AZ34" s="106"/>
      <c r="BA34" s="106"/>
      <c r="BB34" s="107"/>
      <c r="BC34" s="13"/>
      <c r="BD34" s="108"/>
      <c r="BE34" s="108"/>
      <c r="BF34" s="108"/>
      <c r="BG34" s="108"/>
      <c r="BH34" s="108"/>
      <c r="BI34" s="108"/>
      <c r="BJ34" s="108"/>
      <c r="BK34" s="108"/>
      <c r="BL34" s="108"/>
      <c r="BM34" s="108"/>
      <c r="BN34" s="108"/>
      <c r="BO34" s="108"/>
      <c r="BP34" s="13"/>
      <c r="BQ34" s="109" t="s">
        <v>118</v>
      </c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3"/>
      <c r="FK34" s="13"/>
      <c r="FL34" s="13"/>
      <c r="FM34" s="13"/>
      <c r="FN34" s="13"/>
      <c r="FO34" s="13"/>
      <c r="FP34" s="13"/>
      <c r="FQ34" s="13"/>
      <c r="FR34" s="13"/>
      <c r="FS34" s="13"/>
      <c r="FT34" s="13"/>
      <c r="FU34" s="13"/>
      <c r="FV34" s="13"/>
      <c r="FW34" s="13"/>
      <c r="FX34" s="13"/>
      <c r="FY34" s="13"/>
      <c r="FZ34" s="13"/>
      <c r="GA34" s="13"/>
      <c r="GB34" s="13"/>
      <c r="GC34" s="13"/>
      <c r="GD34" s="13"/>
      <c r="GE34" s="13"/>
      <c r="GF34" s="13"/>
      <c r="GG34" s="13"/>
      <c r="GH34" s="13"/>
      <c r="GI34" s="13"/>
      <c r="GJ34" s="13"/>
      <c r="GK34" s="13"/>
      <c r="GL34" s="13"/>
      <c r="GM34" s="13"/>
      <c r="GN34" s="13"/>
      <c r="GO34" s="13"/>
      <c r="GP34" s="13"/>
      <c r="GQ34" s="13"/>
      <c r="GR34" s="13"/>
      <c r="GS34" s="13"/>
      <c r="GT34" s="13"/>
      <c r="GU34" s="13"/>
      <c r="GV34" s="13"/>
      <c r="GW34" s="13"/>
    </row>
    <row r="35" spans="1:205" s="19" customFormat="1" x14ac:dyDescent="0.2">
      <c r="A35" s="110">
        <v>44868</v>
      </c>
      <c r="B35" s="113">
        <v>900</v>
      </c>
      <c r="C35" s="111"/>
      <c r="D35" s="112">
        <v>4</v>
      </c>
      <c r="E35" s="112">
        <v>6.3</v>
      </c>
      <c r="F35" s="112">
        <v>7.9</v>
      </c>
      <c r="G35" s="112">
        <v>89.4</v>
      </c>
      <c r="H35" s="113">
        <v>190</v>
      </c>
      <c r="I35" s="111">
        <v>0.08</v>
      </c>
      <c r="J35" s="117" t="s">
        <v>95</v>
      </c>
      <c r="K35" s="15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1"/>
      <c r="AB35" s="100"/>
      <c r="AC35" s="100"/>
      <c r="AD35" s="100"/>
      <c r="AE35" s="100"/>
      <c r="AF35" s="100"/>
      <c r="AG35" s="101"/>
      <c r="AH35" s="13"/>
      <c r="AI35" s="102"/>
      <c r="AJ35" s="102"/>
      <c r="AK35" s="103"/>
      <c r="AL35" s="102"/>
      <c r="AM35" s="102"/>
      <c r="AN35" s="103"/>
      <c r="AO35" s="13"/>
      <c r="AP35" s="104"/>
      <c r="AQ35" s="104"/>
      <c r="AR35" s="104"/>
      <c r="AS35" s="104"/>
      <c r="AT35" s="104"/>
      <c r="AU35" s="105"/>
      <c r="AV35" s="13"/>
      <c r="AW35" s="106"/>
      <c r="AX35" s="106"/>
      <c r="AY35" s="106"/>
      <c r="AZ35" s="106"/>
      <c r="BA35" s="106"/>
      <c r="BB35" s="107"/>
      <c r="BC35" s="13"/>
      <c r="BD35" s="108"/>
      <c r="BE35" s="108"/>
      <c r="BF35" s="108"/>
      <c r="BG35" s="108"/>
      <c r="BH35" s="108"/>
      <c r="BI35" s="108"/>
      <c r="BJ35" s="108"/>
      <c r="BK35" s="108"/>
      <c r="BL35" s="108"/>
      <c r="BM35" s="108"/>
      <c r="BN35" s="108"/>
      <c r="BO35" s="108"/>
      <c r="BP35" s="13"/>
      <c r="BQ35" s="109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  <c r="GL35" s="13"/>
      <c r="GM35" s="13"/>
      <c r="GN35" s="13"/>
      <c r="GO35" s="13"/>
      <c r="GP35" s="13"/>
      <c r="GQ35" s="13"/>
      <c r="GR35" s="13"/>
      <c r="GS35" s="13"/>
      <c r="GT35" s="13"/>
      <c r="GU35" s="13"/>
      <c r="GV35" s="13"/>
      <c r="GW35" s="13"/>
    </row>
    <row r="36" spans="1:205" s="19" customFormat="1" x14ac:dyDescent="0.2">
      <c r="A36" s="110">
        <v>44868</v>
      </c>
      <c r="B36" s="113"/>
      <c r="C36" s="113">
        <v>1400</v>
      </c>
      <c r="D36" s="112" t="s">
        <v>77</v>
      </c>
      <c r="E36" s="112" t="s">
        <v>77</v>
      </c>
      <c r="F36" s="112" t="s">
        <v>77</v>
      </c>
      <c r="G36" s="112" t="s">
        <v>77</v>
      </c>
      <c r="H36" s="113" t="s">
        <v>77</v>
      </c>
      <c r="I36" s="111">
        <v>0.5</v>
      </c>
      <c r="J36" s="117" t="s">
        <v>77</v>
      </c>
      <c r="K36" s="15"/>
      <c r="L36" s="79">
        <v>7</v>
      </c>
      <c r="M36" s="79">
        <v>13</v>
      </c>
      <c r="N36" s="79">
        <v>1</v>
      </c>
      <c r="O36" s="79">
        <v>3</v>
      </c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1"/>
      <c r="AB36" s="100"/>
      <c r="AC36" s="100"/>
      <c r="AD36" s="100"/>
      <c r="AE36" s="100"/>
      <c r="AF36" s="100"/>
      <c r="AG36" s="101"/>
      <c r="AH36" s="13"/>
      <c r="AI36" s="102"/>
      <c r="AJ36" s="102"/>
      <c r="AK36" s="103"/>
      <c r="AL36" s="102"/>
      <c r="AM36" s="102"/>
      <c r="AN36" s="103"/>
      <c r="AO36" s="13"/>
      <c r="AP36" s="104"/>
      <c r="AQ36" s="104"/>
      <c r="AR36" s="104"/>
      <c r="AS36" s="104"/>
      <c r="AT36" s="104"/>
      <c r="AU36" s="105"/>
      <c r="AV36" s="13"/>
      <c r="AW36" s="106"/>
      <c r="AX36" s="106"/>
      <c r="AY36" s="106"/>
      <c r="AZ36" s="106"/>
      <c r="BA36" s="106"/>
      <c r="BB36" s="107"/>
      <c r="BC36" s="13"/>
      <c r="BD36" s="108"/>
      <c r="BE36" s="108"/>
      <c r="BF36" s="108"/>
      <c r="BG36" s="108"/>
      <c r="BH36" s="108"/>
      <c r="BI36" s="108"/>
      <c r="BJ36" s="108"/>
      <c r="BK36" s="108"/>
      <c r="BL36" s="108"/>
      <c r="BM36" s="108"/>
      <c r="BN36" s="108"/>
      <c r="BO36" s="108"/>
      <c r="BP36" s="13"/>
      <c r="BQ36" s="109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  <c r="GW36" s="13"/>
    </row>
    <row r="37" spans="1:205" s="19" customFormat="1" ht="22.5" x14ac:dyDescent="0.2">
      <c r="A37" s="110">
        <v>44869</v>
      </c>
      <c r="B37" s="113">
        <v>900</v>
      </c>
      <c r="C37" s="111"/>
      <c r="D37" s="112">
        <v>8</v>
      </c>
      <c r="E37" s="112">
        <v>6.8</v>
      </c>
      <c r="F37" s="112">
        <v>7.49</v>
      </c>
      <c r="G37" s="112">
        <v>94.7</v>
      </c>
      <c r="H37" s="113">
        <v>83.9</v>
      </c>
      <c r="I37" s="111">
        <v>3.5</v>
      </c>
      <c r="J37" s="117" t="s">
        <v>95</v>
      </c>
      <c r="K37" s="15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1"/>
      <c r="AB37" s="100"/>
      <c r="AC37" s="100"/>
      <c r="AD37" s="100"/>
      <c r="AE37" s="100"/>
      <c r="AF37" s="100"/>
      <c r="AG37" s="101"/>
      <c r="AH37" s="13"/>
      <c r="AI37" s="102"/>
      <c r="AJ37" s="102"/>
      <c r="AK37" s="103"/>
      <c r="AL37" s="102"/>
      <c r="AM37" s="102"/>
      <c r="AN37" s="103"/>
      <c r="AO37" s="13"/>
      <c r="AP37" s="104"/>
      <c r="AQ37" s="104"/>
      <c r="AR37" s="104"/>
      <c r="AS37" s="104"/>
      <c r="AT37" s="104"/>
      <c r="AU37" s="105"/>
      <c r="AV37" s="13"/>
      <c r="AW37" s="106"/>
      <c r="AX37" s="106"/>
      <c r="AY37" s="106"/>
      <c r="AZ37" s="106"/>
      <c r="BA37" s="106"/>
      <c r="BB37" s="107"/>
      <c r="BC37" s="13"/>
      <c r="BD37" s="108"/>
      <c r="BE37" s="108"/>
      <c r="BF37" s="108"/>
      <c r="BG37" s="108"/>
      <c r="BH37" s="108"/>
      <c r="BI37" s="108"/>
      <c r="BJ37" s="108"/>
      <c r="BK37" s="108"/>
      <c r="BL37" s="108"/>
      <c r="BM37" s="108"/>
      <c r="BN37" s="108"/>
      <c r="BO37" s="108"/>
      <c r="BP37" s="13"/>
      <c r="BQ37" s="109" t="s">
        <v>121</v>
      </c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3"/>
      <c r="FK37" s="13"/>
      <c r="FL37" s="13"/>
      <c r="FM37" s="13"/>
      <c r="FN37" s="13"/>
      <c r="FO37" s="13"/>
      <c r="FP37" s="13"/>
      <c r="FQ37" s="13"/>
      <c r="FR37" s="13"/>
      <c r="FS37" s="13"/>
      <c r="FT37" s="13"/>
      <c r="FU37" s="13"/>
      <c r="FV37" s="13"/>
      <c r="FW37" s="13"/>
      <c r="FX37" s="13"/>
      <c r="FY37" s="13"/>
      <c r="FZ37" s="13"/>
      <c r="GA37" s="13"/>
      <c r="GB37" s="13"/>
      <c r="GC37" s="13"/>
      <c r="GD37" s="13"/>
      <c r="GE37" s="13"/>
      <c r="GF37" s="13"/>
      <c r="GG37" s="13"/>
      <c r="GH37" s="13"/>
      <c r="GI37" s="13"/>
      <c r="GJ37" s="13"/>
      <c r="GK37" s="13"/>
      <c r="GL37" s="13"/>
      <c r="GM37" s="13"/>
      <c r="GN37" s="13"/>
      <c r="GO37" s="13"/>
      <c r="GP37" s="13"/>
      <c r="GQ37" s="13"/>
      <c r="GR37" s="13"/>
      <c r="GS37" s="13"/>
      <c r="GT37" s="13"/>
      <c r="GU37" s="13"/>
      <c r="GV37" s="13"/>
      <c r="GW37" s="13"/>
    </row>
    <row r="38" spans="1:205" s="19" customFormat="1" x14ac:dyDescent="0.2">
      <c r="A38" s="110">
        <v>44869</v>
      </c>
      <c r="B38" s="113">
        <v>1120</v>
      </c>
      <c r="C38" s="111"/>
      <c r="D38" s="112"/>
      <c r="E38" s="112"/>
      <c r="F38" s="112"/>
      <c r="G38" s="112"/>
      <c r="H38" s="113"/>
      <c r="I38" s="111"/>
      <c r="J38" s="117"/>
      <c r="K38" s="15"/>
      <c r="L38" s="79">
        <v>2</v>
      </c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1"/>
      <c r="AB38" s="100"/>
      <c r="AC38" s="100"/>
      <c r="AD38" s="100"/>
      <c r="AE38" s="100"/>
      <c r="AF38" s="100"/>
      <c r="AG38" s="101"/>
      <c r="AH38" s="13">
        <v>1</v>
      </c>
      <c r="AI38" s="102"/>
      <c r="AJ38" s="102"/>
      <c r="AK38" s="103"/>
      <c r="AL38" s="102"/>
      <c r="AM38" s="102"/>
      <c r="AN38" s="103"/>
      <c r="AO38" s="13"/>
      <c r="AP38" s="104"/>
      <c r="AQ38" s="104"/>
      <c r="AR38" s="104"/>
      <c r="AS38" s="104"/>
      <c r="AT38" s="104"/>
      <c r="AU38" s="105"/>
      <c r="AV38" s="13"/>
      <c r="AW38" s="106"/>
      <c r="AX38" s="106"/>
      <c r="AY38" s="106"/>
      <c r="AZ38" s="106"/>
      <c r="BA38" s="106"/>
      <c r="BB38" s="107"/>
      <c r="BC38" s="13"/>
      <c r="BD38" s="108"/>
      <c r="BE38" s="108"/>
      <c r="BF38" s="108"/>
      <c r="BG38" s="108"/>
      <c r="BH38" s="108"/>
      <c r="BI38" s="108"/>
      <c r="BJ38" s="108"/>
      <c r="BK38" s="108"/>
      <c r="BL38" s="108"/>
      <c r="BM38" s="108"/>
      <c r="BN38" s="108"/>
      <c r="BO38" s="108"/>
      <c r="BP38" s="13"/>
      <c r="BQ38" s="109" t="s">
        <v>123</v>
      </c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  <c r="GN38" s="13"/>
      <c r="GO38" s="13"/>
      <c r="GP38" s="13"/>
      <c r="GQ38" s="13"/>
      <c r="GR38" s="13"/>
      <c r="GS38" s="13"/>
      <c r="GT38" s="13"/>
      <c r="GU38" s="13"/>
      <c r="GV38" s="13"/>
      <c r="GW38" s="13"/>
    </row>
    <row r="39" spans="1:205" s="19" customFormat="1" x14ac:dyDescent="0.2">
      <c r="A39" s="110">
        <v>44869</v>
      </c>
      <c r="B39" s="113"/>
      <c r="C39" s="113">
        <v>1400</v>
      </c>
      <c r="D39" s="112"/>
      <c r="E39" s="112"/>
      <c r="F39" s="112"/>
      <c r="G39" s="112"/>
      <c r="H39" s="113"/>
      <c r="I39" s="111"/>
      <c r="J39" s="117"/>
      <c r="K39" s="15"/>
      <c r="L39" s="79">
        <v>2</v>
      </c>
      <c r="M39" s="79">
        <v>2</v>
      </c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1"/>
      <c r="AB39" s="100"/>
      <c r="AC39" s="100"/>
      <c r="AD39" s="100"/>
      <c r="AE39" s="100"/>
      <c r="AF39" s="100"/>
      <c r="AG39" s="101"/>
      <c r="AH39" s="13"/>
      <c r="AI39" s="102"/>
      <c r="AJ39" s="102"/>
      <c r="AK39" s="103"/>
      <c r="AL39" s="102"/>
      <c r="AM39" s="102"/>
      <c r="AN39" s="103"/>
      <c r="AO39" s="13"/>
      <c r="AP39" s="104"/>
      <c r="AQ39" s="104"/>
      <c r="AR39" s="104"/>
      <c r="AS39" s="104"/>
      <c r="AT39" s="104"/>
      <c r="AU39" s="105"/>
      <c r="AV39" s="13"/>
      <c r="AW39" s="106"/>
      <c r="AX39" s="106"/>
      <c r="AY39" s="106"/>
      <c r="AZ39" s="106"/>
      <c r="BA39" s="106"/>
      <c r="BB39" s="107"/>
      <c r="BC39" s="13"/>
      <c r="BD39" s="108"/>
      <c r="BE39" s="108"/>
      <c r="BF39" s="108"/>
      <c r="BG39" s="108"/>
      <c r="BH39" s="108"/>
      <c r="BI39" s="108"/>
      <c r="BJ39" s="108"/>
      <c r="BK39" s="108"/>
      <c r="BL39" s="108"/>
      <c r="BM39" s="108"/>
      <c r="BN39" s="108"/>
      <c r="BO39" s="108"/>
      <c r="BP39" s="13">
        <v>1</v>
      </c>
      <c r="BQ39" s="109" t="s">
        <v>122</v>
      </c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  <c r="GW39" s="13"/>
    </row>
    <row r="40" spans="1:205" ht="12.75" customHeight="1" x14ac:dyDescent="0.2">
      <c r="A40" s="110">
        <v>44870</v>
      </c>
      <c r="B40" s="113">
        <v>830</v>
      </c>
      <c r="C40" s="111"/>
      <c r="D40" s="112" t="s">
        <v>77</v>
      </c>
      <c r="E40" s="112">
        <v>6.5</v>
      </c>
      <c r="F40" s="112">
        <v>7.77</v>
      </c>
      <c r="G40" s="112">
        <v>87.7</v>
      </c>
      <c r="H40" s="113">
        <v>13.3</v>
      </c>
      <c r="I40" s="111">
        <v>0.18</v>
      </c>
      <c r="J40" s="116" t="s">
        <v>124</v>
      </c>
      <c r="L40" s="79">
        <v>1</v>
      </c>
      <c r="M40" s="79"/>
      <c r="N40" s="78"/>
      <c r="O40" s="78"/>
      <c r="P40" s="78"/>
      <c r="Q40" s="78"/>
      <c r="R40" s="78"/>
      <c r="S40" s="78"/>
      <c r="T40" s="79"/>
      <c r="U40" s="78"/>
      <c r="V40" s="78"/>
      <c r="W40" s="78"/>
      <c r="X40" s="78"/>
      <c r="Y40" s="78"/>
      <c r="Z40" s="78"/>
      <c r="AB40" s="100"/>
      <c r="AC40" s="100"/>
      <c r="AD40" s="100"/>
      <c r="AE40" s="100"/>
      <c r="AF40" s="100"/>
      <c r="AG40" s="101"/>
      <c r="AH40" s="13"/>
      <c r="AI40" s="102"/>
      <c r="AJ40" s="102"/>
      <c r="AK40" s="103"/>
      <c r="AL40" s="102"/>
      <c r="AM40" s="102"/>
      <c r="AN40" s="103"/>
      <c r="AO40" s="13"/>
      <c r="AP40" s="104"/>
      <c r="AQ40" s="104"/>
      <c r="AR40" s="104"/>
      <c r="AS40" s="104"/>
      <c r="AT40" s="104"/>
      <c r="AU40" s="105"/>
      <c r="AV40" s="13"/>
      <c r="AW40" s="106"/>
      <c r="AX40" s="106"/>
      <c r="AY40" s="106"/>
      <c r="AZ40" s="106"/>
      <c r="BA40" s="106"/>
      <c r="BB40" s="107"/>
      <c r="BC40" s="13"/>
      <c r="BD40" s="108"/>
      <c r="BE40" s="108"/>
      <c r="BF40" s="108"/>
      <c r="BG40" s="108"/>
      <c r="BH40" s="108"/>
      <c r="BI40" s="108"/>
      <c r="BJ40" s="108"/>
      <c r="BK40" s="108"/>
      <c r="BL40" s="108"/>
      <c r="BM40" s="108"/>
      <c r="BN40" s="108"/>
      <c r="BO40" s="108"/>
      <c r="BP40" s="13"/>
      <c r="BQ40" s="109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</row>
    <row r="41" spans="1:205" ht="12.75" customHeight="1" x14ac:dyDescent="0.2">
      <c r="A41" s="110">
        <v>44870</v>
      </c>
      <c r="B41" s="113"/>
      <c r="C41" s="113">
        <v>1700</v>
      </c>
      <c r="D41" s="112" t="s">
        <v>77</v>
      </c>
      <c r="E41" s="112" t="s">
        <v>77</v>
      </c>
      <c r="F41" s="112" t="s">
        <v>77</v>
      </c>
      <c r="G41" s="112" t="s">
        <v>77</v>
      </c>
      <c r="H41" s="113" t="s">
        <v>77</v>
      </c>
      <c r="I41" s="111" t="s">
        <v>77</v>
      </c>
      <c r="J41" s="116" t="s">
        <v>77</v>
      </c>
      <c r="L41" s="79">
        <v>1</v>
      </c>
      <c r="M41" s="79"/>
      <c r="N41" s="78"/>
      <c r="O41" s="78"/>
      <c r="P41" s="78"/>
      <c r="Q41" s="78"/>
      <c r="R41" s="78"/>
      <c r="S41" s="78"/>
      <c r="T41" s="79"/>
      <c r="U41" s="78"/>
      <c r="V41" s="78"/>
      <c r="W41" s="78"/>
      <c r="X41" s="78"/>
      <c r="Y41" s="78"/>
      <c r="Z41" s="78"/>
      <c r="AB41" s="100"/>
      <c r="AC41" s="100"/>
      <c r="AD41" s="100"/>
      <c r="AE41" s="100"/>
      <c r="AF41" s="100"/>
      <c r="AG41" s="101"/>
      <c r="AH41" s="13"/>
      <c r="AI41" s="102"/>
      <c r="AJ41" s="102"/>
      <c r="AK41" s="103"/>
      <c r="AL41" s="102"/>
      <c r="AM41" s="102"/>
      <c r="AN41" s="103"/>
      <c r="AO41" s="13"/>
      <c r="AP41" s="104"/>
      <c r="AQ41" s="104"/>
      <c r="AR41" s="104"/>
      <c r="AS41" s="104"/>
      <c r="AT41" s="104"/>
      <c r="AU41" s="105"/>
      <c r="AV41" s="13"/>
      <c r="AW41" s="106"/>
      <c r="AX41" s="106"/>
      <c r="AY41" s="106"/>
      <c r="AZ41" s="106"/>
      <c r="BA41" s="106"/>
      <c r="BB41" s="107"/>
      <c r="BC41" s="13"/>
      <c r="BD41" s="108"/>
      <c r="BE41" s="108"/>
      <c r="BF41" s="108"/>
      <c r="BG41" s="108"/>
      <c r="BH41" s="108"/>
      <c r="BI41" s="108"/>
      <c r="BJ41" s="108"/>
      <c r="BK41" s="108"/>
      <c r="BL41" s="108"/>
      <c r="BM41" s="108"/>
      <c r="BN41" s="108"/>
      <c r="BO41" s="108"/>
      <c r="BP41" s="13"/>
      <c r="BQ41" s="109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  <c r="GW41" s="13"/>
    </row>
    <row r="42" spans="1:205" s="19" customFormat="1" ht="12.75" customHeight="1" x14ac:dyDescent="0.2">
      <c r="A42" s="110">
        <v>44871</v>
      </c>
      <c r="B42" s="113">
        <v>850</v>
      </c>
      <c r="C42" s="111"/>
      <c r="D42" s="112">
        <v>3.3</v>
      </c>
      <c r="E42" s="112">
        <v>3.9</v>
      </c>
      <c r="F42" s="112">
        <v>7.38</v>
      </c>
      <c r="G42" s="112">
        <v>92.5</v>
      </c>
      <c r="H42" s="113">
        <v>11.8</v>
      </c>
      <c r="I42" s="111">
        <v>0.48</v>
      </c>
      <c r="J42" s="117" t="s">
        <v>98</v>
      </c>
      <c r="K42" s="15"/>
      <c r="L42" s="79">
        <v>2</v>
      </c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1"/>
      <c r="AB42" s="100"/>
      <c r="AC42" s="100"/>
      <c r="AD42" s="100"/>
      <c r="AE42" s="100"/>
      <c r="AF42" s="100"/>
      <c r="AG42" s="101"/>
      <c r="AH42" s="13"/>
      <c r="AI42" s="102"/>
      <c r="AJ42" s="102"/>
      <c r="AK42" s="103"/>
      <c r="AL42" s="102"/>
      <c r="AM42" s="102"/>
      <c r="AN42" s="103"/>
      <c r="AO42" s="13"/>
      <c r="AP42" s="104"/>
      <c r="AQ42" s="104"/>
      <c r="AR42" s="104"/>
      <c r="AS42" s="104"/>
      <c r="AT42" s="104"/>
      <c r="AU42" s="105"/>
      <c r="AV42" s="13"/>
      <c r="AW42" s="106"/>
      <c r="AX42" s="106"/>
      <c r="AY42" s="106"/>
      <c r="AZ42" s="106"/>
      <c r="BA42" s="106"/>
      <c r="BB42" s="107"/>
      <c r="BC42" s="13"/>
      <c r="BD42" s="108"/>
      <c r="BE42" s="108"/>
      <c r="BF42" s="108"/>
      <c r="BG42" s="108"/>
      <c r="BH42" s="108"/>
      <c r="BI42" s="108"/>
      <c r="BJ42" s="108"/>
      <c r="BK42" s="108"/>
      <c r="BL42" s="108"/>
      <c r="BM42" s="108"/>
      <c r="BN42" s="108"/>
      <c r="BO42" s="108"/>
      <c r="BP42" s="13"/>
      <c r="BQ42" s="109" t="s">
        <v>126</v>
      </c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</row>
    <row r="43" spans="1:205" s="19" customFormat="1" ht="12.75" customHeight="1" x14ac:dyDescent="0.2">
      <c r="A43" s="110">
        <v>44871</v>
      </c>
      <c r="B43" s="113"/>
      <c r="C43" s="113">
        <v>1440</v>
      </c>
      <c r="D43" s="112" t="s">
        <v>77</v>
      </c>
      <c r="E43" s="112" t="s">
        <v>77</v>
      </c>
      <c r="F43" s="112" t="s">
        <v>77</v>
      </c>
      <c r="G43" s="112" t="s">
        <v>77</v>
      </c>
      <c r="H43" s="113" t="s">
        <v>77</v>
      </c>
      <c r="I43" s="111" t="s">
        <v>77</v>
      </c>
      <c r="J43" s="117" t="s">
        <v>77</v>
      </c>
      <c r="K43" s="15"/>
      <c r="L43" s="79"/>
      <c r="M43" s="79">
        <v>1</v>
      </c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1"/>
      <c r="AB43" s="100"/>
      <c r="AC43" s="100"/>
      <c r="AD43" s="100"/>
      <c r="AE43" s="100"/>
      <c r="AF43" s="100"/>
      <c r="AG43" s="101"/>
      <c r="AH43" s="13"/>
      <c r="AI43" s="102"/>
      <c r="AJ43" s="102"/>
      <c r="AK43" s="103"/>
      <c r="AL43" s="102"/>
      <c r="AM43" s="102"/>
      <c r="AN43" s="103"/>
      <c r="AO43" s="13"/>
      <c r="AP43" s="104"/>
      <c r="AQ43" s="104"/>
      <c r="AR43" s="104"/>
      <c r="AS43" s="104"/>
      <c r="AT43" s="104"/>
      <c r="AU43" s="105"/>
      <c r="AV43" s="13"/>
      <c r="AW43" s="106"/>
      <c r="AX43" s="106"/>
      <c r="AY43" s="106"/>
      <c r="AZ43" s="106"/>
      <c r="BA43" s="106"/>
      <c r="BB43" s="107"/>
      <c r="BC43" s="13"/>
      <c r="BD43" s="108"/>
      <c r="BE43" s="108"/>
      <c r="BF43" s="108"/>
      <c r="BG43" s="108"/>
      <c r="BH43" s="108"/>
      <c r="BI43" s="108"/>
      <c r="BJ43" s="108"/>
      <c r="BK43" s="108"/>
      <c r="BL43" s="108"/>
      <c r="BM43" s="108"/>
      <c r="BN43" s="108"/>
      <c r="BO43" s="108"/>
      <c r="BP43" s="13"/>
      <c r="BQ43" s="109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</row>
    <row r="44" spans="1:205" x14ac:dyDescent="0.2">
      <c r="A44" s="110">
        <v>44872</v>
      </c>
      <c r="B44" s="113">
        <v>840</v>
      </c>
      <c r="C44" s="113"/>
      <c r="D44" s="112">
        <v>5.2</v>
      </c>
      <c r="E44" s="112">
        <v>5.4</v>
      </c>
      <c r="F44" s="112">
        <v>7.64</v>
      </c>
      <c r="G44" s="112">
        <v>96.3</v>
      </c>
      <c r="H44" s="113">
        <v>11.6</v>
      </c>
      <c r="I44" s="111">
        <v>0.2</v>
      </c>
      <c r="J44" s="116" t="s">
        <v>127</v>
      </c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B44" s="100"/>
      <c r="AC44" s="100"/>
      <c r="AD44" s="100"/>
      <c r="AE44" s="100"/>
      <c r="AF44" s="100"/>
      <c r="AG44" s="101"/>
      <c r="AH44" s="13"/>
      <c r="AI44" s="102"/>
      <c r="AJ44" s="102"/>
      <c r="AK44" s="103"/>
      <c r="AL44" s="102"/>
      <c r="AM44" s="102"/>
      <c r="AN44" s="103"/>
      <c r="AO44" s="13"/>
      <c r="AP44" s="104"/>
      <c r="AQ44" s="104"/>
      <c r="AR44" s="104"/>
      <c r="AS44" s="104"/>
      <c r="AT44" s="104"/>
      <c r="AU44" s="105"/>
      <c r="AV44" s="13"/>
      <c r="AW44" s="106"/>
      <c r="AX44" s="106"/>
      <c r="AY44" s="106"/>
      <c r="AZ44" s="106"/>
      <c r="BA44" s="106"/>
      <c r="BB44" s="107"/>
      <c r="BC44" s="13"/>
      <c r="BD44" s="108"/>
      <c r="BE44" s="108"/>
      <c r="BF44" s="108"/>
      <c r="BG44" s="108"/>
      <c r="BH44" s="108"/>
      <c r="BI44" s="108"/>
      <c r="BJ44" s="108"/>
      <c r="BK44" s="108"/>
      <c r="BL44" s="108"/>
      <c r="BM44" s="108"/>
      <c r="BN44" s="108"/>
      <c r="BO44" s="108"/>
      <c r="BP44" s="13"/>
      <c r="BQ44" s="109" t="s">
        <v>128</v>
      </c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  <c r="GW44" s="13"/>
    </row>
    <row r="45" spans="1:205" x14ac:dyDescent="0.2">
      <c r="A45" s="110">
        <v>44873</v>
      </c>
      <c r="B45" s="113">
        <v>915</v>
      </c>
      <c r="C45" s="113"/>
      <c r="D45" s="112">
        <v>-2</v>
      </c>
      <c r="E45" s="112">
        <v>5.3</v>
      </c>
      <c r="F45" s="112">
        <v>7.66</v>
      </c>
      <c r="G45" s="112">
        <v>98.6</v>
      </c>
      <c r="H45" s="113">
        <v>1.71</v>
      </c>
      <c r="I45" s="111">
        <v>0.14000000000000001</v>
      </c>
      <c r="J45" s="116" t="s">
        <v>129</v>
      </c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B45" s="100"/>
      <c r="AC45" s="100"/>
      <c r="AD45" s="100"/>
      <c r="AE45" s="100"/>
      <c r="AF45" s="100"/>
      <c r="AG45" s="101"/>
      <c r="AH45" s="13"/>
      <c r="AI45" s="102"/>
      <c r="AJ45" s="102"/>
      <c r="AK45" s="103"/>
      <c r="AL45" s="102"/>
      <c r="AM45" s="102"/>
      <c r="AN45" s="103"/>
      <c r="AO45" s="13"/>
      <c r="AP45" s="104"/>
      <c r="AQ45" s="104"/>
      <c r="AR45" s="104"/>
      <c r="AS45" s="104"/>
      <c r="AT45" s="104"/>
      <c r="AU45" s="105"/>
      <c r="AV45" s="13"/>
      <c r="AW45" s="106"/>
      <c r="AX45" s="106"/>
      <c r="AY45" s="106"/>
      <c r="AZ45" s="106"/>
      <c r="BA45" s="106"/>
      <c r="BB45" s="107"/>
      <c r="BC45" s="13"/>
      <c r="BD45" s="108"/>
      <c r="BE45" s="108"/>
      <c r="BF45" s="108"/>
      <c r="BG45" s="108"/>
      <c r="BH45" s="108"/>
      <c r="BI45" s="108"/>
      <c r="BJ45" s="108"/>
      <c r="BK45" s="108"/>
      <c r="BL45" s="108"/>
      <c r="BM45" s="108"/>
      <c r="BN45" s="108"/>
      <c r="BO45" s="108"/>
      <c r="BP45" s="13">
        <v>18</v>
      </c>
      <c r="BQ45" s="201" t="s">
        <v>130</v>
      </c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</row>
    <row r="46" spans="1:205" x14ac:dyDescent="0.2">
      <c r="A46" s="110">
        <v>44874</v>
      </c>
      <c r="B46" s="113">
        <v>900</v>
      </c>
      <c r="C46" s="113"/>
      <c r="D46" s="112">
        <v>0</v>
      </c>
      <c r="E46" s="112">
        <v>4.9000000000000004</v>
      </c>
      <c r="F46" s="112">
        <v>7.76</v>
      </c>
      <c r="G46" s="112">
        <v>98.9</v>
      </c>
      <c r="H46" s="113">
        <v>1.87</v>
      </c>
      <c r="I46" s="111">
        <v>0.12</v>
      </c>
      <c r="J46" s="116" t="s">
        <v>129</v>
      </c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B46" s="100"/>
      <c r="AC46" s="100"/>
      <c r="AD46" s="100"/>
      <c r="AE46" s="100"/>
      <c r="AF46" s="100"/>
      <c r="AG46" s="101"/>
      <c r="AH46" s="13"/>
      <c r="AI46" s="102"/>
      <c r="AJ46" s="102"/>
      <c r="AK46" s="103"/>
      <c r="AL46" s="102"/>
      <c r="AM46" s="102"/>
      <c r="AN46" s="103"/>
      <c r="AO46" s="13"/>
      <c r="AP46" s="104"/>
      <c r="AQ46" s="104"/>
      <c r="AR46" s="104"/>
      <c r="AS46" s="104"/>
      <c r="AT46" s="104"/>
      <c r="AU46" s="105"/>
      <c r="AV46" s="13"/>
      <c r="AW46" s="106"/>
      <c r="AX46" s="106"/>
      <c r="AY46" s="106"/>
      <c r="AZ46" s="106"/>
      <c r="BA46" s="106"/>
      <c r="BB46" s="107"/>
      <c r="BC46" s="13"/>
      <c r="BD46" s="108"/>
      <c r="BE46" s="108"/>
      <c r="BF46" s="108"/>
      <c r="BG46" s="108"/>
      <c r="BH46" s="108"/>
      <c r="BI46" s="108"/>
      <c r="BJ46" s="108"/>
      <c r="BK46" s="108"/>
      <c r="BL46" s="108"/>
      <c r="BM46" s="108"/>
      <c r="BN46" s="108"/>
      <c r="BO46" s="108"/>
      <c r="BP46" s="13"/>
      <c r="BQ46" s="201" t="s">
        <v>128</v>
      </c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  <c r="GW46" s="13"/>
    </row>
    <row r="47" spans="1:205" x14ac:dyDescent="0.2">
      <c r="A47" s="110">
        <v>44875</v>
      </c>
      <c r="B47" s="113">
        <v>900</v>
      </c>
      <c r="C47" s="113"/>
      <c r="D47" s="112">
        <v>2</v>
      </c>
      <c r="E47" s="112">
        <v>5</v>
      </c>
      <c r="F47" s="112">
        <v>7.8</v>
      </c>
      <c r="G47" s="112">
        <v>97.5</v>
      </c>
      <c r="H47" s="113">
        <v>2.2799999999999998</v>
      </c>
      <c r="I47" s="111">
        <v>0.11</v>
      </c>
      <c r="J47" s="116" t="s">
        <v>131</v>
      </c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B47" s="100"/>
      <c r="AC47" s="100"/>
      <c r="AD47" s="100"/>
      <c r="AE47" s="100"/>
      <c r="AF47" s="100"/>
      <c r="AG47" s="101"/>
      <c r="AH47" s="13"/>
      <c r="AI47" s="102"/>
      <c r="AJ47" s="102"/>
      <c r="AK47" s="103"/>
      <c r="AL47" s="102"/>
      <c r="AM47" s="102"/>
      <c r="AN47" s="103"/>
      <c r="AO47" s="13"/>
      <c r="AP47" s="104"/>
      <c r="AQ47" s="104"/>
      <c r="AR47" s="104"/>
      <c r="AS47" s="104"/>
      <c r="AT47" s="104"/>
      <c r="AU47" s="105"/>
      <c r="AV47" s="13"/>
      <c r="AW47" s="106"/>
      <c r="AX47" s="106"/>
      <c r="AY47" s="106"/>
      <c r="AZ47" s="106"/>
      <c r="BA47" s="106"/>
      <c r="BB47" s="107"/>
      <c r="BC47" s="13"/>
      <c r="BD47" s="108"/>
      <c r="BE47" s="108"/>
      <c r="BF47" s="202"/>
      <c r="BG47" s="108"/>
      <c r="BH47" s="108"/>
      <c r="BI47" s="108"/>
      <c r="BJ47" s="108"/>
      <c r="BK47" s="108"/>
      <c r="BL47" s="108"/>
      <c r="BM47" s="108"/>
      <c r="BN47" s="108"/>
      <c r="BO47" s="108"/>
      <c r="BP47" s="13">
        <v>16</v>
      </c>
      <c r="BQ47" s="201" t="s">
        <v>132</v>
      </c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  <c r="GW47" s="13"/>
    </row>
    <row r="48" spans="1:205" x14ac:dyDescent="0.2">
      <c r="A48" s="110">
        <v>44876</v>
      </c>
      <c r="B48" s="113">
        <v>900</v>
      </c>
      <c r="C48" s="113"/>
      <c r="D48" s="112">
        <v>3</v>
      </c>
      <c r="E48" s="112">
        <v>6.7</v>
      </c>
      <c r="F48" s="112">
        <v>7.57</v>
      </c>
      <c r="G48" s="112">
        <v>96.7</v>
      </c>
      <c r="H48" s="113">
        <v>2.0299999999999998</v>
      </c>
      <c r="I48" s="111">
        <v>0.2</v>
      </c>
      <c r="J48" s="116" t="s">
        <v>95</v>
      </c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B48" s="100"/>
      <c r="AC48" s="100"/>
      <c r="AD48" s="100"/>
      <c r="AE48" s="100"/>
      <c r="AF48" s="100"/>
      <c r="AG48" s="101"/>
      <c r="AH48" s="13"/>
      <c r="AI48" s="102"/>
      <c r="AJ48" s="102"/>
      <c r="AK48" s="103"/>
      <c r="AL48" s="102"/>
      <c r="AM48" s="102"/>
      <c r="AN48" s="103"/>
      <c r="AO48" s="13"/>
      <c r="AP48" s="104"/>
      <c r="AQ48" s="104"/>
      <c r="AR48" s="104"/>
      <c r="AS48" s="104"/>
      <c r="AT48" s="104"/>
      <c r="AU48" s="105"/>
      <c r="AV48" s="13"/>
      <c r="AW48" s="106"/>
      <c r="AX48" s="106"/>
      <c r="AY48" s="106"/>
      <c r="AZ48" s="106"/>
      <c r="BA48" s="106"/>
      <c r="BB48" s="107"/>
      <c r="BC48" s="13"/>
      <c r="BD48" s="108"/>
      <c r="BE48" s="108"/>
      <c r="BF48" s="108"/>
      <c r="BG48" s="108"/>
      <c r="BH48" s="108"/>
      <c r="BI48" s="108"/>
      <c r="BJ48" s="108"/>
      <c r="BK48" s="108"/>
      <c r="BL48" s="108"/>
      <c r="BM48" s="108"/>
      <c r="BN48" s="108"/>
      <c r="BO48" s="108"/>
      <c r="BP48" s="13"/>
      <c r="BQ48" s="109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  <c r="GW48" s="13"/>
    </row>
    <row r="49" spans="1:205" ht="12.75" customHeight="1" x14ac:dyDescent="0.2">
      <c r="A49" s="110">
        <v>44877</v>
      </c>
      <c r="B49" s="113">
        <v>900</v>
      </c>
      <c r="C49" s="113"/>
      <c r="D49" s="112">
        <v>2</v>
      </c>
      <c r="E49" s="112">
        <v>6</v>
      </c>
      <c r="F49" s="112">
        <v>7.8</v>
      </c>
      <c r="G49" s="112">
        <v>96.8</v>
      </c>
      <c r="H49" s="113">
        <v>1.74</v>
      </c>
      <c r="I49" s="111">
        <v>0.14000000000000001</v>
      </c>
      <c r="J49" s="116" t="s">
        <v>133</v>
      </c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B49" s="100"/>
      <c r="AC49" s="100"/>
      <c r="AD49" s="100"/>
      <c r="AE49" s="100"/>
      <c r="AF49" s="100"/>
      <c r="AG49" s="101"/>
      <c r="AH49" s="13"/>
      <c r="AI49" s="102"/>
      <c r="AJ49" s="102"/>
      <c r="AK49" s="103"/>
      <c r="AL49" s="102"/>
      <c r="AM49" s="102"/>
      <c r="AN49" s="103"/>
      <c r="AO49" s="13"/>
      <c r="AP49" s="104"/>
      <c r="AQ49" s="104"/>
      <c r="AR49" s="104"/>
      <c r="AS49" s="104"/>
      <c r="AT49" s="104"/>
      <c r="AU49" s="105"/>
      <c r="AV49" s="13"/>
      <c r="AW49" s="106"/>
      <c r="AX49" s="106"/>
      <c r="AY49" s="106"/>
      <c r="AZ49" s="106"/>
      <c r="BA49" s="106"/>
      <c r="BB49" s="107"/>
      <c r="BC49" s="13"/>
      <c r="BD49" s="108"/>
      <c r="BE49" s="108"/>
      <c r="BF49" s="108"/>
      <c r="BG49" s="108"/>
      <c r="BH49" s="108"/>
      <c r="BI49" s="108"/>
      <c r="BJ49" s="108"/>
      <c r="BK49" s="108"/>
      <c r="BL49" s="108"/>
      <c r="BM49" s="108"/>
      <c r="BN49" s="108"/>
      <c r="BO49" s="108"/>
      <c r="BP49" s="13"/>
      <c r="BQ49" s="109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  <c r="GW49" s="13"/>
    </row>
    <row r="50" spans="1:205" x14ac:dyDescent="0.2">
      <c r="A50" s="110">
        <v>44878</v>
      </c>
      <c r="B50" s="113">
        <v>930</v>
      </c>
      <c r="C50" s="113"/>
      <c r="D50" s="112">
        <v>4</v>
      </c>
      <c r="E50" s="112">
        <v>6</v>
      </c>
      <c r="F50" s="112">
        <v>7.7</v>
      </c>
      <c r="G50" s="112">
        <v>97.4</v>
      </c>
      <c r="H50" s="113">
        <v>174</v>
      </c>
      <c r="I50" s="111">
        <v>0.12</v>
      </c>
      <c r="J50" s="116" t="s">
        <v>98</v>
      </c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B50" s="100"/>
      <c r="AC50" s="100"/>
      <c r="AD50" s="100"/>
      <c r="AE50" s="100"/>
      <c r="AF50" s="100"/>
      <c r="AG50" s="101"/>
      <c r="AH50" s="13"/>
      <c r="AI50" s="102"/>
      <c r="AJ50" s="102"/>
      <c r="AK50" s="103"/>
      <c r="AL50" s="102"/>
      <c r="AM50" s="102"/>
      <c r="AN50" s="103"/>
      <c r="AO50" s="13"/>
      <c r="AP50" s="104"/>
      <c r="AQ50" s="104"/>
      <c r="AR50" s="104"/>
      <c r="AS50" s="104"/>
      <c r="AT50" s="104"/>
      <c r="AU50" s="105"/>
      <c r="AV50" s="13"/>
      <c r="AW50" s="106"/>
      <c r="AX50" s="106"/>
      <c r="AY50" s="106"/>
      <c r="AZ50" s="106"/>
      <c r="BA50" s="106"/>
      <c r="BB50" s="107"/>
      <c r="BC50" s="13"/>
      <c r="BD50" s="108"/>
      <c r="BE50" s="108"/>
      <c r="BF50" s="202"/>
      <c r="BG50" s="108"/>
      <c r="BH50" s="108"/>
      <c r="BI50" s="108"/>
      <c r="BJ50" s="108"/>
      <c r="BK50" s="108"/>
      <c r="BL50" s="108"/>
      <c r="BM50" s="108"/>
      <c r="BN50" s="108"/>
      <c r="BO50" s="108"/>
      <c r="BP50" s="13"/>
      <c r="BQ50" s="201" t="s">
        <v>134</v>
      </c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  <c r="GW50" s="13"/>
    </row>
    <row r="51" spans="1:205" x14ac:dyDescent="0.2">
      <c r="A51" s="110">
        <v>44879</v>
      </c>
      <c r="B51" s="113">
        <v>845</v>
      </c>
      <c r="C51" s="113"/>
      <c r="D51" s="112">
        <v>4.5999999999999996</v>
      </c>
      <c r="E51" s="112">
        <v>6.2</v>
      </c>
      <c r="F51" s="112">
        <v>7.95</v>
      </c>
      <c r="G51" s="112">
        <v>90.6</v>
      </c>
      <c r="H51" s="113">
        <v>1.81</v>
      </c>
      <c r="I51" s="111" t="s">
        <v>77</v>
      </c>
      <c r="J51" s="116" t="s">
        <v>135</v>
      </c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B51" s="100"/>
      <c r="AC51" s="100"/>
      <c r="AD51" s="100"/>
      <c r="AE51" s="100"/>
      <c r="AF51" s="100"/>
      <c r="AG51" s="101"/>
      <c r="AH51" s="13"/>
      <c r="AI51" s="102"/>
      <c r="AJ51" s="102"/>
      <c r="AK51" s="103"/>
      <c r="AL51" s="102"/>
      <c r="AM51" s="102"/>
      <c r="AN51" s="103"/>
      <c r="AO51" s="13"/>
      <c r="AP51" s="104"/>
      <c r="AQ51" s="104"/>
      <c r="AR51" s="104"/>
      <c r="AS51" s="104"/>
      <c r="AT51" s="104"/>
      <c r="AU51" s="105"/>
      <c r="AV51" s="13"/>
      <c r="AW51" s="106"/>
      <c r="AX51" s="106"/>
      <c r="AY51" s="106"/>
      <c r="AZ51" s="106"/>
      <c r="BA51" s="106"/>
      <c r="BB51" s="107"/>
      <c r="BC51" s="13"/>
      <c r="BD51" s="108"/>
      <c r="BE51" s="108"/>
      <c r="BF51" s="108"/>
      <c r="BG51" s="108"/>
      <c r="BH51" s="108"/>
      <c r="BI51" s="108"/>
      <c r="BJ51" s="108"/>
      <c r="BK51" s="108"/>
      <c r="BL51" s="108"/>
      <c r="BM51" s="108"/>
      <c r="BN51" s="108"/>
      <c r="BO51" s="108"/>
      <c r="BP51" s="13"/>
      <c r="BQ51" s="109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  <c r="GW51" s="13"/>
    </row>
    <row r="52" spans="1:205" x14ac:dyDescent="0.2">
      <c r="A52" s="110">
        <v>44880</v>
      </c>
      <c r="B52" s="113">
        <v>900</v>
      </c>
      <c r="C52" s="113"/>
      <c r="D52" s="112">
        <v>1</v>
      </c>
      <c r="E52" s="112">
        <v>5.7</v>
      </c>
      <c r="F52" s="112">
        <v>7.79</v>
      </c>
      <c r="G52" s="112">
        <v>94.5</v>
      </c>
      <c r="H52" s="113">
        <v>1.83</v>
      </c>
      <c r="I52" s="111">
        <v>0.1</v>
      </c>
      <c r="J52" s="116" t="s">
        <v>136</v>
      </c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B52" s="100"/>
      <c r="AC52" s="100"/>
      <c r="AD52" s="100"/>
      <c r="AE52" s="100"/>
      <c r="AF52" s="100"/>
      <c r="AG52" s="101"/>
      <c r="AH52" s="13"/>
      <c r="AI52" s="102"/>
      <c r="AJ52" s="102"/>
      <c r="AK52" s="103"/>
      <c r="AL52" s="102"/>
      <c r="AM52" s="102"/>
      <c r="AN52" s="103"/>
      <c r="AO52" s="13"/>
      <c r="AP52" s="104"/>
      <c r="AQ52" s="104"/>
      <c r="AR52" s="104"/>
      <c r="AS52" s="104"/>
      <c r="AT52" s="104"/>
      <c r="AU52" s="105"/>
      <c r="AV52" s="13"/>
      <c r="AW52" s="106"/>
      <c r="AX52" s="106"/>
      <c r="AY52" s="106"/>
      <c r="AZ52" s="106"/>
      <c r="BA52" s="106"/>
      <c r="BB52" s="107"/>
      <c r="BC52" s="13"/>
      <c r="BD52" s="108"/>
      <c r="BE52" s="108"/>
      <c r="BF52" s="108"/>
      <c r="BG52" s="108"/>
      <c r="BH52" s="108"/>
      <c r="BI52" s="108"/>
      <c r="BJ52" s="108"/>
      <c r="BK52" s="108"/>
      <c r="BL52" s="108"/>
      <c r="BM52" s="108"/>
      <c r="BN52" s="108"/>
      <c r="BO52" s="108"/>
      <c r="BP52" s="13">
        <v>3</v>
      </c>
      <c r="BQ52" s="201" t="s">
        <v>137</v>
      </c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</row>
    <row r="53" spans="1:205" s="19" customFormat="1" x14ac:dyDescent="0.2">
      <c r="A53" s="110">
        <v>44881</v>
      </c>
      <c r="B53" s="113">
        <v>900</v>
      </c>
      <c r="C53" s="113"/>
      <c r="D53" s="112">
        <v>-2</v>
      </c>
      <c r="E53" s="112">
        <v>4.7</v>
      </c>
      <c r="F53" s="112">
        <v>8.1300000000000008</v>
      </c>
      <c r="G53" s="112">
        <v>95.8</v>
      </c>
      <c r="H53" s="113">
        <v>1.87</v>
      </c>
      <c r="I53" s="111">
        <v>0.1</v>
      </c>
      <c r="J53" s="117" t="s">
        <v>138</v>
      </c>
      <c r="K53" s="15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1"/>
      <c r="AB53" s="100"/>
      <c r="AC53" s="100"/>
      <c r="AD53" s="100"/>
      <c r="AE53" s="100"/>
      <c r="AF53" s="100"/>
      <c r="AG53" s="101"/>
      <c r="AH53" s="13"/>
      <c r="AI53" s="102">
        <v>1</v>
      </c>
      <c r="AJ53" s="102"/>
      <c r="AK53" s="103" t="s">
        <v>83</v>
      </c>
      <c r="AL53" s="102" t="s">
        <v>68</v>
      </c>
      <c r="AM53" s="102"/>
      <c r="AN53" s="103" t="s">
        <v>84</v>
      </c>
      <c r="AO53" s="13"/>
      <c r="AP53" s="104"/>
      <c r="AQ53" s="104"/>
      <c r="AR53" s="104"/>
      <c r="AS53" s="104"/>
      <c r="AT53" s="104"/>
      <c r="AU53" s="105"/>
      <c r="AV53" s="13"/>
      <c r="AW53" s="106"/>
      <c r="AX53" s="106"/>
      <c r="AY53" s="106"/>
      <c r="AZ53" s="106"/>
      <c r="BA53" s="106"/>
      <c r="BB53" s="107"/>
      <c r="BC53" s="13"/>
      <c r="BD53" s="108"/>
      <c r="BE53" s="108"/>
      <c r="BF53" s="108"/>
      <c r="BG53" s="108"/>
      <c r="BH53" s="108"/>
      <c r="BI53" s="108"/>
      <c r="BJ53" s="108"/>
      <c r="BK53" s="108"/>
      <c r="BL53" s="108"/>
      <c r="BM53" s="108"/>
      <c r="BN53" s="108"/>
      <c r="BO53" s="108"/>
      <c r="BP53" s="13"/>
      <c r="BQ53" s="109" t="s">
        <v>139</v>
      </c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  <c r="GW53" s="13"/>
    </row>
    <row r="54" spans="1:205" x14ac:dyDescent="0.2">
      <c r="A54" s="110"/>
      <c r="B54" s="111"/>
      <c r="C54" s="113"/>
      <c r="D54" s="112"/>
      <c r="E54" s="112"/>
      <c r="F54" s="112"/>
      <c r="G54" s="112"/>
      <c r="H54" s="113"/>
      <c r="I54" s="111"/>
      <c r="J54" s="116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B54" s="100"/>
      <c r="AC54" s="100"/>
      <c r="AD54" s="100"/>
      <c r="AE54" s="100"/>
      <c r="AF54" s="100"/>
      <c r="AG54" s="101"/>
      <c r="AH54" s="13"/>
      <c r="AI54" s="102"/>
      <c r="AJ54" s="102"/>
      <c r="AK54" s="103"/>
      <c r="AL54" s="102"/>
      <c r="AM54" s="102"/>
      <c r="AN54" s="103"/>
      <c r="AO54" s="13"/>
      <c r="AP54" s="104"/>
      <c r="AQ54" s="104"/>
      <c r="AR54" s="104"/>
      <c r="AS54" s="104"/>
      <c r="AT54" s="104"/>
      <c r="AU54" s="105"/>
      <c r="AV54" s="13"/>
      <c r="AW54" s="106"/>
      <c r="AX54" s="106"/>
      <c r="AY54" s="106"/>
      <c r="AZ54" s="106"/>
      <c r="BA54" s="106"/>
      <c r="BB54" s="107"/>
      <c r="BC54" s="13"/>
      <c r="BD54" s="108"/>
      <c r="BE54" s="108"/>
      <c r="BF54" s="108"/>
      <c r="BG54" s="108"/>
      <c r="BH54" s="108"/>
      <c r="BI54" s="108"/>
      <c r="BJ54" s="108"/>
      <c r="BK54" s="108"/>
      <c r="BL54" s="108"/>
      <c r="BM54" s="108"/>
      <c r="BN54" s="108"/>
      <c r="BO54" s="108"/>
      <c r="BP54" s="13"/>
      <c r="BQ54" s="109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  <c r="GW54" s="13"/>
    </row>
    <row r="55" spans="1:205" x14ac:dyDescent="0.2">
      <c r="A55" s="110"/>
      <c r="B55" s="111"/>
      <c r="C55" s="113"/>
      <c r="D55" s="112"/>
      <c r="E55" s="112"/>
      <c r="F55" s="112"/>
      <c r="G55" s="112"/>
      <c r="H55" s="113"/>
      <c r="I55" s="111"/>
      <c r="J55" s="116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B55" s="100"/>
      <c r="AC55" s="100"/>
      <c r="AD55" s="100"/>
      <c r="AE55" s="100"/>
      <c r="AF55" s="100"/>
      <c r="AG55" s="101"/>
      <c r="AH55" s="13"/>
      <c r="AI55" s="102"/>
      <c r="AJ55" s="102"/>
      <c r="AK55" s="103"/>
      <c r="AL55" s="102"/>
      <c r="AM55" s="102"/>
      <c r="AN55" s="103"/>
      <c r="AO55" s="13"/>
      <c r="AP55" s="104"/>
      <c r="AQ55" s="104"/>
      <c r="AR55" s="104"/>
      <c r="AS55" s="104"/>
      <c r="AT55" s="104"/>
      <c r="AU55" s="105"/>
      <c r="AV55" s="13"/>
      <c r="AW55" s="106"/>
      <c r="AX55" s="106"/>
      <c r="AY55" s="106"/>
      <c r="AZ55" s="106"/>
      <c r="BA55" s="106"/>
      <c r="BB55" s="107"/>
      <c r="BC55" s="13"/>
      <c r="BD55" s="108"/>
      <c r="BE55" s="108"/>
      <c r="BF55" s="108"/>
      <c r="BG55" s="108"/>
      <c r="BH55" s="108"/>
      <c r="BI55" s="108"/>
      <c r="BJ55" s="108"/>
      <c r="BK55" s="108"/>
      <c r="BL55" s="108"/>
      <c r="BM55" s="108"/>
      <c r="BN55" s="108"/>
      <c r="BO55" s="108"/>
      <c r="BP55" s="13"/>
      <c r="BQ55" s="109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/>
      <c r="GM55" s="13"/>
      <c r="GN55" s="13"/>
      <c r="GO55" s="13"/>
      <c r="GP55" s="13"/>
      <c r="GQ55" s="13"/>
      <c r="GR55" s="13"/>
      <c r="GS55" s="13"/>
      <c r="GT55" s="13"/>
      <c r="GU55" s="13"/>
      <c r="GV55" s="13"/>
      <c r="GW55" s="13"/>
    </row>
    <row r="56" spans="1:205" ht="15" customHeight="1" x14ac:dyDescent="0.2">
      <c r="A56" s="110"/>
      <c r="B56" s="111"/>
      <c r="C56" s="113"/>
      <c r="D56" s="112"/>
      <c r="E56" s="112"/>
      <c r="F56" s="112"/>
      <c r="G56" s="112"/>
      <c r="H56" s="113"/>
      <c r="I56" s="111"/>
      <c r="J56" s="116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B56" s="100"/>
      <c r="AC56" s="100"/>
      <c r="AD56" s="100"/>
      <c r="AE56" s="100"/>
      <c r="AF56" s="100"/>
      <c r="AG56" s="101"/>
      <c r="AH56" s="13"/>
      <c r="AI56" s="102"/>
      <c r="AJ56" s="102"/>
      <c r="AK56" s="103"/>
      <c r="AL56" s="102"/>
      <c r="AM56" s="102"/>
      <c r="AN56" s="103"/>
      <c r="AO56" s="13"/>
      <c r="AP56" s="104"/>
      <c r="AQ56" s="104"/>
      <c r="AR56" s="104"/>
      <c r="AS56" s="104"/>
      <c r="AT56" s="104"/>
      <c r="AU56" s="105"/>
      <c r="AV56" s="13"/>
      <c r="AW56" s="106"/>
      <c r="AX56" s="106"/>
      <c r="AY56" s="106"/>
      <c r="AZ56" s="106"/>
      <c r="BA56" s="106"/>
      <c r="BB56" s="107"/>
      <c r="BC56" s="13"/>
      <c r="BD56" s="108"/>
      <c r="BE56" s="108"/>
      <c r="BF56" s="108"/>
      <c r="BG56" s="108"/>
      <c r="BH56" s="108"/>
      <c r="BI56" s="108"/>
      <c r="BJ56" s="108"/>
      <c r="BK56" s="108"/>
      <c r="BL56" s="108"/>
      <c r="BM56" s="108"/>
      <c r="BN56" s="108"/>
      <c r="BO56" s="108"/>
      <c r="BP56" s="13"/>
      <c r="BQ56" s="109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J56" s="13"/>
      <c r="FK56" s="13"/>
      <c r="FL56" s="13"/>
      <c r="FM56" s="13"/>
      <c r="FN56" s="13"/>
      <c r="FO56" s="13"/>
      <c r="FP56" s="13"/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/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/>
      <c r="GQ56" s="13"/>
      <c r="GR56" s="13"/>
      <c r="GS56" s="13"/>
      <c r="GT56" s="13"/>
      <c r="GU56" s="13"/>
      <c r="GV56" s="13"/>
      <c r="GW56" s="13"/>
    </row>
    <row r="57" spans="1:205" s="19" customFormat="1" x14ac:dyDescent="0.2">
      <c r="A57" s="110"/>
      <c r="B57" s="111"/>
      <c r="C57" s="113"/>
      <c r="D57" s="112"/>
      <c r="E57" s="112"/>
      <c r="F57" s="112"/>
      <c r="G57" s="112"/>
      <c r="H57" s="113"/>
      <c r="I57" s="111"/>
      <c r="J57" s="117"/>
      <c r="K57" s="15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1"/>
      <c r="AB57" s="100"/>
      <c r="AC57" s="100"/>
      <c r="AD57" s="100"/>
      <c r="AE57" s="100"/>
      <c r="AF57" s="100"/>
      <c r="AG57" s="101"/>
      <c r="AH57" s="13"/>
      <c r="AI57" s="102"/>
      <c r="AJ57" s="102"/>
      <c r="AK57" s="103"/>
      <c r="AL57" s="102"/>
      <c r="AM57" s="102"/>
      <c r="AN57" s="103"/>
      <c r="AO57" s="13"/>
      <c r="AP57" s="104"/>
      <c r="AQ57" s="104"/>
      <c r="AR57" s="104"/>
      <c r="AS57" s="104"/>
      <c r="AT57" s="104"/>
      <c r="AU57" s="105"/>
      <c r="AV57" s="13"/>
      <c r="AW57" s="106"/>
      <c r="AX57" s="106"/>
      <c r="AY57" s="106"/>
      <c r="AZ57" s="106"/>
      <c r="BA57" s="106"/>
      <c r="BB57" s="107"/>
      <c r="BC57" s="13"/>
      <c r="BD57" s="108"/>
      <c r="BE57" s="108"/>
      <c r="BF57" s="108"/>
      <c r="BG57" s="108"/>
      <c r="BH57" s="108"/>
      <c r="BI57" s="108"/>
      <c r="BJ57" s="108"/>
      <c r="BK57" s="108"/>
      <c r="BL57" s="108"/>
      <c r="BM57" s="108"/>
      <c r="BN57" s="108"/>
      <c r="BO57" s="108"/>
      <c r="BP57" s="13"/>
      <c r="BQ57" s="109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  <c r="GW57" s="13"/>
    </row>
    <row r="58" spans="1:205" s="1" customFormat="1" x14ac:dyDescent="0.2">
      <c r="A58" s="110"/>
      <c r="B58" s="111"/>
      <c r="C58" s="113"/>
      <c r="D58" s="112"/>
      <c r="E58" s="112"/>
      <c r="F58" s="112"/>
      <c r="G58" s="112"/>
      <c r="H58" s="113"/>
      <c r="I58" s="111"/>
      <c r="J58" s="117"/>
      <c r="K58" s="15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B58" s="100"/>
      <c r="AC58" s="100"/>
      <c r="AD58" s="100"/>
      <c r="AE58" s="100"/>
      <c r="AF58" s="100"/>
      <c r="AG58" s="101"/>
      <c r="AH58" s="13"/>
      <c r="AI58" s="102"/>
      <c r="AJ58" s="102"/>
      <c r="AK58" s="103"/>
      <c r="AL58" s="102"/>
      <c r="AM58" s="102"/>
      <c r="AN58" s="103"/>
      <c r="AO58" s="13"/>
      <c r="AP58" s="104"/>
      <c r="AQ58" s="104"/>
      <c r="AR58" s="104"/>
      <c r="AS58" s="104"/>
      <c r="AT58" s="104"/>
      <c r="AU58" s="105"/>
      <c r="AV58" s="13"/>
      <c r="AW58" s="106"/>
      <c r="AX58" s="106"/>
      <c r="AY58" s="106"/>
      <c r="AZ58" s="106"/>
      <c r="BA58" s="106"/>
      <c r="BB58" s="107"/>
      <c r="BC58" s="13"/>
      <c r="BD58" s="108"/>
      <c r="BE58" s="108"/>
      <c r="BF58" s="108"/>
      <c r="BG58" s="108"/>
      <c r="BH58" s="108"/>
      <c r="BI58" s="108"/>
      <c r="BJ58" s="108"/>
      <c r="BK58" s="108"/>
      <c r="BL58" s="108"/>
      <c r="BM58" s="108"/>
      <c r="BN58" s="108"/>
      <c r="BO58" s="108"/>
      <c r="BP58" s="13"/>
      <c r="BQ58" s="20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  <c r="FB58" s="13"/>
      <c r="FC58" s="13"/>
      <c r="FD58" s="13"/>
      <c r="FE58" s="13"/>
      <c r="FF58" s="13"/>
      <c r="FG58" s="13"/>
      <c r="FH58" s="13"/>
      <c r="FI58" s="13"/>
      <c r="FJ58" s="13"/>
      <c r="FK58" s="13"/>
      <c r="FL58" s="13"/>
      <c r="FM58" s="13"/>
      <c r="FN58" s="13"/>
      <c r="FO58" s="13"/>
      <c r="FP58" s="13"/>
      <c r="FQ58" s="13"/>
      <c r="FR58" s="13"/>
      <c r="FS58" s="13"/>
      <c r="FT58" s="13"/>
      <c r="FU58" s="13"/>
      <c r="FV58" s="13"/>
      <c r="FW58" s="13"/>
      <c r="FX58" s="13"/>
      <c r="FY58" s="13"/>
      <c r="FZ58" s="13"/>
      <c r="GA58" s="13"/>
      <c r="GB58" s="13"/>
      <c r="GC58" s="13"/>
      <c r="GD58" s="13"/>
      <c r="GE58" s="13"/>
      <c r="GF58" s="13"/>
      <c r="GG58" s="13"/>
      <c r="GH58" s="13"/>
      <c r="GI58" s="13"/>
      <c r="GJ58" s="13"/>
      <c r="GK58" s="13"/>
      <c r="GL58" s="13"/>
      <c r="GM58" s="13"/>
      <c r="GN58" s="13"/>
      <c r="GO58" s="13"/>
      <c r="GP58" s="13"/>
      <c r="GQ58" s="13"/>
      <c r="GR58" s="13"/>
      <c r="GS58" s="13"/>
      <c r="GT58" s="13"/>
      <c r="GU58" s="13"/>
      <c r="GV58" s="13"/>
      <c r="GW58" s="13"/>
    </row>
    <row r="59" spans="1:205" x14ac:dyDescent="0.2">
      <c r="A59" s="110"/>
      <c r="B59" s="111"/>
      <c r="C59" s="113"/>
      <c r="D59" s="112"/>
      <c r="E59" s="112"/>
      <c r="F59" s="112"/>
      <c r="G59" s="112"/>
      <c r="H59" s="113"/>
      <c r="I59" s="111"/>
      <c r="J59" s="116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B59" s="100"/>
      <c r="AC59" s="100"/>
      <c r="AD59" s="100"/>
      <c r="AE59" s="100"/>
      <c r="AF59" s="100"/>
      <c r="AG59" s="101"/>
      <c r="AH59" s="13"/>
      <c r="AI59" s="102">
        <v>1</v>
      </c>
      <c r="AJ59" s="102" t="s">
        <v>10</v>
      </c>
      <c r="AK59" s="103" t="s">
        <v>85</v>
      </c>
      <c r="AL59" s="102" t="s">
        <v>86</v>
      </c>
      <c r="AM59" s="102">
        <v>865</v>
      </c>
      <c r="AN59" s="103"/>
      <c r="AO59" s="13"/>
      <c r="AP59" s="104"/>
      <c r="AQ59" s="104"/>
      <c r="AR59" s="104"/>
      <c r="AS59" s="104"/>
      <c r="AT59" s="104"/>
      <c r="AU59" s="105"/>
      <c r="AV59" s="13"/>
      <c r="AW59" s="106"/>
      <c r="AX59" s="106"/>
      <c r="AY59" s="106"/>
      <c r="AZ59" s="106"/>
      <c r="BA59" s="106"/>
      <c r="BB59" s="107"/>
      <c r="BC59" s="13"/>
      <c r="BD59" s="108"/>
      <c r="BE59" s="108"/>
      <c r="BF59" s="108">
        <v>2</v>
      </c>
      <c r="BG59" s="108"/>
      <c r="BH59" s="108"/>
      <c r="BI59" s="108"/>
      <c r="BJ59" s="108"/>
      <c r="BK59" s="108"/>
      <c r="BL59" s="108"/>
      <c r="BM59" s="108"/>
      <c r="BN59" s="108"/>
      <c r="BO59" s="108"/>
      <c r="BP59" s="13"/>
      <c r="BQ59" s="109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  <c r="FB59" s="13"/>
      <c r="FC59" s="13"/>
      <c r="FD59" s="13"/>
      <c r="FE59" s="13"/>
      <c r="FF59" s="13"/>
      <c r="FG59" s="13"/>
      <c r="FH59" s="13"/>
      <c r="FI59" s="13"/>
      <c r="FJ59" s="13"/>
      <c r="FK59" s="13"/>
      <c r="FL59" s="13"/>
      <c r="FM59" s="13"/>
      <c r="FN59" s="13"/>
      <c r="FO59" s="13"/>
      <c r="FP59" s="13"/>
      <c r="FQ59" s="13"/>
      <c r="FR59" s="13"/>
      <c r="FS59" s="13"/>
      <c r="FT59" s="13"/>
      <c r="FU59" s="13"/>
      <c r="FV59" s="13"/>
      <c r="FW59" s="13"/>
      <c r="FX59" s="13"/>
      <c r="FY59" s="13"/>
      <c r="FZ59" s="13"/>
      <c r="GA59" s="13"/>
      <c r="GB59" s="13"/>
      <c r="GC59" s="13"/>
      <c r="GD59" s="13"/>
      <c r="GE59" s="13"/>
      <c r="GF59" s="13"/>
      <c r="GG59" s="13"/>
      <c r="GH59" s="13"/>
      <c r="GI59" s="13"/>
      <c r="GJ59" s="13"/>
      <c r="GK59" s="13"/>
      <c r="GL59" s="13"/>
      <c r="GM59" s="13"/>
      <c r="GN59" s="13"/>
      <c r="GO59" s="13"/>
      <c r="GP59" s="13"/>
      <c r="GQ59" s="13"/>
      <c r="GR59" s="13"/>
      <c r="GS59" s="13"/>
      <c r="GT59" s="13"/>
      <c r="GU59" s="13"/>
      <c r="GV59" s="13"/>
      <c r="GW59" s="13"/>
    </row>
    <row r="60" spans="1:205" x14ac:dyDescent="0.2">
      <c r="A60" s="110"/>
      <c r="B60" s="111"/>
      <c r="C60" s="113"/>
      <c r="D60" s="112"/>
      <c r="E60" s="112"/>
      <c r="F60" s="112"/>
      <c r="G60" s="112"/>
      <c r="H60" s="113"/>
      <c r="I60" s="111"/>
      <c r="J60" s="117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B60" s="100"/>
      <c r="AC60" s="100"/>
      <c r="AD60" s="100"/>
      <c r="AE60" s="100"/>
      <c r="AF60" s="100"/>
      <c r="AG60" s="101"/>
      <c r="AH60" s="13"/>
      <c r="AI60" s="102"/>
      <c r="AJ60" s="102"/>
      <c r="AK60" s="103"/>
      <c r="AL60" s="102"/>
      <c r="AM60" s="102"/>
      <c r="AN60" s="103"/>
      <c r="AO60" s="13"/>
      <c r="AP60" s="104"/>
      <c r="AQ60" s="104"/>
      <c r="AR60" s="104"/>
      <c r="AS60" s="104"/>
      <c r="AT60" s="104"/>
      <c r="AU60" s="105"/>
      <c r="AV60" s="13"/>
      <c r="AW60" s="106"/>
      <c r="AX60" s="106"/>
      <c r="AY60" s="106"/>
      <c r="AZ60" s="106"/>
      <c r="BA60" s="106"/>
      <c r="BB60" s="107"/>
      <c r="BC60" s="13"/>
      <c r="BD60" s="108"/>
      <c r="BE60" s="108"/>
      <c r="BF60" s="108"/>
      <c r="BG60" s="108"/>
      <c r="BH60" s="108"/>
      <c r="BI60" s="108"/>
      <c r="BJ60" s="108"/>
      <c r="BK60" s="108"/>
      <c r="BL60" s="108"/>
      <c r="BM60" s="108"/>
      <c r="BN60" s="108"/>
      <c r="BO60" s="108"/>
      <c r="BP60" s="13"/>
      <c r="BQ60" s="109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  <c r="FB60" s="13"/>
      <c r="FC60" s="13"/>
      <c r="FD60" s="13"/>
      <c r="FE60" s="13"/>
      <c r="FF60" s="13"/>
      <c r="FG60" s="13"/>
      <c r="FH60" s="13"/>
      <c r="FI60" s="13"/>
      <c r="FJ60" s="13"/>
      <c r="FK60" s="13"/>
      <c r="FL60" s="13"/>
      <c r="FM60" s="13"/>
      <c r="FN60" s="13"/>
      <c r="FO60" s="13"/>
      <c r="FP60" s="13"/>
      <c r="FQ60" s="13"/>
      <c r="FR60" s="13"/>
      <c r="FS60" s="13"/>
      <c r="FT60" s="13"/>
      <c r="FU60" s="13"/>
      <c r="FV60" s="13"/>
      <c r="FW60" s="13"/>
      <c r="FX60" s="13"/>
      <c r="FY60" s="13"/>
      <c r="FZ60" s="13"/>
      <c r="GA60" s="13"/>
      <c r="GB60" s="13"/>
      <c r="GC60" s="13"/>
      <c r="GD60" s="13"/>
      <c r="GE60" s="13"/>
      <c r="GF60" s="13"/>
      <c r="GG60" s="13"/>
      <c r="GH60" s="13"/>
      <c r="GI60" s="13"/>
      <c r="GJ60" s="13"/>
      <c r="GK60" s="13"/>
      <c r="GL60" s="13"/>
      <c r="GM60" s="13"/>
      <c r="GN60" s="13"/>
      <c r="GO60" s="13"/>
      <c r="GP60" s="13"/>
      <c r="GQ60" s="13"/>
      <c r="GR60" s="13"/>
      <c r="GS60" s="13"/>
      <c r="GT60" s="13"/>
      <c r="GU60" s="13"/>
      <c r="GV60" s="13"/>
      <c r="GW60" s="13"/>
    </row>
    <row r="61" spans="1:205" x14ac:dyDescent="0.2">
      <c r="A61" s="110"/>
      <c r="B61" s="111"/>
      <c r="C61" s="111"/>
      <c r="D61" s="112"/>
      <c r="E61" s="112"/>
      <c r="F61" s="112"/>
      <c r="G61" s="112"/>
      <c r="H61" s="113"/>
      <c r="I61" s="111"/>
      <c r="J61" s="117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B61" s="100"/>
      <c r="AC61" s="100"/>
      <c r="AD61" s="100"/>
      <c r="AE61" s="100"/>
      <c r="AF61" s="100"/>
      <c r="AG61" s="101"/>
      <c r="AH61" s="13"/>
      <c r="AI61" s="102"/>
      <c r="AJ61" s="102"/>
      <c r="AK61" s="103"/>
      <c r="AL61" s="102"/>
      <c r="AM61" s="102"/>
      <c r="AN61" s="103"/>
      <c r="AO61" s="13"/>
      <c r="AP61" s="104"/>
      <c r="AQ61" s="104"/>
      <c r="AR61" s="104"/>
      <c r="AS61" s="104"/>
      <c r="AT61" s="104"/>
      <c r="AU61" s="105"/>
      <c r="AV61" s="13"/>
      <c r="AW61" s="106"/>
      <c r="AX61" s="106"/>
      <c r="AY61" s="106"/>
      <c r="AZ61" s="106"/>
      <c r="BA61" s="106"/>
      <c r="BB61" s="107"/>
      <c r="BC61" s="13"/>
      <c r="BD61" s="108"/>
      <c r="BE61" s="108"/>
      <c r="BF61" s="108"/>
      <c r="BG61" s="108"/>
      <c r="BH61" s="108"/>
      <c r="BI61" s="108"/>
      <c r="BJ61" s="108"/>
      <c r="BK61" s="108"/>
      <c r="BL61" s="108"/>
      <c r="BM61" s="108"/>
      <c r="BN61" s="108"/>
      <c r="BO61" s="108"/>
      <c r="BP61" s="13"/>
      <c r="BQ61" s="109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  <c r="FB61" s="13"/>
      <c r="FC61" s="13"/>
      <c r="FD61" s="13"/>
      <c r="FE61" s="13"/>
      <c r="FF61" s="13"/>
      <c r="FG61" s="13"/>
      <c r="FH61" s="13"/>
      <c r="FI61" s="13"/>
      <c r="FJ61" s="13"/>
      <c r="FK61" s="13"/>
      <c r="FL61" s="13"/>
      <c r="FM61" s="13"/>
      <c r="FN61" s="13"/>
      <c r="FO61" s="13"/>
      <c r="FP61" s="13"/>
      <c r="FQ61" s="13"/>
      <c r="FR61" s="13"/>
      <c r="FS61" s="13"/>
      <c r="FT61" s="13"/>
      <c r="FU61" s="13"/>
      <c r="FV61" s="13"/>
      <c r="FW61" s="13"/>
      <c r="FX61" s="13"/>
      <c r="FY61" s="13"/>
      <c r="FZ61" s="13"/>
      <c r="GA61" s="13"/>
      <c r="GB61" s="13"/>
      <c r="GC61" s="13"/>
      <c r="GD61" s="13"/>
      <c r="GE61" s="13"/>
      <c r="GF61" s="13"/>
      <c r="GG61" s="13"/>
      <c r="GH61" s="13"/>
      <c r="GI61" s="13"/>
      <c r="GJ61" s="13"/>
      <c r="GK61" s="13"/>
      <c r="GL61" s="13"/>
      <c r="GM61" s="13"/>
      <c r="GN61" s="13"/>
      <c r="GO61" s="13"/>
      <c r="GP61" s="13"/>
      <c r="GQ61" s="13"/>
      <c r="GR61" s="13"/>
      <c r="GS61" s="13"/>
      <c r="GT61" s="13"/>
      <c r="GU61" s="13"/>
      <c r="GV61" s="13"/>
      <c r="GW61" s="13"/>
    </row>
    <row r="62" spans="1:205" x14ac:dyDescent="0.2">
      <c r="A62" s="110"/>
      <c r="B62" s="111"/>
      <c r="C62" s="111"/>
      <c r="D62" s="112"/>
      <c r="E62" s="112"/>
      <c r="F62" s="112"/>
      <c r="G62" s="112"/>
      <c r="H62" s="113"/>
      <c r="I62" s="111"/>
      <c r="J62" s="116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B62" s="100"/>
      <c r="AC62" s="100"/>
      <c r="AD62" s="100"/>
      <c r="AE62" s="100"/>
      <c r="AF62" s="100"/>
      <c r="AG62" s="101"/>
      <c r="AH62" s="13"/>
      <c r="AI62" s="102"/>
      <c r="AJ62" s="102"/>
      <c r="AK62" s="103"/>
      <c r="AL62" s="102"/>
      <c r="AM62" s="102"/>
      <c r="AN62" s="103"/>
      <c r="AO62" s="13"/>
      <c r="AP62" s="104"/>
      <c r="AQ62" s="104"/>
      <c r="AR62" s="104"/>
      <c r="AS62" s="104"/>
      <c r="AT62" s="104"/>
      <c r="AU62" s="105"/>
      <c r="AV62" s="13"/>
      <c r="AW62" s="106"/>
      <c r="AX62" s="106"/>
      <c r="AY62" s="106"/>
      <c r="AZ62" s="106"/>
      <c r="BA62" s="106"/>
      <c r="BB62" s="107"/>
      <c r="BC62" s="13"/>
      <c r="BD62" s="108"/>
      <c r="BE62" s="108"/>
      <c r="BF62" s="108"/>
      <c r="BG62" s="108"/>
      <c r="BH62" s="108"/>
      <c r="BI62" s="108"/>
      <c r="BJ62" s="108"/>
      <c r="BK62" s="108"/>
      <c r="BL62" s="108"/>
      <c r="BM62" s="108"/>
      <c r="BN62" s="108"/>
      <c r="BO62" s="108"/>
      <c r="BP62" s="13"/>
      <c r="BQ62" s="109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  <c r="FB62" s="13"/>
      <c r="FC62" s="13"/>
      <c r="FD62" s="13"/>
      <c r="FE62" s="13"/>
      <c r="FF62" s="13"/>
      <c r="FG62" s="13"/>
      <c r="FH62" s="13"/>
      <c r="FI62" s="13"/>
      <c r="FJ62" s="13"/>
      <c r="FK62" s="13"/>
      <c r="FL62" s="13"/>
      <c r="FM62" s="13"/>
      <c r="FN62" s="13"/>
      <c r="FO62" s="13"/>
      <c r="FP62" s="13"/>
      <c r="FQ62" s="13"/>
      <c r="FR62" s="13"/>
      <c r="FS62" s="13"/>
      <c r="FT62" s="13"/>
      <c r="FU62" s="13"/>
      <c r="FV62" s="13"/>
      <c r="FW62" s="13"/>
      <c r="FX62" s="13"/>
      <c r="FY62" s="13"/>
      <c r="FZ62" s="13"/>
      <c r="GA62" s="13"/>
      <c r="GB62" s="13"/>
      <c r="GC62" s="13"/>
      <c r="GD62" s="13"/>
      <c r="GE62" s="13"/>
      <c r="GF62" s="13"/>
      <c r="GG62" s="13"/>
      <c r="GH62" s="13"/>
      <c r="GI62" s="13"/>
      <c r="GJ62" s="13"/>
      <c r="GK62" s="13"/>
      <c r="GL62" s="13"/>
      <c r="GM62" s="13"/>
      <c r="GN62" s="13"/>
      <c r="GO62" s="13"/>
      <c r="GP62" s="13"/>
      <c r="GQ62" s="13"/>
      <c r="GR62" s="13"/>
      <c r="GS62" s="13"/>
      <c r="GT62" s="13"/>
      <c r="GU62" s="13"/>
      <c r="GV62" s="13"/>
      <c r="GW62" s="13"/>
    </row>
    <row r="63" spans="1:205" ht="12.75" customHeight="1" x14ac:dyDescent="0.2">
      <c r="A63" s="110"/>
      <c r="B63" s="111"/>
      <c r="C63" s="111"/>
      <c r="D63" s="112"/>
      <c r="E63" s="112"/>
      <c r="F63" s="112"/>
      <c r="G63" s="112"/>
      <c r="H63" s="113"/>
      <c r="I63" s="111"/>
      <c r="J63" s="117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B63" s="100"/>
      <c r="AC63" s="100"/>
      <c r="AD63" s="100"/>
      <c r="AE63" s="100"/>
      <c r="AF63" s="100"/>
      <c r="AG63" s="101"/>
      <c r="AH63" s="13"/>
      <c r="AI63" s="102">
        <v>1</v>
      </c>
      <c r="AJ63" s="102" t="s">
        <v>10</v>
      </c>
      <c r="AK63" s="103" t="s">
        <v>85</v>
      </c>
      <c r="AL63" s="102" t="s">
        <v>87</v>
      </c>
      <c r="AM63" s="102"/>
      <c r="AN63" s="103"/>
      <c r="AO63" s="13"/>
      <c r="AP63" s="104"/>
      <c r="AQ63" s="104"/>
      <c r="AR63" s="104"/>
      <c r="AS63" s="104"/>
      <c r="AT63" s="104"/>
      <c r="AU63" s="105"/>
      <c r="AV63" s="13"/>
      <c r="AW63" s="106"/>
      <c r="AX63" s="106"/>
      <c r="AY63" s="106"/>
      <c r="AZ63" s="106"/>
      <c r="BA63" s="106"/>
      <c r="BB63" s="107"/>
      <c r="BC63" s="13"/>
      <c r="BD63" s="108"/>
      <c r="BE63" s="108"/>
      <c r="BF63" s="108"/>
      <c r="BG63" s="108"/>
      <c r="BH63" s="108"/>
      <c r="BI63" s="108"/>
      <c r="BJ63" s="108"/>
      <c r="BK63" s="108"/>
      <c r="BL63" s="108"/>
      <c r="BM63" s="108"/>
      <c r="BN63" s="108"/>
      <c r="BO63" s="108"/>
      <c r="BP63" s="13"/>
      <c r="BQ63" s="109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  <c r="FB63" s="13"/>
      <c r="FC63" s="13"/>
      <c r="FD63" s="13"/>
      <c r="FE63" s="13"/>
      <c r="FF63" s="13"/>
      <c r="FG63" s="13"/>
      <c r="FH63" s="13"/>
      <c r="FI63" s="13"/>
      <c r="FJ63" s="13"/>
      <c r="FK63" s="13"/>
      <c r="FL63" s="13"/>
      <c r="FM63" s="13"/>
      <c r="FN63" s="13"/>
      <c r="FO63" s="13"/>
      <c r="FP63" s="13"/>
      <c r="FQ63" s="13"/>
      <c r="FR63" s="13"/>
      <c r="FS63" s="13"/>
      <c r="FT63" s="13"/>
      <c r="FU63" s="13"/>
      <c r="FV63" s="13"/>
      <c r="FW63" s="13"/>
      <c r="FX63" s="13"/>
      <c r="FY63" s="13"/>
      <c r="FZ63" s="13"/>
      <c r="GA63" s="13"/>
      <c r="GB63" s="13"/>
      <c r="GC63" s="13"/>
      <c r="GD63" s="13"/>
      <c r="GE63" s="13"/>
      <c r="GF63" s="13"/>
      <c r="GG63" s="13"/>
      <c r="GH63" s="13"/>
      <c r="GI63" s="13"/>
      <c r="GJ63" s="13"/>
      <c r="GK63" s="13"/>
      <c r="GL63" s="13"/>
      <c r="GM63" s="13"/>
      <c r="GN63" s="13"/>
      <c r="GO63" s="13"/>
      <c r="GP63" s="13"/>
      <c r="GQ63" s="13"/>
      <c r="GR63" s="13"/>
      <c r="GS63" s="13"/>
      <c r="GT63" s="13"/>
      <c r="GU63" s="13"/>
      <c r="GV63" s="13"/>
      <c r="GW63" s="13"/>
    </row>
    <row r="64" spans="1:205" ht="12.75" customHeight="1" x14ac:dyDescent="0.2">
      <c r="A64" s="110"/>
      <c r="B64" s="111"/>
      <c r="C64" s="111"/>
      <c r="D64" s="112"/>
      <c r="E64" s="112"/>
      <c r="F64" s="112"/>
      <c r="G64" s="112"/>
      <c r="H64" s="113"/>
      <c r="I64" s="111"/>
      <c r="J64" s="116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B64" s="100"/>
      <c r="AC64" s="100"/>
      <c r="AD64" s="100"/>
      <c r="AE64" s="100"/>
      <c r="AF64" s="100"/>
      <c r="AG64" s="101"/>
      <c r="AH64" s="13"/>
      <c r="AI64" s="102"/>
      <c r="AJ64" s="102"/>
      <c r="AK64" s="103"/>
      <c r="AL64" s="102"/>
      <c r="AM64" s="102"/>
      <c r="AN64" s="103"/>
      <c r="AO64" s="13"/>
      <c r="AP64" s="104"/>
      <c r="AQ64" s="104"/>
      <c r="AR64" s="104"/>
      <c r="AS64" s="104"/>
      <c r="AT64" s="104"/>
      <c r="AU64" s="105"/>
      <c r="AV64" s="13"/>
      <c r="AW64" s="106"/>
      <c r="AX64" s="106"/>
      <c r="AY64" s="106"/>
      <c r="AZ64" s="106"/>
      <c r="BA64" s="106"/>
      <c r="BB64" s="107"/>
      <c r="BC64" s="13"/>
      <c r="BD64" s="108"/>
      <c r="BE64" s="108"/>
      <c r="BF64" s="108"/>
      <c r="BG64" s="108"/>
      <c r="BH64" s="108"/>
      <c r="BI64" s="108"/>
      <c r="BJ64" s="108"/>
      <c r="BK64" s="108"/>
      <c r="BL64" s="108"/>
      <c r="BM64" s="108"/>
      <c r="BN64" s="108"/>
      <c r="BO64" s="108"/>
      <c r="BP64" s="13"/>
      <c r="BQ64" s="109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  <c r="FB64" s="13"/>
      <c r="FC64" s="13"/>
      <c r="FD64" s="13"/>
      <c r="FE64" s="13"/>
      <c r="FF64" s="13"/>
      <c r="FG64" s="13"/>
      <c r="FH64" s="13"/>
      <c r="FI64" s="13"/>
      <c r="FJ64" s="13"/>
      <c r="FK64" s="13"/>
      <c r="FL64" s="13"/>
      <c r="FM64" s="13"/>
      <c r="FN64" s="13"/>
      <c r="FO64" s="13"/>
      <c r="FP64" s="13"/>
      <c r="FQ64" s="13"/>
      <c r="FR64" s="13"/>
      <c r="FS64" s="13"/>
      <c r="FT64" s="13"/>
      <c r="FU64" s="13"/>
      <c r="FV64" s="13"/>
      <c r="FW64" s="13"/>
      <c r="FX64" s="13"/>
      <c r="FY64" s="13"/>
      <c r="FZ64" s="13"/>
      <c r="GA64" s="13"/>
      <c r="GB64" s="13"/>
      <c r="GC64" s="13"/>
      <c r="GD64" s="13"/>
      <c r="GE64" s="13"/>
      <c r="GF64" s="13"/>
      <c r="GG64" s="13"/>
      <c r="GH64" s="13"/>
      <c r="GI64" s="13"/>
      <c r="GJ64" s="13"/>
      <c r="GK64" s="13"/>
      <c r="GL64" s="13"/>
      <c r="GM64" s="13"/>
      <c r="GN64" s="13"/>
      <c r="GO64" s="13"/>
      <c r="GP64" s="13"/>
      <c r="GQ64" s="13"/>
      <c r="GR64" s="13"/>
      <c r="GS64" s="13"/>
      <c r="GT64" s="13"/>
      <c r="GU64" s="13"/>
      <c r="GV64" s="13"/>
      <c r="GW64" s="13"/>
    </row>
    <row r="65" spans="1:205" x14ac:dyDescent="0.2">
      <c r="A65" s="110"/>
      <c r="B65" s="111"/>
      <c r="C65" s="111"/>
      <c r="D65" s="112"/>
      <c r="E65" s="112"/>
      <c r="F65" s="112"/>
      <c r="G65" s="112"/>
      <c r="H65" s="113"/>
      <c r="I65" s="111"/>
      <c r="J65" s="116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B65" s="100">
        <v>1</v>
      </c>
      <c r="AC65" s="100"/>
      <c r="AD65" s="100"/>
      <c r="AE65" s="100" t="s">
        <v>87</v>
      </c>
      <c r="AF65" s="100"/>
      <c r="AG65" s="101"/>
      <c r="AH65" s="13"/>
      <c r="AI65" s="102"/>
      <c r="AJ65" s="102"/>
      <c r="AK65" s="103"/>
      <c r="AL65" s="102"/>
      <c r="AM65" s="102"/>
      <c r="AN65" s="103"/>
      <c r="AO65" s="13"/>
      <c r="AP65" s="104"/>
      <c r="AQ65" s="104"/>
      <c r="AR65" s="104"/>
      <c r="AS65" s="104"/>
      <c r="AT65" s="104"/>
      <c r="AU65" s="105"/>
      <c r="AV65" s="13"/>
      <c r="AW65" s="106"/>
      <c r="AX65" s="106"/>
      <c r="AY65" s="106"/>
      <c r="AZ65" s="106"/>
      <c r="BA65" s="106"/>
      <c r="BB65" s="107"/>
      <c r="BC65" s="13"/>
      <c r="BD65" s="108"/>
      <c r="BE65" s="108"/>
      <c r="BF65" s="108"/>
      <c r="BG65" s="108"/>
      <c r="BH65" s="108"/>
      <c r="BI65" s="108"/>
      <c r="BJ65" s="108"/>
      <c r="BK65" s="108"/>
      <c r="BL65" s="108"/>
      <c r="BM65" s="108"/>
      <c r="BN65" s="108"/>
      <c r="BO65" s="108"/>
      <c r="BP65" s="13"/>
      <c r="BQ65" s="109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  <c r="FB65" s="13"/>
      <c r="FC65" s="13"/>
      <c r="FD65" s="13"/>
      <c r="FE65" s="13"/>
      <c r="FF65" s="13"/>
      <c r="FG65" s="13"/>
      <c r="FH65" s="13"/>
      <c r="FI65" s="13"/>
      <c r="FJ65" s="13"/>
      <c r="FK65" s="13"/>
      <c r="FL65" s="13"/>
      <c r="FM65" s="13"/>
      <c r="FN65" s="13"/>
      <c r="FO65" s="13"/>
      <c r="FP65" s="13"/>
      <c r="FQ65" s="13"/>
      <c r="FR65" s="13"/>
      <c r="FS65" s="13"/>
      <c r="FT65" s="13"/>
      <c r="FU65" s="13"/>
      <c r="FV65" s="13"/>
      <c r="FW65" s="13"/>
      <c r="FX65" s="13"/>
      <c r="FY65" s="13"/>
      <c r="FZ65" s="13"/>
      <c r="GA65" s="13"/>
      <c r="GB65" s="13"/>
      <c r="GC65" s="13"/>
      <c r="GD65" s="13"/>
      <c r="GE65" s="13"/>
      <c r="GF65" s="13"/>
      <c r="GG65" s="13"/>
      <c r="GH65" s="13"/>
      <c r="GI65" s="13"/>
      <c r="GJ65" s="13"/>
      <c r="GK65" s="13"/>
      <c r="GL65" s="13"/>
      <c r="GM65" s="13"/>
      <c r="GN65" s="13"/>
      <c r="GO65" s="13"/>
      <c r="GP65" s="13"/>
      <c r="GQ65" s="13"/>
      <c r="GR65" s="13"/>
      <c r="GS65" s="13"/>
      <c r="GT65" s="13"/>
      <c r="GU65" s="13"/>
      <c r="GV65" s="13"/>
      <c r="GW65" s="13"/>
    </row>
    <row r="66" spans="1:205" x14ac:dyDescent="0.2">
      <c r="A66" s="110"/>
      <c r="B66" s="111"/>
      <c r="C66" s="111"/>
      <c r="D66" s="118"/>
      <c r="E66" s="118"/>
      <c r="F66" s="118"/>
      <c r="G66" s="118"/>
      <c r="H66" s="120"/>
      <c r="I66" s="119"/>
      <c r="J66" s="117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B66" s="204"/>
      <c r="AC66" s="204"/>
      <c r="AD66" s="204"/>
      <c r="AE66" s="204"/>
      <c r="AF66" s="204"/>
      <c r="AG66" s="101"/>
      <c r="AH66" s="13"/>
      <c r="AI66" s="205">
        <v>1</v>
      </c>
      <c r="AJ66" s="205"/>
      <c r="AK66" s="103" t="s">
        <v>83</v>
      </c>
      <c r="AL66" s="205"/>
      <c r="AM66" s="205"/>
      <c r="AN66" s="103"/>
      <c r="AO66" s="13"/>
      <c r="AP66" s="206"/>
      <c r="AQ66" s="206"/>
      <c r="AR66" s="206"/>
      <c r="AS66" s="206"/>
      <c r="AT66" s="206"/>
      <c r="AU66" s="105"/>
      <c r="AV66" s="13"/>
      <c r="AW66" s="207"/>
      <c r="AX66" s="207"/>
      <c r="AY66" s="207"/>
      <c r="AZ66" s="207"/>
      <c r="BA66" s="207"/>
      <c r="BB66" s="107"/>
      <c r="BC66" s="13"/>
      <c r="BD66" s="108"/>
      <c r="BE66" s="108"/>
      <c r="BF66" s="108"/>
      <c r="BG66" s="108"/>
      <c r="BH66" s="108"/>
      <c r="BI66" s="108"/>
      <c r="BJ66" s="108"/>
      <c r="BK66" s="108"/>
      <c r="BL66" s="108"/>
      <c r="BM66" s="108"/>
      <c r="BN66" s="108"/>
      <c r="BO66" s="108"/>
      <c r="BP66" s="13"/>
      <c r="BQ66" s="109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  <c r="FB66" s="13"/>
      <c r="FC66" s="13"/>
      <c r="FD66" s="13"/>
      <c r="FE66" s="13"/>
      <c r="FF66" s="13"/>
      <c r="FG66" s="13"/>
      <c r="FH66" s="13"/>
      <c r="FI66" s="13"/>
      <c r="FJ66" s="13"/>
      <c r="FK66" s="13"/>
      <c r="FL66" s="13"/>
      <c r="FM66" s="13"/>
      <c r="FN66" s="13"/>
      <c r="FO66" s="13"/>
      <c r="FP66" s="13"/>
      <c r="FQ66" s="13"/>
      <c r="FR66" s="13"/>
      <c r="FS66" s="13"/>
      <c r="FT66" s="13"/>
      <c r="FU66" s="13"/>
      <c r="FV66" s="13"/>
      <c r="FW66" s="13"/>
      <c r="FX66" s="13"/>
      <c r="FY66" s="13"/>
      <c r="FZ66" s="13"/>
      <c r="GA66" s="13"/>
      <c r="GB66" s="13"/>
      <c r="GC66" s="13"/>
      <c r="GD66" s="13"/>
      <c r="GE66" s="13"/>
      <c r="GF66" s="13"/>
      <c r="GG66" s="13"/>
      <c r="GH66" s="13"/>
      <c r="GI66" s="13"/>
      <c r="GJ66" s="13"/>
      <c r="GK66" s="13"/>
      <c r="GL66" s="13"/>
      <c r="GM66" s="13"/>
      <c r="GN66" s="13"/>
      <c r="GO66" s="13"/>
      <c r="GP66" s="13"/>
      <c r="GQ66" s="13"/>
      <c r="GR66" s="13"/>
      <c r="GS66" s="13"/>
      <c r="GT66" s="13"/>
      <c r="GU66" s="13"/>
      <c r="GV66" s="13"/>
      <c r="GW66" s="13"/>
    </row>
    <row r="67" spans="1:205" s="19" customFormat="1" x14ac:dyDescent="0.2">
      <c r="A67" s="110"/>
      <c r="B67" s="111"/>
      <c r="C67" s="111"/>
      <c r="D67" s="112"/>
      <c r="E67" s="112"/>
      <c r="F67" s="112"/>
      <c r="G67" s="112"/>
      <c r="H67" s="113"/>
      <c r="I67" s="111"/>
      <c r="J67" s="117"/>
      <c r="K67" s="15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1"/>
      <c r="AB67" s="100"/>
      <c r="AC67" s="100"/>
      <c r="AD67" s="100"/>
      <c r="AE67" s="100"/>
      <c r="AF67" s="100"/>
      <c r="AG67" s="101"/>
      <c r="AH67" s="13"/>
      <c r="AI67" s="102"/>
      <c r="AJ67" s="102"/>
      <c r="AK67" s="103"/>
      <c r="AL67" s="102"/>
      <c r="AM67" s="102"/>
      <c r="AN67" s="103"/>
      <c r="AO67" s="13"/>
      <c r="AP67" s="104"/>
      <c r="AQ67" s="104"/>
      <c r="AR67" s="104"/>
      <c r="AS67" s="104"/>
      <c r="AT67" s="104"/>
      <c r="AU67" s="105"/>
      <c r="AV67" s="13"/>
      <c r="AW67" s="106"/>
      <c r="AX67" s="106"/>
      <c r="AY67" s="106"/>
      <c r="AZ67" s="106"/>
      <c r="BA67" s="106"/>
      <c r="BB67" s="107"/>
      <c r="BC67" s="13"/>
      <c r="BD67" s="108"/>
      <c r="BE67" s="108"/>
      <c r="BF67" s="108"/>
      <c r="BG67" s="108"/>
      <c r="BH67" s="108"/>
      <c r="BI67" s="108"/>
      <c r="BJ67" s="108"/>
      <c r="BK67" s="108"/>
      <c r="BL67" s="108"/>
      <c r="BM67" s="108"/>
      <c r="BN67" s="108"/>
      <c r="BO67" s="108"/>
      <c r="BP67" s="13"/>
      <c r="BQ67" s="109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  <c r="FB67" s="13"/>
      <c r="FC67" s="13"/>
      <c r="FD67" s="13"/>
      <c r="FE67" s="13"/>
      <c r="FF67" s="13"/>
      <c r="FG67" s="13"/>
      <c r="FH67" s="13"/>
      <c r="FI67" s="13"/>
      <c r="FJ67" s="13"/>
      <c r="FK67" s="13"/>
      <c r="FL67" s="13"/>
      <c r="FM67" s="13"/>
      <c r="FN67" s="13"/>
      <c r="FO67" s="13"/>
      <c r="FP67" s="13"/>
      <c r="FQ67" s="13"/>
      <c r="FR67" s="13"/>
      <c r="FS67" s="13"/>
      <c r="FT67" s="13"/>
      <c r="FU67" s="13"/>
      <c r="FV67" s="13"/>
      <c r="FW67" s="13"/>
      <c r="FX67" s="13"/>
      <c r="FY67" s="13"/>
      <c r="FZ67" s="13"/>
      <c r="GA67" s="13"/>
      <c r="GB67" s="13"/>
      <c r="GC67" s="13"/>
      <c r="GD67" s="13"/>
      <c r="GE67" s="13"/>
      <c r="GF67" s="13"/>
      <c r="GG67" s="13"/>
      <c r="GH67" s="13"/>
      <c r="GI67" s="13"/>
      <c r="GJ67" s="13"/>
      <c r="GK67" s="13"/>
      <c r="GL67" s="13"/>
      <c r="GM67" s="13"/>
      <c r="GN67" s="13"/>
      <c r="GO67" s="13"/>
      <c r="GP67" s="13"/>
      <c r="GQ67" s="13"/>
      <c r="GR67" s="13"/>
      <c r="GS67" s="13"/>
      <c r="GT67" s="13"/>
      <c r="GU67" s="13"/>
      <c r="GV67" s="13"/>
      <c r="GW67" s="13"/>
    </row>
    <row r="68" spans="1:205" x14ac:dyDescent="0.2">
      <c r="A68" s="110"/>
      <c r="B68" s="111"/>
      <c r="C68" s="111"/>
      <c r="D68" s="112"/>
      <c r="E68" s="112"/>
      <c r="F68" s="112"/>
      <c r="G68" s="112"/>
      <c r="H68" s="113"/>
      <c r="I68" s="111"/>
      <c r="J68" s="116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B68" s="100"/>
      <c r="AC68" s="100"/>
      <c r="AD68" s="100"/>
      <c r="AE68" s="100"/>
      <c r="AF68" s="100"/>
      <c r="AG68" s="101"/>
      <c r="AH68" s="13"/>
      <c r="AI68" s="102"/>
      <c r="AJ68" s="102"/>
      <c r="AK68" s="103"/>
      <c r="AL68" s="102"/>
      <c r="AM68" s="102"/>
      <c r="AN68" s="103"/>
      <c r="AO68" s="13"/>
      <c r="AP68" s="104"/>
      <c r="AQ68" s="104"/>
      <c r="AR68" s="104"/>
      <c r="AS68" s="104"/>
      <c r="AT68" s="104"/>
      <c r="AU68" s="105"/>
      <c r="AV68" s="13"/>
      <c r="AW68" s="106"/>
      <c r="AX68" s="106"/>
      <c r="AY68" s="106"/>
      <c r="AZ68" s="106"/>
      <c r="BA68" s="106"/>
      <c r="BB68" s="107"/>
      <c r="BC68" s="13"/>
      <c r="BD68" s="108"/>
      <c r="BE68" s="108"/>
      <c r="BF68" s="108"/>
      <c r="BG68" s="108"/>
      <c r="BH68" s="108"/>
      <c r="BI68" s="108"/>
      <c r="BJ68" s="108"/>
      <c r="BK68" s="108"/>
      <c r="BL68" s="108"/>
      <c r="BM68" s="108"/>
      <c r="BN68" s="108"/>
      <c r="BO68" s="108"/>
      <c r="BP68" s="13"/>
      <c r="BQ68" s="109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J68" s="13"/>
      <c r="FK68" s="13"/>
      <c r="FL68" s="13"/>
      <c r="FM68" s="13"/>
      <c r="FN68" s="13"/>
      <c r="FO68" s="13"/>
      <c r="FP68" s="13"/>
      <c r="FQ68" s="13"/>
      <c r="FR68" s="13"/>
      <c r="FS68" s="13"/>
      <c r="FT68" s="13"/>
      <c r="FU68" s="13"/>
      <c r="FV68" s="13"/>
      <c r="FW68" s="13"/>
      <c r="FX68" s="13"/>
      <c r="FY68" s="13"/>
      <c r="FZ68" s="13"/>
      <c r="GA68" s="13"/>
      <c r="GB68" s="13"/>
      <c r="GC68" s="13"/>
      <c r="GD68" s="13"/>
      <c r="GE68" s="13"/>
      <c r="GF68" s="13"/>
      <c r="GG68" s="13"/>
      <c r="GH68" s="13"/>
      <c r="GI68" s="13"/>
      <c r="GJ68" s="13"/>
      <c r="GK68" s="13"/>
      <c r="GL68" s="13"/>
      <c r="GM68" s="13"/>
      <c r="GN68" s="13"/>
      <c r="GO68" s="13"/>
      <c r="GP68" s="13"/>
      <c r="GQ68" s="13"/>
      <c r="GR68" s="13"/>
      <c r="GS68" s="13"/>
      <c r="GT68" s="13"/>
      <c r="GU68" s="13"/>
      <c r="GV68" s="13"/>
      <c r="GW68" s="13"/>
    </row>
    <row r="69" spans="1:205" x14ac:dyDescent="0.2">
      <c r="A69" s="110"/>
      <c r="B69" s="111"/>
      <c r="C69" s="111"/>
      <c r="D69" s="64"/>
      <c r="E69" s="64"/>
      <c r="F69" s="64"/>
      <c r="G69" s="64"/>
      <c r="H69" s="122"/>
      <c r="I69" s="121"/>
      <c r="J69" s="116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B69" s="100"/>
      <c r="AC69" s="100"/>
      <c r="AD69" s="100"/>
      <c r="AE69" s="100"/>
      <c r="AF69" s="100"/>
      <c r="AG69" s="101"/>
      <c r="AH69" s="13"/>
      <c r="AI69" s="102"/>
      <c r="AJ69" s="102"/>
      <c r="AK69" s="103"/>
      <c r="AL69" s="102"/>
      <c r="AM69" s="102"/>
      <c r="AN69" s="103"/>
      <c r="AO69" s="13"/>
      <c r="AP69" s="104"/>
      <c r="AQ69" s="104"/>
      <c r="AR69" s="104"/>
      <c r="AS69" s="104"/>
      <c r="AT69" s="104"/>
      <c r="AU69" s="105"/>
      <c r="AV69" s="13"/>
      <c r="AW69" s="106"/>
      <c r="AX69" s="106"/>
      <c r="AY69" s="106"/>
      <c r="AZ69" s="106"/>
      <c r="BA69" s="106"/>
      <c r="BB69" s="107"/>
      <c r="BC69" s="13"/>
      <c r="BD69" s="108"/>
      <c r="BE69" s="108"/>
      <c r="BF69" s="108"/>
      <c r="BG69" s="108"/>
      <c r="BH69" s="108"/>
      <c r="BI69" s="108"/>
      <c r="BJ69" s="108"/>
      <c r="BK69" s="108"/>
      <c r="BL69" s="108"/>
      <c r="BM69" s="108"/>
      <c r="BN69" s="108"/>
      <c r="BO69" s="108"/>
      <c r="BP69" s="13"/>
      <c r="BQ69" s="109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J69" s="13"/>
      <c r="FK69" s="13"/>
      <c r="FL69" s="13"/>
      <c r="FM69" s="13"/>
      <c r="FN69" s="13"/>
      <c r="FO69" s="13"/>
      <c r="FP69" s="13"/>
      <c r="FQ69" s="13"/>
      <c r="FR69" s="13"/>
      <c r="FS69" s="13"/>
      <c r="FT69" s="13"/>
      <c r="FU69" s="13"/>
      <c r="FV69" s="13"/>
      <c r="FW69" s="13"/>
      <c r="FX69" s="13"/>
      <c r="FY69" s="13"/>
      <c r="FZ69" s="13"/>
      <c r="GA69" s="13"/>
      <c r="GB69" s="13"/>
      <c r="GC69" s="13"/>
      <c r="GD69" s="13"/>
      <c r="GE69" s="13"/>
      <c r="GF69" s="13"/>
      <c r="GG69" s="13"/>
      <c r="GH69" s="13"/>
      <c r="GI69" s="13"/>
      <c r="GJ69" s="13"/>
      <c r="GK69" s="13"/>
      <c r="GL69" s="13"/>
      <c r="GM69" s="13"/>
      <c r="GN69" s="13"/>
      <c r="GO69" s="13"/>
      <c r="GP69" s="13"/>
      <c r="GQ69" s="13"/>
      <c r="GR69" s="13"/>
      <c r="GS69" s="13"/>
      <c r="GT69" s="13"/>
      <c r="GU69" s="13"/>
      <c r="GV69" s="13"/>
      <c r="GW69" s="13"/>
    </row>
    <row r="70" spans="1:205" x14ac:dyDescent="0.2">
      <c r="A70" s="110"/>
      <c r="B70" s="111"/>
      <c r="C70" s="111"/>
      <c r="D70" s="64"/>
      <c r="E70" s="64"/>
      <c r="F70" s="64"/>
      <c r="G70" s="64"/>
      <c r="H70" s="122"/>
      <c r="I70" s="121"/>
      <c r="J70" s="116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B70" s="100"/>
      <c r="AC70" s="100"/>
      <c r="AD70" s="100"/>
      <c r="AE70" s="100"/>
      <c r="AF70" s="100"/>
      <c r="AG70" s="101"/>
      <c r="AH70" s="13"/>
      <c r="AI70" s="102"/>
      <c r="AJ70" s="102"/>
      <c r="AK70" s="103"/>
      <c r="AL70" s="102"/>
      <c r="AM70" s="102"/>
      <c r="AN70" s="103"/>
      <c r="AO70" s="13"/>
      <c r="AP70" s="104"/>
      <c r="AQ70" s="104"/>
      <c r="AR70" s="104"/>
      <c r="AS70" s="104"/>
      <c r="AT70" s="104"/>
      <c r="AU70" s="105"/>
      <c r="AV70" s="13"/>
      <c r="AW70" s="106"/>
      <c r="AX70" s="106"/>
      <c r="AY70" s="106"/>
      <c r="AZ70" s="106"/>
      <c r="BA70" s="106"/>
      <c r="BB70" s="107"/>
      <c r="BC70" s="13"/>
      <c r="BD70" s="108"/>
      <c r="BE70" s="108"/>
      <c r="BF70" s="108"/>
      <c r="BG70" s="108"/>
      <c r="BH70" s="108"/>
      <c r="BI70" s="108"/>
      <c r="BJ70" s="108"/>
      <c r="BK70" s="108"/>
      <c r="BL70" s="108"/>
      <c r="BM70" s="108"/>
      <c r="BN70" s="108"/>
      <c r="BO70" s="108"/>
      <c r="BP70" s="13"/>
      <c r="BQ70" s="109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3"/>
      <c r="FR70" s="13"/>
      <c r="FS70" s="13"/>
      <c r="FT70" s="13"/>
      <c r="FU70" s="13"/>
      <c r="FV70" s="13"/>
      <c r="FW70" s="13"/>
      <c r="FX70" s="13"/>
      <c r="FY70" s="13"/>
      <c r="FZ70" s="13"/>
      <c r="GA70" s="13"/>
      <c r="GB70" s="13"/>
      <c r="GC70" s="13"/>
      <c r="GD70" s="13"/>
      <c r="GE70" s="13"/>
      <c r="GF70" s="13"/>
      <c r="GG70" s="13"/>
      <c r="GH70" s="13"/>
      <c r="GI70" s="13"/>
      <c r="GJ70" s="13"/>
      <c r="GK70" s="13"/>
      <c r="GL70" s="13"/>
      <c r="GM70" s="13"/>
      <c r="GN70" s="13"/>
      <c r="GO70" s="13"/>
      <c r="GP70" s="13"/>
      <c r="GQ70" s="13"/>
      <c r="GR70" s="13"/>
      <c r="GS70" s="13"/>
      <c r="GT70" s="13"/>
      <c r="GU70" s="13"/>
      <c r="GV70" s="13"/>
      <c r="GW70" s="13"/>
    </row>
    <row r="71" spans="1:205" x14ac:dyDescent="0.2">
      <c r="A71" s="110"/>
      <c r="B71" s="111"/>
      <c r="C71" s="111"/>
      <c r="D71" s="64"/>
      <c r="E71" s="64"/>
      <c r="F71" s="64"/>
      <c r="G71" s="64"/>
      <c r="H71" s="122"/>
      <c r="I71" s="121"/>
      <c r="J71" s="116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B71" s="100"/>
      <c r="AC71" s="100"/>
      <c r="AD71" s="100"/>
      <c r="AE71" s="100"/>
      <c r="AF71" s="100"/>
      <c r="AG71" s="101"/>
      <c r="AH71" s="13"/>
      <c r="AI71" s="102"/>
      <c r="AJ71" s="102"/>
      <c r="AK71" s="103"/>
      <c r="AL71" s="102"/>
      <c r="AM71" s="102"/>
      <c r="AN71" s="103"/>
      <c r="AO71" s="13"/>
      <c r="AP71" s="104"/>
      <c r="AQ71" s="104"/>
      <c r="AR71" s="104"/>
      <c r="AS71" s="104"/>
      <c r="AT71" s="104"/>
      <c r="AU71" s="105"/>
      <c r="AV71" s="13"/>
      <c r="AW71" s="106"/>
      <c r="AX71" s="106"/>
      <c r="AY71" s="106"/>
      <c r="AZ71" s="106"/>
      <c r="BA71" s="106"/>
      <c r="BB71" s="107"/>
      <c r="BC71" s="13"/>
      <c r="BD71" s="108"/>
      <c r="BE71" s="108"/>
      <c r="BF71" s="108"/>
      <c r="BG71" s="108"/>
      <c r="BH71" s="108"/>
      <c r="BI71" s="108"/>
      <c r="BJ71" s="108"/>
      <c r="BK71" s="108"/>
      <c r="BL71" s="108"/>
      <c r="BM71" s="108"/>
      <c r="BN71" s="108"/>
      <c r="BO71" s="108"/>
      <c r="BP71" s="13"/>
      <c r="BQ71" s="109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J71" s="13"/>
      <c r="FK71" s="13"/>
      <c r="FL71" s="13"/>
      <c r="FM71" s="13"/>
      <c r="FN71" s="13"/>
      <c r="FO71" s="13"/>
      <c r="FP71" s="13"/>
      <c r="FQ71" s="13"/>
      <c r="FR71" s="13"/>
      <c r="FS71" s="13"/>
      <c r="FT71" s="13"/>
      <c r="FU71" s="13"/>
      <c r="FV71" s="13"/>
      <c r="FW71" s="13"/>
      <c r="FX71" s="13"/>
      <c r="FY71" s="13"/>
      <c r="FZ71" s="13"/>
      <c r="GA71" s="13"/>
      <c r="GB71" s="13"/>
      <c r="GC71" s="13"/>
      <c r="GD71" s="13"/>
      <c r="GE71" s="13"/>
      <c r="GF71" s="13"/>
      <c r="GG71" s="13"/>
      <c r="GH71" s="13"/>
      <c r="GI71" s="13"/>
      <c r="GJ71" s="13"/>
      <c r="GK71" s="13"/>
      <c r="GL71" s="13"/>
      <c r="GM71" s="13"/>
      <c r="GN71" s="13"/>
      <c r="GO71" s="13"/>
      <c r="GP71" s="13"/>
      <c r="GQ71" s="13"/>
      <c r="GR71" s="13"/>
      <c r="GS71" s="13"/>
      <c r="GT71" s="13"/>
      <c r="GU71" s="13"/>
      <c r="GV71" s="13"/>
      <c r="GW71" s="13"/>
    </row>
    <row r="72" spans="1:205" x14ac:dyDescent="0.2">
      <c r="A72" s="110"/>
      <c r="B72" s="111"/>
      <c r="C72" s="111"/>
      <c r="D72" s="64"/>
      <c r="E72" s="64"/>
      <c r="F72" s="64"/>
      <c r="G72" s="64"/>
      <c r="H72" s="122"/>
      <c r="I72" s="121"/>
      <c r="J72" s="116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B72" s="100">
        <v>1</v>
      </c>
      <c r="AC72" s="100" t="s">
        <v>10</v>
      </c>
      <c r="AD72" s="100" t="s">
        <v>85</v>
      </c>
      <c r="AE72" s="100" t="s">
        <v>68</v>
      </c>
      <c r="AF72" s="100">
        <v>550</v>
      </c>
      <c r="AG72" s="101"/>
      <c r="AH72" s="13"/>
      <c r="AI72" s="102"/>
      <c r="AJ72" s="102"/>
      <c r="AK72" s="103"/>
      <c r="AL72" s="102"/>
      <c r="AM72" s="102"/>
      <c r="AN72" s="103"/>
      <c r="AO72" s="13"/>
      <c r="AP72" s="104"/>
      <c r="AQ72" s="104"/>
      <c r="AR72" s="104"/>
      <c r="AS72" s="104"/>
      <c r="AT72" s="104"/>
      <c r="AU72" s="105"/>
      <c r="AV72" s="13"/>
      <c r="AW72" s="106"/>
      <c r="AX72" s="106"/>
      <c r="AY72" s="106"/>
      <c r="AZ72" s="106"/>
      <c r="BA72" s="106"/>
      <c r="BB72" s="107"/>
      <c r="BC72" s="13"/>
      <c r="BD72" s="108"/>
      <c r="BE72" s="108"/>
      <c r="BF72" s="108"/>
      <c r="BG72" s="108"/>
      <c r="BH72" s="108"/>
      <c r="BI72" s="108"/>
      <c r="BJ72" s="108"/>
      <c r="BK72" s="108"/>
      <c r="BL72" s="108"/>
      <c r="BM72" s="108"/>
      <c r="BN72" s="108"/>
      <c r="BO72" s="108"/>
      <c r="BP72" s="13"/>
      <c r="BQ72" s="98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J72" s="13"/>
      <c r="FK72" s="13"/>
      <c r="FL72" s="13"/>
      <c r="FM72" s="13"/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/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/>
      <c r="GQ72" s="13"/>
      <c r="GR72" s="13"/>
      <c r="GS72" s="13"/>
      <c r="GT72" s="13"/>
      <c r="GU72" s="13"/>
      <c r="GV72" s="13"/>
      <c r="GW72" s="13"/>
    </row>
    <row r="73" spans="1:205" x14ac:dyDescent="0.2">
      <c r="A73" s="110"/>
      <c r="B73" s="111"/>
      <c r="C73" s="111"/>
      <c r="D73" s="64"/>
      <c r="E73" s="64"/>
      <c r="F73" s="64"/>
      <c r="G73" s="64"/>
      <c r="H73" s="122"/>
      <c r="I73" s="123"/>
      <c r="J73" s="116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B73" s="100"/>
      <c r="AC73" s="100"/>
      <c r="AD73" s="100"/>
      <c r="AE73" s="100"/>
      <c r="AF73" s="100"/>
      <c r="AG73" s="101"/>
      <c r="AH73" s="13"/>
      <c r="AI73" s="102"/>
      <c r="AJ73" s="102"/>
      <c r="AK73" s="103"/>
      <c r="AL73" s="102"/>
      <c r="AM73" s="102"/>
      <c r="AN73" s="103"/>
      <c r="AO73" s="13"/>
      <c r="AP73" s="104"/>
      <c r="AQ73" s="104"/>
      <c r="AR73" s="104"/>
      <c r="AS73" s="104"/>
      <c r="AT73" s="104"/>
      <c r="AU73" s="105"/>
      <c r="AV73" s="13"/>
      <c r="AW73" s="106"/>
      <c r="AX73" s="106"/>
      <c r="AY73" s="106"/>
      <c r="AZ73" s="106"/>
      <c r="BA73" s="106"/>
      <c r="BB73" s="107"/>
      <c r="BC73" s="13"/>
      <c r="BD73" s="108"/>
      <c r="BE73" s="108"/>
      <c r="BF73" s="108"/>
      <c r="BG73" s="108"/>
      <c r="BH73" s="108"/>
      <c r="BI73" s="108"/>
      <c r="BJ73" s="108"/>
      <c r="BK73" s="108"/>
      <c r="BL73" s="108"/>
      <c r="BM73" s="108"/>
      <c r="BN73" s="108"/>
      <c r="BO73" s="108"/>
      <c r="BP73" s="13"/>
      <c r="BQ73" s="98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  <c r="EU73" s="13"/>
      <c r="EV73" s="13"/>
      <c r="EW73" s="13"/>
      <c r="EX73" s="13"/>
      <c r="EY73" s="13"/>
      <c r="EZ73" s="13"/>
      <c r="FA73" s="13"/>
      <c r="FB73" s="13"/>
      <c r="FC73" s="13"/>
      <c r="FD73" s="13"/>
      <c r="FE73" s="13"/>
      <c r="FF73" s="13"/>
      <c r="FG73" s="13"/>
      <c r="FH73" s="13"/>
      <c r="FI73" s="13"/>
      <c r="FJ73" s="13"/>
      <c r="FK73" s="13"/>
      <c r="FL73" s="13"/>
      <c r="FM73" s="13"/>
      <c r="FN73" s="13"/>
      <c r="FO73" s="13"/>
      <c r="FP73" s="13"/>
      <c r="FQ73" s="13"/>
      <c r="FR73" s="13"/>
      <c r="FS73" s="13"/>
      <c r="FT73" s="13"/>
      <c r="FU73" s="13"/>
      <c r="FV73" s="13"/>
      <c r="FW73" s="13"/>
      <c r="FX73" s="13"/>
      <c r="FY73" s="13"/>
      <c r="FZ73" s="13"/>
      <c r="GA73" s="13"/>
      <c r="GB73" s="13"/>
      <c r="GC73" s="13"/>
      <c r="GD73" s="13"/>
      <c r="GE73" s="13"/>
      <c r="GF73" s="13"/>
      <c r="GG73" s="13"/>
      <c r="GH73" s="13"/>
      <c r="GI73" s="13"/>
      <c r="GJ73" s="13"/>
      <c r="GK73" s="13"/>
      <c r="GL73" s="13"/>
      <c r="GM73" s="13"/>
      <c r="GN73" s="13"/>
      <c r="GO73" s="13"/>
      <c r="GP73" s="13"/>
      <c r="GQ73" s="13"/>
      <c r="GR73" s="13"/>
      <c r="GS73" s="13"/>
      <c r="GT73" s="13"/>
      <c r="GU73" s="13"/>
      <c r="GV73" s="13"/>
      <c r="GW73" s="13"/>
    </row>
    <row r="74" spans="1:205" x14ac:dyDescent="0.2">
      <c r="A74" s="110"/>
      <c r="B74" s="111"/>
      <c r="C74" s="111"/>
      <c r="D74" s="64"/>
      <c r="E74" s="64"/>
      <c r="F74" s="64"/>
      <c r="G74" s="64"/>
      <c r="H74" s="122"/>
      <c r="I74" s="121"/>
      <c r="J74" s="116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B74" s="100"/>
      <c r="AC74" s="100"/>
      <c r="AD74" s="100"/>
      <c r="AE74" s="100"/>
      <c r="AF74" s="100"/>
      <c r="AG74" s="101"/>
      <c r="AH74" s="13"/>
      <c r="AI74" s="102"/>
      <c r="AJ74" s="102"/>
      <c r="AK74" s="103"/>
      <c r="AL74" s="102"/>
      <c r="AM74" s="102"/>
      <c r="AN74" s="103"/>
      <c r="AO74" s="13"/>
      <c r="AP74" s="104"/>
      <c r="AQ74" s="104"/>
      <c r="AR74" s="104"/>
      <c r="AS74" s="104"/>
      <c r="AT74" s="104"/>
      <c r="AU74" s="105"/>
      <c r="AV74" s="13"/>
      <c r="AW74" s="106"/>
      <c r="AX74" s="106"/>
      <c r="AY74" s="106"/>
      <c r="AZ74" s="106"/>
      <c r="BA74" s="106"/>
      <c r="BB74" s="107"/>
      <c r="BC74" s="13"/>
      <c r="BD74" s="108"/>
      <c r="BE74" s="108"/>
      <c r="BF74" s="108"/>
      <c r="BG74" s="108"/>
      <c r="BH74" s="108"/>
      <c r="BI74" s="108"/>
      <c r="BJ74" s="108"/>
      <c r="BK74" s="108"/>
      <c r="BL74" s="108"/>
      <c r="BM74" s="108"/>
      <c r="BN74" s="108"/>
      <c r="BO74" s="108"/>
      <c r="BP74" s="13"/>
      <c r="BQ74" s="98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13"/>
      <c r="EY74" s="13"/>
      <c r="EZ74" s="13"/>
      <c r="FA74" s="13"/>
      <c r="FB74" s="13"/>
      <c r="FC74" s="13"/>
      <c r="FD74" s="13"/>
      <c r="FE74" s="13"/>
      <c r="FF74" s="13"/>
      <c r="FG74" s="13"/>
      <c r="FH74" s="13"/>
      <c r="FI74" s="13"/>
      <c r="FJ74" s="13"/>
      <c r="FK74" s="13"/>
      <c r="FL74" s="13"/>
      <c r="FM74" s="13"/>
      <c r="FN74" s="13"/>
      <c r="FO74" s="13"/>
      <c r="FP74" s="13"/>
      <c r="FQ74" s="13"/>
      <c r="FR74" s="13"/>
      <c r="FS74" s="13"/>
      <c r="FT74" s="13"/>
      <c r="FU74" s="13"/>
      <c r="FV74" s="13"/>
      <c r="FW74" s="13"/>
      <c r="FX74" s="13"/>
      <c r="FY74" s="13"/>
      <c r="FZ74" s="13"/>
      <c r="GA74" s="13"/>
      <c r="GB74" s="13"/>
      <c r="GC74" s="13"/>
      <c r="GD74" s="13"/>
      <c r="GE74" s="13"/>
      <c r="GF74" s="13"/>
      <c r="GG74" s="13"/>
      <c r="GH74" s="13"/>
      <c r="GI74" s="13"/>
      <c r="GJ74" s="13"/>
      <c r="GK74" s="13"/>
      <c r="GL74" s="13"/>
      <c r="GM74" s="13"/>
      <c r="GN74" s="13"/>
      <c r="GO74" s="13"/>
      <c r="GP74" s="13"/>
      <c r="GQ74" s="13"/>
      <c r="GR74" s="13"/>
      <c r="GS74" s="13"/>
      <c r="GT74" s="13"/>
      <c r="GU74" s="13"/>
      <c r="GV74" s="13"/>
      <c r="GW74" s="13"/>
    </row>
    <row r="75" spans="1:205" x14ac:dyDescent="0.2">
      <c r="A75" s="110"/>
      <c r="B75" s="111"/>
      <c r="C75" s="111"/>
      <c r="D75" s="64"/>
      <c r="E75" s="64"/>
      <c r="F75" s="64"/>
      <c r="G75" s="64"/>
      <c r="H75" s="122"/>
      <c r="I75" s="121"/>
      <c r="J75" s="116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B75" s="100"/>
      <c r="AC75" s="100"/>
      <c r="AD75" s="100"/>
      <c r="AE75" s="100"/>
      <c r="AF75" s="100"/>
      <c r="AG75" s="101"/>
      <c r="AH75" s="13"/>
      <c r="AI75" s="102"/>
      <c r="AJ75" s="102"/>
      <c r="AK75" s="103"/>
      <c r="AL75" s="102"/>
      <c r="AM75" s="102"/>
      <c r="AN75" s="103"/>
      <c r="AO75" s="13"/>
      <c r="AP75" s="104"/>
      <c r="AQ75" s="104"/>
      <c r="AR75" s="104"/>
      <c r="AS75" s="104"/>
      <c r="AT75" s="104"/>
      <c r="AU75" s="105"/>
      <c r="AV75" s="13"/>
      <c r="AW75" s="106"/>
      <c r="AX75" s="106"/>
      <c r="AY75" s="106"/>
      <c r="AZ75" s="106"/>
      <c r="BA75" s="106"/>
      <c r="BB75" s="107"/>
      <c r="BC75" s="13"/>
      <c r="BD75" s="108"/>
      <c r="BE75" s="108"/>
      <c r="BF75" s="108"/>
      <c r="BG75" s="108"/>
      <c r="BH75" s="108"/>
      <c r="BI75" s="108"/>
      <c r="BJ75" s="108"/>
      <c r="BK75" s="108"/>
      <c r="BL75" s="108"/>
      <c r="BM75" s="108"/>
      <c r="BN75" s="108"/>
      <c r="BO75" s="108"/>
      <c r="BP75" s="13"/>
      <c r="BQ75" s="99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J75" s="13"/>
      <c r="FK75" s="13"/>
      <c r="FL75" s="13"/>
      <c r="FM75" s="13"/>
      <c r="FN75" s="13"/>
      <c r="FO75" s="13"/>
      <c r="FP75" s="13"/>
      <c r="FQ75" s="13"/>
      <c r="FR75" s="13"/>
      <c r="FS75" s="13"/>
      <c r="FT75" s="13"/>
      <c r="FU75" s="13"/>
      <c r="FV75" s="13"/>
      <c r="FW75" s="13"/>
      <c r="FX75" s="13"/>
      <c r="FY75" s="13"/>
      <c r="FZ75" s="13"/>
      <c r="GA75" s="13"/>
      <c r="GB75" s="13"/>
      <c r="GC75" s="13"/>
      <c r="GD75" s="13"/>
      <c r="GE75" s="13"/>
      <c r="GF75" s="13"/>
      <c r="GG75" s="13"/>
      <c r="GH75" s="13"/>
      <c r="GI75" s="13"/>
      <c r="GJ75" s="13"/>
      <c r="GK75" s="13"/>
      <c r="GL75" s="13"/>
      <c r="GM75" s="13"/>
      <c r="GN75" s="13"/>
      <c r="GO75" s="13"/>
      <c r="GP75" s="13"/>
      <c r="GQ75" s="13"/>
      <c r="GR75" s="13"/>
      <c r="GS75" s="13"/>
      <c r="GT75" s="13"/>
      <c r="GU75" s="13"/>
      <c r="GV75" s="13"/>
      <c r="GW75" s="13"/>
    </row>
    <row r="76" spans="1:205" x14ac:dyDescent="0.2">
      <c r="A76" s="110"/>
      <c r="B76" s="111"/>
      <c r="C76" s="111"/>
      <c r="D76" s="64"/>
      <c r="E76" s="64"/>
      <c r="F76" s="64"/>
      <c r="G76" s="64"/>
      <c r="H76" s="122"/>
      <c r="I76" s="121"/>
      <c r="J76" s="116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B76" s="100"/>
      <c r="AC76" s="100"/>
      <c r="AD76" s="100"/>
      <c r="AE76" s="100"/>
      <c r="AF76" s="100"/>
      <c r="AG76" s="101"/>
      <c r="AH76" s="13"/>
      <c r="AI76" s="102"/>
      <c r="AJ76" s="102"/>
      <c r="AK76" s="103"/>
      <c r="AL76" s="102"/>
      <c r="AM76" s="102"/>
      <c r="AN76" s="103"/>
      <c r="AO76" s="13"/>
      <c r="AP76" s="104"/>
      <c r="AQ76" s="104"/>
      <c r="AR76" s="104"/>
      <c r="AS76" s="104"/>
      <c r="AT76" s="104"/>
      <c r="AU76" s="105"/>
      <c r="AV76" s="13"/>
      <c r="AW76" s="106"/>
      <c r="AX76" s="106"/>
      <c r="AY76" s="106"/>
      <c r="AZ76" s="106"/>
      <c r="BA76" s="106"/>
      <c r="BB76" s="107"/>
      <c r="BC76" s="13"/>
      <c r="BD76" s="108"/>
      <c r="BE76" s="108"/>
      <c r="BF76" s="108"/>
      <c r="BG76" s="108"/>
      <c r="BH76" s="108"/>
      <c r="BI76" s="108"/>
      <c r="BJ76" s="108"/>
      <c r="BK76" s="108"/>
      <c r="BL76" s="108"/>
      <c r="BM76" s="108"/>
      <c r="BN76" s="108"/>
      <c r="BO76" s="108"/>
      <c r="BP76" s="13"/>
      <c r="BQ76" s="99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J76" s="13"/>
      <c r="FK76" s="13"/>
      <c r="FL76" s="13"/>
      <c r="FM76" s="13"/>
      <c r="FN76" s="13"/>
      <c r="FO76" s="13"/>
      <c r="FP76" s="13"/>
      <c r="FQ76" s="13"/>
      <c r="FR76" s="13"/>
      <c r="FS76" s="13"/>
      <c r="FT76" s="13"/>
      <c r="FU76" s="13"/>
      <c r="FV76" s="13"/>
      <c r="FW76" s="13"/>
      <c r="FX76" s="13"/>
      <c r="FY76" s="13"/>
      <c r="FZ76" s="13"/>
      <c r="GA76" s="13"/>
      <c r="GB76" s="13"/>
      <c r="GC76" s="13"/>
      <c r="GD76" s="13"/>
      <c r="GE76" s="13"/>
      <c r="GF76" s="13"/>
      <c r="GG76" s="13"/>
      <c r="GH76" s="13"/>
      <c r="GI76" s="13"/>
      <c r="GJ76" s="13"/>
      <c r="GK76" s="13"/>
      <c r="GL76" s="13"/>
      <c r="GM76" s="13"/>
      <c r="GN76" s="13"/>
      <c r="GO76" s="13"/>
      <c r="GP76" s="13"/>
      <c r="GQ76" s="13"/>
      <c r="GR76" s="13"/>
      <c r="GS76" s="13"/>
      <c r="GT76" s="13"/>
      <c r="GU76" s="13"/>
      <c r="GV76" s="13"/>
      <c r="GW76" s="13"/>
    </row>
    <row r="77" spans="1:205" x14ac:dyDescent="0.2">
      <c r="A77" s="110"/>
      <c r="B77" s="111"/>
      <c r="C77" s="111"/>
      <c r="D77" s="64"/>
      <c r="E77" s="64"/>
      <c r="F77" s="64"/>
      <c r="G77" s="64"/>
      <c r="H77" s="122"/>
      <c r="I77" s="121"/>
      <c r="J77" s="116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B77" s="100"/>
      <c r="AC77" s="100"/>
      <c r="AD77" s="100"/>
      <c r="AE77" s="100"/>
      <c r="AF77" s="100"/>
      <c r="AG77" s="101"/>
      <c r="AH77" s="13"/>
      <c r="AI77" s="102"/>
      <c r="AJ77" s="102"/>
      <c r="AK77" s="103"/>
      <c r="AL77" s="102"/>
      <c r="AM77" s="102"/>
      <c r="AN77" s="103"/>
      <c r="AO77" s="13"/>
      <c r="AP77" s="104"/>
      <c r="AQ77" s="104"/>
      <c r="AR77" s="104"/>
      <c r="AS77" s="104"/>
      <c r="AT77" s="104"/>
      <c r="AU77" s="105"/>
      <c r="AV77" s="13"/>
      <c r="AW77" s="106"/>
      <c r="AX77" s="106"/>
      <c r="AY77" s="106"/>
      <c r="AZ77" s="106"/>
      <c r="BA77" s="106"/>
      <c r="BB77" s="107"/>
      <c r="BC77" s="13"/>
      <c r="BD77" s="108"/>
      <c r="BE77" s="108"/>
      <c r="BF77" s="108"/>
      <c r="BG77" s="108"/>
      <c r="BH77" s="108"/>
      <c r="BI77" s="108"/>
      <c r="BJ77" s="108"/>
      <c r="BK77" s="108"/>
      <c r="BL77" s="108"/>
      <c r="BM77" s="108"/>
      <c r="BN77" s="108"/>
      <c r="BO77" s="108"/>
      <c r="BP77" s="13"/>
      <c r="BQ77" s="99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J77" s="13"/>
      <c r="FK77" s="13"/>
      <c r="FL77" s="13"/>
      <c r="FM77" s="13"/>
      <c r="FN77" s="13"/>
      <c r="FO77" s="13"/>
      <c r="FP77" s="13"/>
      <c r="FQ77" s="13"/>
      <c r="FR77" s="13"/>
      <c r="FS77" s="13"/>
      <c r="FT77" s="13"/>
      <c r="FU77" s="13"/>
      <c r="FV77" s="13"/>
      <c r="FW77" s="13"/>
      <c r="FX77" s="13"/>
      <c r="FY77" s="13"/>
      <c r="FZ77" s="13"/>
      <c r="GA77" s="13"/>
      <c r="GB77" s="13"/>
      <c r="GC77" s="13"/>
      <c r="GD77" s="13"/>
      <c r="GE77" s="13"/>
      <c r="GF77" s="13"/>
      <c r="GG77" s="13"/>
      <c r="GH77" s="13"/>
      <c r="GI77" s="13"/>
      <c r="GJ77" s="13"/>
      <c r="GK77" s="13"/>
      <c r="GL77" s="13"/>
      <c r="GM77" s="13"/>
      <c r="GN77" s="13"/>
      <c r="GO77" s="13"/>
      <c r="GP77" s="13"/>
      <c r="GQ77" s="13"/>
      <c r="GR77" s="13"/>
      <c r="GS77" s="13"/>
      <c r="GT77" s="13"/>
      <c r="GU77" s="13"/>
      <c r="GV77" s="13"/>
      <c r="GW77" s="13"/>
    </row>
    <row r="78" spans="1:205" x14ac:dyDescent="0.2">
      <c r="A78" s="110"/>
      <c r="B78" s="111"/>
      <c r="C78" s="111"/>
      <c r="D78" s="64"/>
      <c r="E78" s="64"/>
      <c r="F78" s="64"/>
      <c r="G78" s="64"/>
      <c r="H78" s="122"/>
      <c r="I78" s="121"/>
      <c r="J78" s="116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B78" s="100"/>
      <c r="AC78" s="100"/>
      <c r="AD78" s="100"/>
      <c r="AE78" s="100"/>
      <c r="AF78" s="100"/>
      <c r="AG78" s="101"/>
      <c r="AH78" s="13"/>
      <c r="AI78" s="102"/>
      <c r="AJ78" s="102"/>
      <c r="AK78" s="103"/>
      <c r="AL78" s="102"/>
      <c r="AM78" s="102"/>
      <c r="AN78" s="103"/>
      <c r="AO78" s="13"/>
      <c r="AP78" s="104"/>
      <c r="AQ78" s="104"/>
      <c r="AR78" s="104"/>
      <c r="AS78" s="104"/>
      <c r="AT78" s="104"/>
      <c r="AU78" s="105"/>
      <c r="AV78" s="13"/>
      <c r="AW78" s="106"/>
      <c r="AX78" s="106"/>
      <c r="AY78" s="106"/>
      <c r="AZ78" s="106"/>
      <c r="BA78" s="106"/>
      <c r="BB78" s="107"/>
      <c r="BC78" s="13"/>
      <c r="BD78" s="108"/>
      <c r="BE78" s="108"/>
      <c r="BF78" s="108"/>
      <c r="BG78" s="108"/>
      <c r="BH78" s="108"/>
      <c r="BI78" s="108"/>
      <c r="BJ78" s="108"/>
      <c r="BK78" s="108"/>
      <c r="BL78" s="108"/>
      <c r="BM78" s="108"/>
      <c r="BN78" s="108"/>
      <c r="BO78" s="108"/>
      <c r="BP78" s="13"/>
      <c r="BQ78" s="99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  <c r="EU78" s="13"/>
      <c r="EV78" s="13"/>
      <c r="EW78" s="13"/>
      <c r="EX78" s="13"/>
      <c r="EY78" s="13"/>
      <c r="EZ78" s="13"/>
      <c r="FA78" s="13"/>
      <c r="FB78" s="13"/>
      <c r="FC78" s="13"/>
      <c r="FD78" s="13"/>
      <c r="FE78" s="13"/>
      <c r="FF78" s="13"/>
      <c r="FG78" s="13"/>
      <c r="FH78" s="13"/>
      <c r="FI78" s="13"/>
      <c r="FJ78" s="13"/>
      <c r="FK78" s="13"/>
      <c r="FL78" s="13"/>
      <c r="FM78" s="13"/>
      <c r="FN78" s="13"/>
      <c r="FO78" s="13"/>
      <c r="FP78" s="13"/>
      <c r="FQ78" s="13"/>
      <c r="FR78" s="13"/>
      <c r="FS78" s="13"/>
      <c r="FT78" s="13"/>
      <c r="FU78" s="13"/>
      <c r="FV78" s="13"/>
      <c r="FW78" s="13"/>
      <c r="FX78" s="13"/>
      <c r="FY78" s="13"/>
      <c r="FZ78" s="13"/>
      <c r="GA78" s="13"/>
      <c r="GB78" s="13"/>
      <c r="GC78" s="13"/>
      <c r="GD78" s="13"/>
      <c r="GE78" s="13"/>
      <c r="GF78" s="13"/>
      <c r="GG78" s="13"/>
      <c r="GH78" s="13"/>
      <c r="GI78" s="13"/>
      <c r="GJ78" s="13"/>
      <c r="GK78" s="13"/>
      <c r="GL78" s="13"/>
      <c r="GM78" s="13"/>
      <c r="GN78" s="13"/>
      <c r="GO78" s="13"/>
      <c r="GP78" s="13"/>
      <c r="GQ78" s="13"/>
      <c r="GR78" s="13"/>
      <c r="GS78" s="13"/>
      <c r="GT78" s="13"/>
      <c r="GU78" s="13"/>
      <c r="GV78" s="13"/>
      <c r="GW78" s="13"/>
    </row>
    <row r="79" spans="1:205" x14ac:dyDescent="0.2">
      <c r="A79" s="110"/>
      <c r="B79" s="111"/>
      <c r="C79" s="111"/>
      <c r="D79" s="64"/>
      <c r="E79" s="64"/>
      <c r="F79" s="64"/>
      <c r="G79" s="64"/>
      <c r="H79" s="122"/>
      <c r="I79" s="121"/>
      <c r="J79" s="116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B79" s="100"/>
      <c r="AC79" s="100"/>
      <c r="AD79" s="100"/>
      <c r="AE79" s="100"/>
      <c r="AF79" s="100"/>
      <c r="AG79" s="101"/>
      <c r="AH79" s="13"/>
      <c r="AI79" s="102"/>
      <c r="AJ79" s="102"/>
      <c r="AK79" s="103"/>
      <c r="AL79" s="102"/>
      <c r="AM79" s="102"/>
      <c r="AN79" s="103"/>
      <c r="AO79" s="13"/>
      <c r="AP79" s="104"/>
      <c r="AQ79" s="104"/>
      <c r="AR79" s="104"/>
      <c r="AS79" s="104"/>
      <c r="AT79" s="104"/>
      <c r="AU79" s="105"/>
      <c r="AV79" s="13"/>
      <c r="AW79" s="106"/>
      <c r="AX79" s="106"/>
      <c r="AY79" s="106"/>
      <c r="AZ79" s="106"/>
      <c r="BA79" s="106"/>
      <c r="BB79" s="107"/>
      <c r="BC79" s="13"/>
      <c r="BD79" s="108"/>
      <c r="BE79" s="108"/>
      <c r="BF79" s="108"/>
      <c r="BG79" s="108"/>
      <c r="BH79" s="108"/>
      <c r="BI79" s="108"/>
      <c r="BJ79" s="108"/>
      <c r="BK79" s="108"/>
      <c r="BL79" s="108"/>
      <c r="BM79" s="108"/>
      <c r="BN79" s="108"/>
      <c r="BO79" s="108"/>
      <c r="BP79" s="13"/>
      <c r="BQ79" s="99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13"/>
      <c r="EV79" s="13"/>
      <c r="EW79" s="13"/>
      <c r="EX79" s="13"/>
      <c r="EY79" s="13"/>
      <c r="EZ79" s="13"/>
      <c r="FA79" s="13"/>
      <c r="FB79" s="13"/>
      <c r="FC79" s="13"/>
      <c r="FD79" s="13"/>
      <c r="FE79" s="13"/>
      <c r="FF79" s="13"/>
      <c r="FG79" s="13"/>
      <c r="FH79" s="13"/>
      <c r="FI79" s="13"/>
      <c r="FJ79" s="13"/>
      <c r="FK79" s="13"/>
      <c r="FL79" s="13"/>
      <c r="FM79" s="13"/>
      <c r="FN79" s="13"/>
      <c r="FO79" s="13"/>
      <c r="FP79" s="13"/>
      <c r="FQ79" s="13"/>
      <c r="FR79" s="13"/>
      <c r="FS79" s="13"/>
      <c r="FT79" s="13"/>
      <c r="FU79" s="13"/>
      <c r="FV79" s="13"/>
      <c r="FW79" s="13"/>
      <c r="FX79" s="13"/>
      <c r="FY79" s="13"/>
      <c r="FZ79" s="13"/>
      <c r="GA79" s="13"/>
      <c r="GB79" s="13"/>
      <c r="GC79" s="13"/>
      <c r="GD79" s="13"/>
      <c r="GE79" s="13"/>
      <c r="GF79" s="13"/>
      <c r="GG79" s="13"/>
      <c r="GH79" s="13"/>
      <c r="GI79" s="13"/>
      <c r="GJ79" s="13"/>
      <c r="GK79" s="13"/>
      <c r="GL79" s="13"/>
      <c r="GM79" s="13"/>
      <c r="GN79" s="13"/>
      <c r="GO79" s="13"/>
      <c r="GP79" s="13"/>
      <c r="GQ79" s="13"/>
      <c r="GR79" s="13"/>
      <c r="GS79" s="13"/>
      <c r="GT79" s="13"/>
      <c r="GU79" s="13"/>
      <c r="GV79" s="13"/>
      <c r="GW79" s="13"/>
    </row>
    <row r="80" spans="1:205" ht="12" customHeight="1" x14ac:dyDescent="0.2">
      <c r="A80" s="110"/>
      <c r="B80" s="111"/>
      <c r="C80" s="111"/>
      <c r="D80" s="64"/>
      <c r="E80" s="64"/>
      <c r="F80" s="64"/>
      <c r="G80" s="64"/>
      <c r="H80" s="122"/>
      <c r="I80" s="121"/>
      <c r="J80" s="116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B80" s="100"/>
      <c r="AC80" s="100"/>
      <c r="AD80" s="100"/>
      <c r="AE80" s="100"/>
      <c r="AF80" s="100"/>
      <c r="AG80" s="101"/>
      <c r="AH80" s="13"/>
      <c r="AI80" s="102"/>
      <c r="AJ80" s="102"/>
      <c r="AK80" s="103"/>
      <c r="AL80" s="102"/>
      <c r="AM80" s="102"/>
      <c r="AN80" s="103"/>
      <c r="AO80" s="13"/>
      <c r="AP80" s="104"/>
      <c r="AQ80" s="104"/>
      <c r="AR80" s="104"/>
      <c r="AS80" s="104"/>
      <c r="AT80" s="104"/>
      <c r="AU80" s="105"/>
      <c r="AV80" s="13"/>
      <c r="AW80" s="106"/>
      <c r="AX80" s="106"/>
      <c r="AY80" s="106"/>
      <c r="AZ80" s="106"/>
      <c r="BA80" s="106"/>
      <c r="BB80" s="107"/>
      <c r="BC80" s="13"/>
      <c r="BD80" s="108"/>
      <c r="BE80" s="108"/>
      <c r="BF80" s="108"/>
      <c r="BG80" s="108"/>
      <c r="BH80" s="108"/>
      <c r="BI80" s="108"/>
      <c r="BJ80" s="108"/>
      <c r="BK80" s="108"/>
      <c r="BL80" s="108"/>
      <c r="BM80" s="108"/>
      <c r="BN80" s="108"/>
      <c r="BO80" s="108"/>
      <c r="BP80" s="13"/>
      <c r="BQ80" s="99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W80" s="13"/>
      <c r="EX80" s="13"/>
      <c r="EY80" s="13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J80" s="13"/>
      <c r="FK80" s="13"/>
      <c r="FL80" s="13"/>
      <c r="FM80" s="13"/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/>
      <c r="GC80" s="13"/>
      <c r="GD80" s="13"/>
      <c r="GE80" s="13"/>
      <c r="GF80" s="13"/>
      <c r="GG80" s="13"/>
      <c r="GH80" s="13"/>
      <c r="GI80" s="13"/>
      <c r="GJ80" s="13"/>
      <c r="GK80" s="13"/>
      <c r="GL80" s="13"/>
      <c r="GM80" s="13"/>
      <c r="GN80" s="13"/>
      <c r="GO80" s="13"/>
      <c r="GP80" s="13"/>
      <c r="GQ80" s="13"/>
      <c r="GR80" s="13"/>
      <c r="GS80" s="13"/>
      <c r="GT80" s="13"/>
      <c r="GU80" s="13"/>
      <c r="GV80" s="13"/>
      <c r="GW80" s="13"/>
    </row>
    <row r="81" spans="1:205" ht="12" customHeight="1" x14ac:dyDescent="0.2">
      <c r="A81" s="110"/>
      <c r="B81" s="111"/>
      <c r="C81" s="111"/>
      <c r="D81" s="64"/>
      <c r="E81" s="64"/>
      <c r="F81" s="64"/>
      <c r="G81" s="64"/>
      <c r="H81" s="122"/>
      <c r="I81" s="121"/>
      <c r="J81" s="116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B81" s="100"/>
      <c r="AC81" s="100"/>
      <c r="AD81" s="100"/>
      <c r="AE81" s="100"/>
      <c r="AF81" s="100"/>
      <c r="AG81" s="101"/>
      <c r="AH81" s="13"/>
      <c r="AI81" s="102"/>
      <c r="AJ81" s="102"/>
      <c r="AK81" s="103"/>
      <c r="AL81" s="102"/>
      <c r="AM81" s="102"/>
      <c r="AN81" s="103"/>
      <c r="AO81" s="13"/>
      <c r="AP81" s="104"/>
      <c r="AQ81" s="104"/>
      <c r="AR81" s="104"/>
      <c r="AS81" s="104"/>
      <c r="AT81" s="104"/>
      <c r="AU81" s="105"/>
      <c r="AV81" s="13"/>
      <c r="AW81" s="106"/>
      <c r="AX81" s="106"/>
      <c r="AY81" s="106"/>
      <c r="AZ81" s="106"/>
      <c r="BA81" s="106"/>
      <c r="BB81" s="107"/>
      <c r="BC81" s="13"/>
      <c r="BD81" s="108"/>
      <c r="BE81" s="108"/>
      <c r="BF81" s="108"/>
      <c r="BG81" s="108"/>
      <c r="BH81" s="108"/>
      <c r="BI81" s="108"/>
      <c r="BJ81" s="108"/>
      <c r="BK81" s="108"/>
      <c r="BL81" s="108"/>
      <c r="BM81" s="108"/>
      <c r="BN81" s="108"/>
      <c r="BO81" s="108"/>
      <c r="BP81" s="13"/>
      <c r="BQ81" s="99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3"/>
      <c r="EW81" s="13"/>
      <c r="EX81" s="13"/>
      <c r="EY81" s="13"/>
      <c r="EZ81" s="13"/>
      <c r="FA81" s="13"/>
      <c r="FB81" s="13"/>
      <c r="FC81" s="13"/>
      <c r="FD81" s="13"/>
      <c r="FE81" s="13"/>
      <c r="FF81" s="13"/>
      <c r="FG81" s="13"/>
      <c r="FH81" s="13"/>
      <c r="FI81" s="13"/>
      <c r="FJ81" s="13"/>
      <c r="FK81" s="13"/>
      <c r="FL81" s="13"/>
      <c r="FM81" s="13"/>
      <c r="FN81" s="13"/>
      <c r="FO81" s="13"/>
      <c r="FP81" s="13"/>
      <c r="FQ81" s="13"/>
      <c r="FR81" s="13"/>
      <c r="FS81" s="13"/>
      <c r="FT81" s="13"/>
      <c r="FU81" s="13"/>
      <c r="FV81" s="13"/>
      <c r="FW81" s="13"/>
      <c r="FX81" s="13"/>
      <c r="FY81" s="13"/>
      <c r="FZ81" s="13"/>
      <c r="GA81" s="13"/>
      <c r="GB81" s="13"/>
      <c r="GC81" s="13"/>
      <c r="GD81" s="13"/>
      <c r="GE81" s="13"/>
      <c r="GF81" s="13"/>
      <c r="GG81" s="13"/>
      <c r="GH81" s="13"/>
      <c r="GI81" s="13"/>
      <c r="GJ81" s="13"/>
      <c r="GK81" s="13"/>
      <c r="GL81" s="13"/>
      <c r="GM81" s="13"/>
      <c r="GN81" s="13"/>
      <c r="GO81" s="13"/>
      <c r="GP81" s="13"/>
      <c r="GQ81" s="13"/>
      <c r="GR81" s="13"/>
      <c r="GS81" s="13"/>
      <c r="GT81" s="13"/>
      <c r="GU81" s="13"/>
      <c r="GV81" s="13"/>
      <c r="GW81" s="13"/>
    </row>
    <row r="82" spans="1:205" x14ac:dyDescent="0.2">
      <c r="A82" s="110"/>
      <c r="B82" s="111"/>
      <c r="C82" s="111"/>
      <c r="D82" s="64"/>
      <c r="E82" s="64"/>
      <c r="F82" s="64"/>
      <c r="G82" s="64"/>
      <c r="H82" s="122"/>
      <c r="I82" s="121"/>
      <c r="J82" s="116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B82" s="100"/>
      <c r="AC82" s="100"/>
      <c r="AD82" s="100"/>
      <c r="AE82" s="100"/>
      <c r="AF82" s="100"/>
      <c r="AG82" s="101"/>
      <c r="AH82" s="13"/>
      <c r="AI82" s="102"/>
      <c r="AJ82" s="102"/>
      <c r="AK82" s="103"/>
      <c r="AL82" s="102"/>
      <c r="AM82" s="102"/>
      <c r="AN82" s="103"/>
      <c r="AO82" s="13"/>
      <c r="AP82" s="104"/>
      <c r="AQ82" s="104"/>
      <c r="AR82" s="104"/>
      <c r="AS82" s="104"/>
      <c r="AT82" s="104"/>
      <c r="AU82" s="105"/>
      <c r="AV82" s="13"/>
      <c r="AW82" s="106"/>
      <c r="AX82" s="106"/>
      <c r="AY82" s="106"/>
      <c r="AZ82" s="106"/>
      <c r="BA82" s="106"/>
      <c r="BB82" s="107"/>
      <c r="BC82" s="13"/>
      <c r="BD82" s="108"/>
      <c r="BE82" s="108"/>
      <c r="BF82" s="108"/>
      <c r="BG82" s="108"/>
      <c r="BH82" s="108"/>
      <c r="BI82" s="108"/>
      <c r="BJ82" s="108"/>
      <c r="BK82" s="108"/>
      <c r="BL82" s="108"/>
      <c r="BM82" s="108"/>
      <c r="BN82" s="108"/>
      <c r="BO82" s="108"/>
      <c r="BP82" s="13"/>
      <c r="BQ82" s="99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13"/>
      <c r="EV82" s="13"/>
      <c r="EW82" s="13"/>
      <c r="EX82" s="13"/>
      <c r="EY82" s="13"/>
      <c r="EZ82" s="13"/>
      <c r="FA82" s="13"/>
      <c r="FB82" s="13"/>
      <c r="FC82" s="13"/>
      <c r="FD82" s="13"/>
      <c r="FE82" s="13"/>
      <c r="FF82" s="13"/>
      <c r="FG82" s="13"/>
      <c r="FH82" s="13"/>
      <c r="FI82" s="13"/>
      <c r="FJ82" s="13"/>
      <c r="FK82" s="13"/>
      <c r="FL82" s="13"/>
      <c r="FM82" s="13"/>
      <c r="FN82" s="13"/>
      <c r="FO82" s="13"/>
      <c r="FP82" s="13"/>
      <c r="FQ82" s="13"/>
      <c r="FR82" s="13"/>
      <c r="FS82" s="13"/>
      <c r="FT82" s="13"/>
      <c r="FU82" s="13"/>
      <c r="FV82" s="13"/>
      <c r="FW82" s="13"/>
      <c r="FX82" s="13"/>
      <c r="FY82" s="13"/>
      <c r="FZ82" s="13"/>
      <c r="GA82" s="13"/>
      <c r="GB82" s="13"/>
      <c r="GC82" s="13"/>
      <c r="GD82" s="13"/>
      <c r="GE82" s="13"/>
      <c r="GF82" s="13"/>
      <c r="GG82" s="13"/>
      <c r="GH82" s="13"/>
      <c r="GI82" s="13"/>
      <c r="GJ82" s="13"/>
      <c r="GK82" s="13"/>
      <c r="GL82" s="13"/>
      <c r="GM82" s="13"/>
      <c r="GN82" s="13"/>
      <c r="GO82" s="13"/>
      <c r="GP82" s="13"/>
      <c r="GQ82" s="13"/>
      <c r="GR82" s="13"/>
      <c r="GS82" s="13"/>
      <c r="GT82" s="13"/>
      <c r="GU82" s="13"/>
      <c r="GV82" s="13"/>
      <c r="GW82" s="13"/>
    </row>
    <row r="83" spans="1:205" x14ac:dyDescent="0.2">
      <c r="A83" s="110"/>
      <c r="B83" s="111"/>
      <c r="C83" s="111"/>
      <c r="D83" s="64"/>
      <c r="E83" s="64"/>
      <c r="F83" s="64"/>
      <c r="G83" s="64"/>
      <c r="H83" s="122"/>
      <c r="I83" s="121"/>
      <c r="J83" s="116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B83" s="100"/>
      <c r="AC83" s="100"/>
      <c r="AD83" s="100"/>
      <c r="AE83" s="100"/>
      <c r="AF83" s="100"/>
      <c r="AG83" s="101"/>
      <c r="AH83" s="13"/>
      <c r="AI83" s="102"/>
      <c r="AJ83" s="102"/>
      <c r="AK83" s="103"/>
      <c r="AL83" s="102"/>
      <c r="AM83" s="102"/>
      <c r="AN83" s="103"/>
      <c r="AO83" s="13"/>
      <c r="AP83" s="104"/>
      <c r="AQ83" s="104"/>
      <c r="AR83" s="104"/>
      <c r="AS83" s="104"/>
      <c r="AT83" s="104"/>
      <c r="AU83" s="105"/>
      <c r="AV83" s="13"/>
      <c r="AW83" s="106"/>
      <c r="AX83" s="106"/>
      <c r="AY83" s="106"/>
      <c r="AZ83" s="106"/>
      <c r="BA83" s="106"/>
      <c r="BB83" s="107"/>
      <c r="BC83" s="13"/>
      <c r="BD83" s="108"/>
      <c r="BE83" s="108"/>
      <c r="BF83" s="108"/>
      <c r="BG83" s="108"/>
      <c r="BH83" s="108"/>
      <c r="BI83" s="108"/>
      <c r="BJ83" s="108"/>
      <c r="BK83" s="108"/>
      <c r="BL83" s="108"/>
      <c r="BM83" s="108"/>
      <c r="BN83" s="108"/>
      <c r="BO83" s="108"/>
      <c r="BP83" s="13"/>
      <c r="BQ83" s="99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  <c r="EU83" s="13"/>
      <c r="EV83" s="13"/>
      <c r="EW83" s="13"/>
      <c r="EX83" s="13"/>
      <c r="EY83" s="13"/>
      <c r="EZ83" s="13"/>
      <c r="FA83" s="13"/>
      <c r="FB83" s="13"/>
      <c r="FC83" s="13"/>
      <c r="FD83" s="13"/>
      <c r="FE83" s="13"/>
      <c r="FF83" s="13"/>
      <c r="FG83" s="13"/>
      <c r="FH83" s="13"/>
      <c r="FI83" s="13"/>
      <c r="FJ83" s="13"/>
      <c r="FK83" s="13"/>
      <c r="FL83" s="13"/>
      <c r="FM83" s="13"/>
      <c r="FN83" s="13"/>
      <c r="FO83" s="13"/>
      <c r="FP83" s="13"/>
      <c r="FQ83" s="13"/>
      <c r="FR83" s="13"/>
      <c r="FS83" s="13"/>
      <c r="FT83" s="13"/>
      <c r="FU83" s="13"/>
      <c r="FV83" s="13"/>
      <c r="FW83" s="13"/>
      <c r="FX83" s="13"/>
      <c r="FY83" s="13"/>
      <c r="FZ83" s="13"/>
      <c r="GA83" s="13"/>
      <c r="GB83" s="13"/>
      <c r="GC83" s="13"/>
      <c r="GD83" s="13"/>
      <c r="GE83" s="13"/>
      <c r="GF83" s="13"/>
      <c r="GG83" s="13"/>
      <c r="GH83" s="13"/>
      <c r="GI83" s="13"/>
      <c r="GJ83" s="13"/>
      <c r="GK83" s="13"/>
      <c r="GL83" s="13"/>
      <c r="GM83" s="13"/>
      <c r="GN83" s="13"/>
      <c r="GO83" s="13"/>
      <c r="GP83" s="13"/>
      <c r="GQ83" s="13"/>
      <c r="GR83" s="13"/>
      <c r="GS83" s="13"/>
      <c r="GT83" s="13"/>
      <c r="GU83" s="13"/>
      <c r="GV83" s="13"/>
      <c r="GW83" s="13"/>
    </row>
    <row r="84" spans="1:205" x14ac:dyDescent="0.2">
      <c r="A84" s="110"/>
      <c r="B84" s="111"/>
      <c r="C84" s="111"/>
      <c r="D84" s="64"/>
      <c r="E84" s="64"/>
      <c r="F84" s="64"/>
      <c r="G84" s="64"/>
      <c r="H84" s="122"/>
      <c r="I84" s="121"/>
      <c r="J84" s="116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B84" s="100"/>
      <c r="AC84" s="100"/>
      <c r="AD84" s="100"/>
      <c r="AE84" s="100"/>
      <c r="AF84" s="100"/>
      <c r="AG84" s="101"/>
      <c r="AH84" s="13"/>
      <c r="AI84" s="102"/>
      <c r="AJ84" s="102"/>
      <c r="AK84" s="103"/>
      <c r="AL84" s="102"/>
      <c r="AM84" s="102"/>
      <c r="AN84" s="103"/>
      <c r="AO84" s="13"/>
      <c r="AP84" s="104"/>
      <c r="AQ84" s="104"/>
      <c r="AR84" s="104"/>
      <c r="AS84" s="104"/>
      <c r="AT84" s="104"/>
      <c r="AU84" s="105"/>
      <c r="AV84" s="13"/>
      <c r="AW84" s="106"/>
      <c r="AX84" s="106"/>
      <c r="AY84" s="106"/>
      <c r="AZ84" s="106"/>
      <c r="BA84" s="106"/>
      <c r="BB84" s="107"/>
      <c r="BC84" s="13"/>
      <c r="BD84" s="108"/>
      <c r="BE84" s="108"/>
      <c r="BF84" s="108"/>
      <c r="BG84" s="108"/>
      <c r="BH84" s="108"/>
      <c r="BI84" s="108"/>
      <c r="BJ84" s="108"/>
      <c r="BK84" s="108"/>
      <c r="BL84" s="108"/>
      <c r="BM84" s="108"/>
      <c r="BN84" s="108"/>
      <c r="BO84" s="108"/>
      <c r="BP84" s="13"/>
      <c r="BQ84" s="99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  <c r="ET84" s="13"/>
      <c r="EU84" s="13"/>
      <c r="EV84" s="13"/>
      <c r="EW84" s="13"/>
      <c r="EX84" s="13"/>
      <c r="EY84" s="13"/>
      <c r="EZ84" s="13"/>
      <c r="FA84" s="13"/>
      <c r="FB84" s="13"/>
      <c r="FC84" s="13"/>
      <c r="FD84" s="13"/>
      <c r="FE84" s="13"/>
      <c r="FF84" s="13"/>
      <c r="FG84" s="13"/>
      <c r="FH84" s="13"/>
      <c r="FI84" s="13"/>
      <c r="FJ84" s="13"/>
      <c r="FK84" s="13"/>
      <c r="FL84" s="13"/>
      <c r="FM84" s="13"/>
      <c r="FN84" s="13"/>
      <c r="FO84" s="13"/>
      <c r="FP84" s="13"/>
      <c r="FQ84" s="13"/>
      <c r="FR84" s="13"/>
      <c r="FS84" s="13"/>
      <c r="FT84" s="13"/>
      <c r="FU84" s="13"/>
      <c r="FV84" s="13"/>
      <c r="FW84" s="13"/>
      <c r="FX84" s="13"/>
      <c r="FY84" s="13"/>
      <c r="FZ84" s="13"/>
      <c r="GA84" s="13"/>
      <c r="GB84" s="13"/>
      <c r="GC84" s="13"/>
      <c r="GD84" s="13"/>
      <c r="GE84" s="13"/>
      <c r="GF84" s="13"/>
      <c r="GG84" s="13"/>
      <c r="GH84" s="13"/>
      <c r="GI84" s="13"/>
      <c r="GJ84" s="13"/>
      <c r="GK84" s="13"/>
      <c r="GL84" s="13"/>
      <c r="GM84" s="13"/>
      <c r="GN84" s="13"/>
      <c r="GO84" s="13"/>
      <c r="GP84" s="13"/>
      <c r="GQ84" s="13"/>
      <c r="GR84" s="13"/>
      <c r="GS84" s="13"/>
      <c r="GT84" s="13"/>
      <c r="GU84" s="13"/>
      <c r="GV84" s="13"/>
      <c r="GW84" s="13"/>
    </row>
    <row r="85" spans="1:205" x14ac:dyDescent="0.2">
      <c r="A85" s="110"/>
      <c r="B85" s="111"/>
      <c r="C85" s="111"/>
      <c r="D85" s="64"/>
      <c r="E85" s="64"/>
      <c r="F85" s="64"/>
      <c r="G85" s="64"/>
      <c r="H85" s="122"/>
      <c r="I85" s="121"/>
      <c r="J85" s="116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B85" s="100"/>
      <c r="AC85" s="100"/>
      <c r="AD85" s="100"/>
      <c r="AE85" s="100"/>
      <c r="AF85" s="100"/>
      <c r="AG85" s="101"/>
      <c r="AH85" s="13"/>
      <c r="AI85" s="102"/>
      <c r="AJ85" s="102"/>
      <c r="AK85" s="103"/>
      <c r="AL85" s="102"/>
      <c r="AM85" s="102"/>
      <c r="AN85" s="103"/>
      <c r="AO85" s="13"/>
      <c r="AP85" s="104"/>
      <c r="AQ85" s="104"/>
      <c r="AR85" s="104"/>
      <c r="AS85" s="104"/>
      <c r="AT85" s="104"/>
      <c r="AU85" s="105"/>
      <c r="AV85" s="13"/>
      <c r="AW85" s="106"/>
      <c r="AX85" s="106"/>
      <c r="AY85" s="106"/>
      <c r="AZ85" s="106"/>
      <c r="BA85" s="106"/>
      <c r="BB85" s="107"/>
      <c r="BC85" s="13"/>
      <c r="BD85" s="108"/>
      <c r="BE85" s="108"/>
      <c r="BF85" s="108"/>
      <c r="BG85" s="108"/>
      <c r="BH85" s="108"/>
      <c r="BI85" s="108"/>
      <c r="BJ85" s="108"/>
      <c r="BK85" s="108"/>
      <c r="BL85" s="108"/>
      <c r="BM85" s="108"/>
      <c r="BN85" s="108"/>
      <c r="BO85" s="108"/>
      <c r="BP85" s="13"/>
      <c r="BQ85" s="99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  <c r="EM85" s="13"/>
      <c r="EN85" s="13"/>
      <c r="EO85" s="13"/>
      <c r="EP85" s="13"/>
      <c r="EQ85" s="13"/>
      <c r="ER85" s="13"/>
      <c r="ES85" s="13"/>
      <c r="ET85" s="13"/>
      <c r="EU85" s="13"/>
      <c r="EV85" s="13"/>
      <c r="EW85" s="13"/>
      <c r="EX85" s="13"/>
      <c r="EY85" s="13"/>
      <c r="EZ85" s="13"/>
      <c r="FA85" s="13"/>
      <c r="FB85" s="13"/>
      <c r="FC85" s="13"/>
      <c r="FD85" s="13"/>
      <c r="FE85" s="13"/>
      <c r="FF85" s="13"/>
      <c r="FG85" s="13"/>
      <c r="FH85" s="13"/>
      <c r="FI85" s="13"/>
      <c r="FJ85" s="13"/>
      <c r="FK85" s="13"/>
      <c r="FL85" s="13"/>
      <c r="FM85" s="13"/>
      <c r="FN85" s="13"/>
      <c r="FO85" s="13"/>
      <c r="FP85" s="13"/>
      <c r="FQ85" s="13"/>
      <c r="FR85" s="13"/>
      <c r="FS85" s="13"/>
      <c r="FT85" s="13"/>
      <c r="FU85" s="13"/>
      <c r="FV85" s="13"/>
      <c r="FW85" s="13"/>
      <c r="FX85" s="13"/>
      <c r="FY85" s="13"/>
      <c r="FZ85" s="13"/>
      <c r="GA85" s="13"/>
      <c r="GB85" s="13"/>
      <c r="GC85" s="13"/>
      <c r="GD85" s="13"/>
      <c r="GE85" s="13"/>
      <c r="GF85" s="13"/>
      <c r="GG85" s="13"/>
      <c r="GH85" s="13"/>
      <c r="GI85" s="13"/>
      <c r="GJ85" s="13"/>
      <c r="GK85" s="13"/>
      <c r="GL85" s="13"/>
      <c r="GM85" s="13"/>
      <c r="GN85" s="13"/>
      <c r="GO85" s="13"/>
      <c r="GP85" s="13"/>
      <c r="GQ85" s="13"/>
      <c r="GR85" s="13"/>
      <c r="GS85" s="13"/>
      <c r="GT85" s="13"/>
      <c r="GU85" s="13"/>
      <c r="GV85" s="13"/>
      <c r="GW85" s="13"/>
    </row>
    <row r="86" spans="1:205" x14ac:dyDescent="0.2">
      <c r="A86" s="110"/>
      <c r="B86" s="111"/>
      <c r="C86" s="111"/>
      <c r="D86" s="118"/>
      <c r="E86" s="118"/>
      <c r="F86" s="64"/>
      <c r="G86" s="118"/>
      <c r="H86" s="120"/>
      <c r="I86" s="119"/>
      <c r="J86" s="117"/>
      <c r="L86" s="208"/>
      <c r="M86" s="208"/>
      <c r="N86" s="208"/>
      <c r="O86" s="208"/>
      <c r="P86" s="208"/>
      <c r="Q86" s="208"/>
      <c r="R86" s="208"/>
      <c r="S86" s="208"/>
      <c r="T86" s="208"/>
      <c r="U86" s="208"/>
      <c r="V86" s="208"/>
      <c r="W86" s="208"/>
      <c r="X86" s="208"/>
      <c r="Y86" s="208"/>
      <c r="Z86" s="208"/>
      <c r="AB86" s="209"/>
      <c r="AC86" s="209"/>
      <c r="AD86" s="209"/>
      <c r="AE86" s="209"/>
      <c r="AF86" s="209"/>
      <c r="AG86" s="210"/>
      <c r="AH86" s="13"/>
      <c r="AI86" s="211"/>
      <c r="AJ86" s="211"/>
      <c r="AK86" s="212"/>
      <c r="AL86" s="211"/>
      <c r="AM86" s="211"/>
      <c r="AN86" s="212"/>
      <c r="AO86" s="13"/>
      <c r="AP86" s="213"/>
      <c r="AQ86" s="213"/>
      <c r="AR86" s="213"/>
      <c r="AS86" s="213"/>
      <c r="AT86" s="213"/>
      <c r="AU86" s="214"/>
      <c r="AV86" s="13"/>
      <c r="AW86" s="215"/>
      <c r="AX86" s="215"/>
      <c r="AY86" s="215"/>
      <c r="AZ86" s="215"/>
      <c r="BA86" s="215"/>
      <c r="BB86" s="216"/>
      <c r="BC86" s="13"/>
      <c r="BD86" s="217"/>
      <c r="BE86" s="217"/>
      <c r="BF86" s="217"/>
      <c r="BG86" s="217"/>
      <c r="BH86" s="217"/>
      <c r="BI86" s="217"/>
      <c r="BJ86" s="217"/>
      <c r="BK86" s="217"/>
      <c r="BL86" s="217"/>
      <c r="BM86" s="217"/>
      <c r="BN86" s="217"/>
      <c r="BO86" s="217"/>
      <c r="BP86" s="13"/>
      <c r="BQ86" s="99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  <c r="EM86" s="13"/>
      <c r="EN86" s="13"/>
      <c r="EO86" s="13"/>
      <c r="EP86" s="13"/>
      <c r="EQ86" s="13"/>
      <c r="ER86" s="13"/>
      <c r="ES86" s="13"/>
      <c r="ET86" s="13"/>
      <c r="EU86" s="13"/>
      <c r="EV86" s="13"/>
      <c r="EW86" s="13"/>
      <c r="EX86" s="13"/>
      <c r="EY86" s="13"/>
      <c r="EZ86" s="13"/>
      <c r="FA86" s="13"/>
      <c r="FB86" s="13"/>
      <c r="FC86" s="13"/>
      <c r="FD86" s="13"/>
      <c r="FE86" s="13"/>
      <c r="FF86" s="13"/>
      <c r="FG86" s="13"/>
      <c r="FH86" s="13"/>
      <c r="FI86" s="13"/>
      <c r="FJ86" s="13"/>
      <c r="FK86" s="13"/>
      <c r="FL86" s="13"/>
      <c r="FM86" s="13"/>
      <c r="FN86" s="13"/>
      <c r="FO86" s="13"/>
      <c r="FP86" s="13"/>
      <c r="FQ86" s="13"/>
      <c r="FR86" s="13"/>
      <c r="FS86" s="13"/>
      <c r="FT86" s="13"/>
      <c r="FU86" s="13"/>
      <c r="FV86" s="13"/>
      <c r="FW86" s="13"/>
      <c r="FX86" s="13"/>
      <c r="FY86" s="13"/>
      <c r="FZ86" s="13"/>
      <c r="GA86" s="13"/>
      <c r="GB86" s="13"/>
      <c r="GC86" s="13"/>
      <c r="GD86" s="13"/>
      <c r="GE86" s="13"/>
      <c r="GF86" s="13"/>
      <c r="GG86" s="13"/>
      <c r="GH86" s="13"/>
      <c r="GI86" s="13"/>
      <c r="GJ86" s="13"/>
      <c r="GK86" s="13"/>
      <c r="GL86" s="13"/>
      <c r="GM86" s="13"/>
      <c r="GN86" s="13"/>
      <c r="GO86" s="13"/>
      <c r="GP86" s="13"/>
      <c r="GQ86" s="13"/>
      <c r="GR86" s="13"/>
      <c r="GS86" s="13"/>
      <c r="GT86" s="13"/>
      <c r="GU86" s="13"/>
      <c r="GV86" s="13"/>
      <c r="GW86" s="13"/>
    </row>
    <row r="87" spans="1:205" s="19" customFormat="1" x14ac:dyDescent="0.2">
      <c r="A87" s="110"/>
      <c r="B87" s="111"/>
      <c r="C87" s="111"/>
      <c r="D87" s="118"/>
      <c r="E87" s="118"/>
      <c r="F87" s="64"/>
      <c r="G87" s="118"/>
      <c r="H87" s="120"/>
      <c r="I87" s="79"/>
      <c r="J87" s="79"/>
      <c r="K87" s="15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1"/>
      <c r="AB87" s="100"/>
      <c r="AC87" s="100"/>
      <c r="AD87" s="100"/>
      <c r="AE87" s="100"/>
      <c r="AF87" s="100"/>
      <c r="AG87" s="101"/>
      <c r="AH87" s="13"/>
      <c r="AI87" s="102"/>
      <c r="AJ87" s="102"/>
      <c r="AK87" s="103"/>
      <c r="AL87" s="102"/>
      <c r="AM87" s="102"/>
      <c r="AN87" s="103"/>
      <c r="AO87" s="13"/>
      <c r="AP87" s="104"/>
      <c r="AQ87" s="104"/>
      <c r="AR87" s="104"/>
      <c r="AS87" s="104"/>
      <c r="AT87" s="104"/>
      <c r="AU87" s="105"/>
      <c r="AV87" s="13"/>
      <c r="AW87" s="106"/>
      <c r="AX87" s="106"/>
      <c r="AY87" s="106"/>
      <c r="AZ87" s="106"/>
      <c r="BA87" s="106"/>
      <c r="BB87" s="107"/>
      <c r="BC87" s="13"/>
      <c r="BD87" s="108"/>
      <c r="BE87" s="108"/>
      <c r="BF87" s="108"/>
      <c r="BG87" s="108"/>
      <c r="BH87" s="108"/>
      <c r="BI87" s="108"/>
      <c r="BJ87" s="108"/>
      <c r="BK87" s="108"/>
      <c r="BL87" s="108"/>
      <c r="BM87" s="108"/>
      <c r="BN87" s="108"/>
      <c r="BO87" s="108"/>
      <c r="BP87" s="13"/>
      <c r="BQ87" s="109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13"/>
      <c r="EM87" s="13"/>
      <c r="EN87" s="13"/>
      <c r="EO87" s="13"/>
      <c r="EP87" s="13"/>
      <c r="EQ87" s="13"/>
      <c r="ER87" s="13"/>
      <c r="ES87" s="13"/>
      <c r="ET87" s="13"/>
      <c r="EU87" s="13"/>
      <c r="EV87" s="13"/>
      <c r="EW87" s="13"/>
      <c r="EX87" s="13"/>
      <c r="EY87" s="13"/>
      <c r="EZ87" s="13"/>
      <c r="FA87" s="13"/>
      <c r="FB87" s="13"/>
      <c r="FC87" s="13"/>
      <c r="FD87" s="13"/>
      <c r="FE87" s="13"/>
      <c r="FF87" s="13"/>
      <c r="FG87" s="13"/>
      <c r="FH87" s="13"/>
      <c r="FI87" s="13"/>
      <c r="FJ87" s="13"/>
      <c r="FK87" s="13"/>
      <c r="FL87" s="13"/>
      <c r="FM87" s="13"/>
      <c r="FN87" s="13"/>
      <c r="FO87" s="13"/>
      <c r="FP87" s="13"/>
      <c r="FQ87" s="13"/>
      <c r="FR87" s="13"/>
      <c r="FS87" s="13"/>
      <c r="FT87" s="13"/>
      <c r="FU87" s="13"/>
      <c r="FV87" s="13"/>
      <c r="FW87" s="13"/>
      <c r="FX87" s="13"/>
      <c r="FY87" s="13"/>
      <c r="FZ87" s="13"/>
      <c r="GA87" s="13"/>
      <c r="GB87" s="13"/>
      <c r="GC87" s="13"/>
      <c r="GD87" s="13"/>
      <c r="GE87" s="13"/>
      <c r="GF87" s="13"/>
      <c r="GG87" s="13"/>
      <c r="GH87" s="13"/>
      <c r="GI87" s="13"/>
      <c r="GJ87" s="13"/>
      <c r="GK87" s="13"/>
      <c r="GL87" s="13"/>
      <c r="GM87" s="13"/>
      <c r="GN87" s="13"/>
      <c r="GO87" s="13"/>
      <c r="GP87" s="13"/>
      <c r="GQ87" s="13"/>
      <c r="GR87" s="13"/>
      <c r="GS87" s="13"/>
      <c r="GT87" s="13"/>
      <c r="GU87" s="13"/>
      <c r="GV87" s="13"/>
      <c r="GW87" s="13"/>
    </row>
    <row r="88" spans="1:205" x14ac:dyDescent="0.2">
      <c r="G88" s="16"/>
      <c r="AH88" s="13"/>
      <c r="AO88" s="13"/>
      <c r="AV88" s="13"/>
      <c r="BC88" s="13"/>
      <c r="BP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  <c r="EM88" s="13"/>
      <c r="EN88" s="13"/>
      <c r="EO88" s="13"/>
      <c r="EP88" s="13"/>
      <c r="EQ88" s="13"/>
      <c r="ER88" s="13"/>
      <c r="ES88" s="13"/>
      <c r="ET88" s="13"/>
      <c r="EU88" s="13"/>
      <c r="EV88" s="13"/>
      <c r="EW88" s="13"/>
      <c r="EX88" s="13"/>
      <c r="EY88" s="13"/>
      <c r="EZ88" s="13"/>
      <c r="FA88" s="13"/>
      <c r="FB88" s="13"/>
      <c r="FC88" s="13"/>
      <c r="FD88" s="13"/>
      <c r="FE88" s="13"/>
      <c r="FF88" s="13"/>
      <c r="FG88" s="13"/>
      <c r="FH88" s="13"/>
      <c r="FI88" s="13"/>
      <c r="FJ88" s="13"/>
      <c r="FK88" s="13"/>
      <c r="FL88" s="13"/>
      <c r="FM88" s="13"/>
      <c r="FN88" s="13"/>
      <c r="FO88" s="13"/>
      <c r="FP88" s="13"/>
      <c r="FQ88" s="13"/>
      <c r="FR88" s="13"/>
      <c r="FS88" s="13"/>
      <c r="FT88" s="13"/>
      <c r="FU88" s="13"/>
      <c r="FV88" s="13"/>
      <c r="FW88" s="13"/>
      <c r="FX88" s="13"/>
      <c r="FY88" s="13"/>
      <c r="FZ88" s="13"/>
      <c r="GA88" s="13"/>
      <c r="GB88" s="13"/>
      <c r="GC88" s="13"/>
      <c r="GD88" s="13"/>
      <c r="GE88" s="13"/>
      <c r="GF88" s="13"/>
      <c r="GG88" s="13"/>
      <c r="GH88" s="13"/>
      <c r="GI88" s="13"/>
      <c r="GJ88" s="13"/>
      <c r="GK88" s="13"/>
      <c r="GL88" s="13"/>
      <c r="GM88" s="13"/>
      <c r="GN88" s="13"/>
      <c r="GO88" s="13"/>
      <c r="GP88" s="13"/>
      <c r="GQ88" s="13"/>
      <c r="GR88" s="13"/>
      <c r="GS88" s="13"/>
      <c r="GT88" s="13"/>
      <c r="GU88" s="13"/>
      <c r="GV88" s="13"/>
      <c r="GW88" s="13"/>
    </row>
    <row r="89" spans="1:205" x14ac:dyDescent="0.2">
      <c r="G89" s="16"/>
      <c r="AH89" s="13"/>
      <c r="AO89" s="13"/>
      <c r="AV89" s="13"/>
      <c r="BC89" s="13"/>
      <c r="BP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13"/>
      <c r="EM89" s="13"/>
      <c r="EN89" s="13"/>
      <c r="EO89" s="13"/>
      <c r="EP89" s="13"/>
      <c r="EQ89" s="13"/>
      <c r="ER89" s="13"/>
      <c r="ES89" s="13"/>
      <c r="ET89" s="13"/>
      <c r="EU89" s="13"/>
      <c r="EV89" s="13"/>
      <c r="EW89" s="13"/>
      <c r="EX89" s="13"/>
      <c r="EY89" s="13"/>
      <c r="EZ89" s="13"/>
      <c r="FA89" s="13"/>
      <c r="FB89" s="13"/>
      <c r="FC89" s="13"/>
      <c r="FD89" s="13"/>
      <c r="FE89" s="13"/>
      <c r="FF89" s="13"/>
      <c r="FG89" s="13"/>
      <c r="FH89" s="13"/>
      <c r="FI89" s="13"/>
      <c r="FJ89" s="13"/>
      <c r="FK89" s="13"/>
      <c r="FL89" s="13"/>
      <c r="FM89" s="13"/>
      <c r="FN89" s="13"/>
      <c r="FO89" s="13"/>
      <c r="FP89" s="13"/>
      <c r="FQ89" s="13"/>
      <c r="FR89" s="13"/>
      <c r="FS89" s="13"/>
      <c r="FT89" s="13"/>
      <c r="FU89" s="13"/>
      <c r="FV89" s="13"/>
      <c r="FW89" s="13"/>
      <c r="FX89" s="13"/>
      <c r="FY89" s="13"/>
      <c r="FZ89" s="13"/>
      <c r="GA89" s="13"/>
      <c r="GB89" s="13"/>
      <c r="GC89" s="13"/>
      <c r="GD89" s="13"/>
      <c r="GE89" s="13"/>
      <c r="GF89" s="13"/>
      <c r="GG89" s="13"/>
      <c r="GH89" s="13"/>
      <c r="GI89" s="13"/>
      <c r="GJ89" s="13"/>
      <c r="GK89" s="13"/>
      <c r="GL89" s="13"/>
      <c r="GM89" s="13"/>
      <c r="GN89" s="13"/>
      <c r="GO89" s="13"/>
      <c r="GP89" s="13"/>
      <c r="GQ89" s="13"/>
      <c r="GR89" s="13"/>
      <c r="GS89" s="13"/>
      <c r="GT89" s="13"/>
      <c r="GU89" s="13"/>
      <c r="GV89" s="13"/>
      <c r="GW89" s="13"/>
    </row>
    <row r="90" spans="1:205" x14ac:dyDescent="0.2">
      <c r="A90"/>
      <c r="B90" s="40"/>
      <c r="C90" s="40"/>
      <c r="D90" s="45"/>
      <c r="E90"/>
      <c r="F90" s="45"/>
      <c r="G90" s="45"/>
      <c r="H90"/>
      <c r="I90"/>
      <c r="J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B90"/>
      <c r="AC90"/>
      <c r="AD90"/>
      <c r="AE90"/>
      <c r="AF90"/>
      <c r="AH90" s="13"/>
      <c r="AI90"/>
      <c r="AJ90"/>
      <c r="AO90" s="13"/>
      <c r="AV90" s="13"/>
      <c r="BC90" s="13"/>
      <c r="BD90"/>
      <c r="BE90"/>
      <c r="BH90"/>
      <c r="BI90"/>
      <c r="BO90"/>
      <c r="BP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  <c r="EM90" s="13"/>
      <c r="EN90" s="13"/>
      <c r="EO90" s="13"/>
      <c r="EP90" s="13"/>
      <c r="EQ90" s="13"/>
      <c r="ER90" s="13"/>
      <c r="ES90" s="13"/>
      <c r="ET90" s="13"/>
      <c r="EU90" s="13"/>
      <c r="EV90" s="13"/>
      <c r="EW90" s="13"/>
      <c r="EX90" s="13"/>
      <c r="EY90" s="13"/>
      <c r="EZ90" s="13"/>
      <c r="FA90" s="13"/>
      <c r="FB90" s="13"/>
      <c r="FC90" s="13"/>
      <c r="FD90" s="13"/>
      <c r="FE90" s="13"/>
      <c r="FF90" s="13"/>
      <c r="FG90" s="13"/>
      <c r="FH90" s="13"/>
      <c r="FI90" s="13"/>
      <c r="FJ90" s="13"/>
      <c r="FK90" s="13"/>
      <c r="FL90" s="13"/>
      <c r="FM90" s="13"/>
      <c r="FN90" s="13"/>
      <c r="FO90" s="13"/>
      <c r="FP90" s="13"/>
      <c r="FQ90" s="13"/>
      <c r="FR90" s="13"/>
      <c r="FS90" s="13"/>
      <c r="FT90" s="13"/>
      <c r="FU90" s="13"/>
      <c r="FV90" s="13"/>
      <c r="FW90" s="13"/>
      <c r="FX90" s="13"/>
      <c r="FY90" s="13"/>
      <c r="FZ90" s="13"/>
      <c r="GA90" s="13"/>
      <c r="GB90" s="13"/>
      <c r="GC90" s="13"/>
      <c r="GD90" s="13"/>
      <c r="GE90" s="13"/>
      <c r="GF90" s="13"/>
      <c r="GG90" s="13"/>
      <c r="GH90" s="13"/>
      <c r="GI90" s="13"/>
      <c r="GJ90" s="13"/>
      <c r="GK90" s="13"/>
      <c r="GL90" s="13"/>
      <c r="GM90" s="13"/>
      <c r="GN90" s="13"/>
      <c r="GO90" s="13"/>
      <c r="GP90" s="13"/>
      <c r="GQ90" s="13"/>
      <c r="GR90" s="13"/>
      <c r="GS90" s="13"/>
      <c r="GT90" s="13"/>
      <c r="GU90" s="13"/>
      <c r="GV90" s="13"/>
      <c r="GW90" s="13"/>
    </row>
    <row r="91" spans="1:205" x14ac:dyDescent="0.2">
      <c r="A91"/>
      <c r="B91" s="40"/>
      <c r="C91" s="40"/>
      <c r="D91" s="45"/>
      <c r="E91"/>
      <c r="F91" s="45"/>
      <c r="G91" s="45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B91"/>
      <c r="AC91"/>
      <c r="AD91"/>
      <c r="AE91"/>
      <c r="AF91"/>
      <c r="AH91" s="13"/>
      <c r="AI91"/>
      <c r="AJ91"/>
      <c r="AO91" s="13"/>
      <c r="AV91" s="13"/>
      <c r="BC91" s="13"/>
      <c r="BD91"/>
      <c r="BE91"/>
      <c r="BH91"/>
      <c r="BI91"/>
      <c r="BO91"/>
      <c r="BP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13"/>
      <c r="EM91" s="13"/>
      <c r="EN91" s="13"/>
      <c r="EO91" s="13"/>
      <c r="EP91" s="13"/>
      <c r="EQ91" s="13"/>
      <c r="ER91" s="13"/>
      <c r="ES91" s="13"/>
      <c r="ET91" s="13"/>
      <c r="EU91" s="13"/>
      <c r="EV91" s="13"/>
      <c r="EW91" s="13"/>
      <c r="EX91" s="13"/>
      <c r="EY91" s="13"/>
      <c r="EZ91" s="13"/>
      <c r="FA91" s="13"/>
      <c r="FB91" s="13"/>
      <c r="FC91" s="13"/>
      <c r="FD91" s="13"/>
      <c r="FE91" s="13"/>
      <c r="FF91" s="13"/>
      <c r="FG91" s="13"/>
      <c r="FH91" s="13"/>
      <c r="FI91" s="13"/>
      <c r="FJ91" s="13"/>
      <c r="FK91" s="13"/>
      <c r="FL91" s="13"/>
      <c r="FM91" s="13"/>
      <c r="FN91" s="13"/>
      <c r="FO91" s="13"/>
      <c r="FP91" s="13"/>
      <c r="FQ91" s="13"/>
      <c r="FR91" s="13"/>
      <c r="FS91" s="13"/>
      <c r="FT91" s="13"/>
      <c r="FU91" s="13"/>
      <c r="FV91" s="13"/>
      <c r="FW91" s="13"/>
      <c r="FX91" s="13"/>
      <c r="FY91" s="13"/>
      <c r="FZ91" s="13"/>
      <c r="GA91" s="13"/>
      <c r="GB91" s="13"/>
      <c r="GC91" s="13"/>
      <c r="GD91" s="13"/>
      <c r="GE91" s="13"/>
      <c r="GF91" s="13"/>
      <c r="GG91" s="13"/>
      <c r="GH91" s="13"/>
      <c r="GI91" s="13"/>
      <c r="GJ91" s="13"/>
      <c r="GK91" s="13"/>
      <c r="GL91" s="13"/>
      <c r="GM91" s="13"/>
      <c r="GN91" s="13"/>
      <c r="GO91" s="13"/>
      <c r="GP91" s="13"/>
      <c r="GQ91" s="13"/>
      <c r="GR91" s="13"/>
      <c r="GS91" s="13"/>
      <c r="GT91" s="13"/>
      <c r="GU91" s="13"/>
      <c r="GV91" s="13"/>
      <c r="GW91" s="13"/>
    </row>
    <row r="92" spans="1:205" x14ac:dyDescent="0.2">
      <c r="B92" s="30"/>
      <c r="C92" s="30"/>
      <c r="G92" s="16"/>
      <c r="AH92" s="13"/>
      <c r="AO92" s="13"/>
      <c r="AV92" s="13"/>
      <c r="BC92" s="13"/>
      <c r="BP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  <c r="EM92" s="13"/>
      <c r="EN92" s="13"/>
      <c r="EO92" s="13"/>
      <c r="EP92" s="13"/>
      <c r="EQ92" s="13"/>
      <c r="ER92" s="13"/>
      <c r="ES92" s="13"/>
      <c r="ET92" s="13"/>
      <c r="EU92" s="13"/>
      <c r="EV92" s="13"/>
      <c r="EW92" s="13"/>
      <c r="EX92" s="13"/>
      <c r="EY92" s="13"/>
      <c r="EZ92" s="13"/>
      <c r="FA92" s="13"/>
      <c r="FB92" s="13"/>
      <c r="FC92" s="13"/>
      <c r="FD92" s="13"/>
      <c r="FE92" s="13"/>
      <c r="FF92" s="13"/>
      <c r="FG92" s="13"/>
      <c r="FH92" s="13"/>
      <c r="FI92" s="13"/>
      <c r="FJ92" s="13"/>
      <c r="FK92" s="13"/>
      <c r="FL92" s="13"/>
      <c r="FM92" s="13"/>
      <c r="FN92" s="13"/>
      <c r="FO92" s="13"/>
      <c r="FP92" s="13"/>
      <c r="FQ92" s="13"/>
      <c r="FR92" s="13"/>
      <c r="FS92" s="13"/>
      <c r="FT92" s="13"/>
      <c r="FU92" s="13"/>
      <c r="FV92" s="13"/>
      <c r="FW92" s="13"/>
      <c r="FX92" s="13"/>
      <c r="FY92" s="13"/>
      <c r="FZ92" s="13"/>
      <c r="GA92" s="13"/>
      <c r="GB92" s="13"/>
      <c r="GC92" s="13"/>
      <c r="GD92" s="13"/>
      <c r="GE92" s="13"/>
      <c r="GF92" s="13"/>
      <c r="GG92" s="13"/>
      <c r="GH92" s="13"/>
      <c r="GI92" s="13"/>
      <c r="GJ92" s="13"/>
      <c r="GK92" s="13"/>
      <c r="GL92" s="13"/>
      <c r="GM92" s="13"/>
      <c r="GN92" s="13"/>
      <c r="GO92" s="13"/>
      <c r="GP92" s="13"/>
      <c r="GQ92" s="13"/>
      <c r="GR92" s="13"/>
      <c r="GS92" s="13"/>
      <c r="GT92" s="13"/>
      <c r="GU92" s="13"/>
      <c r="GV92" s="13"/>
      <c r="GW92" s="13"/>
    </row>
    <row r="93" spans="1:205" x14ac:dyDescent="0.2">
      <c r="B93" s="42"/>
      <c r="C93" s="42"/>
      <c r="G93" s="16"/>
      <c r="AH93" s="13"/>
      <c r="AO93" s="13"/>
      <c r="AV93" s="13"/>
      <c r="BC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  <c r="EU93" s="13"/>
      <c r="EV93" s="13"/>
      <c r="EW93" s="13"/>
      <c r="EX93" s="13"/>
      <c r="EY93" s="13"/>
      <c r="EZ93" s="13"/>
      <c r="FA93" s="13"/>
      <c r="FB93" s="13"/>
      <c r="FC93" s="13"/>
      <c r="FD93" s="13"/>
      <c r="FE93" s="13"/>
      <c r="FF93" s="13"/>
      <c r="FG93" s="13"/>
      <c r="FH93" s="13"/>
      <c r="FI93" s="13"/>
      <c r="FJ93" s="13"/>
      <c r="FK93" s="13"/>
      <c r="FL93" s="13"/>
      <c r="FM93" s="13"/>
      <c r="FN93" s="13"/>
      <c r="FO93" s="13"/>
      <c r="FP93" s="13"/>
      <c r="FQ93" s="13"/>
      <c r="FR93" s="13"/>
      <c r="FS93" s="13"/>
      <c r="FT93" s="13"/>
      <c r="FU93" s="13"/>
      <c r="FV93" s="13"/>
      <c r="FW93" s="13"/>
      <c r="FX93" s="13"/>
      <c r="FY93" s="13"/>
      <c r="FZ93" s="13"/>
      <c r="GA93" s="13"/>
      <c r="GB93" s="13"/>
      <c r="GC93" s="13"/>
      <c r="GD93" s="13"/>
      <c r="GE93" s="13"/>
      <c r="GF93" s="13"/>
      <c r="GG93" s="13"/>
      <c r="GH93" s="13"/>
      <c r="GI93" s="13"/>
      <c r="GJ93" s="13"/>
      <c r="GK93" s="13"/>
      <c r="GL93" s="13"/>
      <c r="GM93" s="13"/>
      <c r="GN93" s="13"/>
      <c r="GO93" s="13"/>
      <c r="GP93" s="13"/>
      <c r="GQ93" s="13"/>
      <c r="GR93" s="13"/>
      <c r="GS93" s="13"/>
      <c r="GT93" s="13"/>
      <c r="GU93" s="13"/>
      <c r="GV93" s="13"/>
      <c r="GW93" s="13"/>
    </row>
    <row r="94" spans="1:205" x14ac:dyDescent="0.2">
      <c r="B94" s="42"/>
      <c r="C94" s="42"/>
      <c r="G94" s="16"/>
      <c r="AH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  <c r="EU94" s="13"/>
      <c r="EV94" s="13"/>
      <c r="EW94" s="13"/>
      <c r="EX94" s="13"/>
      <c r="EY94" s="13"/>
      <c r="EZ94" s="13"/>
      <c r="FA94" s="13"/>
      <c r="FB94" s="13"/>
      <c r="FC94" s="13"/>
      <c r="FD94" s="13"/>
      <c r="FE94" s="13"/>
      <c r="FF94" s="13"/>
      <c r="FG94" s="13"/>
      <c r="FH94" s="13"/>
      <c r="FI94" s="13"/>
      <c r="FJ94" s="13"/>
      <c r="FK94" s="13"/>
      <c r="FL94" s="13"/>
      <c r="FM94" s="13"/>
      <c r="FN94" s="13"/>
      <c r="FO94" s="13"/>
      <c r="FP94" s="13"/>
      <c r="FQ94" s="13"/>
      <c r="FR94" s="13"/>
      <c r="FS94" s="13"/>
      <c r="FT94" s="13"/>
      <c r="FU94" s="13"/>
      <c r="FV94" s="13"/>
      <c r="FW94" s="13"/>
      <c r="FX94" s="13"/>
      <c r="FY94" s="13"/>
      <c r="FZ94" s="13"/>
      <c r="GA94" s="13"/>
      <c r="GB94" s="13"/>
      <c r="GC94" s="13"/>
      <c r="GD94" s="13"/>
      <c r="GE94" s="13"/>
      <c r="GF94" s="13"/>
      <c r="GG94" s="13"/>
      <c r="GH94" s="13"/>
      <c r="GI94" s="13"/>
      <c r="GJ94" s="13"/>
      <c r="GK94" s="13"/>
      <c r="GL94" s="13"/>
      <c r="GM94" s="13"/>
      <c r="GN94" s="13"/>
      <c r="GO94" s="13"/>
      <c r="GP94" s="13"/>
      <c r="GQ94" s="13"/>
      <c r="GR94" s="13"/>
      <c r="GS94" s="13"/>
      <c r="GT94" s="13"/>
      <c r="GU94" s="13"/>
      <c r="GV94" s="13"/>
      <c r="GW94" s="13"/>
    </row>
    <row r="95" spans="1:205" x14ac:dyDescent="0.2">
      <c r="A95"/>
      <c r="B95" s="42"/>
      <c r="C95" s="42"/>
      <c r="D95"/>
      <c r="E95"/>
      <c r="F95" s="45"/>
      <c r="G95" s="45"/>
      <c r="H95" s="39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B95"/>
      <c r="AC95"/>
      <c r="AD95"/>
      <c r="AE95"/>
      <c r="AF95"/>
      <c r="AH95" s="13"/>
      <c r="AI95"/>
      <c r="AJ95"/>
      <c r="BD95"/>
      <c r="BE95"/>
      <c r="BH95"/>
      <c r="BI95"/>
      <c r="BO95"/>
      <c r="BP95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13"/>
      <c r="EM95" s="13"/>
      <c r="EN95" s="13"/>
      <c r="EO95" s="13"/>
      <c r="EP95" s="13"/>
      <c r="EQ95" s="13"/>
      <c r="ER95" s="13"/>
      <c r="ES95" s="13"/>
      <c r="ET95" s="13"/>
      <c r="EU95" s="13"/>
      <c r="EV95" s="13"/>
      <c r="EW95" s="13"/>
      <c r="EX95" s="13"/>
      <c r="EY95" s="13"/>
      <c r="EZ95" s="13"/>
      <c r="FA95" s="13"/>
      <c r="FB95" s="13"/>
      <c r="FC95" s="13"/>
      <c r="FD95" s="13"/>
      <c r="FE95" s="13"/>
      <c r="FF95" s="13"/>
      <c r="FG95" s="13"/>
      <c r="FH95" s="13"/>
      <c r="FI95" s="13"/>
      <c r="FJ95" s="13"/>
      <c r="FK95" s="13"/>
      <c r="FL95" s="13"/>
      <c r="FM95" s="13"/>
      <c r="FN95" s="13"/>
      <c r="FO95" s="13"/>
      <c r="FP95" s="13"/>
      <c r="FQ95" s="13"/>
      <c r="FR95" s="13"/>
      <c r="FS95" s="13"/>
      <c r="FT95" s="13"/>
      <c r="FU95" s="13"/>
      <c r="FV95" s="13"/>
      <c r="FW95" s="13"/>
      <c r="FX95" s="13"/>
      <c r="FY95" s="13"/>
      <c r="FZ95" s="13"/>
      <c r="GA95" s="13"/>
      <c r="GB95" s="13"/>
      <c r="GC95" s="13"/>
      <c r="GD95" s="13"/>
      <c r="GE95" s="13"/>
      <c r="GF95" s="13"/>
      <c r="GG95" s="13"/>
      <c r="GH95" s="13"/>
      <c r="GI95" s="13"/>
      <c r="GJ95" s="13"/>
      <c r="GK95" s="13"/>
      <c r="GL95" s="13"/>
      <c r="GM95" s="13"/>
      <c r="GN95" s="13"/>
      <c r="GO95" s="13"/>
      <c r="GP95" s="13"/>
      <c r="GQ95" s="13"/>
      <c r="GR95" s="13"/>
      <c r="GS95" s="13"/>
      <c r="GT95" s="13"/>
      <c r="GU95" s="13"/>
      <c r="GV95" s="13"/>
      <c r="GW95" s="13"/>
    </row>
    <row r="96" spans="1:205" x14ac:dyDescent="0.2">
      <c r="A96"/>
      <c r="B96" s="42"/>
      <c r="C96" s="42"/>
      <c r="D96"/>
      <c r="E96"/>
      <c r="F96" s="45"/>
      <c r="G96" s="45"/>
      <c r="H96" s="39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B96"/>
      <c r="AC96"/>
      <c r="AD96"/>
      <c r="AE96"/>
      <c r="AF96"/>
      <c r="AI96"/>
      <c r="AJ96"/>
      <c r="BD96"/>
      <c r="BE96"/>
      <c r="BH96"/>
      <c r="BI96"/>
      <c r="BO96"/>
      <c r="BP96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13"/>
      <c r="EM96" s="13"/>
      <c r="EN96" s="13"/>
      <c r="EO96" s="13"/>
      <c r="EP96" s="13"/>
      <c r="EQ96" s="13"/>
      <c r="ER96" s="13"/>
      <c r="ES96" s="13"/>
      <c r="ET96" s="13"/>
      <c r="EU96" s="13"/>
      <c r="EV96" s="13"/>
      <c r="EW96" s="13"/>
      <c r="EX96" s="13"/>
      <c r="EY96" s="13"/>
      <c r="EZ96" s="13"/>
      <c r="FA96" s="13"/>
      <c r="FB96" s="13"/>
      <c r="FC96" s="13"/>
      <c r="FD96" s="13"/>
      <c r="FE96" s="13"/>
      <c r="FF96" s="13"/>
      <c r="FG96" s="13"/>
      <c r="FH96" s="13"/>
      <c r="FI96" s="13"/>
      <c r="FJ96" s="13"/>
      <c r="FK96" s="13"/>
      <c r="FL96" s="13"/>
      <c r="FM96" s="13"/>
      <c r="FN96" s="13"/>
      <c r="FO96" s="13"/>
      <c r="FP96" s="13"/>
      <c r="FQ96" s="13"/>
      <c r="FR96" s="13"/>
      <c r="FS96" s="13"/>
      <c r="FT96" s="13"/>
      <c r="FU96" s="13"/>
      <c r="FV96" s="13"/>
      <c r="FW96" s="13"/>
      <c r="FX96" s="13"/>
      <c r="FY96" s="13"/>
      <c r="FZ96" s="13"/>
      <c r="GA96" s="13"/>
      <c r="GB96" s="13"/>
      <c r="GC96" s="13"/>
      <c r="GD96" s="13"/>
      <c r="GE96" s="13"/>
      <c r="GF96" s="13"/>
      <c r="GG96" s="13"/>
      <c r="GH96" s="13"/>
      <c r="GI96" s="13"/>
      <c r="GJ96" s="13"/>
      <c r="GK96" s="13"/>
      <c r="GL96" s="13"/>
      <c r="GM96" s="13"/>
      <c r="GN96" s="13"/>
      <c r="GO96" s="13"/>
      <c r="GP96" s="13"/>
      <c r="GQ96" s="13"/>
      <c r="GR96" s="13"/>
      <c r="GS96" s="13"/>
      <c r="GT96" s="13"/>
      <c r="GU96" s="13"/>
      <c r="GV96" s="13"/>
      <c r="GW96" s="13"/>
    </row>
    <row r="97" spans="1:205" x14ac:dyDescent="0.2">
      <c r="A97"/>
      <c r="B97" s="42"/>
      <c r="C97" s="42"/>
      <c r="D97"/>
      <c r="E97"/>
      <c r="F97"/>
      <c r="G97" s="40"/>
      <c r="H97" s="39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B97"/>
      <c r="AC97"/>
      <c r="AD97"/>
      <c r="AE97"/>
      <c r="AF97"/>
      <c r="AI97"/>
      <c r="AJ97"/>
      <c r="BD97"/>
      <c r="BE97"/>
      <c r="BH97"/>
      <c r="BI97"/>
      <c r="BO97"/>
      <c r="BP97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  <c r="EM97" s="13"/>
      <c r="EN97" s="13"/>
      <c r="EO97" s="13"/>
      <c r="EP97" s="13"/>
      <c r="EQ97" s="13"/>
      <c r="ER97" s="13"/>
      <c r="ES97" s="13"/>
      <c r="ET97" s="13"/>
      <c r="EU97" s="13"/>
      <c r="EV97" s="13"/>
      <c r="EW97" s="13"/>
      <c r="EX97" s="13"/>
      <c r="EY97" s="13"/>
      <c r="EZ97" s="13"/>
      <c r="FA97" s="13"/>
      <c r="FB97" s="13"/>
      <c r="FC97" s="13"/>
      <c r="FD97" s="13"/>
      <c r="FE97" s="13"/>
      <c r="FF97" s="13"/>
      <c r="FG97" s="13"/>
      <c r="FH97" s="13"/>
      <c r="FI97" s="13"/>
      <c r="FJ97" s="13"/>
      <c r="FK97" s="13"/>
      <c r="FL97" s="13"/>
      <c r="FM97" s="13"/>
      <c r="FN97" s="13"/>
      <c r="FO97" s="13"/>
      <c r="FP97" s="13"/>
      <c r="FQ97" s="13"/>
      <c r="FR97" s="13"/>
      <c r="FS97" s="13"/>
      <c r="FT97" s="13"/>
      <c r="FU97" s="13"/>
      <c r="FV97" s="13"/>
      <c r="FW97" s="13"/>
      <c r="FX97" s="13"/>
      <c r="FY97" s="13"/>
      <c r="FZ97" s="13"/>
      <c r="GA97" s="13"/>
      <c r="GB97" s="13"/>
      <c r="GC97" s="13"/>
      <c r="GD97" s="13"/>
      <c r="GE97" s="13"/>
      <c r="GF97" s="13"/>
      <c r="GG97" s="13"/>
      <c r="GH97" s="13"/>
      <c r="GI97" s="13"/>
      <c r="GJ97" s="13"/>
      <c r="GK97" s="13"/>
      <c r="GL97" s="13"/>
      <c r="GM97" s="13"/>
      <c r="GN97" s="13"/>
      <c r="GO97" s="13"/>
      <c r="GP97" s="13"/>
      <c r="GQ97" s="13"/>
      <c r="GR97" s="13"/>
      <c r="GS97" s="13"/>
      <c r="GT97" s="13"/>
      <c r="GU97" s="13"/>
      <c r="GV97" s="13"/>
      <c r="GW97" s="13"/>
    </row>
    <row r="98" spans="1:205" x14ac:dyDescent="0.2">
      <c r="A98"/>
      <c r="B98" s="42"/>
      <c r="C98" s="42"/>
      <c r="D98"/>
      <c r="E98"/>
      <c r="F98"/>
      <c r="G98" s="40"/>
      <c r="H98" s="39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B98"/>
      <c r="AC98"/>
      <c r="AD98"/>
      <c r="AE98"/>
      <c r="AF98"/>
      <c r="AI98"/>
      <c r="AJ98"/>
      <c r="BD98"/>
      <c r="BE98"/>
      <c r="BH98"/>
      <c r="BI98"/>
      <c r="BO98"/>
      <c r="BP98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3"/>
      <c r="EY98" s="13"/>
      <c r="EZ98" s="13"/>
      <c r="FA98" s="13"/>
      <c r="FB98" s="13"/>
      <c r="FC98" s="13"/>
      <c r="FD98" s="13"/>
      <c r="FE98" s="13"/>
      <c r="FF98" s="13"/>
      <c r="FG98" s="13"/>
      <c r="FH98" s="13"/>
      <c r="FI98" s="13"/>
      <c r="FJ98" s="13"/>
      <c r="FK98" s="13"/>
      <c r="FL98" s="13"/>
      <c r="FM98" s="13"/>
      <c r="FN98" s="13"/>
      <c r="FO98" s="13"/>
      <c r="FP98" s="13"/>
      <c r="FQ98" s="13"/>
      <c r="FR98" s="13"/>
      <c r="FS98" s="13"/>
      <c r="FT98" s="13"/>
      <c r="FU98" s="13"/>
      <c r="FV98" s="13"/>
      <c r="FW98" s="13"/>
      <c r="FX98" s="13"/>
      <c r="FY98" s="13"/>
      <c r="FZ98" s="13"/>
      <c r="GA98" s="13"/>
      <c r="GB98" s="13"/>
      <c r="GC98" s="13"/>
      <c r="GD98" s="13"/>
      <c r="GE98" s="13"/>
      <c r="GF98" s="13"/>
      <c r="GG98" s="13"/>
      <c r="GH98" s="13"/>
      <c r="GI98" s="13"/>
      <c r="GJ98" s="13"/>
      <c r="GK98" s="13"/>
      <c r="GL98" s="13"/>
      <c r="GM98" s="13"/>
      <c r="GN98" s="13"/>
      <c r="GO98" s="13"/>
      <c r="GP98" s="13"/>
      <c r="GQ98" s="13"/>
      <c r="GR98" s="13"/>
      <c r="GS98" s="13"/>
      <c r="GT98" s="13"/>
      <c r="GU98" s="13"/>
      <c r="GV98" s="13"/>
      <c r="GW98" s="13"/>
    </row>
    <row r="99" spans="1:205" x14ac:dyDescent="0.2">
      <c r="A99"/>
      <c r="B99" s="42"/>
      <c r="C99" s="42"/>
      <c r="D99"/>
      <c r="E99"/>
      <c r="F99"/>
      <c r="G99" s="40"/>
      <c r="H99" s="3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B99"/>
      <c r="AC99"/>
      <c r="AD99"/>
      <c r="AE99"/>
      <c r="AF99"/>
      <c r="AI99"/>
      <c r="AJ99"/>
      <c r="BD99"/>
      <c r="BE99"/>
      <c r="BH99"/>
      <c r="BI99"/>
      <c r="BO99"/>
      <c r="BP99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13"/>
      <c r="EY99" s="13"/>
      <c r="EZ99" s="13"/>
      <c r="FA99" s="13"/>
      <c r="FB99" s="13"/>
      <c r="FC99" s="13"/>
      <c r="FD99" s="13"/>
      <c r="FE99" s="13"/>
      <c r="FF99" s="13"/>
      <c r="FG99" s="13"/>
      <c r="FH99" s="13"/>
      <c r="FI99" s="13"/>
      <c r="FJ99" s="13"/>
      <c r="FK99" s="13"/>
      <c r="FL99" s="13"/>
      <c r="FM99" s="13"/>
      <c r="FN99" s="13"/>
      <c r="FO99" s="13"/>
      <c r="FP99" s="13"/>
      <c r="FQ99" s="13"/>
      <c r="FR99" s="13"/>
      <c r="FS99" s="13"/>
      <c r="FT99" s="13"/>
      <c r="FU99" s="13"/>
      <c r="FV99" s="13"/>
      <c r="FW99" s="13"/>
      <c r="FX99" s="13"/>
      <c r="FY99" s="13"/>
      <c r="FZ99" s="13"/>
      <c r="GA99" s="13"/>
      <c r="GB99" s="13"/>
      <c r="GC99" s="13"/>
      <c r="GD99" s="13"/>
      <c r="GE99" s="13"/>
      <c r="GF99" s="13"/>
      <c r="GG99" s="13"/>
      <c r="GH99" s="13"/>
      <c r="GI99" s="13"/>
      <c r="GJ99" s="13"/>
      <c r="GK99" s="13"/>
      <c r="GL99" s="13"/>
      <c r="GM99" s="13"/>
      <c r="GN99" s="13"/>
      <c r="GO99" s="13"/>
      <c r="GP99" s="13"/>
      <c r="GQ99" s="13"/>
      <c r="GR99" s="13"/>
      <c r="GS99" s="13"/>
      <c r="GT99" s="13"/>
      <c r="GU99" s="13"/>
      <c r="GV99" s="13"/>
      <c r="GW99" s="13"/>
    </row>
    <row r="100" spans="1:205" x14ac:dyDescent="0.2">
      <c r="A100"/>
      <c r="B100" s="42"/>
      <c r="C100" s="42"/>
      <c r="D100"/>
      <c r="E100"/>
      <c r="F100"/>
      <c r="G100" s="40"/>
      <c r="H100" s="39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B100"/>
      <c r="AC100"/>
      <c r="AD100"/>
      <c r="AE100"/>
      <c r="AF100"/>
      <c r="AI100"/>
      <c r="AJ100"/>
      <c r="BD100"/>
      <c r="BE100"/>
      <c r="BH100"/>
      <c r="BI100"/>
      <c r="BO100"/>
      <c r="BP100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  <c r="ET100" s="13"/>
      <c r="EU100" s="13"/>
      <c r="EV100" s="13"/>
      <c r="EW100" s="13"/>
      <c r="EX100" s="13"/>
      <c r="EY100" s="13"/>
      <c r="EZ100" s="13"/>
      <c r="FA100" s="13"/>
      <c r="FB100" s="13"/>
      <c r="FC100" s="13"/>
      <c r="FD100" s="13"/>
      <c r="FE100" s="13"/>
      <c r="FF100" s="13"/>
      <c r="FG100" s="13"/>
      <c r="FH100" s="13"/>
      <c r="FI100" s="13"/>
      <c r="FJ100" s="13"/>
      <c r="FK100" s="13"/>
      <c r="FL100" s="13"/>
      <c r="FM100" s="13"/>
      <c r="FN100" s="13"/>
      <c r="FO100" s="13"/>
      <c r="FP100" s="13"/>
      <c r="FQ100" s="13"/>
      <c r="FR100" s="13"/>
      <c r="FS100" s="13"/>
      <c r="FT100" s="13"/>
      <c r="FU100" s="13"/>
      <c r="FV100" s="13"/>
      <c r="FW100" s="13"/>
      <c r="FX100" s="13"/>
      <c r="FY100" s="13"/>
      <c r="FZ100" s="13"/>
      <c r="GA100" s="13"/>
      <c r="GB100" s="13"/>
      <c r="GC100" s="13"/>
      <c r="GD100" s="13"/>
      <c r="GE100" s="13"/>
      <c r="GF100" s="13"/>
      <c r="GG100" s="13"/>
      <c r="GH100" s="13"/>
      <c r="GI100" s="13"/>
      <c r="GJ100" s="13"/>
      <c r="GK100" s="13"/>
      <c r="GL100" s="13"/>
      <c r="GM100" s="13"/>
      <c r="GN100" s="13"/>
      <c r="GO100" s="13"/>
      <c r="GP100" s="13"/>
      <c r="GQ100" s="13"/>
      <c r="GR100" s="13"/>
      <c r="GS100" s="13"/>
      <c r="GT100" s="13"/>
      <c r="GU100" s="13"/>
      <c r="GV100" s="13"/>
      <c r="GW100" s="13"/>
    </row>
    <row r="101" spans="1:205" x14ac:dyDescent="0.2">
      <c r="A101"/>
      <c r="B101" s="42"/>
      <c r="C101" s="42"/>
      <c r="D101"/>
      <c r="E101"/>
      <c r="F101"/>
      <c r="G101" s="40"/>
      <c r="H101" s="39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I101"/>
      <c r="AJ101"/>
      <c r="BD101"/>
      <c r="BE101"/>
      <c r="BH101"/>
      <c r="BI101"/>
      <c r="BO101"/>
      <c r="BP101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  <c r="EX101" s="13"/>
      <c r="EY101" s="13"/>
      <c r="EZ101" s="13"/>
      <c r="FA101" s="13"/>
      <c r="FB101" s="13"/>
      <c r="FC101" s="13"/>
      <c r="FD101" s="13"/>
      <c r="FE101" s="13"/>
      <c r="FF101" s="13"/>
      <c r="FG101" s="13"/>
      <c r="FH101" s="13"/>
      <c r="FI101" s="13"/>
      <c r="FJ101" s="13"/>
      <c r="FK101" s="13"/>
      <c r="FL101" s="13"/>
      <c r="FM101" s="13"/>
      <c r="FN101" s="13"/>
      <c r="FO101" s="13"/>
      <c r="FP101" s="13"/>
      <c r="FQ101" s="13"/>
      <c r="FR101" s="13"/>
      <c r="FS101" s="13"/>
      <c r="FT101" s="13"/>
      <c r="FU101" s="13"/>
      <c r="FV101" s="13"/>
      <c r="FW101" s="13"/>
      <c r="FX101" s="13"/>
      <c r="FY101" s="13"/>
      <c r="FZ101" s="13"/>
      <c r="GA101" s="13"/>
      <c r="GB101" s="13"/>
      <c r="GC101" s="13"/>
      <c r="GD101" s="13"/>
      <c r="GE101" s="13"/>
      <c r="GF101" s="13"/>
      <c r="GG101" s="13"/>
      <c r="GH101" s="13"/>
      <c r="GI101" s="13"/>
      <c r="GJ101" s="13"/>
      <c r="GK101" s="13"/>
      <c r="GL101" s="13"/>
      <c r="GM101" s="13"/>
      <c r="GN101" s="13"/>
      <c r="GO101" s="13"/>
      <c r="GP101" s="13"/>
      <c r="GQ101" s="13"/>
      <c r="GR101" s="13"/>
      <c r="GS101" s="13"/>
      <c r="GT101" s="13"/>
      <c r="GU101" s="13"/>
      <c r="GV101" s="13"/>
      <c r="GW101" s="13"/>
    </row>
    <row r="102" spans="1:205" x14ac:dyDescent="0.2">
      <c r="A102"/>
      <c r="B102" s="42"/>
      <c r="C102" s="42"/>
      <c r="D102"/>
      <c r="E102"/>
      <c r="F102"/>
      <c r="G102" s="40"/>
      <c r="H102" s="39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I102"/>
      <c r="AJ102"/>
      <c r="BD102"/>
      <c r="BE102"/>
      <c r="BH102"/>
      <c r="BI102"/>
      <c r="BO102"/>
      <c r="BP102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  <c r="EX102" s="13"/>
      <c r="EY102" s="13"/>
      <c r="EZ102" s="13"/>
      <c r="FA102" s="13"/>
      <c r="FB102" s="13"/>
      <c r="FC102" s="13"/>
      <c r="FD102" s="13"/>
      <c r="FE102" s="13"/>
      <c r="FF102" s="13"/>
      <c r="FG102" s="13"/>
      <c r="FH102" s="13"/>
      <c r="FI102" s="13"/>
      <c r="FJ102" s="13"/>
      <c r="FK102" s="13"/>
      <c r="FL102" s="13"/>
      <c r="FM102" s="13"/>
      <c r="FN102" s="13"/>
      <c r="FO102" s="13"/>
      <c r="FP102" s="13"/>
      <c r="FQ102" s="13"/>
      <c r="FR102" s="13"/>
      <c r="FS102" s="13"/>
      <c r="FT102" s="13"/>
      <c r="FU102" s="13"/>
      <c r="FV102" s="13"/>
      <c r="FW102" s="13"/>
      <c r="FX102" s="13"/>
      <c r="FY102" s="13"/>
      <c r="FZ102" s="13"/>
      <c r="GA102" s="13"/>
      <c r="GB102" s="13"/>
      <c r="GC102" s="13"/>
      <c r="GD102" s="13"/>
      <c r="GE102" s="13"/>
      <c r="GF102" s="13"/>
      <c r="GG102" s="13"/>
      <c r="GH102" s="13"/>
      <c r="GI102" s="13"/>
      <c r="GJ102" s="13"/>
      <c r="GK102" s="13"/>
      <c r="GL102" s="13"/>
      <c r="GM102" s="13"/>
      <c r="GN102" s="13"/>
      <c r="GO102" s="13"/>
      <c r="GP102" s="13"/>
      <c r="GQ102" s="13"/>
      <c r="GR102" s="13"/>
      <c r="GS102" s="13"/>
      <c r="GT102" s="13"/>
      <c r="GU102" s="13"/>
      <c r="GV102" s="13"/>
      <c r="GW102" s="13"/>
    </row>
    <row r="103" spans="1:205" x14ac:dyDescent="0.2">
      <c r="A103"/>
      <c r="B103" s="42"/>
      <c r="C103" s="42"/>
      <c r="D103"/>
      <c r="E103"/>
      <c r="F103"/>
      <c r="G103" s="40"/>
      <c r="H103" s="39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I103"/>
      <c r="AJ103"/>
      <c r="BD103"/>
      <c r="BE103"/>
      <c r="BH103"/>
      <c r="BI103"/>
      <c r="BO103"/>
      <c r="BP10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  <c r="EU103" s="13"/>
      <c r="EV103" s="13"/>
      <c r="EW103" s="13"/>
      <c r="EX103" s="13"/>
      <c r="EY103" s="13"/>
      <c r="EZ103" s="13"/>
      <c r="FA103" s="13"/>
      <c r="FB103" s="13"/>
      <c r="FC103" s="13"/>
      <c r="FD103" s="13"/>
      <c r="FE103" s="13"/>
      <c r="FF103" s="13"/>
      <c r="FG103" s="13"/>
      <c r="FH103" s="13"/>
      <c r="FI103" s="13"/>
      <c r="FJ103" s="13"/>
      <c r="FK103" s="13"/>
      <c r="FL103" s="13"/>
      <c r="FM103" s="13"/>
      <c r="FN103" s="13"/>
      <c r="FO103" s="13"/>
      <c r="FP103" s="13"/>
      <c r="FQ103" s="13"/>
      <c r="FR103" s="13"/>
      <c r="FS103" s="13"/>
      <c r="FT103" s="13"/>
      <c r="FU103" s="13"/>
      <c r="FV103" s="13"/>
      <c r="FW103" s="13"/>
      <c r="FX103" s="13"/>
      <c r="FY103" s="13"/>
      <c r="FZ103" s="13"/>
      <c r="GA103" s="13"/>
      <c r="GB103" s="13"/>
      <c r="GC103" s="13"/>
      <c r="GD103" s="13"/>
      <c r="GE103" s="13"/>
      <c r="GF103" s="13"/>
      <c r="GG103" s="13"/>
      <c r="GH103" s="13"/>
      <c r="GI103" s="13"/>
      <c r="GJ103" s="13"/>
      <c r="GK103" s="13"/>
      <c r="GL103" s="13"/>
      <c r="GM103" s="13"/>
      <c r="GN103" s="13"/>
      <c r="GO103" s="13"/>
      <c r="GP103" s="13"/>
      <c r="GQ103" s="13"/>
      <c r="GR103" s="13"/>
      <c r="GS103" s="13"/>
      <c r="GT103" s="13"/>
      <c r="GU103" s="13"/>
      <c r="GV103" s="13"/>
      <c r="GW103" s="13"/>
    </row>
    <row r="104" spans="1:205" x14ac:dyDescent="0.2">
      <c r="A104"/>
      <c r="B104" s="42"/>
      <c r="C104" s="42"/>
      <c r="D104"/>
      <c r="E104"/>
      <c r="F104"/>
      <c r="G104" s="40"/>
      <c r="H104" s="39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I104"/>
      <c r="AJ104"/>
      <c r="BD104"/>
      <c r="BE104"/>
      <c r="BH104"/>
      <c r="BI104"/>
      <c r="BO104"/>
      <c r="BP104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  <c r="EU104" s="13"/>
      <c r="EV104" s="13"/>
      <c r="EW104" s="13"/>
      <c r="EX104" s="13"/>
      <c r="EY104" s="13"/>
      <c r="EZ104" s="13"/>
      <c r="FA104" s="13"/>
      <c r="FB104" s="13"/>
      <c r="FC104" s="13"/>
      <c r="FD104" s="13"/>
      <c r="FE104" s="13"/>
      <c r="FF104" s="13"/>
      <c r="FG104" s="13"/>
      <c r="FH104" s="13"/>
      <c r="FI104" s="13"/>
      <c r="FJ104" s="13"/>
      <c r="FK104" s="13"/>
      <c r="FL104" s="13"/>
      <c r="FM104" s="13"/>
      <c r="FN104" s="13"/>
      <c r="FO104" s="13"/>
      <c r="FP104" s="13"/>
      <c r="FQ104" s="13"/>
      <c r="FR104" s="13"/>
      <c r="FS104" s="13"/>
      <c r="FT104" s="13"/>
      <c r="FU104" s="13"/>
      <c r="FV104" s="13"/>
      <c r="FW104" s="13"/>
      <c r="FX104" s="13"/>
      <c r="FY104" s="13"/>
      <c r="FZ104" s="13"/>
      <c r="GA104" s="13"/>
      <c r="GB104" s="13"/>
      <c r="GC104" s="13"/>
      <c r="GD104" s="13"/>
      <c r="GE104" s="13"/>
      <c r="GF104" s="13"/>
      <c r="GG104" s="13"/>
      <c r="GH104" s="13"/>
      <c r="GI104" s="13"/>
      <c r="GJ104" s="13"/>
      <c r="GK104" s="13"/>
      <c r="GL104" s="13"/>
      <c r="GM104" s="13"/>
      <c r="GN104" s="13"/>
      <c r="GO104" s="13"/>
      <c r="GP104" s="13"/>
      <c r="GQ104" s="13"/>
      <c r="GR104" s="13"/>
      <c r="GS104" s="13"/>
      <c r="GT104" s="13"/>
      <c r="GU104" s="13"/>
      <c r="GV104" s="13"/>
      <c r="GW104" s="13"/>
    </row>
    <row r="105" spans="1:205" x14ac:dyDescent="0.2">
      <c r="A105"/>
      <c r="B105" s="42"/>
      <c r="C105" s="42"/>
      <c r="D105"/>
      <c r="E105"/>
      <c r="F105"/>
      <c r="G105" s="40"/>
      <c r="H105" s="39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I105"/>
      <c r="AJ105"/>
      <c r="BD105"/>
      <c r="BE105"/>
      <c r="BH105"/>
      <c r="BI105"/>
      <c r="BO105"/>
      <c r="BP105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  <c r="ES105" s="13"/>
      <c r="ET105" s="13"/>
      <c r="EU105" s="13"/>
      <c r="EV105" s="13"/>
      <c r="EW105" s="13"/>
      <c r="EX105" s="13"/>
      <c r="EY105" s="13"/>
      <c r="EZ105" s="13"/>
      <c r="FA105" s="13"/>
      <c r="FB105" s="13"/>
      <c r="FC105" s="13"/>
      <c r="FD105" s="13"/>
      <c r="FE105" s="13"/>
      <c r="FF105" s="13"/>
      <c r="FG105" s="13"/>
      <c r="FH105" s="13"/>
      <c r="FI105" s="13"/>
      <c r="FJ105" s="13"/>
      <c r="FK105" s="13"/>
      <c r="FL105" s="13"/>
      <c r="FM105" s="13"/>
      <c r="FN105" s="13"/>
      <c r="FO105" s="13"/>
      <c r="FP105" s="13"/>
      <c r="FQ105" s="13"/>
      <c r="FR105" s="13"/>
      <c r="FS105" s="13"/>
      <c r="FT105" s="13"/>
      <c r="FU105" s="13"/>
      <c r="FV105" s="13"/>
      <c r="FW105" s="13"/>
      <c r="FX105" s="13"/>
      <c r="FY105" s="13"/>
      <c r="FZ105" s="13"/>
      <c r="GA105" s="13"/>
      <c r="GB105" s="13"/>
      <c r="GC105" s="13"/>
      <c r="GD105" s="13"/>
      <c r="GE105" s="13"/>
      <c r="GF105" s="13"/>
      <c r="GG105" s="13"/>
      <c r="GH105" s="13"/>
      <c r="GI105" s="13"/>
      <c r="GJ105" s="13"/>
      <c r="GK105" s="13"/>
      <c r="GL105" s="13"/>
      <c r="GM105" s="13"/>
      <c r="GN105" s="13"/>
      <c r="GO105" s="13"/>
      <c r="GP105" s="13"/>
      <c r="GQ105" s="13"/>
      <c r="GR105" s="13"/>
      <c r="GS105" s="13"/>
      <c r="GT105" s="13"/>
      <c r="GU105" s="13"/>
      <c r="GV105" s="13"/>
      <c r="GW105" s="13"/>
    </row>
    <row r="106" spans="1:205" x14ac:dyDescent="0.2">
      <c r="A106"/>
      <c r="B106" s="42"/>
      <c r="C106" s="42"/>
      <c r="D106"/>
      <c r="E106"/>
      <c r="F106"/>
      <c r="G106" s="40"/>
      <c r="H106" s="39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I106"/>
      <c r="AJ106"/>
      <c r="BD106"/>
      <c r="BE106"/>
      <c r="BH106"/>
      <c r="BI106"/>
      <c r="BO106"/>
      <c r="BP106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  <c r="ES106" s="13"/>
      <c r="ET106" s="13"/>
      <c r="EU106" s="13"/>
      <c r="EV106" s="13"/>
      <c r="EW106" s="13"/>
      <c r="EX106" s="13"/>
      <c r="EY106" s="13"/>
      <c r="EZ106" s="13"/>
      <c r="FA106" s="13"/>
      <c r="FB106" s="13"/>
      <c r="FC106" s="13"/>
      <c r="FD106" s="13"/>
      <c r="FE106" s="13"/>
      <c r="FF106" s="13"/>
      <c r="FG106" s="13"/>
      <c r="FH106" s="13"/>
      <c r="FI106" s="13"/>
      <c r="FJ106" s="13"/>
      <c r="FK106" s="13"/>
      <c r="FL106" s="13"/>
      <c r="FM106" s="13"/>
      <c r="FN106" s="13"/>
      <c r="FO106" s="13"/>
      <c r="FP106" s="13"/>
      <c r="FQ106" s="13"/>
      <c r="FR106" s="13"/>
      <c r="FS106" s="13"/>
      <c r="FT106" s="13"/>
      <c r="FU106" s="13"/>
      <c r="FV106" s="13"/>
      <c r="FW106" s="13"/>
      <c r="FX106" s="13"/>
      <c r="FY106" s="13"/>
      <c r="FZ106" s="13"/>
      <c r="GA106" s="13"/>
      <c r="GB106" s="13"/>
      <c r="GC106" s="13"/>
      <c r="GD106" s="13"/>
      <c r="GE106" s="13"/>
      <c r="GF106" s="13"/>
      <c r="GG106" s="13"/>
      <c r="GH106" s="13"/>
      <c r="GI106" s="13"/>
      <c r="GJ106" s="13"/>
      <c r="GK106" s="13"/>
      <c r="GL106" s="13"/>
      <c r="GM106" s="13"/>
      <c r="GN106" s="13"/>
      <c r="GO106" s="13"/>
      <c r="GP106" s="13"/>
      <c r="GQ106" s="13"/>
      <c r="GR106" s="13"/>
      <c r="GS106" s="13"/>
      <c r="GT106" s="13"/>
      <c r="GU106" s="13"/>
      <c r="GV106" s="13"/>
      <c r="GW106" s="13"/>
    </row>
    <row r="107" spans="1:205" x14ac:dyDescent="0.2">
      <c r="A107"/>
      <c r="B107" s="42"/>
      <c r="C107" s="42"/>
      <c r="D107"/>
      <c r="E107"/>
      <c r="F107"/>
      <c r="G107" s="40"/>
      <c r="H107" s="39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I107"/>
      <c r="AJ107"/>
      <c r="BD107"/>
      <c r="BE107"/>
      <c r="BH107"/>
      <c r="BI107"/>
      <c r="BO107"/>
      <c r="BP107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  <c r="ES107" s="13"/>
      <c r="ET107" s="13"/>
      <c r="EU107" s="13"/>
      <c r="EV107" s="13"/>
      <c r="EW107" s="13"/>
      <c r="EX107" s="13"/>
      <c r="EY107" s="13"/>
      <c r="EZ107" s="13"/>
      <c r="FA107" s="13"/>
      <c r="FB107" s="13"/>
      <c r="FC107" s="13"/>
      <c r="FD107" s="13"/>
      <c r="FE107" s="13"/>
      <c r="FF107" s="13"/>
      <c r="FG107" s="13"/>
      <c r="FH107" s="13"/>
      <c r="FI107" s="13"/>
      <c r="FJ107" s="13"/>
      <c r="FK107" s="13"/>
      <c r="FL107" s="13"/>
      <c r="FM107" s="13"/>
      <c r="FN107" s="13"/>
      <c r="FO107" s="13"/>
      <c r="FP107" s="13"/>
      <c r="FQ107" s="13"/>
      <c r="FR107" s="13"/>
      <c r="FS107" s="13"/>
      <c r="FT107" s="13"/>
      <c r="FU107" s="13"/>
      <c r="FV107" s="13"/>
      <c r="FW107" s="13"/>
      <c r="FX107" s="13"/>
      <c r="FY107" s="13"/>
      <c r="FZ107" s="13"/>
      <c r="GA107" s="13"/>
      <c r="GB107" s="13"/>
      <c r="GC107" s="13"/>
      <c r="GD107" s="13"/>
      <c r="GE107" s="13"/>
      <c r="GF107" s="13"/>
      <c r="GG107" s="13"/>
      <c r="GH107" s="13"/>
      <c r="GI107" s="13"/>
      <c r="GJ107" s="13"/>
      <c r="GK107" s="13"/>
      <c r="GL107" s="13"/>
      <c r="GM107" s="13"/>
      <c r="GN107" s="13"/>
      <c r="GO107" s="13"/>
      <c r="GP107" s="13"/>
      <c r="GQ107" s="13"/>
      <c r="GR107" s="13"/>
      <c r="GS107" s="13"/>
      <c r="GT107" s="13"/>
      <c r="GU107" s="13"/>
      <c r="GV107" s="13"/>
      <c r="GW107" s="13"/>
    </row>
    <row r="108" spans="1:205" x14ac:dyDescent="0.2">
      <c r="A108"/>
      <c r="B108" s="42"/>
      <c r="C108" s="42"/>
      <c r="D108"/>
      <c r="E108"/>
      <c r="F108"/>
      <c r="G108" s="40"/>
      <c r="H108" s="39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I108"/>
      <c r="AJ108"/>
      <c r="BD108"/>
      <c r="BE108"/>
      <c r="BH108"/>
      <c r="BI108"/>
      <c r="BO108"/>
      <c r="BP108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  <c r="ES108" s="13"/>
      <c r="ET108" s="13"/>
      <c r="EU108" s="13"/>
      <c r="EV108" s="13"/>
      <c r="EW108" s="13"/>
      <c r="EX108" s="13"/>
      <c r="EY108" s="13"/>
      <c r="EZ108" s="13"/>
      <c r="FA108" s="13"/>
      <c r="FB108" s="13"/>
      <c r="FC108" s="13"/>
      <c r="FD108" s="13"/>
      <c r="FE108" s="13"/>
      <c r="FF108" s="13"/>
      <c r="FG108" s="13"/>
      <c r="FH108" s="13"/>
      <c r="FI108" s="13"/>
      <c r="FJ108" s="13"/>
      <c r="FK108" s="13"/>
      <c r="FL108" s="13"/>
      <c r="FM108" s="13"/>
      <c r="FN108" s="13"/>
      <c r="FO108" s="13"/>
      <c r="FP108" s="13"/>
      <c r="FQ108" s="13"/>
      <c r="FR108" s="13"/>
      <c r="FS108" s="13"/>
      <c r="FT108" s="13"/>
      <c r="FU108" s="13"/>
      <c r="FV108" s="13"/>
      <c r="FW108" s="13"/>
      <c r="FX108" s="13"/>
      <c r="FY108" s="13"/>
      <c r="FZ108" s="13"/>
      <c r="GA108" s="13"/>
      <c r="GB108" s="13"/>
      <c r="GC108" s="13"/>
      <c r="GD108" s="13"/>
      <c r="GE108" s="13"/>
      <c r="GF108" s="13"/>
      <c r="GG108" s="13"/>
      <c r="GH108" s="13"/>
      <c r="GI108" s="13"/>
      <c r="GJ108" s="13"/>
      <c r="GK108" s="13"/>
      <c r="GL108" s="13"/>
      <c r="GM108" s="13"/>
      <c r="GN108" s="13"/>
      <c r="GO108" s="13"/>
      <c r="GP108" s="13"/>
      <c r="GQ108" s="13"/>
      <c r="GR108" s="13"/>
      <c r="GS108" s="13"/>
      <c r="GT108" s="13"/>
      <c r="GU108" s="13"/>
      <c r="GV108" s="13"/>
      <c r="GW108" s="13"/>
    </row>
    <row r="109" spans="1:205" x14ac:dyDescent="0.2">
      <c r="A109"/>
      <c r="B109" s="42"/>
      <c r="C109" s="42"/>
      <c r="D109"/>
      <c r="E109"/>
      <c r="F109"/>
      <c r="G109" s="40"/>
      <c r="H109" s="3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I109"/>
      <c r="AJ109"/>
      <c r="BD109"/>
      <c r="BE109"/>
      <c r="BH109"/>
      <c r="BI109"/>
      <c r="BO109"/>
      <c r="BP109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  <c r="ES109" s="13"/>
      <c r="ET109" s="13"/>
      <c r="EU109" s="13"/>
      <c r="EV109" s="13"/>
      <c r="EW109" s="13"/>
      <c r="EX109" s="13"/>
      <c r="EY109" s="13"/>
      <c r="EZ109" s="13"/>
      <c r="FA109" s="13"/>
      <c r="FB109" s="13"/>
      <c r="FC109" s="13"/>
      <c r="FD109" s="13"/>
      <c r="FE109" s="13"/>
      <c r="FF109" s="13"/>
      <c r="FG109" s="13"/>
      <c r="FH109" s="13"/>
      <c r="FI109" s="13"/>
      <c r="FJ109" s="13"/>
      <c r="FK109" s="13"/>
      <c r="FL109" s="13"/>
      <c r="FM109" s="13"/>
      <c r="FN109" s="13"/>
      <c r="FO109" s="13"/>
      <c r="FP109" s="13"/>
      <c r="FQ109" s="13"/>
      <c r="FR109" s="13"/>
      <c r="FS109" s="13"/>
      <c r="FT109" s="13"/>
      <c r="FU109" s="13"/>
      <c r="FV109" s="13"/>
      <c r="FW109" s="13"/>
      <c r="FX109" s="13"/>
      <c r="FY109" s="13"/>
      <c r="FZ109" s="13"/>
      <c r="GA109" s="13"/>
      <c r="GB109" s="13"/>
      <c r="GC109" s="13"/>
      <c r="GD109" s="13"/>
      <c r="GE109" s="13"/>
      <c r="GF109" s="13"/>
      <c r="GG109" s="13"/>
      <c r="GH109" s="13"/>
      <c r="GI109" s="13"/>
      <c r="GJ109" s="13"/>
      <c r="GK109" s="13"/>
      <c r="GL109" s="13"/>
      <c r="GM109" s="13"/>
      <c r="GN109" s="13"/>
      <c r="GO109" s="13"/>
      <c r="GP109" s="13"/>
      <c r="GQ109" s="13"/>
      <c r="GR109" s="13"/>
      <c r="GS109" s="13"/>
      <c r="GT109" s="13"/>
      <c r="GU109" s="13"/>
      <c r="GV109" s="13"/>
      <c r="GW109" s="13"/>
    </row>
    <row r="110" spans="1:205" x14ac:dyDescent="0.2">
      <c r="A110"/>
      <c r="B110" s="42"/>
      <c r="C110" s="42"/>
      <c r="D110"/>
      <c r="E110"/>
      <c r="F110"/>
      <c r="G110" s="40"/>
      <c r="H110" s="39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I110"/>
      <c r="AJ110"/>
      <c r="BD110"/>
      <c r="BE110"/>
      <c r="BH110"/>
      <c r="BI110"/>
      <c r="BO110"/>
      <c r="BP110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  <c r="ES110" s="13"/>
      <c r="ET110" s="13"/>
      <c r="EU110" s="13"/>
      <c r="EV110" s="13"/>
      <c r="EW110" s="13"/>
      <c r="EX110" s="13"/>
      <c r="EY110" s="13"/>
      <c r="EZ110" s="13"/>
      <c r="FA110" s="13"/>
      <c r="FB110" s="13"/>
      <c r="FC110" s="13"/>
      <c r="FD110" s="13"/>
      <c r="FE110" s="13"/>
      <c r="FF110" s="13"/>
      <c r="FG110" s="13"/>
      <c r="FH110" s="13"/>
      <c r="FI110" s="13"/>
      <c r="FJ110" s="13"/>
      <c r="FK110" s="13"/>
      <c r="FL110" s="13"/>
      <c r="FM110" s="13"/>
      <c r="FN110" s="13"/>
      <c r="FO110" s="13"/>
      <c r="FP110" s="13"/>
      <c r="FQ110" s="13"/>
      <c r="FR110" s="13"/>
      <c r="FS110" s="13"/>
      <c r="FT110" s="13"/>
      <c r="FU110" s="13"/>
      <c r="FV110" s="13"/>
      <c r="FW110" s="13"/>
      <c r="FX110" s="13"/>
      <c r="FY110" s="13"/>
      <c r="FZ110" s="13"/>
      <c r="GA110" s="13"/>
      <c r="GB110" s="13"/>
      <c r="GC110" s="13"/>
      <c r="GD110" s="13"/>
      <c r="GE110" s="13"/>
      <c r="GF110" s="13"/>
      <c r="GG110" s="13"/>
      <c r="GH110" s="13"/>
      <c r="GI110" s="13"/>
      <c r="GJ110" s="13"/>
      <c r="GK110" s="13"/>
      <c r="GL110" s="13"/>
      <c r="GM110" s="13"/>
      <c r="GN110" s="13"/>
      <c r="GO110" s="13"/>
      <c r="GP110" s="13"/>
      <c r="GQ110" s="13"/>
      <c r="GR110" s="13"/>
      <c r="GS110" s="13"/>
      <c r="GT110" s="13"/>
      <c r="GU110" s="13"/>
      <c r="GV110" s="13"/>
      <c r="GW110" s="13"/>
    </row>
    <row r="111" spans="1:205" x14ac:dyDescent="0.2">
      <c r="A111"/>
      <c r="B111" s="42"/>
      <c r="C111" s="42"/>
      <c r="D111"/>
      <c r="E111"/>
      <c r="F111"/>
      <c r="G111" s="40"/>
      <c r="H111" s="39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I111"/>
      <c r="AJ111"/>
      <c r="BD111"/>
      <c r="BE111"/>
      <c r="BH111"/>
      <c r="BI111"/>
      <c r="BO111"/>
      <c r="BP111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  <c r="ES111" s="13"/>
      <c r="ET111" s="13"/>
      <c r="EU111" s="13"/>
      <c r="EV111" s="13"/>
      <c r="EW111" s="13"/>
      <c r="EX111" s="13"/>
      <c r="EY111" s="13"/>
      <c r="EZ111" s="13"/>
      <c r="FA111" s="13"/>
      <c r="FB111" s="13"/>
      <c r="FC111" s="13"/>
      <c r="FD111" s="13"/>
      <c r="FE111" s="13"/>
      <c r="FF111" s="13"/>
      <c r="FG111" s="13"/>
      <c r="FH111" s="13"/>
      <c r="FI111" s="13"/>
      <c r="FJ111" s="13"/>
      <c r="FK111" s="13"/>
      <c r="FL111" s="13"/>
      <c r="FM111" s="13"/>
      <c r="FN111" s="13"/>
      <c r="FO111" s="13"/>
      <c r="FP111" s="13"/>
      <c r="FQ111" s="13"/>
      <c r="FR111" s="13"/>
      <c r="FS111" s="13"/>
      <c r="FT111" s="13"/>
      <c r="FU111" s="13"/>
      <c r="FV111" s="13"/>
      <c r="FW111" s="13"/>
      <c r="FX111" s="13"/>
      <c r="FY111" s="13"/>
      <c r="FZ111" s="13"/>
      <c r="GA111" s="13"/>
      <c r="GB111" s="13"/>
      <c r="GC111" s="13"/>
      <c r="GD111" s="13"/>
      <c r="GE111" s="13"/>
      <c r="GF111" s="13"/>
      <c r="GG111" s="13"/>
      <c r="GH111" s="13"/>
      <c r="GI111" s="13"/>
      <c r="GJ111" s="13"/>
      <c r="GK111" s="13"/>
      <c r="GL111" s="13"/>
      <c r="GM111" s="13"/>
      <c r="GN111" s="13"/>
      <c r="GO111" s="13"/>
      <c r="GP111" s="13"/>
      <c r="GQ111" s="13"/>
      <c r="GR111" s="13"/>
      <c r="GS111" s="13"/>
      <c r="GT111" s="13"/>
      <c r="GU111" s="13"/>
      <c r="GV111" s="13"/>
      <c r="GW111" s="13"/>
    </row>
    <row r="112" spans="1:205" x14ac:dyDescent="0.2">
      <c r="A112"/>
      <c r="B112" s="42"/>
      <c r="C112" s="42"/>
      <c r="D112"/>
      <c r="E112"/>
      <c r="F112"/>
      <c r="G112" s="40"/>
      <c r="H112" s="39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I112"/>
      <c r="AJ112"/>
      <c r="BD112"/>
      <c r="BE112"/>
      <c r="BH112"/>
      <c r="BI112"/>
      <c r="BO112"/>
      <c r="BP112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  <c r="FG112" s="13"/>
      <c r="FH112" s="13"/>
      <c r="FI112" s="13"/>
      <c r="FJ112" s="13"/>
      <c r="FK112" s="13"/>
      <c r="FL112" s="13"/>
      <c r="FM112" s="13"/>
      <c r="FN112" s="13"/>
      <c r="FO112" s="13"/>
      <c r="FP112" s="13"/>
      <c r="FQ112" s="13"/>
      <c r="FR112" s="13"/>
      <c r="FS112" s="13"/>
      <c r="FT112" s="13"/>
      <c r="FU112" s="13"/>
      <c r="FV112" s="13"/>
      <c r="FW112" s="13"/>
      <c r="FX112" s="13"/>
      <c r="FY112" s="13"/>
      <c r="FZ112" s="13"/>
      <c r="GA112" s="13"/>
      <c r="GB112" s="13"/>
      <c r="GC112" s="13"/>
      <c r="GD112" s="13"/>
      <c r="GE112" s="13"/>
      <c r="GF112" s="13"/>
      <c r="GG112" s="13"/>
      <c r="GH112" s="13"/>
      <c r="GI112" s="13"/>
      <c r="GJ112" s="13"/>
      <c r="GK112" s="13"/>
      <c r="GL112" s="13"/>
      <c r="GM112" s="13"/>
      <c r="GN112" s="13"/>
      <c r="GO112" s="13"/>
      <c r="GP112" s="13"/>
      <c r="GQ112" s="13"/>
      <c r="GR112" s="13"/>
      <c r="GS112" s="13"/>
      <c r="GT112" s="13"/>
      <c r="GU112" s="13"/>
      <c r="GV112" s="13"/>
      <c r="GW112" s="13"/>
    </row>
    <row r="113" spans="1:205" x14ac:dyDescent="0.2">
      <c r="A113"/>
      <c r="B113" s="42"/>
      <c r="C113" s="42"/>
      <c r="D113"/>
      <c r="E113"/>
      <c r="F113"/>
      <c r="G113" s="40"/>
      <c r="H113" s="39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I113"/>
      <c r="AJ113"/>
      <c r="BD113"/>
      <c r="BE113"/>
      <c r="BH113"/>
      <c r="BI113"/>
      <c r="BO113"/>
      <c r="BP1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  <c r="ES113" s="13"/>
      <c r="ET113" s="13"/>
      <c r="EU113" s="13"/>
      <c r="EV113" s="13"/>
      <c r="EW113" s="13"/>
      <c r="EX113" s="13"/>
      <c r="EY113" s="13"/>
      <c r="EZ113" s="13"/>
      <c r="FA113" s="13"/>
      <c r="FB113" s="13"/>
      <c r="FC113" s="13"/>
      <c r="FD113" s="13"/>
      <c r="FE113" s="13"/>
      <c r="FF113" s="13"/>
      <c r="FG113" s="13"/>
      <c r="FH113" s="13"/>
      <c r="FI113" s="13"/>
      <c r="FJ113" s="13"/>
      <c r="FK113" s="13"/>
      <c r="FL113" s="13"/>
      <c r="FM113" s="13"/>
      <c r="FN113" s="13"/>
      <c r="FO113" s="13"/>
      <c r="FP113" s="13"/>
      <c r="FQ113" s="13"/>
      <c r="FR113" s="13"/>
      <c r="FS113" s="13"/>
      <c r="FT113" s="13"/>
      <c r="FU113" s="13"/>
      <c r="FV113" s="13"/>
      <c r="FW113" s="13"/>
      <c r="FX113" s="13"/>
      <c r="FY113" s="13"/>
      <c r="FZ113" s="13"/>
      <c r="GA113" s="13"/>
      <c r="GB113" s="13"/>
      <c r="GC113" s="13"/>
      <c r="GD113" s="13"/>
      <c r="GE113" s="13"/>
      <c r="GF113" s="13"/>
      <c r="GG113" s="13"/>
      <c r="GH113" s="13"/>
      <c r="GI113" s="13"/>
      <c r="GJ113" s="13"/>
      <c r="GK113" s="13"/>
      <c r="GL113" s="13"/>
      <c r="GM113" s="13"/>
      <c r="GN113" s="13"/>
      <c r="GO113" s="13"/>
      <c r="GP113" s="13"/>
      <c r="GQ113" s="13"/>
      <c r="GR113" s="13"/>
      <c r="GS113" s="13"/>
      <c r="GT113" s="13"/>
      <c r="GU113" s="13"/>
      <c r="GV113" s="13"/>
      <c r="GW113" s="13"/>
    </row>
    <row r="114" spans="1:205" x14ac:dyDescent="0.2">
      <c r="A114"/>
      <c r="B114" s="42"/>
      <c r="C114" s="42"/>
      <c r="D114"/>
      <c r="E114"/>
      <c r="F114"/>
      <c r="G114" s="40"/>
      <c r="H114" s="39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I114"/>
      <c r="AJ114"/>
      <c r="BD114"/>
      <c r="BE114"/>
      <c r="BH114"/>
      <c r="BI114"/>
      <c r="BO114"/>
      <c r="BP114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  <c r="ES114" s="13"/>
      <c r="ET114" s="13"/>
      <c r="EU114" s="13"/>
      <c r="EV114" s="13"/>
      <c r="EW114" s="13"/>
      <c r="EX114" s="13"/>
      <c r="EY114" s="13"/>
      <c r="EZ114" s="13"/>
      <c r="FA114" s="13"/>
      <c r="FB114" s="13"/>
      <c r="FC114" s="13"/>
      <c r="FD114" s="13"/>
      <c r="FE114" s="13"/>
      <c r="FF114" s="13"/>
      <c r="FG114" s="13"/>
      <c r="FH114" s="13"/>
      <c r="FI114" s="13"/>
      <c r="FJ114" s="13"/>
      <c r="FK114" s="13"/>
      <c r="FL114" s="13"/>
      <c r="FM114" s="13"/>
      <c r="FN114" s="13"/>
      <c r="FO114" s="13"/>
      <c r="FP114" s="13"/>
      <c r="FQ114" s="13"/>
      <c r="FR114" s="13"/>
      <c r="FS114" s="13"/>
      <c r="FT114" s="13"/>
      <c r="FU114" s="13"/>
      <c r="FV114" s="13"/>
      <c r="FW114" s="13"/>
      <c r="FX114" s="13"/>
      <c r="FY114" s="13"/>
      <c r="FZ114" s="13"/>
      <c r="GA114" s="13"/>
      <c r="GB114" s="13"/>
      <c r="GC114" s="13"/>
      <c r="GD114" s="13"/>
      <c r="GE114" s="13"/>
      <c r="GF114" s="13"/>
      <c r="GG114" s="13"/>
      <c r="GH114" s="13"/>
      <c r="GI114" s="13"/>
      <c r="GJ114" s="13"/>
      <c r="GK114" s="13"/>
      <c r="GL114" s="13"/>
      <c r="GM114" s="13"/>
      <c r="GN114" s="13"/>
      <c r="GO114" s="13"/>
      <c r="GP114" s="13"/>
      <c r="GQ114" s="13"/>
      <c r="GR114" s="13"/>
      <c r="GS114" s="13"/>
      <c r="GT114" s="13"/>
      <c r="GU114" s="13"/>
      <c r="GV114" s="13"/>
      <c r="GW114" s="13"/>
    </row>
    <row r="115" spans="1:205" x14ac:dyDescent="0.2">
      <c r="A115"/>
      <c r="B115" s="42"/>
      <c r="C115" s="42"/>
      <c r="D115"/>
      <c r="E115"/>
      <c r="F115"/>
      <c r="G115" s="40"/>
      <c r="H115" s="39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I115"/>
      <c r="AJ115"/>
      <c r="BD115"/>
      <c r="BE115"/>
      <c r="BH115"/>
      <c r="BI115"/>
      <c r="BO115"/>
      <c r="BP115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  <c r="ES115" s="13"/>
      <c r="ET115" s="13"/>
      <c r="EU115" s="13"/>
      <c r="EV115" s="13"/>
      <c r="EW115" s="13"/>
      <c r="EX115" s="13"/>
      <c r="EY115" s="13"/>
      <c r="EZ115" s="13"/>
      <c r="FA115" s="13"/>
      <c r="FB115" s="13"/>
      <c r="FC115" s="13"/>
      <c r="FD115" s="13"/>
      <c r="FE115" s="13"/>
      <c r="FF115" s="13"/>
      <c r="FG115" s="13"/>
      <c r="FH115" s="13"/>
      <c r="FI115" s="13"/>
      <c r="FJ115" s="13"/>
      <c r="FK115" s="13"/>
      <c r="FL115" s="13"/>
      <c r="FM115" s="13"/>
      <c r="FN115" s="13"/>
      <c r="FO115" s="13"/>
      <c r="FP115" s="13"/>
      <c r="FQ115" s="13"/>
      <c r="FR115" s="13"/>
      <c r="FS115" s="13"/>
      <c r="FT115" s="13"/>
      <c r="FU115" s="13"/>
      <c r="FV115" s="13"/>
      <c r="FW115" s="13"/>
      <c r="FX115" s="13"/>
      <c r="FY115" s="13"/>
      <c r="FZ115" s="13"/>
      <c r="GA115" s="13"/>
      <c r="GB115" s="13"/>
      <c r="GC115" s="13"/>
      <c r="GD115" s="13"/>
      <c r="GE115" s="13"/>
      <c r="GF115" s="13"/>
      <c r="GG115" s="13"/>
      <c r="GH115" s="13"/>
      <c r="GI115" s="13"/>
      <c r="GJ115" s="13"/>
      <c r="GK115" s="13"/>
      <c r="GL115" s="13"/>
      <c r="GM115" s="13"/>
      <c r="GN115" s="13"/>
      <c r="GO115" s="13"/>
      <c r="GP115" s="13"/>
      <c r="GQ115" s="13"/>
      <c r="GR115" s="13"/>
      <c r="GS115" s="13"/>
      <c r="GT115" s="13"/>
      <c r="GU115" s="13"/>
      <c r="GV115" s="13"/>
      <c r="GW115" s="13"/>
    </row>
    <row r="116" spans="1:205" x14ac:dyDescent="0.2">
      <c r="A116"/>
      <c r="B116" s="42"/>
      <c r="C116" s="42"/>
      <c r="D116"/>
      <c r="E116"/>
      <c r="F116"/>
      <c r="G116" s="40"/>
      <c r="H116" s="39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I116"/>
      <c r="AJ116"/>
      <c r="BD116"/>
      <c r="BE116"/>
      <c r="BH116"/>
      <c r="BI116"/>
      <c r="BO116"/>
      <c r="BP116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  <c r="ES116" s="13"/>
      <c r="ET116" s="13"/>
      <c r="EU116" s="13"/>
      <c r="EV116" s="13"/>
      <c r="EW116" s="13"/>
      <c r="EX116" s="13"/>
      <c r="EY116" s="13"/>
      <c r="EZ116" s="13"/>
      <c r="FA116" s="13"/>
      <c r="FB116" s="13"/>
      <c r="FC116" s="13"/>
      <c r="FD116" s="13"/>
      <c r="FE116" s="13"/>
      <c r="FF116" s="13"/>
      <c r="FG116" s="13"/>
      <c r="FH116" s="13"/>
      <c r="FI116" s="13"/>
      <c r="FJ116" s="13"/>
      <c r="FK116" s="13"/>
      <c r="FL116" s="13"/>
      <c r="FM116" s="13"/>
      <c r="FN116" s="13"/>
      <c r="FO116" s="13"/>
      <c r="FP116" s="13"/>
      <c r="FQ116" s="13"/>
      <c r="FR116" s="13"/>
      <c r="FS116" s="13"/>
      <c r="FT116" s="13"/>
      <c r="FU116" s="13"/>
      <c r="FV116" s="13"/>
      <c r="FW116" s="13"/>
      <c r="FX116" s="13"/>
      <c r="FY116" s="13"/>
      <c r="FZ116" s="13"/>
      <c r="GA116" s="13"/>
      <c r="GB116" s="13"/>
      <c r="GC116" s="13"/>
      <c r="GD116" s="13"/>
      <c r="GE116" s="13"/>
      <c r="GF116" s="13"/>
      <c r="GG116" s="13"/>
      <c r="GH116" s="13"/>
      <c r="GI116" s="13"/>
      <c r="GJ116" s="13"/>
      <c r="GK116" s="13"/>
      <c r="GL116" s="13"/>
      <c r="GM116" s="13"/>
      <c r="GN116" s="13"/>
      <c r="GO116" s="13"/>
      <c r="GP116" s="13"/>
      <c r="GQ116" s="13"/>
      <c r="GR116" s="13"/>
      <c r="GS116" s="13"/>
      <c r="GT116" s="13"/>
      <c r="GU116" s="13"/>
      <c r="GV116" s="13"/>
      <c r="GW116" s="13"/>
    </row>
    <row r="117" spans="1:205" x14ac:dyDescent="0.2">
      <c r="A117"/>
      <c r="B117" s="42"/>
      <c r="C117" s="42"/>
      <c r="D117"/>
      <c r="E117"/>
      <c r="F117"/>
      <c r="G117" s="40"/>
      <c r="H117" s="39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I117"/>
      <c r="AJ117"/>
      <c r="BD117"/>
      <c r="BE117"/>
      <c r="BH117"/>
      <c r="BI117"/>
      <c r="BO117"/>
      <c r="BP117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  <c r="ES117" s="13"/>
      <c r="ET117" s="13"/>
      <c r="EU117" s="13"/>
      <c r="EV117" s="13"/>
      <c r="EW117" s="13"/>
      <c r="EX117" s="13"/>
      <c r="EY117" s="13"/>
      <c r="EZ117" s="13"/>
      <c r="FA117" s="13"/>
      <c r="FB117" s="13"/>
      <c r="FC117" s="13"/>
      <c r="FD117" s="13"/>
      <c r="FE117" s="13"/>
      <c r="FF117" s="13"/>
      <c r="FG117" s="13"/>
      <c r="FH117" s="13"/>
      <c r="FI117" s="13"/>
      <c r="FJ117" s="13"/>
      <c r="FK117" s="13"/>
      <c r="FL117" s="13"/>
      <c r="FM117" s="13"/>
      <c r="FN117" s="13"/>
      <c r="FO117" s="13"/>
      <c r="FP117" s="13"/>
      <c r="FQ117" s="13"/>
      <c r="FR117" s="13"/>
      <c r="FS117" s="13"/>
      <c r="FT117" s="13"/>
      <c r="FU117" s="13"/>
      <c r="FV117" s="13"/>
      <c r="FW117" s="13"/>
      <c r="FX117" s="13"/>
      <c r="FY117" s="13"/>
      <c r="FZ117" s="13"/>
      <c r="GA117" s="13"/>
      <c r="GB117" s="13"/>
      <c r="GC117" s="13"/>
      <c r="GD117" s="13"/>
      <c r="GE117" s="13"/>
      <c r="GF117" s="13"/>
      <c r="GG117" s="13"/>
      <c r="GH117" s="13"/>
      <c r="GI117" s="13"/>
      <c r="GJ117" s="13"/>
      <c r="GK117" s="13"/>
      <c r="GL117" s="13"/>
      <c r="GM117" s="13"/>
      <c r="GN117" s="13"/>
      <c r="GO117" s="13"/>
      <c r="GP117" s="13"/>
      <c r="GQ117" s="13"/>
      <c r="GR117" s="13"/>
      <c r="GS117" s="13"/>
      <c r="GT117" s="13"/>
      <c r="GU117" s="13"/>
      <c r="GV117" s="13"/>
      <c r="GW117" s="13"/>
    </row>
    <row r="118" spans="1:205" x14ac:dyDescent="0.2">
      <c r="A118"/>
      <c r="B118" s="42"/>
      <c r="C118" s="42"/>
      <c r="D118"/>
      <c r="E118"/>
      <c r="F118"/>
      <c r="G118" s="40"/>
      <c r="H118" s="39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I118"/>
      <c r="AJ118"/>
      <c r="BD118"/>
      <c r="BE118"/>
      <c r="BH118"/>
      <c r="BI118"/>
      <c r="BO118"/>
      <c r="BP118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  <c r="EH118" s="13"/>
      <c r="EI118" s="13"/>
      <c r="EJ118" s="13"/>
      <c r="EK118" s="13"/>
      <c r="EL118" s="13"/>
      <c r="EM118" s="13"/>
      <c r="EN118" s="13"/>
      <c r="EO118" s="13"/>
      <c r="EP118" s="13"/>
      <c r="EQ118" s="13"/>
      <c r="ER118" s="13"/>
      <c r="ES118" s="13"/>
      <c r="ET118" s="13"/>
      <c r="EU118" s="13"/>
      <c r="EV118" s="13"/>
      <c r="EW118" s="13"/>
      <c r="EX118" s="13"/>
      <c r="EY118" s="13"/>
      <c r="EZ118" s="13"/>
      <c r="FA118" s="13"/>
      <c r="FB118" s="13"/>
      <c r="FC118" s="13"/>
      <c r="FD118" s="13"/>
      <c r="FE118" s="13"/>
      <c r="FF118" s="13"/>
      <c r="FG118" s="13"/>
      <c r="FH118" s="13"/>
      <c r="FI118" s="13"/>
      <c r="FJ118" s="13"/>
      <c r="FK118" s="13"/>
      <c r="FL118" s="13"/>
      <c r="FM118" s="13"/>
      <c r="FN118" s="13"/>
      <c r="FO118" s="13"/>
      <c r="FP118" s="13"/>
      <c r="FQ118" s="13"/>
      <c r="FR118" s="13"/>
      <c r="FS118" s="13"/>
      <c r="FT118" s="13"/>
      <c r="FU118" s="13"/>
      <c r="FV118" s="13"/>
      <c r="FW118" s="13"/>
      <c r="FX118" s="13"/>
      <c r="FY118" s="13"/>
      <c r="FZ118" s="13"/>
      <c r="GA118" s="13"/>
      <c r="GB118" s="13"/>
      <c r="GC118" s="13"/>
      <c r="GD118" s="13"/>
      <c r="GE118" s="13"/>
      <c r="GF118" s="13"/>
      <c r="GG118" s="13"/>
      <c r="GH118" s="13"/>
      <c r="GI118" s="13"/>
      <c r="GJ118" s="13"/>
      <c r="GK118" s="13"/>
      <c r="GL118" s="13"/>
      <c r="GM118" s="13"/>
      <c r="GN118" s="13"/>
      <c r="GO118" s="13"/>
      <c r="GP118" s="13"/>
      <c r="GQ118" s="13"/>
      <c r="GR118" s="13"/>
      <c r="GS118" s="13"/>
      <c r="GT118" s="13"/>
      <c r="GU118" s="13"/>
      <c r="GV118" s="13"/>
      <c r="GW118" s="13"/>
    </row>
    <row r="119" spans="1:205" x14ac:dyDescent="0.2">
      <c r="A119"/>
      <c r="B119" s="42"/>
      <c r="C119" s="42"/>
      <c r="D119"/>
      <c r="E119"/>
      <c r="F119"/>
      <c r="G119" s="40"/>
      <c r="H119" s="3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I119"/>
      <c r="AJ119"/>
      <c r="BD119"/>
      <c r="BE119"/>
      <c r="BH119"/>
      <c r="BI119"/>
      <c r="BO119"/>
      <c r="BP119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/>
      <c r="DV119" s="13"/>
      <c r="DW119" s="13"/>
      <c r="DX119" s="13"/>
      <c r="DY119" s="13"/>
      <c r="DZ119" s="13"/>
      <c r="EA119" s="13"/>
      <c r="EB119" s="13"/>
      <c r="EC119" s="13"/>
      <c r="ED119" s="13"/>
      <c r="EE119" s="13"/>
      <c r="EF119" s="13"/>
      <c r="EG119" s="13"/>
      <c r="EH119" s="13"/>
      <c r="EI119" s="13"/>
      <c r="EJ119" s="13"/>
      <c r="EK119" s="13"/>
      <c r="EL119" s="13"/>
      <c r="EM119" s="13"/>
      <c r="EN119" s="13"/>
      <c r="EO119" s="13"/>
      <c r="EP119" s="13"/>
      <c r="EQ119" s="13"/>
      <c r="ER119" s="13"/>
      <c r="ES119" s="13"/>
      <c r="ET119" s="13"/>
      <c r="EU119" s="13"/>
      <c r="EV119" s="13"/>
      <c r="EW119" s="13"/>
      <c r="EX119" s="13"/>
      <c r="EY119" s="13"/>
      <c r="EZ119" s="13"/>
      <c r="FA119" s="13"/>
      <c r="FB119" s="13"/>
      <c r="FC119" s="13"/>
      <c r="FD119" s="13"/>
      <c r="FE119" s="13"/>
      <c r="FF119" s="13"/>
      <c r="FG119" s="13"/>
      <c r="FH119" s="13"/>
      <c r="FI119" s="13"/>
      <c r="FJ119" s="13"/>
      <c r="FK119" s="13"/>
      <c r="FL119" s="13"/>
      <c r="FM119" s="13"/>
      <c r="FN119" s="13"/>
      <c r="FO119" s="13"/>
      <c r="FP119" s="13"/>
      <c r="FQ119" s="13"/>
      <c r="FR119" s="13"/>
      <c r="FS119" s="13"/>
      <c r="FT119" s="13"/>
      <c r="FU119" s="13"/>
      <c r="FV119" s="13"/>
      <c r="FW119" s="13"/>
      <c r="FX119" s="13"/>
      <c r="FY119" s="13"/>
      <c r="FZ119" s="13"/>
      <c r="GA119" s="13"/>
      <c r="GB119" s="13"/>
      <c r="GC119" s="13"/>
      <c r="GD119" s="13"/>
      <c r="GE119" s="13"/>
      <c r="GF119" s="13"/>
      <c r="GG119" s="13"/>
      <c r="GH119" s="13"/>
      <c r="GI119" s="13"/>
      <c r="GJ119" s="13"/>
      <c r="GK119" s="13"/>
      <c r="GL119" s="13"/>
      <c r="GM119" s="13"/>
      <c r="GN119" s="13"/>
      <c r="GO119" s="13"/>
      <c r="GP119" s="13"/>
      <c r="GQ119" s="13"/>
      <c r="GR119" s="13"/>
      <c r="GS119" s="13"/>
      <c r="GT119" s="13"/>
      <c r="GU119" s="13"/>
      <c r="GV119" s="13"/>
      <c r="GW119" s="13"/>
    </row>
    <row r="120" spans="1:205" x14ac:dyDescent="0.2">
      <c r="A120"/>
      <c r="B120" s="42"/>
      <c r="C120" s="42"/>
      <c r="D120"/>
      <c r="E120"/>
      <c r="F120"/>
      <c r="G120" s="40"/>
      <c r="H120" s="39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I120"/>
      <c r="AJ120"/>
      <c r="BD120"/>
      <c r="BE120"/>
      <c r="BH120"/>
      <c r="BI120"/>
      <c r="BO120"/>
      <c r="BP120"/>
    </row>
    <row r="121" spans="1:205" x14ac:dyDescent="0.2">
      <c r="A121"/>
      <c r="B121" s="42"/>
      <c r="C121" s="42"/>
      <c r="D121"/>
      <c r="E121"/>
      <c r="F121"/>
      <c r="G121" s="40"/>
      <c r="H121" s="39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I121"/>
      <c r="AJ121"/>
      <c r="BD121"/>
      <c r="BE121"/>
      <c r="BH121"/>
      <c r="BI121"/>
      <c r="BO121"/>
      <c r="BP121"/>
    </row>
    <row r="122" spans="1:205" x14ac:dyDescent="0.2">
      <c r="A122"/>
      <c r="B122" s="42"/>
      <c r="C122" s="42"/>
      <c r="D122"/>
      <c r="E122"/>
      <c r="F122"/>
      <c r="G122" s="40"/>
      <c r="H122" s="39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I122"/>
      <c r="AJ122"/>
      <c r="BD122"/>
      <c r="BE122"/>
      <c r="BH122"/>
      <c r="BI122"/>
      <c r="BO122"/>
      <c r="BP122"/>
    </row>
    <row r="123" spans="1:205" x14ac:dyDescent="0.2">
      <c r="A123"/>
      <c r="B123" s="42"/>
      <c r="C123" s="42"/>
      <c r="D123"/>
      <c r="E123"/>
      <c r="F123"/>
      <c r="G123" s="40"/>
      <c r="H123" s="39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I123"/>
      <c r="AJ123"/>
      <c r="BD123"/>
      <c r="BE123"/>
      <c r="BH123"/>
      <c r="BI123"/>
      <c r="BO123"/>
      <c r="BP123"/>
    </row>
    <row r="124" spans="1:205" x14ac:dyDescent="0.2">
      <c r="A124"/>
      <c r="B124" s="40"/>
      <c r="C124" s="40"/>
      <c r="D124"/>
      <c r="E124"/>
      <c r="F124"/>
      <c r="G124" s="40"/>
      <c r="H124" s="39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I124"/>
      <c r="AJ124"/>
      <c r="BD124"/>
      <c r="BE124"/>
      <c r="BH124"/>
      <c r="BI124"/>
      <c r="BO124"/>
      <c r="BP124"/>
    </row>
    <row r="125" spans="1:205" x14ac:dyDescent="0.2">
      <c r="A125"/>
      <c r="B125" s="40"/>
      <c r="C125" s="40"/>
      <c r="D125"/>
      <c r="E125"/>
      <c r="F125"/>
      <c r="G125" s="40"/>
      <c r="H125" s="39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I125"/>
      <c r="AJ125"/>
      <c r="BD125"/>
      <c r="BE125"/>
      <c r="BH125"/>
      <c r="BI125"/>
      <c r="BO125"/>
      <c r="BP125"/>
    </row>
    <row r="126" spans="1:205" x14ac:dyDescent="0.2">
      <c r="A126"/>
      <c r="B126" s="40"/>
      <c r="C126" s="40"/>
      <c r="D126"/>
      <c r="E126"/>
      <c r="F126"/>
      <c r="G126" s="40"/>
      <c r="H126" s="39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I126"/>
      <c r="AJ126"/>
      <c r="BD126"/>
      <c r="BE126"/>
      <c r="BH126"/>
      <c r="BI126"/>
      <c r="BO126"/>
      <c r="BP126"/>
    </row>
    <row r="127" spans="1:205" x14ac:dyDescent="0.2">
      <c r="A127"/>
      <c r="B127" s="40"/>
      <c r="C127" s="40"/>
      <c r="D127"/>
      <c r="E127"/>
      <c r="F127"/>
      <c r="G127" s="40"/>
      <c r="H127" s="39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I127"/>
      <c r="AJ127"/>
      <c r="BD127"/>
      <c r="BE127"/>
      <c r="BH127"/>
      <c r="BI127"/>
      <c r="BO127"/>
      <c r="BP127"/>
    </row>
    <row r="128" spans="1:205" x14ac:dyDescent="0.2">
      <c r="A128"/>
      <c r="B128" s="40"/>
      <c r="C128" s="40"/>
      <c r="D128"/>
      <c r="E128"/>
      <c r="F128"/>
      <c r="G128" s="40"/>
      <c r="H128" s="39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I128"/>
      <c r="AJ128"/>
      <c r="BD128"/>
      <c r="BE128"/>
      <c r="BH128"/>
      <c r="BI128"/>
      <c r="BO128"/>
      <c r="BP128"/>
    </row>
    <row r="129" spans="2:8" customFormat="1" x14ac:dyDescent="0.2">
      <c r="B129" s="40"/>
      <c r="C129" s="40"/>
      <c r="G129" s="40"/>
      <c r="H129" s="39"/>
    </row>
    <row r="130" spans="2:8" customFormat="1" x14ac:dyDescent="0.2">
      <c r="B130" s="40"/>
      <c r="C130" s="40"/>
      <c r="G130" s="40"/>
      <c r="H130" s="39"/>
    </row>
    <row r="131" spans="2:8" customFormat="1" x14ac:dyDescent="0.2">
      <c r="B131" s="40"/>
      <c r="C131" s="40"/>
      <c r="G131" s="40"/>
      <c r="H131" s="39"/>
    </row>
    <row r="132" spans="2:8" customFormat="1" x14ac:dyDescent="0.2">
      <c r="B132" s="40"/>
      <c r="C132" s="40"/>
      <c r="G132" s="40"/>
      <c r="H132" s="39"/>
    </row>
    <row r="133" spans="2:8" customFormat="1" x14ac:dyDescent="0.2">
      <c r="B133" s="40"/>
      <c r="C133" s="40"/>
      <c r="G133" s="40"/>
      <c r="H133" s="39"/>
    </row>
    <row r="134" spans="2:8" customFormat="1" x14ac:dyDescent="0.2">
      <c r="B134" s="40"/>
      <c r="C134" s="40"/>
      <c r="G134" s="40"/>
      <c r="H134" s="39"/>
    </row>
    <row r="135" spans="2:8" customFormat="1" x14ac:dyDescent="0.2">
      <c r="B135" s="40"/>
      <c r="C135" s="40"/>
      <c r="G135" s="40"/>
      <c r="H135" s="39"/>
    </row>
    <row r="136" spans="2:8" customFormat="1" x14ac:dyDescent="0.2">
      <c r="B136" s="40"/>
      <c r="C136" s="40"/>
      <c r="G136" s="40"/>
      <c r="H136" s="39"/>
    </row>
    <row r="137" spans="2:8" customFormat="1" x14ac:dyDescent="0.2">
      <c r="B137" s="40"/>
      <c r="C137" s="40"/>
      <c r="G137" s="40"/>
      <c r="H137" s="39"/>
    </row>
    <row r="138" spans="2:8" customFormat="1" x14ac:dyDescent="0.2">
      <c r="B138" s="40"/>
      <c r="C138" s="40"/>
      <c r="G138" s="40"/>
      <c r="H138" s="39"/>
    </row>
    <row r="139" spans="2:8" customFormat="1" x14ac:dyDescent="0.2">
      <c r="B139" s="40"/>
      <c r="C139" s="40"/>
      <c r="G139" s="40"/>
      <c r="H139" s="39"/>
    </row>
    <row r="140" spans="2:8" customFormat="1" x14ac:dyDescent="0.2">
      <c r="B140" s="40"/>
      <c r="C140" s="40"/>
      <c r="G140" s="40"/>
      <c r="H140" s="39"/>
    </row>
    <row r="141" spans="2:8" customFormat="1" x14ac:dyDescent="0.2">
      <c r="B141" s="40"/>
      <c r="C141" s="40"/>
      <c r="G141" s="40"/>
      <c r="H141" s="39"/>
    </row>
    <row r="142" spans="2:8" customFormat="1" x14ac:dyDescent="0.2">
      <c r="B142" s="40"/>
      <c r="C142" s="40"/>
      <c r="G142" s="40"/>
      <c r="H142" s="39"/>
    </row>
  </sheetData>
  <mergeCells count="21">
    <mergeCell ref="BM5:BO5"/>
    <mergeCell ref="BD2:BO2"/>
    <mergeCell ref="BD3:BO3"/>
    <mergeCell ref="AP3:AS3"/>
    <mergeCell ref="AW3:AZ3"/>
    <mergeCell ref="BD5:BF5"/>
    <mergeCell ref="BG5:BI5"/>
    <mergeCell ref="BJ5:BL5"/>
    <mergeCell ref="AI2:AN2"/>
    <mergeCell ref="AP2:AU2"/>
    <mergeCell ref="AW2:BB2"/>
    <mergeCell ref="Y5:Z5"/>
    <mergeCell ref="G5:I5"/>
    <mergeCell ref="L5:O5"/>
    <mergeCell ref="P5:Q5"/>
    <mergeCell ref="AB2:AG2"/>
    <mergeCell ref="R5:S5"/>
    <mergeCell ref="T5:W5"/>
    <mergeCell ref="L3:Z3"/>
    <mergeCell ref="AB3:AE3"/>
    <mergeCell ref="AI3:AL3"/>
  </mergeCells>
  <pageMargins left="0.23622047244094491" right="0.23622047244094491" top="0.35433070866141736" bottom="0.35433070866141736" header="0.11811023622047245" footer="0.31496062992125984"/>
  <pageSetup firstPageNumber="0" orientation="landscape" horizontalDpi="300" verticalDpi="300" r:id="rId1"/>
  <headerFooter alignWithMargins="0"/>
  <colBreaks count="1" manualBreakCount="1">
    <brk id="27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EEF5B-2AD4-4743-92D8-1151D9977A01}">
  <dimension ref="A1:BM47"/>
  <sheetViews>
    <sheetView tabSelected="1" workbookViewId="0">
      <selection activeCell="J2" sqref="J2"/>
    </sheetView>
  </sheetViews>
  <sheetFormatPr defaultRowHeight="12.75" x14ac:dyDescent="0.2"/>
  <cols>
    <col min="1" max="1" width="10.140625" bestFit="1" customWidth="1"/>
    <col min="2" max="2" width="11.5703125" bestFit="1" customWidth="1"/>
    <col min="3" max="8" width="9.140625" style="40"/>
    <col min="9" max="9" width="23" style="40" bestFit="1" customWidth="1"/>
    <col min="10" max="10" width="163.42578125" style="40" bestFit="1" customWidth="1"/>
    <col min="11" max="31" width="9.140625" style="40"/>
    <col min="32" max="32" width="5.140625" style="40" bestFit="1" customWidth="1"/>
    <col min="33" max="16384" width="9.140625" style="40"/>
  </cols>
  <sheetData>
    <row r="1" spans="1:65" s="13" customFormat="1" ht="24.75" customHeight="1" x14ac:dyDescent="0.2">
      <c r="A1" s="243" t="s">
        <v>53</v>
      </c>
      <c r="B1" s="244" t="s">
        <v>42</v>
      </c>
      <c r="C1" s="245" t="s">
        <v>146</v>
      </c>
      <c r="D1" s="245" t="s">
        <v>147</v>
      </c>
      <c r="E1" s="245" t="s">
        <v>57</v>
      </c>
      <c r="F1" s="244" t="s">
        <v>148</v>
      </c>
      <c r="G1" s="246" t="s">
        <v>149</v>
      </c>
      <c r="H1" s="247" t="s">
        <v>150</v>
      </c>
      <c r="I1" s="248" t="s">
        <v>61</v>
      </c>
      <c r="J1" s="241" t="s">
        <v>24</v>
      </c>
      <c r="K1" s="3" t="s">
        <v>151</v>
      </c>
      <c r="L1" s="3" t="s">
        <v>152</v>
      </c>
      <c r="M1" s="218" t="s">
        <v>22</v>
      </c>
      <c r="N1" s="3" t="s">
        <v>153</v>
      </c>
      <c r="O1" s="3" t="s">
        <v>154</v>
      </c>
      <c r="P1" s="3" t="s">
        <v>155</v>
      </c>
      <c r="Q1" s="3" t="s">
        <v>156</v>
      </c>
      <c r="R1" s="3" t="s">
        <v>157</v>
      </c>
      <c r="S1" s="3" t="s">
        <v>158</v>
      </c>
      <c r="T1" s="3" t="s">
        <v>159</v>
      </c>
      <c r="U1" s="219" t="s">
        <v>160</v>
      </c>
      <c r="V1" s="3" t="s">
        <v>161</v>
      </c>
      <c r="W1" s="3" t="s">
        <v>14</v>
      </c>
      <c r="X1" s="14" t="s">
        <v>162</v>
      </c>
      <c r="Y1" s="14" t="s">
        <v>163</v>
      </c>
      <c r="Z1" s="220" t="s">
        <v>53</v>
      </c>
      <c r="AA1" s="221" t="s">
        <v>164</v>
      </c>
      <c r="AB1" s="221" t="s">
        <v>66</v>
      </c>
      <c r="AC1" s="221" t="s">
        <v>67</v>
      </c>
      <c r="AD1" s="221" t="s">
        <v>165</v>
      </c>
      <c r="AE1" s="221" t="s">
        <v>166</v>
      </c>
      <c r="AF1" s="222" t="s">
        <v>53</v>
      </c>
      <c r="AG1" s="223" t="s">
        <v>167</v>
      </c>
      <c r="AH1" s="223" t="s">
        <v>66</v>
      </c>
      <c r="AI1" s="223" t="s">
        <v>67</v>
      </c>
      <c r="AJ1" s="223" t="s">
        <v>165</v>
      </c>
      <c r="AK1" s="223" t="s">
        <v>166</v>
      </c>
      <c r="AL1" s="224" t="s">
        <v>70</v>
      </c>
      <c r="AM1" s="225" t="s">
        <v>53</v>
      </c>
      <c r="AN1" s="226" t="s">
        <v>168</v>
      </c>
      <c r="AO1" s="226" t="s">
        <v>66</v>
      </c>
      <c r="AP1" s="226" t="s">
        <v>67</v>
      </c>
      <c r="AQ1" s="226" t="s">
        <v>165</v>
      </c>
      <c r="AR1" s="226" t="s">
        <v>166</v>
      </c>
      <c r="AS1" s="227" t="s">
        <v>70</v>
      </c>
      <c r="AT1" s="228" t="s">
        <v>53</v>
      </c>
      <c r="AU1" s="229" t="s">
        <v>169</v>
      </c>
      <c r="AV1" s="229" t="s">
        <v>66</v>
      </c>
      <c r="AW1" s="229" t="s">
        <v>67</v>
      </c>
      <c r="AX1" s="229" t="s">
        <v>165</v>
      </c>
      <c r="AY1" s="229" t="s">
        <v>166</v>
      </c>
      <c r="AZ1" s="230" t="s">
        <v>70</v>
      </c>
      <c r="BA1" s="231" t="s">
        <v>151</v>
      </c>
      <c r="BB1" s="231" t="s">
        <v>152</v>
      </c>
      <c r="BC1" s="231" t="s">
        <v>170</v>
      </c>
      <c r="BD1" s="231" t="s">
        <v>154</v>
      </c>
      <c r="BE1" s="231" t="s">
        <v>155</v>
      </c>
      <c r="BF1" s="231" t="s">
        <v>171</v>
      </c>
      <c r="BG1" s="231" t="s">
        <v>156</v>
      </c>
      <c r="BH1" s="231" t="s">
        <v>157</v>
      </c>
      <c r="BI1" s="231" t="s">
        <v>172</v>
      </c>
      <c r="BJ1" s="231" t="s">
        <v>158</v>
      </c>
      <c r="BK1" s="231" t="s">
        <v>159</v>
      </c>
      <c r="BL1" s="232" t="s">
        <v>173</v>
      </c>
      <c r="BM1" s="231" t="s">
        <v>70</v>
      </c>
    </row>
    <row r="2" spans="1:65" s="13" customFormat="1" ht="24.75" customHeight="1" x14ac:dyDescent="0.2">
      <c r="A2" s="110">
        <v>44845</v>
      </c>
      <c r="B2" s="233">
        <v>0.39583333333333331</v>
      </c>
      <c r="C2" s="112">
        <v>12.5</v>
      </c>
      <c r="D2" s="112">
        <v>11.5</v>
      </c>
      <c r="E2" s="112">
        <v>7.46</v>
      </c>
      <c r="F2" s="112"/>
      <c r="G2" s="113">
        <v>174</v>
      </c>
      <c r="H2" s="114">
        <v>0.1</v>
      </c>
      <c r="I2" s="115" t="s">
        <v>78</v>
      </c>
      <c r="J2" s="242" t="s">
        <v>81</v>
      </c>
      <c r="K2" s="52"/>
      <c r="L2" s="52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7"/>
      <c r="Y2" s="77"/>
      <c r="Z2" s="235"/>
      <c r="AB2" s="236"/>
      <c r="AC2" s="236"/>
      <c r="AD2" s="236"/>
      <c r="AE2" s="236"/>
      <c r="AF2" s="237"/>
      <c r="AH2" s="104"/>
      <c r="AI2" s="104"/>
      <c r="AJ2" s="104"/>
      <c r="AK2" s="104"/>
      <c r="AL2" s="104"/>
      <c r="AM2" s="105"/>
      <c r="AO2" s="238"/>
      <c r="AP2" s="238"/>
      <c r="AQ2" s="238"/>
      <c r="AR2" s="238"/>
      <c r="AS2" s="239"/>
      <c r="AT2" s="228"/>
      <c r="AU2" s="229"/>
      <c r="AV2" s="229"/>
      <c r="AW2" s="229"/>
      <c r="AX2" s="229"/>
      <c r="AY2" s="229"/>
      <c r="AZ2" s="240"/>
      <c r="BA2" s="231"/>
      <c r="BB2" s="231"/>
      <c r="BC2" s="231"/>
      <c r="BD2" s="231"/>
      <c r="BE2" s="231"/>
      <c r="BF2" s="231"/>
      <c r="BG2" s="231"/>
      <c r="BH2" s="231"/>
      <c r="BI2" s="231"/>
      <c r="BJ2" s="231"/>
      <c r="BK2" s="231"/>
      <c r="BL2" s="231"/>
      <c r="BM2" s="231"/>
    </row>
    <row r="3" spans="1:65" s="13" customFormat="1" ht="24.75" customHeight="1" x14ac:dyDescent="0.2">
      <c r="A3" s="110">
        <v>44846</v>
      </c>
      <c r="B3" s="233">
        <v>0.40972222222222221</v>
      </c>
      <c r="C3" s="112">
        <v>15.6</v>
      </c>
      <c r="D3" s="112">
        <v>10.5</v>
      </c>
      <c r="E3" s="112">
        <v>7.74</v>
      </c>
      <c r="F3" s="112">
        <v>87.1</v>
      </c>
      <c r="G3" s="113">
        <v>169</v>
      </c>
      <c r="H3" s="114">
        <v>0.1</v>
      </c>
      <c r="I3" s="115" t="s">
        <v>89</v>
      </c>
      <c r="J3" s="242" t="s">
        <v>94</v>
      </c>
      <c r="K3" s="52"/>
      <c r="L3" s="52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7"/>
      <c r="Y3" s="77"/>
      <c r="Z3" s="235"/>
      <c r="AB3" s="236"/>
      <c r="AC3" s="236"/>
      <c r="AD3" s="236"/>
      <c r="AE3" s="236"/>
      <c r="AF3" s="237"/>
      <c r="AG3" s="13" t="s">
        <v>10</v>
      </c>
      <c r="AH3" s="104"/>
      <c r="AI3" s="104"/>
      <c r="AJ3" s="104"/>
      <c r="AK3" s="104"/>
      <c r="AL3" s="104"/>
      <c r="AM3" s="105"/>
      <c r="AO3" s="238"/>
      <c r="AP3" s="238"/>
      <c r="AQ3" s="238"/>
      <c r="AR3" s="238"/>
      <c r="AS3" s="239"/>
      <c r="AT3" s="228"/>
      <c r="AU3" s="229"/>
      <c r="AV3" s="229"/>
      <c r="AW3" s="229"/>
      <c r="AX3" s="229"/>
      <c r="AY3" s="229"/>
      <c r="AZ3" s="240"/>
      <c r="BA3" s="231"/>
      <c r="BB3" s="231"/>
      <c r="BC3" s="231"/>
      <c r="BD3" s="231"/>
      <c r="BE3" s="231"/>
      <c r="BF3" s="231"/>
      <c r="BG3" s="231"/>
      <c r="BH3" s="231"/>
      <c r="BI3" s="231"/>
      <c r="BJ3" s="231"/>
      <c r="BK3" s="231"/>
      <c r="BL3" s="231"/>
      <c r="BM3" s="231"/>
    </row>
    <row r="4" spans="1:65" x14ac:dyDescent="0.2">
      <c r="A4" s="234">
        <v>44847</v>
      </c>
      <c r="B4" s="233">
        <v>0.41666666666666669</v>
      </c>
      <c r="C4" s="112">
        <v>11</v>
      </c>
      <c r="D4" s="112">
        <v>10.7</v>
      </c>
      <c r="E4" s="112">
        <v>8.02</v>
      </c>
      <c r="F4" s="181">
        <v>87.3</v>
      </c>
      <c r="G4" s="113">
        <v>170</v>
      </c>
      <c r="H4" s="111">
        <v>0.1</v>
      </c>
      <c r="I4" s="115" t="s">
        <v>89</v>
      </c>
      <c r="K4" s="52"/>
      <c r="L4" s="52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7"/>
      <c r="Y4" s="77"/>
      <c r="AA4" s="13"/>
      <c r="AG4" s="13" t="s">
        <v>27</v>
      </c>
      <c r="AH4" s="104"/>
      <c r="AI4" s="104"/>
      <c r="AJ4" s="104"/>
      <c r="AK4" s="104"/>
      <c r="AL4" s="104"/>
      <c r="AM4" s="105"/>
      <c r="AN4" s="13"/>
    </row>
    <row r="5" spans="1:65" x14ac:dyDescent="0.2">
      <c r="A5" s="234">
        <v>44848</v>
      </c>
      <c r="B5" s="233">
        <v>0.38541666666666669</v>
      </c>
      <c r="C5" s="112">
        <v>11.5</v>
      </c>
      <c r="D5" s="112">
        <v>10.8</v>
      </c>
      <c r="E5" s="112">
        <v>8.07</v>
      </c>
      <c r="F5" s="181">
        <v>79.3</v>
      </c>
      <c r="G5" s="113">
        <v>200</v>
      </c>
      <c r="H5" s="111">
        <v>0.1</v>
      </c>
      <c r="I5" s="115" t="s">
        <v>89</v>
      </c>
      <c r="K5" s="52"/>
      <c r="L5" s="52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7"/>
      <c r="Y5" s="77"/>
      <c r="AA5" s="13"/>
      <c r="AG5" s="13" t="s">
        <v>72</v>
      </c>
      <c r="AH5" s="104"/>
      <c r="AI5" s="104"/>
      <c r="AJ5" s="104"/>
      <c r="AK5" s="104"/>
      <c r="AL5" s="104"/>
      <c r="AM5" s="105"/>
      <c r="AN5" s="13"/>
    </row>
    <row r="6" spans="1:65" x14ac:dyDescent="0.2">
      <c r="A6" s="234">
        <v>44849</v>
      </c>
      <c r="B6" s="233">
        <v>0.38541666666666669</v>
      </c>
      <c r="C6" s="112">
        <v>9</v>
      </c>
      <c r="D6" s="112">
        <v>11.2</v>
      </c>
      <c r="E6" s="112">
        <v>8.08</v>
      </c>
      <c r="F6" s="181">
        <v>84.2</v>
      </c>
      <c r="G6" s="113">
        <v>199</v>
      </c>
      <c r="H6" s="111">
        <v>0.1</v>
      </c>
      <c r="I6" s="115" t="s">
        <v>89</v>
      </c>
      <c r="K6" s="63"/>
      <c r="L6" s="63"/>
      <c r="M6" s="63"/>
      <c r="N6" s="63"/>
      <c r="O6" s="78"/>
      <c r="P6" s="63"/>
      <c r="Q6" s="63"/>
      <c r="R6" s="63"/>
      <c r="S6" s="63"/>
      <c r="T6" s="63"/>
      <c r="U6" s="63"/>
      <c r="V6" s="63"/>
      <c r="W6" s="63"/>
      <c r="X6" s="63"/>
      <c r="Y6" s="63"/>
      <c r="AA6" s="13"/>
      <c r="AG6" s="13" t="s">
        <v>38</v>
      </c>
      <c r="AH6" s="104"/>
      <c r="AI6" s="104"/>
      <c r="AJ6" s="104"/>
      <c r="AK6" s="104"/>
      <c r="AL6" s="104"/>
      <c r="AM6" s="105"/>
      <c r="AN6" s="13"/>
    </row>
    <row r="7" spans="1:65" x14ac:dyDescent="0.2">
      <c r="A7" s="234">
        <v>44850</v>
      </c>
      <c r="B7" s="233">
        <v>0.375</v>
      </c>
      <c r="C7" s="112">
        <v>10.4</v>
      </c>
      <c r="D7" s="112">
        <v>10.7</v>
      </c>
      <c r="E7" s="112">
        <v>8.14</v>
      </c>
      <c r="F7" s="181">
        <v>84.9</v>
      </c>
      <c r="G7" s="113">
        <v>200</v>
      </c>
      <c r="H7" s="111">
        <v>0.12</v>
      </c>
      <c r="I7" s="116" t="s">
        <v>90</v>
      </c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AA7" s="13"/>
      <c r="AG7" s="13" t="s">
        <v>39</v>
      </c>
      <c r="AH7" s="104"/>
      <c r="AI7" s="104"/>
      <c r="AJ7" s="104"/>
      <c r="AK7" s="104"/>
      <c r="AL7" s="104"/>
      <c r="AM7" s="105"/>
      <c r="AN7" s="13"/>
    </row>
    <row r="8" spans="1:65" x14ac:dyDescent="0.2">
      <c r="A8" s="234">
        <v>44851</v>
      </c>
      <c r="B8" s="233">
        <v>0.36805555555555558</v>
      </c>
      <c r="C8" s="112">
        <v>7.6</v>
      </c>
      <c r="D8" s="112">
        <v>9.5</v>
      </c>
      <c r="E8" s="112">
        <v>8.08</v>
      </c>
      <c r="F8" s="181">
        <v>84.42</v>
      </c>
      <c r="G8" s="113">
        <v>182</v>
      </c>
      <c r="H8" s="111">
        <v>0.12</v>
      </c>
      <c r="I8" s="117" t="s">
        <v>91</v>
      </c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AA8" s="13"/>
      <c r="AG8" s="13"/>
      <c r="AH8" s="104"/>
      <c r="AI8" s="104"/>
      <c r="AJ8" s="104"/>
      <c r="AK8" s="104"/>
      <c r="AL8" s="104"/>
      <c r="AM8" s="105"/>
      <c r="AN8" s="13"/>
    </row>
    <row r="9" spans="1:65" x14ac:dyDescent="0.2">
      <c r="A9" s="234">
        <v>44852</v>
      </c>
      <c r="B9" s="233">
        <v>0.375</v>
      </c>
      <c r="C9" s="112">
        <v>10</v>
      </c>
      <c r="D9" s="112">
        <v>12.7</v>
      </c>
      <c r="E9" s="112">
        <v>7.71</v>
      </c>
      <c r="F9" s="181">
        <v>10.1</v>
      </c>
      <c r="G9" s="113">
        <v>188</v>
      </c>
      <c r="H9" s="111">
        <v>0.1</v>
      </c>
      <c r="I9" s="117" t="s">
        <v>92</v>
      </c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AA9" s="13"/>
      <c r="AG9" s="13"/>
      <c r="AH9" s="104"/>
      <c r="AI9" s="104"/>
      <c r="AJ9" s="104"/>
      <c r="AK9" s="104"/>
      <c r="AL9" s="104"/>
      <c r="AM9" s="105"/>
      <c r="AN9" s="13"/>
    </row>
    <row r="10" spans="1:65" x14ac:dyDescent="0.2">
      <c r="A10" s="234">
        <v>44853</v>
      </c>
      <c r="B10" s="233">
        <v>0.375</v>
      </c>
      <c r="C10" s="112">
        <v>10</v>
      </c>
      <c r="D10" s="112">
        <v>10.3</v>
      </c>
      <c r="E10" s="112">
        <v>7.83</v>
      </c>
      <c r="F10" s="181">
        <v>91.8</v>
      </c>
      <c r="G10" s="113">
        <v>198</v>
      </c>
      <c r="H10" s="111">
        <v>0.1</v>
      </c>
      <c r="I10" s="117" t="s">
        <v>93</v>
      </c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AA10" s="13"/>
      <c r="AG10" s="13"/>
      <c r="AH10" s="104"/>
      <c r="AI10" s="104"/>
      <c r="AJ10" s="104"/>
      <c r="AK10" s="104"/>
      <c r="AL10" s="104"/>
      <c r="AM10" s="105"/>
      <c r="AN10" s="13"/>
    </row>
    <row r="11" spans="1:65" x14ac:dyDescent="0.2">
      <c r="A11" s="234">
        <v>44854</v>
      </c>
      <c r="B11" s="233">
        <v>0.37152777777777779</v>
      </c>
      <c r="C11" s="112">
        <v>12.8</v>
      </c>
      <c r="D11" s="112">
        <v>11.9</v>
      </c>
      <c r="E11" s="112">
        <v>7.9</v>
      </c>
      <c r="F11" s="181">
        <v>91.2</v>
      </c>
      <c r="G11" s="113">
        <v>198</v>
      </c>
      <c r="H11" s="111">
        <v>0.11</v>
      </c>
      <c r="I11" s="117" t="s">
        <v>78</v>
      </c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AA11" s="13"/>
      <c r="AG11" s="13"/>
      <c r="AH11" s="104"/>
      <c r="AI11" s="104"/>
      <c r="AJ11" s="104"/>
      <c r="AK11" s="104"/>
      <c r="AL11" s="104"/>
      <c r="AM11" s="105"/>
      <c r="AN11" s="13"/>
    </row>
    <row r="12" spans="1:65" x14ac:dyDescent="0.2">
      <c r="A12" s="234">
        <v>44855</v>
      </c>
      <c r="B12" s="233">
        <v>0.375</v>
      </c>
      <c r="C12" s="112">
        <v>9.9</v>
      </c>
      <c r="D12" s="112">
        <v>10.7</v>
      </c>
      <c r="E12" s="112">
        <v>7.94</v>
      </c>
      <c r="F12" s="112">
        <v>89.7</v>
      </c>
      <c r="G12" s="113">
        <v>199</v>
      </c>
      <c r="H12" s="111">
        <v>0.14000000000000001</v>
      </c>
      <c r="I12" s="117" t="s">
        <v>95</v>
      </c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AA12" s="13"/>
      <c r="AG12" s="13"/>
      <c r="AH12" s="104"/>
      <c r="AI12" s="104"/>
      <c r="AJ12" s="104"/>
      <c r="AK12" s="104"/>
      <c r="AL12" s="104"/>
      <c r="AM12" s="105"/>
      <c r="AN12" s="13"/>
    </row>
    <row r="13" spans="1:65" x14ac:dyDescent="0.2">
      <c r="A13" s="234">
        <v>44856</v>
      </c>
      <c r="B13" s="233">
        <v>0.37013888888888891</v>
      </c>
      <c r="C13" s="112">
        <v>9</v>
      </c>
      <c r="D13" s="112">
        <v>9.6</v>
      </c>
      <c r="E13" s="112">
        <v>7.96</v>
      </c>
      <c r="F13" s="112">
        <v>89</v>
      </c>
      <c r="G13" s="113">
        <v>198</v>
      </c>
      <c r="H13" s="111">
        <v>0.1</v>
      </c>
      <c r="I13" s="117" t="s">
        <v>78</v>
      </c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AA13" s="13"/>
      <c r="AG13" s="13"/>
      <c r="AH13" s="104"/>
      <c r="AI13" s="104"/>
      <c r="AJ13" s="104"/>
      <c r="AK13" s="104"/>
      <c r="AL13" s="104"/>
      <c r="AM13" s="105"/>
      <c r="AN13" s="13"/>
    </row>
    <row r="14" spans="1:65" x14ac:dyDescent="0.2">
      <c r="A14" s="234">
        <v>44857</v>
      </c>
      <c r="B14" s="233">
        <v>0.37986111111111109</v>
      </c>
      <c r="C14" s="112">
        <v>5</v>
      </c>
      <c r="D14" s="112">
        <v>10.7</v>
      </c>
      <c r="E14" s="112">
        <v>7.97</v>
      </c>
      <c r="F14" s="112">
        <v>94.6</v>
      </c>
      <c r="G14" s="113">
        <v>200</v>
      </c>
      <c r="H14" s="111">
        <v>0.1</v>
      </c>
      <c r="I14" s="117" t="s">
        <v>96</v>
      </c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AA14" s="13"/>
      <c r="AG14" s="13"/>
      <c r="AH14" s="104"/>
      <c r="AI14" s="104"/>
      <c r="AJ14" s="104"/>
      <c r="AK14" s="104"/>
      <c r="AL14" s="104"/>
      <c r="AM14" s="105"/>
      <c r="AN14" s="13"/>
    </row>
    <row r="15" spans="1:65" x14ac:dyDescent="0.2">
      <c r="A15" s="234">
        <v>44858</v>
      </c>
      <c r="B15" s="233">
        <v>0.36458333333333331</v>
      </c>
      <c r="C15" s="112">
        <v>8</v>
      </c>
      <c r="D15" s="112">
        <v>9.6999999999999993</v>
      </c>
      <c r="E15" s="112">
        <v>7.92</v>
      </c>
      <c r="F15" s="112">
        <v>88</v>
      </c>
      <c r="G15" s="113">
        <v>196</v>
      </c>
      <c r="H15" s="111">
        <v>0.125</v>
      </c>
      <c r="I15" s="117" t="s">
        <v>97</v>
      </c>
      <c r="K15" s="79">
        <v>2</v>
      </c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AA15" s="13"/>
      <c r="AG15" s="13"/>
      <c r="AH15" s="104"/>
      <c r="AI15" s="104"/>
      <c r="AJ15" s="104"/>
      <c r="AK15" s="104"/>
      <c r="AL15" s="104"/>
      <c r="AM15" s="105"/>
      <c r="AN15" s="13"/>
    </row>
    <row r="16" spans="1:65" x14ac:dyDescent="0.2">
      <c r="A16" s="234">
        <v>44859</v>
      </c>
      <c r="B16" s="233">
        <v>0.375</v>
      </c>
      <c r="C16" s="112">
        <v>9</v>
      </c>
      <c r="D16" s="112">
        <v>10.5</v>
      </c>
      <c r="E16" s="112">
        <v>7.73</v>
      </c>
      <c r="F16" s="112">
        <v>88.3</v>
      </c>
      <c r="G16" s="113">
        <v>183</v>
      </c>
      <c r="H16" s="111">
        <v>0.11</v>
      </c>
      <c r="I16" s="117" t="s">
        <v>98</v>
      </c>
      <c r="J16" s="40" t="s">
        <v>99</v>
      </c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AA16" s="13">
        <v>2</v>
      </c>
      <c r="AG16" s="13"/>
      <c r="AH16" s="104"/>
      <c r="AI16" s="104"/>
      <c r="AJ16" s="104"/>
      <c r="AK16" s="104"/>
      <c r="AL16" s="104"/>
      <c r="AM16" s="105"/>
      <c r="AN16" s="13"/>
    </row>
    <row r="17" spans="1:40" x14ac:dyDescent="0.2">
      <c r="A17" s="234">
        <v>44860</v>
      </c>
      <c r="B17" s="233">
        <v>0.375</v>
      </c>
      <c r="C17" s="112">
        <v>3</v>
      </c>
      <c r="D17" s="112">
        <v>6.6</v>
      </c>
      <c r="E17" s="112">
        <v>7.86</v>
      </c>
      <c r="F17" s="112">
        <v>92.1</v>
      </c>
      <c r="G17" s="113">
        <v>187</v>
      </c>
      <c r="H17" s="111"/>
      <c r="I17" s="117" t="s">
        <v>98</v>
      </c>
      <c r="J17" s="40" t="s">
        <v>100</v>
      </c>
      <c r="K17" s="79"/>
      <c r="L17" s="79"/>
      <c r="M17" s="79"/>
      <c r="N17" s="79">
        <v>1</v>
      </c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AA17" s="13"/>
      <c r="AG17" s="13"/>
      <c r="AH17" s="104"/>
      <c r="AI17" s="104"/>
      <c r="AJ17" s="104"/>
      <c r="AK17" s="104"/>
      <c r="AL17" s="104"/>
      <c r="AM17" s="105"/>
      <c r="AN17" s="13"/>
    </row>
    <row r="18" spans="1:40" x14ac:dyDescent="0.2">
      <c r="A18" s="234">
        <v>44861</v>
      </c>
      <c r="B18" s="233">
        <v>0.375</v>
      </c>
      <c r="C18" s="112">
        <v>10</v>
      </c>
      <c r="D18" s="112">
        <v>11.2</v>
      </c>
      <c r="E18" s="112">
        <v>7.82</v>
      </c>
      <c r="F18" s="112">
        <v>88.1</v>
      </c>
      <c r="G18" s="113">
        <v>182</v>
      </c>
      <c r="H18" s="111">
        <v>0.12</v>
      </c>
      <c r="I18" s="117" t="s">
        <v>101</v>
      </c>
      <c r="K18" s="79">
        <v>4</v>
      </c>
      <c r="L18" s="79"/>
      <c r="M18" s="79"/>
      <c r="N18" s="79">
        <v>1</v>
      </c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AA18" s="13"/>
      <c r="AG18" s="13"/>
      <c r="AH18" s="104"/>
      <c r="AI18" s="104"/>
      <c r="AJ18" s="104"/>
      <c r="AK18" s="104"/>
      <c r="AL18" s="104"/>
      <c r="AM18" s="105"/>
      <c r="AN18" s="13"/>
    </row>
    <row r="19" spans="1:40" x14ac:dyDescent="0.2">
      <c r="A19" s="234">
        <v>44861</v>
      </c>
      <c r="B19" s="233">
        <v>0.67708333333333337</v>
      </c>
      <c r="C19" s="112"/>
      <c r="D19" s="112"/>
      <c r="E19" s="112"/>
      <c r="F19" s="112"/>
      <c r="G19" s="112"/>
      <c r="H19" s="112"/>
      <c r="I19" s="112"/>
      <c r="J19" s="40" t="s">
        <v>102</v>
      </c>
      <c r="K19" s="79">
        <v>5</v>
      </c>
      <c r="L19" s="79"/>
      <c r="M19" s="79"/>
      <c r="N19" s="79">
        <v>1</v>
      </c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AA19" s="13"/>
      <c r="AG19" s="13"/>
      <c r="AH19" s="104"/>
      <c r="AI19" s="104"/>
      <c r="AJ19" s="104"/>
      <c r="AK19" s="104"/>
      <c r="AL19" s="104"/>
      <c r="AM19" s="105"/>
      <c r="AN19" s="13"/>
    </row>
    <row r="20" spans="1:40" x14ac:dyDescent="0.2">
      <c r="A20" s="234">
        <v>44862</v>
      </c>
      <c r="B20" s="233">
        <v>0.375</v>
      </c>
      <c r="C20" s="112">
        <v>20</v>
      </c>
      <c r="D20" s="112">
        <v>8.6</v>
      </c>
      <c r="E20" s="112">
        <v>7.37</v>
      </c>
      <c r="F20" s="112">
        <v>83.9</v>
      </c>
      <c r="G20" s="113">
        <v>158</v>
      </c>
      <c r="H20" s="111">
        <v>0.1</v>
      </c>
      <c r="I20" s="117" t="s">
        <v>89</v>
      </c>
      <c r="J20" s="40" t="s">
        <v>108</v>
      </c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AA20" s="13"/>
      <c r="AG20" s="13"/>
      <c r="AH20" s="104"/>
      <c r="AI20" s="104"/>
      <c r="AJ20" s="104"/>
      <c r="AK20" s="104"/>
      <c r="AL20" s="104"/>
      <c r="AM20" s="105"/>
      <c r="AN20" s="13"/>
    </row>
    <row r="21" spans="1:40" x14ac:dyDescent="0.2">
      <c r="A21" s="234">
        <v>44862</v>
      </c>
      <c r="B21" s="233">
        <v>0.66666666666666663</v>
      </c>
      <c r="C21" s="112"/>
      <c r="D21" s="112"/>
      <c r="E21" s="112"/>
      <c r="F21" s="112"/>
      <c r="G21" s="113"/>
      <c r="H21" s="111"/>
      <c r="I21" s="117"/>
      <c r="K21" s="79">
        <v>1</v>
      </c>
      <c r="L21" s="79">
        <v>1</v>
      </c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AA21" s="13"/>
      <c r="AG21" s="13"/>
      <c r="AH21" s="104"/>
      <c r="AI21" s="104"/>
      <c r="AJ21" s="104"/>
      <c r="AK21" s="104"/>
      <c r="AL21" s="104"/>
      <c r="AM21" s="105"/>
      <c r="AN21" s="13"/>
    </row>
    <row r="22" spans="1:40" x14ac:dyDescent="0.2">
      <c r="A22" s="234">
        <v>44863</v>
      </c>
      <c r="B22" s="233">
        <v>0.39583333333333331</v>
      </c>
      <c r="C22" s="112">
        <v>7</v>
      </c>
      <c r="D22" s="112">
        <v>9</v>
      </c>
      <c r="E22" s="112">
        <v>7.63</v>
      </c>
      <c r="F22" s="112">
        <v>87.3</v>
      </c>
      <c r="G22" s="113">
        <v>171</v>
      </c>
      <c r="H22" s="111">
        <v>0.09</v>
      </c>
      <c r="I22" s="117" t="s">
        <v>109</v>
      </c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AA22" s="13"/>
      <c r="AG22" s="13"/>
      <c r="AH22" s="199"/>
      <c r="AI22" s="199"/>
      <c r="AJ22" s="104"/>
      <c r="AK22" s="104"/>
      <c r="AL22" s="104"/>
      <c r="AM22" s="200"/>
      <c r="AN22" s="13"/>
    </row>
    <row r="23" spans="1:40" x14ac:dyDescent="0.2">
      <c r="A23" s="234">
        <v>44864</v>
      </c>
      <c r="B23" s="233">
        <v>0.375</v>
      </c>
      <c r="C23" s="112">
        <v>10.8</v>
      </c>
      <c r="D23" s="112">
        <v>11.1</v>
      </c>
      <c r="E23" s="112">
        <v>7.6</v>
      </c>
      <c r="F23" s="112">
        <v>87.6</v>
      </c>
      <c r="G23" s="113">
        <v>143</v>
      </c>
      <c r="H23" s="111">
        <v>0.16</v>
      </c>
      <c r="I23" s="117" t="s">
        <v>110</v>
      </c>
      <c r="J23" s="40" t="s">
        <v>111</v>
      </c>
      <c r="K23" s="79">
        <v>4</v>
      </c>
      <c r="L23" s="79">
        <v>4</v>
      </c>
      <c r="M23" s="79">
        <v>1</v>
      </c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AA23" s="13">
        <v>3</v>
      </c>
      <c r="AG23" s="13"/>
      <c r="AH23" s="104"/>
      <c r="AI23" s="104"/>
      <c r="AJ23" s="104"/>
      <c r="AK23" s="104"/>
      <c r="AL23" s="104"/>
      <c r="AM23" s="105"/>
      <c r="AN23" s="13"/>
    </row>
    <row r="24" spans="1:40" x14ac:dyDescent="0.2">
      <c r="A24" s="234">
        <v>44864</v>
      </c>
      <c r="B24" s="233">
        <v>0.66666666666666663</v>
      </c>
      <c r="C24" s="112"/>
      <c r="D24" s="112"/>
      <c r="E24" s="112"/>
      <c r="F24" s="112"/>
      <c r="G24" s="113"/>
      <c r="H24" s="111"/>
      <c r="I24" s="117"/>
      <c r="K24" s="79">
        <v>1</v>
      </c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AA24" s="13"/>
      <c r="AG24" s="13"/>
      <c r="AH24" s="104"/>
      <c r="AI24" s="104"/>
      <c r="AJ24" s="104"/>
      <c r="AK24" s="104"/>
      <c r="AL24" s="104"/>
      <c r="AM24" s="105"/>
      <c r="AN24" s="13"/>
    </row>
    <row r="25" spans="1:40" x14ac:dyDescent="0.2">
      <c r="A25" s="234">
        <v>44865</v>
      </c>
      <c r="B25" s="233">
        <v>0.375</v>
      </c>
      <c r="C25" s="112">
        <v>8.1999999999999993</v>
      </c>
      <c r="D25" s="112">
        <v>10.1</v>
      </c>
      <c r="E25" s="112">
        <v>7.61</v>
      </c>
      <c r="F25" s="112">
        <v>87.9</v>
      </c>
      <c r="G25" s="113">
        <v>148</v>
      </c>
      <c r="H25" s="111">
        <v>0.17</v>
      </c>
      <c r="I25" s="117" t="s">
        <v>78</v>
      </c>
      <c r="K25" s="79">
        <v>1</v>
      </c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AA25" s="13"/>
      <c r="AG25" s="13"/>
      <c r="AH25" s="104"/>
      <c r="AI25" s="104"/>
      <c r="AJ25" s="104"/>
      <c r="AK25" s="104"/>
      <c r="AL25" s="104"/>
      <c r="AM25" s="105"/>
      <c r="AN25" s="13"/>
    </row>
    <row r="26" spans="1:40" x14ac:dyDescent="0.2">
      <c r="A26" s="234">
        <v>44865</v>
      </c>
      <c r="B26" s="233">
        <v>0.66666666666666663</v>
      </c>
      <c r="C26" s="112"/>
      <c r="D26" s="112"/>
      <c r="E26" s="112"/>
      <c r="F26" s="112"/>
      <c r="G26" s="113"/>
      <c r="H26" s="111"/>
      <c r="I26" s="117"/>
      <c r="K26" s="79">
        <v>1</v>
      </c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AA26" s="13"/>
      <c r="AG26" s="13"/>
      <c r="AH26" s="104"/>
      <c r="AI26" s="104"/>
      <c r="AJ26" s="104"/>
      <c r="AK26" s="104"/>
      <c r="AL26" s="104"/>
      <c r="AM26" s="105"/>
      <c r="AN26" s="13"/>
    </row>
    <row r="27" spans="1:40" x14ac:dyDescent="0.2">
      <c r="A27" s="234">
        <v>44866</v>
      </c>
      <c r="B27" s="233">
        <v>0.37152777777777779</v>
      </c>
      <c r="C27" s="112">
        <v>4</v>
      </c>
      <c r="D27" s="112">
        <v>9.3000000000000007</v>
      </c>
      <c r="E27" s="112">
        <v>7.71</v>
      </c>
      <c r="F27" s="112">
        <v>92.2</v>
      </c>
      <c r="G27" s="113">
        <v>171</v>
      </c>
      <c r="H27" s="111">
        <v>0.08</v>
      </c>
      <c r="I27" s="117" t="s">
        <v>116</v>
      </c>
      <c r="J27" s="40" t="s">
        <v>117</v>
      </c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AA27" s="13"/>
      <c r="AG27" s="13"/>
      <c r="AH27" s="104"/>
      <c r="AI27" s="104"/>
      <c r="AJ27" s="104"/>
      <c r="AK27" s="104"/>
      <c r="AL27" s="104"/>
      <c r="AM27" s="105"/>
      <c r="AN27" s="13"/>
    </row>
    <row r="28" spans="1:40" x14ac:dyDescent="0.2">
      <c r="A28" s="234">
        <v>44867</v>
      </c>
      <c r="B28" s="233">
        <v>0.375</v>
      </c>
      <c r="C28" s="112">
        <v>2</v>
      </c>
      <c r="D28" s="112">
        <v>6.1</v>
      </c>
      <c r="E28" s="112">
        <v>7.84</v>
      </c>
      <c r="F28" s="112">
        <v>88.1</v>
      </c>
      <c r="G28" s="113">
        <v>180</v>
      </c>
      <c r="H28" s="111">
        <v>0.08</v>
      </c>
      <c r="I28" s="117" t="s">
        <v>78</v>
      </c>
      <c r="J28" s="40" t="s">
        <v>118</v>
      </c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AA28" s="13"/>
      <c r="AG28" s="13"/>
      <c r="AH28" s="104"/>
      <c r="AI28" s="104"/>
      <c r="AJ28" s="104"/>
      <c r="AK28" s="104"/>
      <c r="AL28" s="104"/>
      <c r="AM28" s="105"/>
      <c r="AN28" s="13"/>
    </row>
    <row r="29" spans="1:40" x14ac:dyDescent="0.2">
      <c r="A29" s="234">
        <v>44868</v>
      </c>
      <c r="B29" s="233">
        <v>0.375</v>
      </c>
      <c r="C29" s="112">
        <v>4</v>
      </c>
      <c r="D29" s="112">
        <v>6.3</v>
      </c>
      <c r="E29" s="112">
        <v>7.9</v>
      </c>
      <c r="F29" s="112">
        <v>89.4</v>
      </c>
      <c r="G29" s="113">
        <v>190</v>
      </c>
      <c r="H29" s="111">
        <v>0.08</v>
      </c>
      <c r="I29" s="117" t="s">
        <v>95</v>
      </c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AA29" s="13"/>
      <c r="AG29" s="13"/>
      <c r="AH29" s="104"/>
      <c r="AI29" s="104"/>
      <c r="AJ29" s="104"/>
      <c r="AK29" s="104"/>
      <c r="AL29" s="104"/>
      <c r="AM29" s="105"/>
      <c r="AN29" s="13"/>
    </row>
    <row r="30" spans="1:40" x14ac:dyDescent="0.2">
      <c r="A30" s="234">
        <v>44868</v>
      </c>
      <c r="B30" s="233">
        <v>0.58333333333333337</v>
      </c>
      <c r="C30" s="112"/>
      <c r="D30" s="112"/>
      <c r="E30" s="112"/>
      <c r="F30" s="112"/>
      <c r="G30" s="113"/>
      <c r="H30" s="111">
        <v>0.5</v>
      </c>
      <c r="I30" s="117"/>
      <c r="K30" s="79">
        <v>7</v>
      </c>
      <c r="L30" s="79">
        <v>13</v>
      </c>
      <c r="M30" s="79">
        <v>1</v>
      </c>
      <c r="N30" s="79">
        <v>3</v>
      </c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AA30" s="13"/>
      <c r="AG30" s="13"/>
      <c r="AH30" s="104"/>
      <c r="AI30" s="104"/>
      <c r="AJ30" s="104"/>
      <c r="AK30" s="104"/>
      <c r="AL30" s="104"/>
      <c r="AM30" s="105"/>
      <c r="AN30" s="13"/>
    </row>
    <row r="31" spans="1:40" x14ac:dyDescent="0.2">
      <c r="A31" s="234">
        <v>44869</v>
      </c>
      <c r="B31" s="233">
        <v>0.375</v>
      </c>
      <c r="C31" s="112">
        <v>8</v>
      </c>
      <c r="D31" s="112">
        <v>6.8</v>
      </c>
      <c r="E31" s="112">
        <v>7.49</v>
      </c>
      <c r="F31" s="112">
        <v>94.7</v>
      </c>
      <c r="G31" s="113">
        <v>83.9</v>
      </c>
      <c r="H31" s="111">
        <v>3.5</v>
      </c>
      <c r="I31" s="117" t="s">
        <v>95</v>
      </c>
      <c r="J31" s="40" t="s">
        <v>121</v>
      </c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AA31" s="13"/>
      <c r="AG31" s="13"/>
      <c r="AH31" s="104"/>
      <c r="AI31" s="104"/>
      <c r="AJ31" s="104"/>
      <c r="AK31" s="104"/>
      <c r="AL31" s="104"/>
      <c r="AM31" s="105"/>
      <c r="AN31" s="13"/>
    </row>
    <row r="32" spans="1:40" x14ac:dyDescent="0.2">
      <c r="A32" s="234">
        <v>44869</v>
      </c>
      <c r="B32" s="233">
        <v>0.47222222222222221</v>
      </c>
      <c r="C32" s="112"/>
      <c r="D32" s="112"/>
      <c r="E32" s="112"/>
      <c r="F32" s="112"/>
      <c r="G32" s="113"/>
      <c r="H32" s="111"/>
      <c r="I32" s="117"/>
      <c r="J32" s="40" t="s">
        <v>123</v>
      </c>
      <c r="K32" s="79">
        <v>2</v>
      </c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AA32" s="13">
        <v>1</v>
      </c>
      <c r="AG32" s="13"/>
      <c r="AH32" s="104"/>
      <c r="AI32" s="104"/>
      <c r="AJ32" s="104"/>
      <c r="AK32" s="104"/>
      <c r="AL32" s="104"/>
      <c r="AM32" s="105"/>
      <c r="AN32" s="13"/>
    </row>
    <row r="33" spans="1:40" x14ac:dyDescent="0.2">
      <c r="A33" s="234">
        <v>44869</v>
      </c>
      <c r="B33" s="233">
        <v>0.58333333333333337</v>
      </c>
      <c r="C33" s="112"/>
      <c r="D33" s="112"/>
      <c r="E33" s="112"/>
      <c r="F33" s="112"/>
      <c r="G33" s="113"/>
      <c r="H33" s="111"/>
      <c r="I33" s="117"/>
      <c r="J33" s="40" t="s">
        <v>122</v>
      </c>
      <c r="K33" s="79">
        <v>2</v>
      </c>
      <c r="L33" s="79">
        <v>2</v>
      </c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AA33" s="13"/>
      <c r="AG33" s="13"/>
      <c r="AH33" s="104"/>
      <c r="AI33" s="104"/>
      <c r="AJ33" s="104"/>
      <c r="AK33" s="104"/>
      <c r="AL33" s="104"/>
      <c r="AM33" s="105"/>
      <c r="AN33" s="13"/>
    </row>
    <row r="34" spans="1:40" x14ac:dyDescent="0.2">
      <c r="A34" s="234">
        <v>44870</v>
      </c>
      <c r="B34" s="233">
        <v>0.35416666666666669</v>
      </c>
      <c r="C34" s="112"/>
      <c r="D34" s="112">
        <v>6.5</v>
      </c>
      <c r="E34" s="112">
        <v>7.77</v>
      </c>
      <c r="F34" s="112">
        <v>87.7</v>
      </c>
      <c r="G34" s="113">
        <v>13.3</v>
      </c>
      <c r="H34" s="111">
        <v>0.18</v>
      </c>
      <c r="I34" s="116" t="s">
        <v>124</v>
      </c>
      <c r="K34" s="79">
        <v>1</v>
      </c>
      <c r="L34" s="79"/>
      <c r="M34" s="78"/>
      <c r="N34" s="78"/>
      <c r="O34" s="78"/>
      <c r="P34" s="78"/>
      <c r="Q34" s="78"/>
      <c r="R34" s="78"/>
      <c r="S34" s="79"/>
      <c r="T34" s="78"/>
      <c r="U34" s="78"/>
      <c r="V34" s="78"/>
      <c r="W34" s="78"/>
      <c r="X34" s="78"/>
      <c r="Y34" s="78"/>
      <c r="AA34" s="13"/>
      <c r="AG34" s="13"/>
      <c r="AH34" s="104"/>
      <c r="AI34" s="104"/>
      <c r="AJ34" s="104"/>
      <c r="AK34" s="104"/>
      <c r="AL34" s="104"/>
      <c r="AM34" s="105"/>
      <c r="AN34" s="13"/>
    </row>
    <row r="35" spans="1:40" x14ac:dyDescent="0.2">
      <c r="A35" s="234">
        <v>44870</v>
      </c>
      <c r="B35" s="233">
        <v>0.70833333333333337</v>
      </c>
      <c r="C35" s="112"/>
      <c r="D35" s="112"/>
      <c r="E35" s="112"/>
      <c r="F35" s="112"/>
      <c r="G35" s="113"/>
      <c r="H35" s="111"/>
      <c r="I35" s="116"/>
      <c r="K35" s="79">
        <v>1</v>
      </c>
      <c r="L35" s="79"/>
      <c r="M35" s="78"/>
      <c r="N35" s="78"/>
      <c r="O35" s="78"/>
      <c r="P35" s="78"/>
      <c r="Q35" s="78"/>
      <c r="R35" s="78"/>
      <c r="S35" s="79"/>
      <c r="T35" s="78"/>
      <c r="U35" s="78"/>
      <c r="V35" s="78"/>
      <c r="W35" s="78"/>
      <c r="X35" s="78"/>
      <c r="Y35" s="78"/>
      <c r="AA35" s="13"/>
      <c r="AG35" s="13"/>
      <c r="AH35" s="104"/>
      <c r="AI35" s="104"/>
      <c r="AJ35" s="104"/>
      <c r="AK35" s="104"/>
      <c r="AL35" s="104"/>
      <c r="AM35" s="105"/>
      <c r="AN35" s="13"/>
    </row>
    <row r="36" spans="1:40" x14ac:dyDescent="0.2">
      <c r="A36" s="234">
        <v>44871</v>
      </c>
      <c r="B36" s="233">
        <v>0.36805555555555558</v>
      </c>
      <c r="C36" s="112">
        <v>3.3</v>
      </c>
      <c r="D36" s="112">
        <v>3.9</v>
      </c>
      <c r="E36" s="112">
        <v>7.38</v>
      </c>
      <c r="F36" s="112">
        <v>92.5</v>
      </c>
      <c r="G36" s="113">
        <v>11.8</v>
      </c>
      <c r="H36" s="111">
        <v>0.48</v>
      </c>
      <c r="I36" s="117" t="s">
        <v>98</v>
      </c>
      <c r="J36" s="40" t="s">
        <v>126</v>
      </c>
      <c r="K36" s="79">
        <v>2</v>
      </c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AA36" s="13"/>
      <c r="AG36" s="13"/>
      <c r="AH36" s="104"/>
      <c r="AI36" s="104"/>
      <c r="AJ36" s="104"/>
      <c r="AK36" s="104"/>
      <c r="AL36" s="104"/>
      <c r="AM36" s="105"/>
      <c r="AN36" s="13"/>
    </row>
    <row r="37" spans="1:40" x14ac:dyDescent="0.2">
      <c r="A37" s="234">
        <v>44871</v>
      </c>
      <c r="B37" s="233">
        <v>0.61111111111111116</v>
      </c>
      <c r="C37" s="112"/>
      <c r="D37" s="112"/>
      <c r="E37" s="112"/>
      <c r="F37" s="112"/>
      <c r="G37" s="113"/>
      <c r="H37" s="111"/>
      <c r="I37" s="117"/>
      <c r="K37" s="79"/>
      <c r="L37" s="79">
        <v>1</v>
      </c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AA37" s="13"/>
      <c r="AG37" s="13"/>
      <c r="AH37" s="104"/>
      <c r="AI37" s="104"/>
      <c r="AJ37" s="104"/>
      <c r="AK37" s="104"/>
      <c r="AL37" s="104"/>
      <c r="AM37" s="105"/>
      <c r="AN37" s="13"/>
    </row>
    <row r="38" spans="1:40" x14ac:dyDescent="0.2">
      <c r="A38" s="234">
        <v>44872</v>
      </c>
      <c r="B38" s="233">
        <v>0.3611111111111111</v>
      </c>
      <c r="C38" s="112">
        <v>5.2</v>
      </c>
      <c r="D38" s="112">
        <v>5.4</v>
      </c>
      <c r="E38" s="112">
        <v>7.64</v>
      </c>
      <c r="F38" s="112">
        <v>96.3</v>
      </c>
      <c r="G38" s="113">
        <v>11.6</v>
      </c>
      <c r="H38" s="111">
        <v>0.2</v>
      </c>
      <c r="I38" s="116" t="s">
        <v>127</v>
      </c>
      <c r="J38" s="40" t="s">
        <v>128</v>
      </c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AA38" s="13"/>
      <c r="AG38" s="13"/>
      <c r="AH38" s="104"/>
      <c r="AI38" s="104"/>
      <c r="AJ38" s="104"/>
      <c r="AK38" s="104"/>
      <c r="AL38" s="104"/>
      <c r="AM38" s="105"/>
      <c r="AN38" s="13"/>
    </row>
    <row r="39" spans="1:40" x14ac:dyDescent="0.2">
      <c r="A39" s="234">
        <v>44873</v>
      </c>
      <c r="B39" s="233">
        <v>0.38541666666666669</v>
      </c>
      <c r="C39" s="112">
        <v>-2</v>
      </c>
      <c r="D39" s="112">
        <v>5.3</v>
      </c>
      <c r="E39" s="112">
        <v>7.66</v>
      </c>
      <c r="F39" s="112">
        <v>98.6</v>
      </c>
      <c r="G39" s="113">
        <v>1.71</v>
      </c>
      <c r="H39" s="111">
        <v>0.14000000000000001</v>
      </c>
      <c r="I39" s="116" t="s">
        <v>129</v>
      </c>
      <c r="J39" s="40" t="s">
        <v>130</v>
      </c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AA39" s="13"/>
      <c r="AG39" s="13"/>
      <c r="AH39" s="104"/>
      <c r="AI39" s="104"/>
      <c r="AJ39" s="104"/>
      <c r="AK39" s="104"/>
      <c r="AL39" s="104"/>
      <c r="AM39" s="105"/>
      <c r="AN39" s="13"/>
    </row>
    <row r="40" spans="1:40" x14ac:dyDescent="0.2">
      <c r="A40" s="234">
        <v>44874</v>
      </c>
      <c r="B40" s="233">
        <v>0.375</v>
      </c>
      <c r="C40" s="112">
        <v>0</v>
      </c>
      <c r="D40" s="112">
        <v>4.9000000000000004</v>
      </c>
      <c r="E40" s="112">
        <v>7.76</v>
      </c>
      <c r="F40" s="112">
        <v>98.9</v>
      </c>
      <c r="G40" s="113">
        <v>1.87</v>
      </c>
      <c r="H40" s="111">
        <v>0.12</v>
      </c>
      <c r="I40" s="116" t="s">
        <v>129</v>
      </c>
      <c r="J40" s="40" t="s">
        <v>128</v>
      </c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AA40" s="13"/>
      <c r="AG40" s="13"/>
      <c r="AH40" s="104"/>
      <c r="AI40" s="104"/>
      <c r="AJ40" s="104"/>
      <c r="AK40" s="104"/>
      <c r="AL40" s="104"/>
      <c r="AM40" s="105"/>
      <c r="AN40" s="13"/>
    </row>
    <row r="41" spans="1:40" x14ac:dyDescent="0.2">
      <c r="A41" s="234">
        <v>44875</v>
      </c>
      <c r="B41" s="233">
        <v>0.375</v>
      </c>
      <c r="C41" s="112">
        <v>2</v>
      </c>
      <c r="D41" s="112">
        <v>5</v>
      </c>
      <c r="E41" s="112">
        <v>7.8</v>
      </c>
      <c r="F41" s="112">
        <v>97.5</v>
      </c>
      <c r="G41" s="113">
        <v>2.2799999999999998</v>
      </c>
      <c r="H41" s="111">
        <v>0.11</v>
      </c>
      <c r="I41" s="116" t="s">
        <v>131</v>
      </c>
      <c r="J41" s="40" t="s">
        <v>132</v>
      </c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AA41" s="13"/>
      <c r="AG41" s="13"/>
      <c r="AH41" s="104"/>
      <c r="AI41" s="104"/>
      <c r="AJ41" s="104"/>
      <c r="AK41" s="104"/>
      <c r="AL41" s="104"/>
      <c r="AM41" s="105"/>
      <c r="AN41" s="13"/>
    </row>
    <row r="42" spans="1:40" x14ac:dyDescent="0.2">
      <c r="A42" s="234">
        <v>44876</v>
      </c>
      <c r="B42" s="233">
        <v>0.375</v>
      </c>
      <c r="C42" s="112">
        <v>3</v>
      </c>
      <c r="D42" s="112">
        <v>6.7</v>
      </c>
      <c r="E42" s="112">
        <v>7.57</v>
      </c>
      <c r="F42" s="112">
        <v>96.7</v>
      </c>
      <c r="G42" s="113">
        <v>2.0299999999999998</v>
      </c>
      <c r="H42" s="111">
        <v>0.2</v>
      </c>
      <c r="I42" s="116" t="s">
        <v>95</v>
      </c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AA42" s="13"/>
      <c r="AG42" s="13"/>
      <c r="AH42" s="104"/>
      <c r="AI42" s="104"/>
      <c r="AJ42" s="104"/>
      <c r="AK42" s="104"/>
      <c r="AL42" s="104"/>
      <c r="AM42" s="105"/>
      <c r="AN42" s="13"/>
    </row>
    <row r="43" spans="1:40" x14ac:dyDescent="0.2">
      <c r="A43" s="234">
        <v>44877</v>
      </c>
      <c r="B43" s="233">
        <v>0.375</v>
      </c>
      <c r="C43" s="112">
        <v>2</v>
      </c>
      <c r="D43" s="112">
        <v>6</v>
      </c>
      <c r="E43" s="112">
        <v>7.8</v>
      </c>
      <c r="F43" s="112">
        <v>96.8</v>
      </c>
      <c r="G43" s="113">
        <v>1.74</v>
      </c>
      <c r="H43" s="111">
        <v>0.14000000000000001</v>
      </c>
      <c r="I43" s="116" t="s">
        <v>133</v>
      </c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AA43" s="13"/>
      <c r="AG43" s="13"/>
      <c r="AH43" s="104"/>
      <c r="AI43" s="104"/>
      <c r="AJ43" s="104"/>
      <c r="AK43" s="104"/>
      <c r="AL43" s="104"/>
      <c r="AM43" s="105"/>
      <c r="AN43" s="13"/>
    </row>
    <row r="44" spans="1:40" x14ac:dyDescent="0.2">
      <c r="A44" s="234">
        <v>44878</v>
      </c>
      <c r="B44" s="233">
        <v>0.39583333333333331</v>
      </c>
      <c r="C44" s="112">
        <v>4</v>
      </c>
      <c r="D44" s="112">
        <v>6</v>
      </c>
      <c r="E44" s="112">
        <v>7.7</v>
      </c>
      <c r="F44" s="112">
        <v>97.4</v>
      </c>
      <c r="G44" s="113">
        <v>174</v>
      </c>
      <c r="H44" s="111">
        <v>0.12</v>
      </c>
      <c r="I44" s="116" t="s">
        <v>98</v>
      </c>
      <c r="J44" s="40" t="s">
        <v>134</v>
      </c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AA44" s="13"/>
      <c r="AG44" s="13"/>
      <c r="AH44" s="104"/>
      <c r="AI44" s="104"/>
      <c r="AJ44" s="104"/>
      <c r="AK44" s="104"/>
      <c r="AL44" s="104"/>
      <c r="AM44" s="105"/>
      <c r="AN44" s="13"/>
    </row>
    <row r="45" spans="1:40" x14ac:dyDescent="0.2">
      <c r="A45" s="234">
        <v>44879</v>
      </c>
      <c r="B45" s="233">
        <v>0.36458333333333331</v>
      </c>
      <c r="C45" s="112">
        <v>4.5999999999999996</v>
      </c>
      <c r="D45" s="112">
        <v>6.2</v>
      </c>
      <c r="E45" s="112">
        <v>7.95</v>
      </c>
      <c r="F45" s="112">
        <v>90.6</v>
      </c>
      <c r="G45" s="113">
        <v>1.81</v>
      </c>
      <c r="H45" s="111"/>
      <c r="I45" s="116" t="s">
        <v>135</v>
      </c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AA45" s="13"/>
      <c r="AG45" s="13"/>
      <c r="AH45" s="104"/>
      <c r="AI45" s="104"/>
      <c r="AJ45" s="104"/>
      <c r="AK45" s="104"/>
      <c r="AL45" s="104"/>
      <c r="AM45" s="105"/>
      <c r="AN45" s="13"/>
    </row>
    <row r="46" spans="1:40" x14ac:dyDescent="0.2">
      <c r="A46" s="234">
        <v>44880</v>
      </c>
      <c r="B46" s="233">
        <v>0.375</v>
      </c>
      <c r="C46" s="112">
        <v>1</v>
      </c>
      <c r="D46" s="112">
        <v>5.7</v>
      </c>
      <c r="E46" s="112">
        <v>7.79</v>
      </c>
      <c r="F46" s="112">
        <v>94.5</v>
      </c>
      <c r="G46" s="113">
        <v>1.83</v>
      </c>
      <c r="H46" s="111">
        <v>0.1</v>
      </c>
      <c r="I46" s="116" t="s">
        <v>136</v>
      </c>
      <c r="J46" s="40" t="s">
        <v>137</v>
      </c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AA46" s="13"/>
      <c r="AG46" s="13"/>
      <c r="AH46" s="104"/>
      <c r="AI46" s="104"/>
      <c r="AJ46" s="104"/>
      <c r="AK46" s="104"/>
      <c r="AL46" s="104"/>
      <c r="AM46" s="105"/>
      <c r="AN46" s="13"/>
    </row>
    <row r="47" spans="1:40" x14ac:dyDescent="0.2">
      <c r="A47" s="234">
        <v>44881</v>
      </c>
      <c r="B47" s="233">
        <v>0.375</v>
      </c>
      <c r="C47" s="112">
        <v>-2</v>
      </c>
      <c r="D47" s="112">
        <v>4.7</v>
      </c>
      <c r="E47" s="112">
        <v>8.1300000000000008</v>
      </c>
      <c r="F47" s="112">
        <v>95.8</v>
      </c>
      <c r="G47" s="113">
        <v>1.87</v>
      </c>
      <c r="H47" s="111">
        <v>0.1</v>
      </c>
      <c r="I47" s="117" t="s">
        <v>138</v>
      </c>
      <c r="J47" s="40" t="s">
        <v>139</v>
      </c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AA47" s="13"/>
      <c r="AG47" s="13"/>
      <c r="AH47" s="104"/>
      <c r="AI47" s="104"/>
      <c r="AJ47" s="104"/>
      <c r="AK47" s="104"/>
      <c r="AL47" s="104"/>
      <c r="AM47" s="105"/>
      <c r="AN47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244"/>
  <sheetViews>
    <sheetView workbookViewId="0"/>
  </sheetViews>
  <sheetFormatPr defaultColWidth="8.85546875" defaultRowHeight="12.75" x14ac:dyDescent="0.2"/>
  <cols>
    <col min="1" max="1" width="11.85546875" style="1" customWidth="1"/>
    <col min="2" max="2" width="7.7109375" style="1" bestFit="1" customWidth="1"/>
    <col min="3" max="4" width="8.42578125" style="1" customWidth="1"/>
    <col min="5" max="5" width="12" bestFit="1" customWidth="1"/>
    <col min="6" max="6" width="12" customWidth="1"/>
    <col min="7" max="7" width="10.5703125" style="15" bestFit="1" customWidth="1"/>
    <col min="8" max="8" width="11.5703125" customWidth="1"/>
    <col min="9" max="9" width="18.28515625" style="1" customWidth="1"/>
    <col min="10" max="10" width="7.42578125" style="1" customWidth="1"/>
    <col min="11" max="11" width="6.85546875" style="1" customWidth="1"/>
    <col min="12" max="12" width="9.42578125" customWidth="1"/>
    <col min="13" max="13" width="9" customWidth="1"/>
    <col min="14" max="14" width="13.28515625" customWidth="1"/>
    <col min="15" max="15" width="12.85546875" customWidth="1"/>
  </cols>
  <sheetData>
    <row r="1" spans="1:59" x14ac:dyDescent="0.2">
      <c r="A1" s="3" t="s">
        <v>53</v>
      </c>
      <c r="B1" s="3" t="s">
        <v>145</v>
      </c>
      <c r="C1" s="3" t="s">
        <v>66</v>
      </c>
      <c r="D1" s="3" t="s">
        <v>143</v>
      </c>
      <c r="E1" s="3" t="s">
        <v>50</v>
      </c>
      <c r="F1" s="3" t="s">
        <v>144</v>
      </c>
      <c r="G1" s="3" t="s">
        <v>24</v>
      </c>
      <c r="H1" s="13"/>
      <c r="I1" s="3"/>
      <c r="J1" s="3"/>
      <c r="K1" s="3"/>
    </row>
    <row r="2" spans="1:59" x14ac:dyDescent="0.2">
      <c r="A2" s="17">
        <v>44858</v>
      </c>
      <c r="B2" s="1" t="s">
        <v>18</v>
      </c>
      <c r="C2" s="1" t="s">
        <v>10</v>
      </c>
      <c r="E2">
        <v>660</v>
      </c>
      <c r="G2"/>
      <c r="I2"/>
      <c r="J2"/>
      <c r="K2"/>
    </row>
    <row r="3" spans="1:59" x14ac:dyDescent="0.2">
      <c r="A3" s="17">
        <v>44858</v>
      </c>
      <c r="B3" s="1" t="s">
        <v>18</v>
      </c>
      <c r="C3" s="1" t="s">
        <v>10</v>
      </c>
      <c r="E3">
        <v>635</v>
      </c>
      <c r="G3"/>
      <c r="I3"/>
      <c r="J3"/>
      <c r="K3"/>
    </row>
    <row r="4" spans="1:59" s="21" customFormat="1" x14ac:dyDescent="0.2">
      <c r="A4" s="17">
        <v>44860</v>
      </c>
      <c r="B4" s="1" t="s">
        <v>18</v>
      </c>
      <c r="C4" s="1" t="s">
        <v>88</v>
      </c>
      <c r="D4" s="1"/>
      <c r="E4">
        <v>220</v>
      </c>
      <c r="F4"/>
      <c r="G4" t="s">
        <v>103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x14ac:dyDescent="0.2">
      <c r="A5" s="17">
        <v>44861</v>
      </c>
      <c r="B5" s="1" t="s">
        <v>18</v>
      </c>
      <c r="C5" s="1" t="s">
        <v>10</v>
      </c>
      <c r="E5">
        <v>622</v>
      </c>
      <c r="G5" t="s">
        <v>104</v>
      </c>
      <c r="I5"/>
      <c r="J5"/>
      <c r="K5"/>
    </row>
    <row r="6" spans="1:59" x14ac:dyDescent="0.2">
      <c r="A6" s="17">
        <v>44861</v>
      </c>
      <c r="B6" s="1" t="s">
        <v>18</v>
      </c>
      <c r="C6" s="1" t="s">
        <v>10</v>
      </c>
      <c r="E6">
        <v>635</v>
      </c>
      <c r="G6" t="s">
        <v>104</v>
      </c>
      <c r="I6"/>
      <c r="J6"/>
      <c r="K6"/>
    </row>
    <row r="7" spans="1:59" x14ac:dyDescent="0.2">
      <c r="A7" s="17">
        <v>44861</v>
      </c>
      <c r="B7" s="1" t="s">
        <v>18</v>
      </c>
      <c r="C7" s="1" t="s">
        <v>10</v>
      </c>
      <c r="E7">
        <v>648</v>
      </c>
      <c r="G7" t="s">
        <v>105</v>
      </c>
    </row>
    <row r="8" spans="1:59" x14ac:dyDescent="0.2">
      <c r="A8" s="17">
        <v>44861</v>
      </c>
      <c r="B8" s="1" t="s">
        <v>18</v>
      </c>
      <c r="C8" s="1" t="s">
        <v>88</v>
      </c>
      <c r="E8">
        <v>343</v>
      </c>
      <c r="G8"/>
    </row>
    <row r="9" spans="1:59" s="21" customFormat="1" x14ac:dyDescent="0.2">
      <c r="A9" s="17">
        <v>44861</v>
      </c>
      <c r="B9" s="1" t="s">
        <v>18</v>
      </c>
      <c r="C9" s="1" t="s">
        <v>10</v>
      </c>
      <c r="D9" s="1"/>
      <c r="E9">
        <v>622</v>
      </c>
      <c r="F9"/>
      <c r="G9" t="s">
        <v>105</v>
      </c>
      <c r="H9"/>
      <c r="I9" s="1"/>
      <c r="J9" s="1"/>
      <c r="K9" s="1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</row>
    <row r="10" spans="1:59" x14ac:dyDescent="0.2">
      <c r="A10" s="17">
        <v>44861</v>
      </c>
      <c r="B10" s="1" t="s">
        <v>18</v>
      </c>
      <c r="C10" s="1" t="s">
        <v>10</v>
      </c>
      <c r="E10">
        <v>690</v>
      </c>
      <c r="G10" t="s">
        <v>106</v>
      </c>
    </row>
    <row r="11" spans="1:59" x14ac:dyDescent="0.2">
      <c r="A11" s="17">
        <v>44861</v>
      </c>
      <c r="B11" s="1" t="s">
        <v>18</v>
      </c>
      <c r="C11" s="1" t="s">
        <v>88</v>
      </c>
      <c r="E11">
        <v>360</v>
      </c>
      <c r="G11"/>
    </row>
    <row r="12" spans="1:59" x14ac:dyDescent="0.2">
      <c r="A12" s="17">
        <v>44861</v>
      </c>
      <c r="B12" s="1" t="s">
        <v>18</v>
      </c>
      <c r="C12" s="1" t="s">
        <v>10</v>
      </c>
      <c r="E12">
        <v>710</v>
      </c>
      <c r="G12" t="s">
        <v>107</v>
      </c>
    </row>
    <row r="13" spans="1:59" x14ac:dyDescent="0.2">
      <c r="A13" s="17">
        <v>44861</v>
      </c>
      <c r="B13" s="1" t="s">
        <v>18</v>
      </c>
      <c r="C13" s="1" t="s">
        <v>10</v>
      </c>
      <c r="E13">
        <v>510</v>
      </c>
      <c r="G13" t="s">
        <v>107</v>
      </c>
      <c r="I13"/>
      <c r="J13"/>
      <c r="K13"/>
    </row>
    <row r="14" spans="1:59" x14ac:dyDescent="0.2">
      <c r="A14" s="17">
        <v>44861</v>
      </c>
      <c r="B14" s="1" t="s">
        <v>18</v>
      </c>
      <c r="C14" s="1" t="s">
        <v>10</v>
      </c>
      <c r="E14">
        <v>615</v>
      </c>
      <c r="G14" t="s">
        <v>107</v>
      </c>
      <c r="I14"/>
      <c r="J14"/>
      <c r="K14"/>
    </row>
    <row r="15" spans="1:59" x14ac:dyDescent="0.2">
      <c r="A15" s="17">
        <v>44861</v>
      </c>
      <c r="B15" s="1" t="s">
        <v>18</v>
      </c>
      <c r="C15" s="1" t="s">
        <v>10</v>
      </c>
      <c r="E15">
        <v>660</v>
      </c>
      <c r="G15" t="s">
        <v>107</v>
      </c>
      <c r="I15"/>
      <c r="J15"/>
      <c r="K15"/>
    </row>
    <row r="16" spans="1:59" x14ac:dyDescent="0.2">
      <c r="A16" s="17">
        <v>44862</v>
      </c>
      <c r="B16" s="1" t="s">
        <v>18</v>
      </c>
      <c r="C16" s="1" t="s">
        <v>11</v>
      </c>
      <c r="E16">
        <v>595</v>
      </c>
      <c r="G16" s="43"/>
      <c r="I16"/>
      <c r="J16"/>
      <c r="K16"/>
    </row>
    <row r="17" spans="1:59" x14ac:dyDescent="0.2">
      <c r="A17" s="17">
        <v>44862</v>
      </c>
      <c r="B17" s="1" t="s">
        <v>18</v>
      </c>
      <c r="C17" s="1" t="s">
        <v>10</v>
      </c>
      <c r="E17">
        <v>670</v>
      </c>
      <c r="G17" s="43"/>
      <c r="I17"/>
      <c r="J17"/>
      <c r="K17"/>
    </row>
    <row r="18" spans="1:59" s="21" customFormat="1" x14ac:dyDescent="0.2">
      <c r="A18" s="17">
        <v>44864</v>
      </c>
      <c r="B18" s="1" t="s">
        <v>18</v>
      </c>
      <c r="C18" s="1" t="s">
        <v>11</v>
      </c>
      <c r="D18" s="1"/>
      <c r="E18">
        <v>750</v>
      </c>
      <c r="F18"/>
      <c r="G18" s="43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</row>
    <row r="19" spans="1:59" x14ac:dyDescent="0.2">
      <c r="A19" s="17">
        <v>44864</v>
      </c>
      <c r="B19" s="1" t="s">
        <v>18</v>
      </c>
      <c r="C19" s="1" t="s">
        <v>10</v>
      </c>
      <c r="E19">
        <v>610</v>
      </c>
      <c r="G19" s="43"/>
      <c r="I19"/>
      <c r="J19"/>
      <c r="K19"/>
    </row>
    <row r="20" spans="1:59" x14ac:dyDescent="0.2">
      <c r="A20" s="17">
        <v>44864</v>
      </c>
      <c r="B20" s="1" t="s">
        <v>18</v>
      </c>
      <c r="C20" s="1" t="s">
        <v>10</v>
      </c>
      <c r="E20">
        <v>690</v>
      </c>
      <c r="G20" s="43"/>
      <c r="I20"/>
      <c r="J20"/>
      <c r="K20"/>
    </row>
    <row r="21" spans="1:59" x14ac:dyDescent="0.2">
      <c r="A21" s="17">
        <v>44864</v>
      </c>
      <c r="B21" s="1" t="s">
        <v>18</v>
      </c>
      <c r="C21" s="1" t="s">
        <v>11</v>
      </c>
      <c r="E21">
        <v>650</v>
      </c>
      <c r="G21" s="43"/>
      <c r="I21"/>
      <c r="J21"/>
      <c r="K21"/>
    </row>
    <row r="22" spans="1:59" x14ac:dyDescent="0.2">
      <c r="A22" s="17">
        <v>44864</v>
      </c>
      <c r="B22" s="1" t="s">
        <v>18</v>
      </c>
      <c r="C22" s="1" t="s">
        <v>10</v>
      </c>
      <c r="E22">
        <v>720</v>
      </c>
      <c r="G22" s="43" t="s">
        <v>112</v>
      </c>
      <c r="I22"/>
      <c r="J22"/>
      <c r="K22"/>
    </row>
    <row r="23" spans="1:59" x14ac:dyDescent="0.2">
      <c r="A23" s="17">
        <v>44864</v>
      </c>
      <c r="B23" s="1" t="s">
        <v>18</v>
      </c>
      <c r="C23" s="1" t="s">
        <v>11</v>
      </c>
      <c r="E23">
        <v>630</v>
      </c>
      <c r="G23" s="43"/>
      <c r="I23"/>
      <c r="J23"/>
      <c r="K23"/>
    </row>
    <row r="24" spans="1:59" x14ac:dyDescent="0.2">
      <c r="A24" s="17">
        <v>44864</v>
      </c>
      <c r="B24" s="1" t="s">
        <v>18</v>
      </c>
      <c r="C24" s="1" t="s">
        <v>10</v>
      </c>
      <c r="E24">
        <v>675</v>
      </c>
      <c r="G24" s="43" t="s">
        <v>113</v>
      </c>
      <c r="I24"/>
      <c r="J24"/>
      <c r="K24"/>
    </row>
    <row r="25" spans="1:59" x14ac:dyDescent="0.2">
      <c r="A25" s="17">
        <v>44864</v>
      </c>
      <c r="B25" s="1" t="s">
        <v>18</v>
      </c>
      <c r="C25" s="1" t="s">
        <v>11</v>
      </c>
      <c r="E25">
        <v>600</v>
      </c>
      <c r="G25" s="43" t="s">
        <v>114</v>
      </c>
      <c r="I25"/>
      <c r="J25"/>
      <c r="K25"/>
    </row>
    <row r="26" spans="1:59" x14ac:dyDescent="0.2">
      <c r="A26" s="17">
        <v>44864</v>
      </c>
      <c r="B26" s="1" t="s">
        <v>18</v>
      </c>
      <c r="C26" s="1" t="s">
        <v>10</v>
      </c>
      <c r="E26">
        <v>660</v>
      </c>
      <c r="G26" s="43" t="s">
        <v>115</v>
      </c>
      <c r="I26"/>
      <c r="J26"/>
      <c r="K26"/>
    </row>
    <row r="27" spans="1:59" x14ac:dyDescent="0.2">
      <c r="A27" s="17">
        <v>44865</v>
      </c>
      <c r="B27" s="1" t="s">
        <v>18</v>
      </c>
      <c r="C27" s="1" t="s">
        <v>10</v>
      </c>
      <c r="E27">
        <v>560</v>
      </c>
      <c r="G27" s="43"/>
      <c r="I27"/>
      <c r="J27"/>
      <c r="K27"/>
    </row>
    <row r="28" spans="1:59" x14ac:dyDescent="0.2">
      <c r="A28" s="41">
        <v>44865</v>
      </c>
      <c r="B28" s="1" t="s">
        <v>18</v>
      </c>
      <c r="C28" s="1" t="s">
        <v>10</v>
      </c>
      <c r="E28">
        <v>590</v>
      </c>
      <c r="G28" s="43"/>
      <c r="I28"/>
      <c r="J28"/>
      <c r="K28"/>
    </row>
    <row r="29" spans="1:59" x14ac:dyDescent="0.2">
      <c r="A29" s="41">
        <v>44868</v>
      </c>
      <c r="B29" s="1" t="s">
        <v>18</v>
      </c>
      <c r="C29" s="1" t="s">
        <v>88</v>
      </c>
      <c r="E29">
        <v>280</v>
      </c>
      <c r="G29" s="43"/>
      <c r="I29"/>
      <c r="J29"/>
      <c r="K29"/>
    </row>
    <row r="30" spans="1:59" x14ac:dyDescent="0.2">
      <c r="A30" s="41">
        <v>44868</v>
      </c>
      <c r="B30" s="1" t="s">
        <v>18</v>
      </c>
      <c r="C30" s="1" t="s">
        <v>11</v>
      </c>
      <c r="E30">
        <v>600</v>
      </c>
      <c r="G30" s="43"/>
      <c r="I30"/>
      <c r="J30"/>
      <c r="K30"/>
    </row>
    <row r="31" spans="1:59" x14ac:dyDescent="0.2">
      <c r="A31" s="41">
        <v>44868</v>
      </c>
      <c r="B31" s="1" t="s">
        <v>18</v>
      </c>
      <c r="C31" s="1" t="s">
        <v>10</v>
      </c>
      <c r="E31">
        <v>700</v>
      </c>
      <c r="G31" s="43" t="s">
        <v>119</v>
      </c>
      <c r="I31"/>
      <c r="J31"/>
      <c r="K31"/>
    </row>
    <row r="32" spans="1:59" s="21" customFormat="1" x14ac:dyDescent="0.2">
      <c r="A32" s="41">
        <v>44868</v>
      </c>
      <c r="B32" s="1" t="s">
        <v>18</v>
      </c>
      <c r="C32" s="1" t="s">
        <v>10</v>
      </c>
      <c r="D32" s="1"/>
      <c r="E32">
        <v>720</v>
      </c>
      <c r="F32"/>
      <c r="G32" s="43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</row>
    <row r="33" spans="1:59" x14ac:dyDescent="0.2">
      <c r="A33" s="41">
        <v>44868</v>
      </c>
      <c r="B33" s="1" t="s">
        <v>18</v>
      </c>
      <c r="C33" s="1" t="s">
        <v>11</v>
      </c>
      <c r="E33">
        <v>590</v>
      </c>
      <c r="G33" s="43" t="s">
        <v>120</v>
      </c>
      <c r="I33"/>
      <c r="J33"/>
      <c r="K33"/>
    </row>
    <row r="34" spans="1:59" s="21" customFormat="1" x14ac:dyDescent="0.2">
      <c r="A34" s="41">
        <v>44868</v>
      </c>
      <c r="B34" s="1" t="s">
        <v>18</v>
      </c>
      <c r="C34" s="1" t="s">
        <v>11</v>
      </c>
      <c r="D34" s="1"/>
      <c r="E34">
        <v>630</v>
      </c>
      <c r="F34"/>
      <c r="G34" s="43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</row>
    <row r="35" spans="1:59" s="21" customFormat="1" x14ac:dyDescent="0.2">
      <c r="A35" s="41">
        <v>44868</v>
      </c>
      <c r="B35" s="1" t="s">
        <v>18</v>
      </c>
      <c r="C35" s="1" t="s">
        <v>11</v>
      </c>
      <c r="D35" s="1"/>
      <c r="E35">
        <v>590</v>
      </c>
      <c r="F35"/>
      <c r="G35" s="43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</row>
    <row r="36" spans="1:59" s="21" customFormat="1" x14ac:dyDescent="0.2">
      <c r="A36" s="41">
        <v>44868</v>
      </c>
      <c r="B36" s="1" t="s">
        <v>18</v>
      </c>
      <c r="C36" s="1" t="s">
        <v>10</v>
      </c>
      <c r="D36" s="1"/>
      <c r="E36">
        <v>650</v>
      </c>
      <c r="F36"/>
      <c r="G36" s="43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</row>
    <row r="37" spans="1:59" x14ac:dyDescent="0.2">
      <c r="A37" s="41">
        <v>44868</v>
      </c>
      <c r="B37" s="1" t="s">
        <v>18</v>
      </c>
      <c r="C37" s="1" t="s">
        <v>11</v>
      </c>
      <c r="E37">
        <v>690</v>
      </c>
      <c r="G37" s="43"/>
      <c r="I37"/>
      <c r="J37"/>
      <c r="K37"/>
    </row>
    <row r="38" spans="1:59" x14ac:dyDescent="0.2">
      <c r="A38" s="41">
        <v>44868</v>
      </c>
      <c r="B38" s="1" t="s">
        <v>18</v>
      </c>
      <c r="C38" s="1" t="s">
        <v>10</v>
      </c>
      <c r="E38">
        <v>675</v>
      </c>
      <c r="G38" s="43"/>
      <c r="I38"/>
      <c r="J38"/>
      <c r="K38"/>
    </row>
    <row r="39" spans="1:59" x14ac:dyDescent="0.2">
      <c r="A39" s="41">
        <v>44868</v>
      </c>
      <c r="B39" s="1" t="s">
        <v>18</v>
      </c>
      <c r="C39" s="1" t="s">
        <v>11</v>
      </c>
      <c r="E39">
        <v>620</v>
      </c>
      <c r="G39" s="43"/>
      <c r="I39"/>
      <c r="J39"/>
      <c r="K39"/>
    </row>
    <row r="40" spans="1:59" x14ac:dyDescent="0.2">
      <c r="A40" s="41">
        <v>44868</v>
      </c>
      <c r="B40" s="1" t="s">
        <v>18</v>
      </c>
      <c r="C40" s="1" t="s">
        <v>11</v>
      </c>
      <c r="E40">
        <v>650</v>
      </c>
      <c r="G40" s="43"/>
      <c r="I40"/>
      <c r="J40"/>
      <c r="K40"/>
    </row>
    <row r="41" spans="1:59" x14ac:dyDescent="0.2">
      <c r="A41" s="41">
        <v>44868</v>
      </c>
      <c r="B41" s="1" t="s">
        <v>18</v>
      </c>
      <c r="C41" s="1" t="s">
        <v>11</v>
      </c>
      <c r="E41">
        <v>610</v>
      </c>
      <c r="G41" s="43"/>
      <c r="I41"/>
      <c r="J41"/>
      <c r="K41"/>
    </row>
    <row r="42" spans="1:59" s="21" customFormat="1" x14ac:dyDescent="0.2">
      <c r="A42" s="41">
        <v>44868</v>
      </c>
      <c r="B42" s="1" t="s">
        <v>18</v>
      </c>
      <c r="C42" s="1" t="s">
        <v>11</v>
      </c>
      <c r="D42" s="1"/>
      <c r="E42">
        <v>620</v>
      </c>
      <c r="F42"/>
      <c r="G42" s="43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</row>
    <row r="43" spans="1:59" x14ac:dyDescent="0.2">
      <c r="A43" s="41">
        <v>44868</v>
      </c>
      <c r="B43" s="1" t="s">
        <v>18</v>
      </c>
      <c r="C43" s="1" t="s">
        <v>11</v>
      </c>
      <c r="E43">
        <v>575</v>
      </c>
      <c r="G43" s="43"/>
      <c r="I43"/>
      <c r="J43"/>
      <c r="K43"/>
    </row>
    <row r="44" spans="1:59" x14ac:dyDescent="0.2">
      <c r="A44" s="41">
        <v>44868</v>
      </c>
      <c r="B44" s="1" t="s">
        <v>18</v>
      </c>
      <c r="C44" s="1" t="s">
        <v>11</v>
      </c>
      <c r="E44">
        <v>700</v>
      </c>
      <c r="G44" s="43"/>
      <c r="I44"/>
      <c r="J44"/>
      <c r="K44"/>
    </row>
    <row r="45" spans="1:59" x14ac:dyDescent="0.2">
      <c r="A45" s="41">
        <v>44868</v>
      </c>
      <c r="B45" s="1" t="s">
        <v>18</v>
      </c>
      <c r="C45" s="1" t="s">
        <v>10</v>
      </c>
      <c r="E45">
        <v>660</v>
      </c>
      <c r="G45" s="43"/>
      <c r="I45"/>
      <c r="J45"/>
      <c r="K45"/>
    </row>
    <row r="46" spans="1:59" x14ac:dyDescent="0.2">
      <c r="A46" s="41">
        <v>44868</v>
      </c>
      <c r="B46" s="1" t="s">
        <v>18</v>
      </c>
      <c r="C46" s="1" t="s">
        <v>10</v>
      </c>
      <c r="E46">
        <v>600</v>
      </c>
      <c r="G46"/>
      <c r="H46" s="44"/>
      <c r="I46" s="3"/>
      <c r="J46" s="3"/>
      <c r="K46" s="3"/>
    </row>
    <row r="47" spans="1:59" x14ac:dyDescent="0.2">
      <c r="A47" s="41">
        <v>44868</v>
      </c>
      <c r="B47" s="1" t="s">
        <v>18</v>
      </c>
      <c r="C47" s="1" t="s">
        <v>10</v>
      </c>
      <c r="E47">
        <v>670</v>
      </c>
      <c r="G47"/>
      <c r="I47"/>
      <c r="J47"/>
      <c r="K47"/>
    </row>
    <row r="48" spans="1:59" x14ac:dyDescent="0.2">
      <c r="A48" s="41">
        <v>44868</v>
      </c>
      <c r="B48" s="1" t="s">
        <v>18</v>
      </c>
      <c r="C48" s="1" t="s">
        <v>11</v>
      </c>
      <c r="E48">
        <v>590</v>
      </c>
      <c r="G48"/>
      <c r="I48"/>
      <c r="J48"/>
      <c r="K48"/>
    </row>
    <row r="49" spans="1:11" x14ac:dyDescent="0.2">
      <c r="A49" s="41">
        <v>44868</v>
      </c>
      <c r="B49" s="1" t="s">
        <v>18</v>
      </c>
      <c r="C49" s="1" t="s">
        <v>88</v>
      </c>
      <c r="E49">
        <v>410</v>
      </c>
      <c r="G49"/>
      <c r="I49"/>
      <c r="J49"/>
      <c r="K49"/>
    </row>
    <row r="50" spans="1:11" x14ac:dyDescent="0.2">
      <c r="A50" s="41">
        <v>44868</v>
      </c>
      <c r="B50" s="1" t="s">
        <v>18</v>
      </c>
      <c r="C50" s="1" t="s">
        <v>88</v>
      </c>
      <c r="E50">
        <v>380</v>
      </c>
      <c r="G50"/>
    </row>
    <row r="51" spans="1:11" x14ac:dyDescent="0.2">
      <c r="A51" s="41">
        <v>44868</v>
      </c>
      <c r="B51" s="1" t="s">
        <v>18</v>
      </c>
      <c r="C51" s="1" t="s">
        <v>11</v>
      </c>
      <c r="E51">
        <v>620</v>
      </c>
      <c r="G51"/>
      <c r="I51"/>
      <c r="J51"/>
      <c r="K51"/>
    </row>
    <row r="52" spans="1:11" x14ac:dyDescent="0.2">
      <c r="A52" s="41">
        <v>44869</v>
      </c>
      <c r="B52" s="1" t="s">
        <v>18</v>
      </c>
      <c r="C52" s="1" t="s">
        <v>10</v>
      </c>
      <c r="E52">
        <v>535</v>
      </c>
      <c r="G52"/>
      <c r="I52"/>
      <c r="J52"/>
      <c r="K52"/>
    </row>
    <row r="53" spans="1:11" x14ac:dyDescent="0.2">
      <c r="A53" s="41">
        <v>44869</v>
      </c>
      <c r="B53" s="1" t="s">
        <v>18</v>
      </c>
      <c r="C53" s="1" t="s">
        <v>10</v>
      </c>
      <c r="E53">
        <v>660</v>
      </c>
      <c r="G53"/>
      <c r="I53"/>
      <c r="J53"/>
      <c r="K53"/>
    </row>
    <row r="54" spans="1:11" x14ac:dyDescent="0.2">
      <c r="A54" s="41">
        <v>44869</v>
      </c>
      <c r="B54" s="1" t="s">
        <v>18</v>
      </c>
      <c r="C54" s="1" t="s">
        <v>11</v>
      </c>
      <c r="E54">
        <v>660</v>
      </c>
      <c r="G54"/>
      <c r="I54"/>
      <c r="J54"/>
      <c r="K54"/>
    </row>
    <row r="55" spans="1:11" x14ac:dyDescent="0.2">
      <c r="A55" s="41">
        <v>44869</v>
      </c>
      <c r="B55" s="1" t="s">
        <v>18</v>
      </c>
      <c r="C55" s="1" t="s">
        <v>11</v>
      </c>
      <c r="E55">
        <v>630</v>
      </c>
      <c r="G55"/>
      <c r="I55"/>
      <c r="J55"/>
      <c r="K55"/>
    </row>
    <row r="56" spans="1:11" x14ac:dyDescent="0.2">
      <c r="A56" s="41">
        <v>44869</v>
      </c>
      <c r="B56" s="1" t="s">
        <v>18</v>
      </c>
      <c r="C56" s="1" t="s">
        <v>10</v>
      </c>
      <c r="E56">
        <v>710</v>
      </c>
      <c r="G56"/>
      <c r="I56"/>
      <c r="J56"/>
      <c r="K56"/>
    </row>
    <row r="57" spans="1:11" x14ac:dyDescent="0.2">
      <c r="A57" s="41">
        <v>44869</v>
      </c>
      <c r="B57" s="1" t="s">
        <v>18</v>
      </c>
      <c r="C57" s="1" t="s">
        <v>10</v>
      </c>
      <c r="E57">
        <v>670</v>
      </c>
      <c r="G57"/>
    </row>
    <row r="58" spans="1:11" x14ac:dyDescent="0.2">
      <c r="A58" s="41">
        <v>44870</v>
      </c>
      <c r="B58" s="1" t="s">
        <v>18</v>
      </c>
      <c r="C58" s="1" t="s">
        <v>10</v>
      </c>
      <c r="E58">
        <v>650</v>
      </c>
      <c r="G58" t="s">
        <v>125</v>
      </c>
    </row>
    <row r="59" spans="1:11" x14ac:dyDescent="0.2">
      <c r="A59" s="41">
        <v>44870</v>
      </c>
      <c r="B59" s="1" t="s">
        <v>18</v>
      </c>
      <c r="C59" s="1" t="s">
        <v>10</v>
      </c>
      <c r="E59">
        <v>620</v>
      </c>
      <c r="G59" t="s">
        <v>125</v>
      </c>
    </row>
    <row r="60" spans="1:11" x14ac:dyDescent="0.2">
      <c r="A60" s="41">
        <v>44871</v>
      </c>
      <c r="B60" s="1" t="s">
        <v>18</v>
      </c>
      <c r="C60" s="1" t="s">
        <v>10</v>
      </c>
      <c r="E60">
        <v>610</v>
      </c>
      <c r="G60"/>
    </row>
    <row r="61" spans="1:11" x14ac:dyDescent="0.2">
      <c r="A61" s="41">
        <v>44871</v>
      </c>
      <c r="B61" s="1" t="s">
        <v>18</v>
      </c>
      <c r="C61" s="1" t="s">
        <v>10</v>
      </c>
      <c r="E61">
        <v>585</v>
      </c>
      <c r="G61"/>
    </row>
    <row r="62" spans="1:11" x14ac:dyDescent="0.2">
      <c r="A62" s="41">
        <v>44871</v>
      </c>
      <c r="B62" s="1" t="s">
        <v>18</v>
      </c>
      <c r="C62" s="1" t="s">
        <v>11</v>
      </c>
      <c r="E62">
        <v>630</v>
      </c>
      <c r="G62"/>
    </row>
    <row r="63" spans="1:11" x14ac:dyDescent="0.2">
      <c r="A63" s="41"/>
      <c r="G63"/>
    </row>
    <row r="64" spans="1:11" x14ac:dyDescent="0.2">
      <c r="A64" s="41"/>
      <c r="G64"/>
    </row>
    <row r="65" spans="1:59" x14ac:dyDescent="0.2">
      <c r="A65" s="41"/>
      <c r="G65"/>
    </row>
    <row r="66" spans="1:59" x14ac:dyDescent="0.2">
      <c r="A66" s="41"/>
      <c r="G66"/>
    </row>
    <row r="67" spans="1:59" x14ac:dyDescent="0.2">
      <c r="A67" s="41"/>
      <c r="G67"/>
    </row>
    <row r="68" spans="1:59" x14ac:dyDescent="0.2">
      <c r="A68" s="41"/>
      <c r="G68"/>
    </row>
    <row r="69" spans="1:59" x14ac:dyDescent="0.2">
      <c r="A69" s="41"/>
      <c r="G69"/>
    </row>
    <row r="70" spans="1:59" x14ac:dyDescent="0.2">
      <c r="A70" s="41"/>
      <c r="G70"/>
    </row>
    <row r="71" spans="1:59" x14ac:dyDescent="0.2">
      <c r="A71" s="41"/>
      <c r="G71"/>
    </row>
    <row r="72" spans="1:59" x14ac:dyDescent="0.2">
      <c r="A72" s="41"/>
      <c r="G72"/>
    </row>
    <row r="73" spans="1:59" x14ac:dyDescent="0.2">
      <c r="A73" s="41"/>
      <c r="G73"/>
    </row>
    <row r="74" spans="1:59" x14ac:dyDescent="0.2">
      <c r="A74" s="41"/>
      <c r="G74"/>
    </row>
    <row r="75" spans="1:59" s="21" customFormat="1" x14ac:dyDescent="0.2">
      <c r="A75" s="41"/>
      <c r="B75" s="1"/>
      <c r="C75" s="1"/>
      <c r="D75" s="1"/>
      <c r="E75"/>
      <c r="F75"/>
      <c r="G75"/>
      <c r="H75"/>
      <c r="I75" s="1"/>
      <c r="J75" s="1"/>
      <c r="K75" s="1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</row>
    <row r="76" spans="1:59" x14ac:dyDescent="0.2">
      <c r="A76" s="41"/>
      <c r="G76"/>
    </row>
    <row r="77" spans="1:59" x14ac:dyDescent="0.2">
      <c r="A77" s="41"/>
      <c r="G77"/>
    </row>
    <row r="78" spans="1:59" s="21" customFormat="1" x14ac:dyDescent="0.2">
      <c r="A78" s="41"/>
      <c r="B78" s="1"/>
      <c r="C78" s="1"/>
      <c r="D78" s="1"/>
      <c r="E78"/>
      <c r="F78"/>
      <c r="G78"/>
      <c r="H78"/>
      <c r="I78" s="1"/>
      <c r="J78" s="1"/>
      <c r="K78" s="1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</row>
    <row r="79" spans="1:59" x14ac:dyDescent="0.2">
      <c r="A79" s="41"/>
      <c r="G79"/>
    </row>
    <row r="80" spans="1:59" x14ac:dyDescent="0.2">
      <c r="A80" s="41"/>
      <c r="G80"/>
    </row>
    <row r="81" spans="1:11" x14ac:dyDescent="0.2">
      <c r="A81"/>
      <c r="B81"/>
      <c r="C81"/>
      <c r="D81"/>
      <c r="G81"/>
      <c r="I81"/>
      <c r="J81"/>
      <c r="K81"/>
    </row>
    <row r="82" spans="1:11" x14ac:dyDescent="0.2">
      <c r="A82" s="41"/>
      <c r="G82"/>
    </row>
    <row r="83" spans="1:11" x14ac:dyDescent="0.2">
      <c r="A83" s="41"/>
      <c r="G83"/>
    </row>
    <row r="84" spans="1:11" x14ac:dyDescent="0.2">
      <c r="A84" s="41"/>
      <c r="B84"/>
      <c r="G84"/>
    </row>
    <row r="85" spans="1:11" x14ac:dyDescent="0.2">
      <c r="A85"/>
      <c r="B85"/>
      <c r="C85"/>
      <c r="D85"/>
      <c r="G85"/>
      <c r="I85"/>
    </row>
    <row r="86" spans="1:11" x14ac:dyDescent="0.2">
      <c r="A86"/>
      <c r="B86"/>
      <c r="C86"/>
      <c r="D86"/>
      <c r="G86"/>
      <c r="I86"/>
    </row>
    <row r="87" spans="1:11" x14ac:dyDescent="0.2">
      <c r="A87"/>
      <c r="B87"/>
      <c r="C87"/>
      <c r="D87"/>
      <c r="G87"/>
      <c r="I87"/>
    </row>
    <row r="88" spans="1:11" x14ac:dyDescent="0.2">
      <c r="A88"/>
      <c r="B88"/>
      <c r="C88"/>
      <c r="D88"/>
      <c r="G88"/>
      <c r="I88"/>
    </row>
    <row r="89" spans="1:11" x14ac:dyDescent="0.2">
      <c r="A89" s="41"/>
      <c r="B89"/>
      <c r="G89"/>
    </row>
    <row r="90" spans="1:11" x14ac:dyDescent="0.2">
      <c r="A90" s="41"/>
      <c r="B90"/>
      <c r="G90"/>
    </row>
    <row r="91" spans="1:11" x14ac:dyDescent="0.2">
      <c r="A91" s="41"/>
      <c r="G91"/>
    </row>
    <row r="92" spans="1:11" x14ac:dyDescent="0.2">
      <c r="A92" s="41"/>
      <c r="G92"/>
    </row>
    <row r="93" spans="1:11" ht="15" customHeight="1" x14ac:dyDescent="0.2">
      <c r="A93" s="41"/>
      <c r="G93"/>
      <c r="I93"/>
      <c r="J93"/>
      <c r="K93"/>
    </row>
    <row r="94" spans="1:11" x14ac:dyDescent="0.2">
      <c r="A94"/>
      <c r="B94"/>
      <c r="C94"/>
      <c r="D94"/>
      <c r="G94"/>
      <c r="I94"/>
      <c r="J94"/>
      <c r="K94"/>
    </row>
    <row r="95" spans="1:11" x14ac:dyDescent="0.2">
      <c r="A95"/>
      <c r="B95"/>
      <c r="C95"/>
      <c r="D95"/>
      <c r="G95"/>
      <c r="I95"/>
      <c r="J95"/>
      <c r="K95"/>
    </row>
    <row r="96" spans="1:11" x14ac:dyDescent="0.2">
      <c r="A96"/>
      <c r="B96"/>
      <c r="C96"/>
      <c r="D96"/>
      <c r="G96"/>
      <c r="I96"/>
      <c r="J96"/>
      <c r="K96"/>
    </row>
    <row r="97" spans="1:7" x14ac:dyDescent="0.2">
      <c r="A97" s="41"/>
      <c r="G97"/>
    </row>
    <row r="98" spans="1:7" x14ac:dyDescent="0.2">
      <c r="A98" s="41"/>
      <c r="G98"/>
    </row>
    <row r="99" spans="1:7" x14ac:dyDescent="0.2">
      <c r="A99" s="41"/>
      <c r="G99"/>
    </row>
    <row r="100" spans="1:7" x14ac:dyDescent="0.2">
      <c r="A100" s="41"/>
      <c r="G100"/>
    </row>
    <row r="101" spans="1:7" x14ac:dyDescent="0.2">
      <c r="A101" s="41"/>
      <c r="G101"/>
    </row>
    <row r="102" spans="1:7" x14ac:dyDescent="0.2">
      <c r="A102" s="41"/>
      <c r="G102"/>
    </row>
    <row r="103" spans="1:7" x14ac:dyDescent="0.2">
      <c r="A103" s="41"/>
      <c r="G103"/>
    </row>
    <row r="104" spans="1:7" x14ac:dyDescent="0.2">
      <c r="A104" s="41"/>
      <c r="G104"/>
    </row>
    <row r="105" spans="1:7" x14ac:dyDescent="0.2">
      <c r="A105" s="41"/>
      <c r="G105"/>
    </row>
    <row r="106" spans="1:7" x14ac:dyDescent="0.2">
      <c r="A106" s="41"/>
      <c r="G106"/>
    </row>
    <row r="107" spans="1:7" x14ac:dyDescent="0.2">
      <c r="A107" s="41"/>
      <c r="G107"/>
    </row>
    <row r="108" spans="1:7" x14ac:dyDescent="0.2">
      <c r="A108" s="41"/>
      <c r="G108"/>
    </row>
    <row r="109" spans="1:7" x14ac:dyDescent="0.2">
      <c r="A109" s="41"/>
      <c r="G109"/>
    </row>
    <row r="110" spans="1:7" x14ac:dyDescent="0.2">
      <c r="A110" s="41"/>
      <c r="G110"/>
    </row>
    <row r="111" spans="1:7" x14ac:dyDescent="0.2">
      <c r="A111" s="41"/>
      <c r="G111"/>
    </row>
    <row r="112" spans="1:7" x14ac:dyDescent="0.2">
      <c r="A112" s="41"/>
      <c r="G112"/>
    </row>
    <row r="113" spans="1:7" x14ac:dyDescent="0.2">
      <c r="A113" s="41"/>
      <c r="G113"/>
    </row>
    <row r="114" spans="1:7" x14ac:dyDescent="0.2">
      <c r="A114" s="41"/>
      <c r="G114"/>
    </row>
    <row r="115" spans="1:7" x14ac:dyDescent="0.2">
      <c r="A115" s="41"/>
      <c r="G115"/>
    </row>
    <row r="116" spans="1:7" x14ac:dyDescent="0.2">
      <c r="A116" s="41"/>
      <c r="G116"/>
    </row>
    <row r="117" spans="1:7" x14ac:dyDescent="0.2">
      <c r="A117" s="41"/>
      <c r="G117"/>
    </row>
    <row r="118" spans="1:7" x14ac:dyDescent="0.2">
      <c r="A118" s="41"/>
      <c r="G118"/>
    </row>
    <row r="119" spans="1:7" x14ac:dyDescent="0.2">
      <c r="A119" s="41"/>
      <c r="G119"/>
    </row>
    <row r="120" spans="1:7" x14ac:dyDescent="0.2">
      <c r="A120" s="41"/>
      <c r="G120"/>
    </row>
    <row r="121" spans="1:7" x14ac:dyDescent="0.2">
      <c r="A121" s="41"/>
      <c r="G121"/>
    </row>
    <row r="122" spans="1:7" x14ac:dyDescent="0.2">
      <c r="A122" s="41"/>
      <c r="G122"/>
    </row>
    <row r="123" spans="1:7" x14ac:dyDescent="0.2">
      <c r="A123" s="41"/>
      <c r="G123"/>
    </row>
    <row r="124" spans="1:7" x14ac:dyDescent="0.2">
      <c r="A124" s="31"/>
      <c r="B124" s="20"/>
      <c r="C124" s="20"/>
      <c r="D124" s="20"/>
      <c r="E124" s="21"/>
      <c r="F124" s="21"/>
      <c r="G124" s="21"/>
    </row>
    <row r="126" spans="1:7" x14ac:dyDescent="0.2">
      <c r="A126" s="41"/>
      <c r="G126"/>
    </row>
    <row r="127" spans="1:7" x14ac:dyDescent="0.2">
      <c r="A127" s="41"/>
      <c r="G127"/>
    </row>
    <row r="128" spans="1:7" x14ac:dyDescent="0.2">
      <c r="A128" s="41"/>
      <c r="G128"/>
    </row>
    <row r="129" spans="1:11" x14ac:dyDescent="0.2">
      <c r="A129" s="41"/>
      <c r="G129"/>
    </row>
    <row r="130" spans="1:11" x14ac:dyDescent="0.2">
      <c r="A130" s="41"/>
      <c r="G130"/>
    </row>
    <row r="131" spans="1:11" x14ac:dyDescent="0.2">
      <c r="A131" s="41"/>
      <c r="G131"/>
    </row>
    <row r="132" spans="1:11" x14ac:dyDescent="0.2">
      <c r="A132" s="41"/>
      <c r="G132"/>
    </row>
    <row r="133" spans="1:11" x14ac:dyDescent="0.2">
      <c r="A133" s="41"/>
      <c r="G133"/>
    </row>
    <row r="134" spans="1:11" x14ac:dyDescent="0.2">
      <c r="A134" s="41"/>
      <c r="G134"/>
    </row>
    <row r="135" spans="1:11" x14ac:dyDescent="0.2">
      <c r="A135" s="41"/>
      <c r="G135"/>
    </row>
    <row r="136" spans="1:11" x14ac:dyDescent="0.2">
      <c r="A136" s="41"/>
      <c r="G136"/>
    </row>
    <row r="137" spans="1:11" x14ac:dyDescent="0.2">
      <c r="A137" s="41"/>
      <c r="G137"/>
      <c r="I137"/>
      <c r="J137"/>
      <c r="K137"/>
    </row>
    <row r="138" spans="1:11" x14ac:dyDescent="0.2">
      <c r="A138" s="41"/>
      <c r="G138"/>
      <c r="I138"/>
      <c r="J138"/>
      <c r="K138"/>
    </row>
    <row r="139" spans="1:11" x14ac:dyDescent="0.2">
      <c r="A139" s="41"/>
      <c r="G139"/>
      <c r="I139"/>
      <c r="J139"/>
      <c r="K139"/>
    </row>
    <row r="140" spans="1:11" x14ac:dyDescent="0.2">
      <c r="A140" s="41"/>
      <c r="G140"/>
      <c r="I140"/>
      <c r="J140"/>
      <c r="K140"/>
    </row>
    <row r="141" spans="1:11" x14ac:dyDescent="0.2">
      <c r="A141" s="41"/>
      <c r="G141"/>
      <c r="I141"/>
      <c r="J141"/>
      <c r="K141"/>
    </row>
    <row r="142" spans="1:11" x14ac:dyDescent="0.2">
      <c r="A142" s="41"/>
      <c r="G142"/>
      <c r="I142"/>
      <c r="J142"/>
      <c r="K142"/>
    </row>
    <row r="143" spans="1:11" x14ac:dyDescent="0.2">
      <c r="A143" s="41"/>
      <c r="G143"/>
      <c r="I143"/>
      <c r="J143"/>
      <c r="K143"/>
    </row>
    <row r="144" spans="1:11" x14ac:dyDescent="0.2">
      <c r="A144" s="41"/>
      <c r="G144"/>
      <c r="I144"/>
      <c r="J144"/>
      <c r="K144"/>
    </row>
    <row r="145" spans="1:11" x14ac:dyDescent="0.2">
      <c r="A145" s="41"/>
      <c r="G145"/>
      <c r="I145"/>
      <c r="J145"/>
      <c r="K145"/>
    </row>
    <row r="146" spans="1:11" x14ac:dyDescent="0.2">
      <c r="A146" s="41"/>
      <c r="G146"/>
      <c r="I146"/>
      <c r="J146"/>
      <c r="K146"/>
    </row>
    <row r="147" spans="1:11" x14ac:dyDescent="0.2">
      <c r="A147" s="41"/>
      <c r="G147"/>
      <c r="I147"/>
      <c r="J147"/>
      <c r="K147"/>
    </row>
    <row r="148" spans="1:11" x14ac:dyDescent="0.2">
      <c r="A148" s="41"/>
      <c r="G148"/>
      <c r="I148"/>
      <c r="J148"/>
      <c r="K148"/>
    </row>
    <row r="149" spans="1:11" x14ac:dyDescent="0.2">
      <c r="A149" s="41"/>
      <c r="G149"/>
      <c r="I149"/>
      <c r="J149"/>
      <c r="K149"/>
    </row>
    <row r="150" spans="1:11" x14ac:dyDescent="0.2">
      <c r="A150" s="41"/>
      <c r="G150"/>
      <c r="I150"/>
      <c r="J150"/>
      <c r="K150"/>
    </row>
    <row r="151" spans="1:11" x14ac:dyDescent="0.2">
      <c r="A151" s="41"/>
      <c r="G151"/>
      <c r="I151"/>
      <c r="J151"/>
      <c r="K151"/>
    </row>
    <row r="152" spans="1:11" x14ac:dyDescent="0.2">
      <c r="A152" s="41"/>
      <c r="G152"/>
      <c r="I152"/>
      <c r="J152"/>
      <c r="K152"/>
    </row>
    <row r="153" spans="1:11" x14ac:dyDescent="0.2">
      <c r="A153" s="41"/>
      <c r="G153"/>
      <c r="I153"/>
      <c r="J153"/>
      <c r="K153"/>
    </row>
    <row r="154" spans="1:11" x14ac:dyDescent="0.2">
      <c r="A154" s="41"/>
      <c r="G154"/>
      <c r="I154"/>
      <c r="J154"/>
      <c r="K154"/>
    </row>
    <row r="155" spans="1:11" x14ac:dyDescent="0.2">
      <c r="A155" s="41"/>
      <c r="G155"/>
      <c r="I155"/>
      <c r="J155"/>
      <c r="K155"/>
    </row>
    <row r="156" spans="1:11" x14ac:dyDescent="0.2">
      <c r="A156" s="41"/>
      <c r="G156"/>
      <c r="I156"/>
      <c r="J156"/>
      <c r="K156"/>
    </row>
    <row r="157" spans="1:11" x14ac:dyDescent="0.2">
      <c r="A157" s="41"/>
      <c r="G157"/>
      <c r="I157"/>
      <c r="J157"/>
      <c r="K157"/>
    </row>
    <row r="158" spans="1:11" x14ac:dyDescent="0.2">
      <c r="A158" s="41"/>
      <c r="G158"/>
      <c r="I158"/>
      <c r="J158"/>
      <c r="K158"/>
    </row>
    <row r="159" spans="1:11" x14ac:dyDescent="0.2">
      <c r="A159" s="41"/>
      <c r="G159"/>
      <c r="I159"/>
      <c r="J159"/>
      <c r="K159"/>
    </row>
    <row r="160" spans="1:11" x14ac:dyDescent="0.2">
      <c r="A160" s="41"/>
      <c r="G160"/>
      <c r="I160"/>
      <c r="J160"/>
      <c r="K160"/>
    </row>
    <row r="161" spans="1:11" x14ac:dyDescent="0.2">
      <c r="A161" s="41"/>
      <c r="G161"/>
      <c r="I161"/>
      <c r="J161"/>
      <c r="K161"/>
    </row>
    <row r="162" spans="1:11" x14ac:dyDescent="0.2">
      <c r="A162" s="41"/>
      <c r="G162"/>
      <c r="I162"/>
      <c r="J162"/>
      <c r="K162"/>
    </row>
    <row r="163" spans="1:11" x14ac:dyDescent="0.2">
      <c r="A163" s="41"/>
      <c r="G163"/>
      <c r="I163"/>
      <c r="J163"/>
      <c r="K163"/>
    </row>
    <row r="164" spans="1:11" x14ac:dyDescent="0.2">
      <c r="A164" s="41"/>
      <c r="G164"/>
      <c r="I164"/>
      <c r="J164"/>
      <c r="K164"/>
    </row>
    <row r="165" spans="1:11" x14ac:dyDescent="0.2">
      <c r="A165" s="41"/>
      <c r="G165"/>
      <c r="I165"/>
      <c r="J165"/>
      <c r="K165"/>
    </row>
    <row r="166" spans="1:11" x14ac:dyDescent="0.2">
      <c r="A166" s="41"/>
      <c r="G166"/>
      <c r="I166"/>
      <c r="J166"/>
      <c r="K166"/>
    </row>
    <row r="167" spans="1:11" x14ac:dyDescent="0.2">
      <c r="A167" s="41"/>
      <c r="G167"/>
      <c r="I167"/>
      <c r="J167"/>
      <c r="K167"/>
    </row>
    <row r="168" spans="1:11" x14ac:dyDescent="0.2">
      <c r="A168" s="41"/>
      <c r="G168"/>
      <c r="I168"/>
      <c r="J168"/>
      <c r="K168"/>
    </row>
    <row r="169" spans="1:11" x14ac:dyDescent="0.2">
      <c r="A169" s="41"/>
      <c r="G169"/>
      <c r="I169"/>
      <c r="J169"/>
      <c r="K169"/>
    </row>
    <row r="170" spans="1:11" x14ac:dyDescent="0.2">
      <c r="A170" s="41"/>
      <c r="G170"/>
      <c r="I170"/>
      <c r="J170"/>
      <c r="K170"/>
    </row>
    <row r="171" spans="1:11" x14ac:dyDescent="0.2">
      <c r="A171" s="41"/>
      <c r="G171"/>
      <c r="I171"/>
      <c r="J171"/>
      <c r="K171"/>
    </row>
    <row r="172" spans="1:11" x14ac:dyDescent="0.2">
      <c r="A172" s="41"/>
      <c r="G172"/>
      <c r="I172"/>
      <c r="J172"/>
      <c r="K172"/>
    </row>
    <row r="173" spans="1:11" x14ac:dyDescent="0.2">
      <c r="A173" s="41"/>
      <c r="G173"/>
      <c r="I173"/>
      <c r="J173"/>
      <c r="K173"/>
    </row>
    <row r="174" spans="1:11" x14ac:dyDescent="0.2">
      <c r="A174" s="41"/>
      <c r="G174"/>
      <c r="I174"/>
      <c r="J174"/>
      <c r="K174"/>
    </row>
    <row r="175" spans="1:11" x14ac:dyDescent="0.2">
      <c r="A175" s="41"/>
      <c r="G175"/>
      <c r="I175"/>
      <c r="J175"/>
      <c r="K175"/>
    </row>
    <row r="176" spans="1:11" x14ac:dyDescent="0.2">
      <c r="A176" s="41"/>
      <c r="G176"/>
      <c r="I176"/>
      <c r="J176"/>
      <c r="K176"/>
    </row>
    <row r="177" spans="1:13" x14ac:dyDescent="0.2">
      <c r="A177" s="41"/>
      <c r="G177"/>
      <c r="I177"/>
      <c r="J177"/>
      <c r="K177"/>
    </row>
    <row r="178" spans="1:13" x14ac:dyDescent="0.2">
      <c r="A178" s="41"/>
      <c r="G178"/>
      <c r="I178"/>
      <c r="J178"/>
      <c r="K178"/>
    </row>
    <row r="179" spans="1:13" x14ac:dyDescent="0.2">
      <c r="A179" s="41"/>
      <c r="G179"/>
      <c r="I179"/>
      <c r="J179"/>
      <c r="K179"/>
    </row>
    <row r="180" spans="1:13" x14ac:dyDescent="0.2">
      <c r="A180" s="41"/>
      <c r="G180"/>
      <c r="I180"/>
      <c r="J180"/>
      <c r="K180"/>
    </row>
    <row r="181" spans="1:13" x14ac:dyDescent="0.2">
      <c r="A181" s="41"/>
      <c r="G181"/>
      <c r="I181"/>
      <c r="J181"/>
      <c r="K181"/>
    </row>
    <row r="182" spans="1:13" x14ac:dyDescent="0.2">
      <c r="A182" s="41"/>
      <c r="G182"/>
      <c r="I182"/>
      <c r="J182"/>
      <c r="K182"/>
    </row>
    <row r="183" spans="1:13" x14ac:dyDescent="0.2">
      <c r="A183" s="41"/>
      <c r="G183"/>
      <c r="I183"/>
      <c r="J183"/>
      <c r="K183"/>
    </row>
    <row r="184" spans="1:13" x14ac:dyDescent="0.2">
      <c r="A184" s="41"/>
      <c r="G184"/>
      <c r="I184"/>
      <c r="J184"/>
      <c r="K184"/>
    </row>
    <row r="185" spans="1:13" x14ac:dyDescent="0.2">
      <c r="A185" s="41"/>
      <c r="G185"/>
      <c r="I185"/>
      <c r="J185"/>
      <c r="K185"/>
    </row>
    <row r="186" spans="1:13" x14ac:dyDescent="0.2">
      <c r="A186" s="41"/>
      <c r="G186"/>
      <c r="I186"/>
      <c r="J186"/>
      <c r="K186"/>
    </row>
    <row r="187" spans="1:13" x14ac:dyDescent="0.2">
      <c r="A187" s="41"/>
      <c r="G187"/>
      <c r="I187"/>
      <c r="J187"/>
      <c r="K187"/>
    </row>
    <row r="188" spans="1:13" x14ac:dyDescent="0.2">
      <c r="A188" s="17"/>
      <c r="G188"/>
      <c r="I188"/>
      <c r="J188"/>
      <c r="K188"/>
    </row>
    <row r="189" spans="1:13" x14ac:dyDescent="0.2">
      <c r="A189" s="17"/>
      <c r="G189"/>
      <c r="I189"/>
      <c r="J189"/>
      <c r="K189"/>
    </row>
    <row r="190" spans="1:13" x14ac:dyDescent="0.2">
      <c r="A190" s="17"/>
      <c r="G190"/>
      <c r="I190"/>
      <c r="J190"/>
      <c r="M190" s="1"/>
    </row>
    <row r="191" spans="1:13" x14ac:dyDescent="0.2">
      <c r="A191" s="17"/>
      <c r="G191"/>
      <c r="I191"/>
      <c r="J191"/>
      <c r="M191" s="1"/>
    </row>
    <row r="192" spans="1:13" x14ac:dyDescent="0.2">
      <c r="A192" s="17"/>
      <c r="G192"/>
      <c r="I192"/>
      <c r="J192"/>
      <c r="K192"/>
    </row>
    <row r="193" spans="1:11" x14ac:dyDescent="0.2">
      <c r="A193" s="17"/>
      <c r="G193"/>
      <c r="I193"/>
      <c r="J193"/>
      <c r="K193"/>
    </row>
    <row r="194" spans="1:11" x14ac:dyDescent="0.2">
      <c r="A194" s="17"/>
      <c r="G194"/>
      <c r="I194"/>
      <c r="J194"/>
      <c r="K194"/>
    </row>
    <row r="195" spans="1:11" x14ac:dyDescent="0.2">
      <c r="A195" s="17"/>
    </row>
    <row r="196" spans="1:11" x14ac:dyDescent="0.2">
      <c r="A196" s="17"/>
    </row>
    <row r="197" spans="1:11" x14ac:dyDescent="0.2">
      <c r="A197" s="17"/>
    </row>
    <row r="198" spans="1:11" x14ac:dyDescent="0.2">
      <c r="A198" s="17"/>
    </row>
    <row r="199" spans="1:11" x14ac:dyDescent="0.2">
      <c r="A199" s="17"/>
    </row>
    <row r="200" spans="1:11" x14ac:dyDescent="0.2">
      <c r="A200" s="17"/>
    </row>
    <row r="201" spans="1:11" x14ac:dyDescent="0.2">
      <c r="A201" s="17"/>
    </row>
    <row r="202" spans="1:11" x14ac:dyDescent="0.2">
      <c r="A202" s="17"/>
    </row>
    <row r="203" spans="1:11" x14ac:dyDescent="0.2">
      <c r="A203" s="17"/>
    </row>
    <row r="204" spans="1:11" x14ac:dyDescent="0.2">
      <c r="A204" s="17"/>
    </row>
    <row r="205" spans="1:11" x14ac:dyDescent="0.2">
      <c r="A205" s="17"/>
    </row>
    <row r="206" spans="1:11" x14ac:dyDescent="0.2">
      <c r="A206" s="17"/>
    </row>
    <row r="207" spans="1:11" x14ac:dyDescent="0.2">
      <c r="A207" s="17"/>
    </row>
    <row r="208" spans="1:11" x14ac:dyDescent="0.2">
      <c r="A208" s="17"/>
    </row>
    <row r="209" spans="1:7" x14ac:dyDescent="0.2">
      <c r="A209" s="17"/>
    </row>
    <row r="210" spans="1:7" x14ac:dyDescent="0.2">
      <c r="A210" s="17"/>
    </row>
    <row r="211" spans="1:7" x14ac:dyDescent="0.2">
      <c r="A211" s="17"/>
    </row>
    <row r="212" spans="1:7" x14ac:dyDescent="0.2">
      <c r="A212" s="17"/>
    </row>
    <row r="213" spans="1:7" x14ac:dyDescent="0.2">
      <c r="A213" s="17"/>
    </row>
    <row r="214" spans="1:7" x14ac:dyDescent="0.2">
      <c r="A214" s="17"/>
    </row>
    <row r="215" spans="1:7" x14ac:dyDescent="0.2">
      <c r="A215" s="17"/>
    </row>
    <row r="216" spans="1:7" x14ac:dyDescent="0.2">
      <c r="A216" s="26"/>
      <c r="B216" s="20"/>
      <c r="C216" s="20"/>
      <c r="D216" s="20"/>
      <c r="E216" s="21"/>
      <c r="F216" s="21"/>
      <c r="G216" s="33"/>
    </row>
    <row r="217" spans="1:7" x14ac:dyDescent="0.2">
      <c r="A217" s="17"/>
    </row>
    <row r="218" spans="1:7" x14ac:dyDescent="0.2">
      <c r="A218" s="17"/>
    </row>
    <row r="219" spans="1:7" x14ac:dyDescent="0.2">
      <c r="A219" s="17"/>
    </row>
    <row r="220" spans="1:7" x14ac:dyDescent="0.2">
      <c r="A220" s="17"/>
    </row>
    <row r="221" spans="1:7" x14ac:dyDescent="0.2">
      <c r="A221" s="26"/>
      <c r="B221" s="20"/>
      <c r="C221" s="20"/>
      <c r="D221" s="20"/>
      <c r="E221" s="21"/>
      <c r="F221" s="21"/>
      <c r="G221" s="33"/>
    </row>
    <row r="222" spans="1:7" x14ac:dyDescent="0.2">
      <c r="A222" s="17"/>
    </row>
    <row r="223" spans="1:7" x14ac:dyDescent="0.2">
      <c r="A223" s="17"/>
    </row>
    <row r="224" spans="1:7" x14ac:dyDescent="0.2">
      <c r="A224" s="17"/>
    </row>
    <row r="225" spans="1:7" x14ac:dyDescent="0.2">
      <c r="A225" s="26"/>
      <c r="B225" s="20"/>
      <c r="C225" s="20"/>
      <c r="D225" s="20"/>
      <c r="E225" s="21"/>
      <c r="F225" s="21"/>
      <c r="G225" s="33"/>
    </row>
    <row r="226" spans="1:7" x14ac:dyDescent="0.2">
      <c r="A226" s="17"/>
    </row>
    <row r="227" spans="1:7" x14ac:dyDescent="0.2">
      <c r="A227" s="26"/>
      <c r="B227" s="20"/>
      <c r="C227" s="20"/>
      <c r="D227" s="20"/>
      <c r="E227" s="21"/>
      <c r="F227" s="21"/>
      <c r="G227" s="33"/>
    </row>
    <row r="228" spans="1:7" x14ac:dyDescent="0.2">
      <c r="A228" s="34"/>
      <c r="B228" s="35"/>
      <c r="C228" s="35"/>
      <c r="D228" s="35"/>
      <c r="E228" s="37"/>
      <c r="F228" s="37"/>
      <c r="G228" s="36"/>
    </row>
    <row r="229" spans="1:7" x14ac:dyDescent="0.2">
      <c r="A229" s="26"/>
      <c r="B229" s="20"/>
      <c r="C229" s="20"/>
      <c r="D229" s="20"/>
      <c r="E229" s="21"/>
      <c r="F229" s="21"/>
      <c r="G229" s="33"/>
    </row>
    <row r="230" spans="1:7" x14ac:dyDescent="0.2">
      <c r="A230" s="32"/>
    </row>
    <row r="231" spans="1:7" x14ac:dyDescent="0.2">
      <c r="A231" s="18"/>
    </row>
    <row r="232" spans="1:7" x14ac:dyDescent="0.2">
      <c r="A232" s="18"/>
    </row>
    <row r="233" spans="1:7" x14ac:dyDescent="0.2">
      <c r="A233" s="18"/>
    </row>
    <row r="234" spans="1:7" x14ac:dyDescent="0.2">
      <c r="A234" s="18"/>
    </row>
    <row r="235" spans="1:7" x14ac:dyDescent="0.2">
      <c r="A235" s="18"/>
    </row>
    <row r="236" spans="1:7" x14ac:dyDescent="0.2">
      <c r="A236" s="18"/>
    </row>
    <row r="237" spans="1:7" x14ac:dyDescent="0.2">
      <c r="A237" s="18"/>
    </row>
    <row r="238" spans="1:7" x14ac:dyDescent="0.2">
      <c r="A238" s="18"/>
    </row>
    <row r="239" spans="1:7" x14ac:dyDescent="0.2">
      <c r="A239" s="18"/>
    </row>
    <row r="240" spans="1:7" x14ac:dyDescent="0.2">
      <c r="A240" s="18"/>
    </row>
    <row r="241" spans="1:1" x14ac:dyDescent="0.2">
      <c r="A241" s="18"/>
    </row>
    <row r="242" spans="1:1" x14ac:dyDescent="0.2">
      <c r="A242" s="18"/>
    </row>
    <row r="243" spans="1:1" x14ac:dyDescent="0.2">
      <c r="A243" s="18"/>
    </row>
    <row r="244" spans="1:1" x14ac:dyDescent="0.2">
      <c r="A244" s="18"/>
    </row>
  </sheetData>
  <pageMargins left="0.74791666666666667" right="0.74791666666666667" top="0.98402777777777772" bottom="0.98402777777777783" header="0.5" footer="0.51180555555555562"/>
  <pageSetup firstPageNumber="0" orientation="portrait" horizontalDpi="300" verticalDpi="300" r:id="rId1"/>
  <headerFooter alignWithMargins="0">
    <oddHeader>&amp;C&amp;A</oddHead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E4CF7EC95D141BE2ADFD6C7A00B7E" ma:contentTypeVersion="21" ma:contentTypeDescription="Create a new document." ma:contentTypeScope="" ma:versionID="590ef0fe4616f56a745bc2e127cb8d98">
  <xsd:schema xmlns:xsd="http://www.w3.org/2001/XMLSchema" xmlns:xs="http://www.w3.org/2001/XMLSchema" xmlns:p="http://schemas.microsoft.com/office/2006/metadata/properties" xmlns:ns2="cce64ed5-eadf-4b46-a372-bc361cd570e2" xmlns:ns3="4ef4cf5c-bc2e-44e2-be2c-9e5296e8a1a9" targetNamespace="http://schemas.microsoft.com/office/2006/metadata/properties" ma:root="true" ma:fieldsID="1d1eeb8256c399934c952fbea694c5db" ns2:_="" ns3:_="">
    <xsd:import namespace="cce64ed5-eadf-4b46-a372-bc361cd570e2"/>
    <xsd:import namespace="4ef4cf5c-bc2e-44e2-be2c-9e5296e8a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usedinreport" minOccurs="0"/>
                <xsd:element ref="ns2:MediaServiceObjectDetectorVersions" minOccurs="0"/>
                <xsd:element ref="ns2:Thumbnai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64ed5-eadf-4b46-a372-bc361cd570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e9a987c-f612-4417-a851-9906b622d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usedinreport" ma:index="24" nillable="true" ma:displayName="used in report" ma:format="Dropdown" ma:internalName="usedinreport">
      <xsd:simpleType>
        <xsd:restriction base="dms:Note">
          <xsd:maxLength value="255"/>
        </xsd:restriction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Thumbnail" ma:index="26" nillable="true" ma:displayName="Thumbnail" ma:format="Thumbnail" ma:internalName="Thumbnail">
      <xsd:simpleType>
        <xsd:restriction base="dms:Unknown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4cf5c-bc2e-44e2-be2c-9e5296e8a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b2b8744-8e51-4483-840f-fb6267cf886d}" ma:internalName="TaxCatchAll" ma:showField="CatchAllData" ma:web="4ef4cf5c-bc2e-44e2-be2c-9e5296e8a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f4cf5c-bc2e-44e2-be2c-9e5296e8a1a9" xsi:nil="true"/>
    <lcf76f155ced4ddcb4097134ff3c332f xmlns="cce64ed5-eadf-4b46-a372-bc361cd570e2">
      <Terms xmlns="http://schemas.microsoft.com/office/infopath/2007/PartnerControls"/>
    </lcf76f155ced4ddcb4097134ff3c332f>
    <usedinreport xmlns="cce64ed5-eadf-4b46-a372-bc361cd570e2" xsi:nil="true"/>
    <Thumbnail xmlns="cce64ed5-eadf-4b46-a372-bc361cd570e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C1BA7D-F1E3-4F2A-92B6-435141A409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e64ed5-eadf-4b46-a372-bc361cd570e2"/>
    <ds:schemaRef ds:uri="4ef4cf5c-bc2e-44e2-be2c-9e5296e8a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4B30B5-AA0E-4CD2-952B-911F47BEAEFC}">
  <ds:schemaRefs>
    <ds:schemaRef ds:uri="4ef4cf5c-bc2e-44e2-be2c-9e5296e8a1a9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dcmitype/"/>
    <ds:schemaRef ds:uri="cce64ed5-eadf-4b46-a372-bc361cd570e2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BDF3899-B471-4CB0-83F6-7D906AC92F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Summary</vt:lpstr>
      <vt:lpstr>SimmsRAW</vt:lpstr>
      <vt:lpstr>SimmsCreek</vt:lpstr>
      <vt:lpstr>SimmsBioData</vt:lpstr>
      <vt:lpstr>Simms Water Quality Graph</vt:lpstr>
      <vt:lpstr>SimmsRAW!Print_Titles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Ted</dc:creator>
  <cp:keywords/>
  <dc:description/>
  <cp:lastModifiedBy>Eric Vogt</cp:lastModifiedBy>
  <cp:revision>1</cp:revision>
  <dcterms:created xsi:type="dcterms:W3CDTF">2002-09-16T20:32:57Z</dcterms:created>
  <dcterms:modified xsi:type="dcterms:W3CDTF">2024-08-04T05:19:11Z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0x010100036E4CF7EC95D141BE2ADFD6C7A00B7E</vt:lpwstr>
  </property>
  <property fmtid="{D5CDD505-2E9C-101B-9397-08002B2CF9AE}" pid="3" name="MediaServiceImageTags">
    <vt:lpwstr/>
  </property>
</Properties>
</file>