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38BB67EA-313B-44EF-AB73-E0BF5711A496}" xr6:coauthVersionLast="47" xr6:coauthVersionMax="47" xr10:uidLastSave="{00000000-0000-0000-0000-000000000000}"/>
  <bookViews>
    <workbookView xWindow="-28920" yWindow="-120" windowWidth="29040" windowHeight="15720" activeTab="2" xr2:uid="{7FFA7687-FA7A-4534-9B1C-D8027FA3739F}"/>
  </bookViews>
  <sheets>
    <sheet name="Summary" sheetId="1" r:id="rId1"/>
    <sheet name="SimmsRaw" sheetId="2" r:id="rId2"/>
    <sheet name="SimmsCreek" sheetId="13" r:id="rId3"/>
    <sheet name="SimmsBioData" sheetId="3" r:id="rId4"/>
    <sheet name="Simms Water Quality Graph" sheetId="12" r:id="rId5"/>
  </sheets>
  <definedNames>
    <definedName name="_xlnm._FilterDatabase" localSheetId="3" hidden="1">SimmsBioData!$A$1:$E$206</definedName>
    <definedName name="_xlnm._FilterDatabase" localSheetId="1" hidden="1">SimmsRaw!$A$1:$BO$163</definedName>
    <definedName name="_xlnm.Print_Titles" localSheetId="1">SimmsRaw!$A:$A,SimmsRaw!$1:$6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7" i="1" l="1"/>
  <c r="W38" i="1"/>
  <c r="W23" i="1"/>
  <c r="W24" i="1"/>
  <c r="W25" i="1"/>
  <c r="W26" i="1"/>
  <c r="W27" i="1"/>
  <c r="W28" i="1"/>
  <c r="W29" i="1"/>
  <c r="W30" i="1"/>
  <c r="W31" i="1"/>
  <c r="W32" i="1"/>
  <c r="W33" i="1"/>
  <c r="W34" i="1"/>
  <c r="W22" i="1"/>
  <c r="BP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K4" i="2"/>
  <c r="G6" i="1" s="1"/>
  <c r="G12" i="1"/>
  <c r="AT4" i="2" l="1"/>
  <c r="AM4" i="2"/>
  <c r="AF4" i="2"/>
  <c r="E3" i="2" l="1"/>
  <c r="F3" i="2"/>
  <c r="G3" i="2"/>
  <c r="H3" i="2"/>
  <c r="I3" i="2"/>
  <c r="D3" i="2"/>
  <c r="E2" i="2"/>
  <c r="F2" i="2"/>
  <c r="G2" i="2"/>
  <c r="H2" i="2"/>
  <c r="I2" i="2"/>
  <c r="D2" i="2"/>
  <c r="M4" i="2"/>
  <c r="E6" i="1" s="1"/>
  <c r="N4" i="2"/>
  <c r="O4" i="2"/>
  <c r="F6" i="1" s="1"/>
  <c r="P4" i="2"/>
  <c r="H6" i="1" s="1"/>
  <c r="Q4" i="2"/>
  <c r="I6" i="1" s="1"/>
  <c r="R4" i="2"/>
  <c r="J6" i="1" s="1"/>
  <c r="S4" i="2"/>
  <c r="K6" i="1" s="1"/>
  <c r="T4" i="2"/>
  <c r="L6" i="1" s="1"/>
  <c r="U4" i="2"/>
  <c r="M6" i="1" s="1"/>
  <c r="V4" i="2"/>
  <c r="N6" i="1" s="1"/>
  <c r="W4" i="2"/>
  <c r="O6" i="1" s="1"/>
  <c r="X4" i="2"/>
  <c r="Y4" i="2"/>
  <c r="Z4" i="2"/>
  <c r="AB4" i="2"/>
  <c r="AC4" i="2"/>
  <c r="AD4" i="2"/>
  <c r="AE4" i="2"/>
  <c r="AI4" i="2"/>
  <c r="AJ4" i="2"/>
  <c r="AK4" i="2"/>
  <c r="AL4" i="2"/>
  <c r="AP4" i="2"/>
  <c r="N12" i="1" s="1"/>
  <c r="AQ4" i="2"/>
  <c r="AR4" i="2"/>
  <c r="AS4" i="2"/>
  <c r="AW4" i="2"/>
  <c r="AX4" i="2"/>
  <c r="AY4" i="2"/>
  <c r="AZ4" i="2"/>
  <c r="BA4" i="2"/>
  <c r="BD4" i="2"/>
  <c r="BE4" i="2"/>
  <c r="BF4" i="2"/>
  <c r="BG4" i="2"/>
  <c r="BH4" i="2"/>
  <c r="BI4" i="2"/>
  <c r="BJ4" i="2"/>
  <c r="BK4" i="2"/>
  <c r="BL4" i="2"/>
  <c r="BM4" i="2"/>
  <c r="BN4" i="2"/>
  <c r="BO4" i="2"/>
  <c r="L4" i="2"/>
  <c r="D6" i="1" s="1"/>
  <c r="C12" i="1" s="1"/>
  <c r="I4" i="2"/>
  <c r="H4" i="2"/>
  <c r="G4" i="2"/>
  <c r="F4" i="2"/>
  <c r="E4" i="2"/>
  <c r="D4" i="2"/>
  <c r="F12" i="1" l="1"/>
  <c r="E12" i="1"/>
  <c r="D12" i="1"/>
  <c r="H12" i="1" l="1"/>
  <c r="J12" i="1" s="1"/>
</calcChain>
</file>

<file path=xl/sharedStrings.xml><?xml version="1.0" encoding="utf-8"?>
<sst xmlns="http://schemas.openxmlformats.org/spreadsheetml/2006/main" count="971" uniqueCount="177">
  <si>
    <t>ADULT FISH FENCE SUMMARY 2023</t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</si>
  <si>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</si>
  <si>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</si>
  <si>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</si>
  <si>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</si>
  <si>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</si>
  <si>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</si>
  <si>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</si>
  <si>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</si>
  <si>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</si>
  <si>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</si>
  <si>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M</t>
  </si>
  <si>
    <t>F</t>
  </si>
  <si>
    <t>J</t>
  </si>
  <si>
    <t>Unknown sex</t>
  </si>
  <si>
    <t>U</t>
  </si>
  <si>
    <t>CT</t>
  </si>
  <si>
    <t>Simms</t>
  </si>
  <si>
    <t>Species Total</t>
  </si>
  <si>
    <t>Morts</t>
  </si>
  <si>
    <t>CO</t>
  </si>
  <si>
    <t>PK</t>
  </si>
  <si>
    <t>CM</t>
  </si>
  <si>
    <t>CN</t>
  </si>
  <si>
    <t>Total</t>
  </si>
  <si>
    <t>Hatchery</t>
  </si>
  <si>
    <t>Total wild</t>
  </si>
  <si>
    <t>Below Fence Species Total</t>
  </si>
  <si>
    <t>Past data summary</t>
  </si>
  <si>
    <t>Year</t>
  </si>
  <si>
    <t>Comments</t>
  </si>
  <si>
    <t>no data</t>
  </si>
  <si>
    <t>SIMMS ADULT FENCE 2022</t>
  </si>
  <si>
    <t>ND = No data</t>
  </si>
  <si>
    <t>C</t>
  </si>
  <si>
    <t>Coho Morts</t>
  </si>
  <si>
    <t>Chinook Morts</t>
  </si>
  <si>
    <t>Chum morts</t>
  </si>
  <si>
    <t>Cutthroat Morts</t>
  </si>
  <si>
    <t>Below fence</t>
  </si>
  <si>
    <t>High</t>
  </si>
  <si>
    <t>Note that the depth guage is fixed in place that can be above ground level such that it can read zero or lower</t>
  </si>
  <si>
    <t>O</t>
  </si>
  <si>
    <t>COHO MORTS</t>
  </si>
  <si>
    <t>CHINOOK MORTS</t>
  </si>
  <si>
    <t>CHUM MORTS</t>
  </si>
  <si>
    <t>CUTTHROAT MORTS</t>
  </si>
  <si>
    <t>Fish Below Fence</t>
  </si>
  <si>
    <t>B</t>
  </si>
  <si>
    <t>Low</t>
  </si>
  <si>
    <t>Counts</t>
  </si>
  <si>
    <t>Avg</t>
  </si>
  <si>
    <t>E</t>
  </si>
  <si>
    <t>Average</t>
  </si>
  <si>
    <t>N</t>
  </si>
  <si>
    <t>R</t>
  </si>
  <si>
    <t>L</t>
  </si>
  <si>
    <t>Time</t>
  </si>
  <si>
    <t>Air</t>
  </si>
  <si>
    <t>Water</t>
  </si>
  <si>
    <t>COHO</t>
  </si>
  <si>
    <t>Tagged</t>
  </si>
  <si>
    <t>T</t>
  </si>
  <si>
    <t># of</t>
  </si>
  <si>
    <t>Pnchd/</t>
  </si>
  <si>
    <t>Lnght</t>
  </si>
  <si>
    <t>Length</t>
  </si>
  <si>
    <t>Lngth</t>
  </si>
  <si>
    <t>Pinks</t>
  </si>
  <si>
    <t>Date</t>
  </si>
  <si>
    <t>AM</t>
  </si>
  <si>
    <t>PM</t>
  </si>
  <si>
    <t>Temp (C)</t>
  </si>
  <si>
    <t>pH</t>
  </si>
  <si>
    <t>DO (%)</t>
  </si>
  <si>
    <t>TDS (ppm)</t>
  </si>
  <si>
    <t>Gauge (m)</t>
  </si>
  <si>
    <t>Weather</t>
  </si>
  <si>
    <t>Adult sex unknown</t>
  </si>
  <si>
    <t>Clpd</t>
  </si>
  <si>
    <t>Y/N</t>
  </si>
  <si>
    <t>No.</t>
  </si>
  <si>
    <t>S</t>
  </si>
  <si>
    <t xml:space="preserve"> Coho</t>
  </si>
  <si>
    <t>Sex</t>
  </si>
  <si>
    <t>Location</t>
  </si>
  <si>
    <t>Unpnchd</t>
  </si>
  <si>
    <t xml:space="preserve"> (mm)</t>
  </si>
  <si>
    <t>Comment</t>
  </si>
  <si>
    <t>(mm)</t>
  </si>
  <si>
    <t>?</t>
  </si>
  <si>
    <t>W</t>
  </si>
  <si>
    <t>Cloudy/windy</t>
  </si>
  <si>
    <t>8 Coho seen around at fence area, 1 was a jack</t>
  </si>
  <si>
    <t>High overcast</t>
  </si>
  <si>
    <t>No fish observed at trap nor downstream</t>
  </si>
  <si>
    <t>Fog</t>
  </si>
  <si>
    <t>Clear sunny</t>
  </si>
  <si>
    <t>No fish were seen below fence but a heavy sewage smell was by underpass</t>
  </si>
  <si>
    <t>Sunny, partial cloud, low wind</t>
  </si>
  <si>
    <t>No fish</t>
  </si>
  <si>
    <t>Rain</t>
  </si>
  <si>
    <t>No fish at fence or mouth</t>
  </si>
  <si>
    <t>No fish seen</t>
  </si>
  <si>
    <t>Sunny clouds</t>
  </si>
  <si>
    <t>ND</t>
  </si>
  <si>
    <t>CT in trap 10 cm. 2 fish below fence and 2 more in first pool below fence</t>
  </si>
  <si>
    <t>Cloudy</t>
  </si>
  <si>
    <t>1 lone coho male below fence</t>
  </si>
  <si>
    <t>Foggy</t>
  </si>
  <si>
    <t xml:space="preserve">No fish seen. </t>
  </si>
  <si>
    <t>Overcast</t>
  </si>
  <si>
    <t xml:space="preserve">No fish in trap or below fence. Water overflowing gates on arrival. Returned at 1230 pm to clean fence and no fish. </t>
  </si>
  <si>
    <t xml:space="preserve">5 Coho seen swimming up to the fence site. </t>
  </si>
  <si>
    <t xml:space="preserve">No fish in am. </t>
  </si>
  <si>
    <t>Drizzle</t>
  </si>
  <si>
    <t>Rainy/Windy</t>
  </si>
  <si>
    <t xml:space="preserve">No fish in trap. </t>
  </si>
  <si>
    <t>Dull/overcast/warm</t>
  </si>
  <si>
    <t xml:space="preserve">No fish in trap. Dead fish downstream. </t>
  </si>
  <si>
    <t>Sunny with few clouds</t>
  </si>
  <si>
    <t>Fish below fence. 1+ (no number in notes).</t>
  </si>
  <si>
    <t>Clear</t>
  </si>
  <si>
    <t xml:space="preserve">Gate out on arrival. Left a bucket here (not ours). Gate closed before leaving. </t>
  </si>
  <si>
    <t xml:space="preserve">No fish in trap. 2 fish in pool below fence and 22 in pool below highway bridge. </t>
  </si>
  <si>
    <t xml:space="preserve">Garbage bags. </t>
  </si>
  <si>
    <t xml:space="preserve">Tide still high. No fish seen. </t>
  </si>
  <si>
    <t>No fish seen but a seal is at the creek mouth with lots of birds (15-20)</t>
  </si>
  <si>
    <t>Sunny</t>
  </si>
  <si>
    <t>Fine and clear</t>
  </si>
  <si>
    <t xml:space="preserve">Someone is vandalizing the fence, pulling panels, big rocks on lids, dog excrement on lid. </t>
  </si>
  <si>
    <t xml:space="preserve">No fish but birds and seals. </t>
  </si>
  <si>
    <t xml:space="preserve">Upstream panel on box removed overnight, downstream gate wedged closed, net moved to fence, crack in wood panel on box. No fish in trap (open trap overnight) or seen downstream. </t>
  </si>
  <si>
    <t xml:space="preserve">Four people fishing on shoreline. </t>
  </si>
  <si>
    <t xml:space="preserve">No fish seen. Observed one fish caught (angling) and released (ocean). </t>
  </si>
  <si>
    <t>Cloudy overcast</t>
  </si>
  <si>
    <t>Light rain</t>
  </si>
  <si>
    <t>Turbid water with leaves starting to clear by 1000</t>
  </si>
  <si>
    <t>40+ in lower (downstream) pool and a few at estuary pool.</t>
  </si>
  <si>
    <t>Overcast, windy (rain overnight)</t>
  </si>
  <si>
    <t xml:space="preserve">Upstream level to top of gates. High water levels may have let some fish over fence. </t>
  </si>
  <si>
    <t>1 holding downstream</t>
  </si>
  <si>
    <t>6+ holding downstream</t>
  </si>
  <si>
    <t>8-10 holding downstream</t>
  </si>
  <si>
    <t>Cool and cloudy</t>
  </si>
  <si>
    <t>Clear few clouds</t>
  </si>
  <si>
    <t>Windy light rain</t>
  </si>
  <si>
    <t>Fence overflowing gates on arrival</t>
  </si>
  <si>
    <t xml:space="preserve">Water over box on arrival. Saw fish go over fence. </t>
  </si>
  <si>
    <t xml:space="preserve">1 mort male Coho on box on arrival. </t>
  </si>
  <si>
    <t>Mix cloud/sun</t>
  </si>
  <si>
    <t xml:space="preserve">Mort salmon in trap and mort M Coho in Creek above fence. </t>
  </si>
  <si>
    <t>Light clouds</t>
  </si>
  <si>
    <t xml:space="preserve">One Coho came back to the fence. </t>
  </si>
  <si>
    <t>Clear cold slight overcast</t>
  </si>
  <si>
    <t>M wild Coho hanging out E side of cage and front of fence.</t>
  </si>
  <si>
    <t xml:space="preserve">No fish seen today. </t>
  </si>
  <si>
    <t>Species</t>
  </si>
  <si>
    <t>Wild</t>
  </si>
  <si>
    <t>No data</t>
  </si>
  <si>
    <t>Wild, Jack</t>
  </si>
  <si>
    <t>No data, Jumped upstream</t>
  </si>
  <si>
    <t>Hatchery, Bite marks</t>
  </si>
  <si>
    <t>Wild, Bite marks</t>
  </si>
  <si>
    <t>No data, Looked mature</t>
  </si>
  <si>
    <t>Wild, Cut nose</t>
  </si>
  <si>
    <t>Wild, Pred marks</t>
  </si>
  <si>
    <t>No data, Par marks</t>
  </si>
  <si>
    <t>No data, SilverBrite</t>
  </si>
  <si>
    <t>Wild, Tail was worn out</t>
  </si>
  <si>
    <t>US/DS</t>
  </si>
  <si>
    <t>Weight</t>
  </si>
  <si>
    <t>Air Temp</t>
  </si>
  <si>
    <t>Water Temp</t>
  </si>
  <si>
    <t>DO</t>
  </si>
  <si>
    <t>TDS</t>
  </si>
  <si>
    <t>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</si>
</sst>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1009]d\-mmm\-yy;@"/>
    <numFmt numFmtId="166" formatCode="[$-F400]h:mm:ss\ AM/PM"/>
    <numFmt numFmtId="167" formatCode="h:mm:ss;@"/>
  </numFmts>
  <fonts count="11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FFCC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3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8"/>
      </right>
      <top style="double">
        <color indexed="64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medium">
        <color rgb="FF000000"/>
      </bottom>
      <diagonal/>
    </border>
    <border>
      <left style="thin">
        <color indexed="8"/>
      </left>
      <right style="medium">
        <color rgb="FF000000"/>
      </right>
      <top style="double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8"/>
      </right>
      <top style="double">
        <color indexed="64"/>
      </top>
      <bottom style="medium">
        <color rgb="FF000000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medium">
        <color rgb="FF000000"/>
      </right>
      <top/>
      <bottom style="double">
        <color indexed="64"/>
      </bottom>
      <diagonal/>
    </border>
    <border>
      <left style="medium">
        <color rgb="FF000000"/>
      </left>
      <right style="thin">
        <color indexed="8"/>
      </right>
      <top style="medium">
        <color rgb="FF000000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medium">
        <color rgb="FF000000"/>
      </top>
      <bottom style="double">
        <color indexed="64"/>
      </bottom>
      <diagonal/>
    </border>
    <border>
      <left style="thin">
        <color indexed="8"/>
      </left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/>
      <top style="double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double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5" fontId="0" fillId="0" borderId="3" xfId="0" applyNumberFormat="1" applyBorder="1"/>
    <xf numFmtId="1" fontId="0" fillId="0" borderId="0" xfId="0" applyNumberForma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3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15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7" fillId="0" borderId="0" xfId="0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4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15" fontId="3" fillId="0" borderId="15" xfId="0" applyNumberFormat="1" applyFont="1" applyBorder="1" applyAlignment="1">
      <alignment horizontal="centerContinuous" vertical="center"/>
    </xf>
    <xf numFmtId="2" fontId="3" fillId="0" borderId="16" xfId="0" applyNumberFormat="1" applyFont="1" applyBorder="1" applyAlignment="1">
      <alignment horizontal="centerContinuous" vertical="center"/>
    </xf>
    <xf numFmtId="164" fontId="3" fillId="0" borderId="16" xfId="0" applyNumberFormat="1" applyFont="1" applyBorder="1" applyAlignment="1">
      <alignment horizontal="centerContinuous" vertical="center"/>
    </xf>
    <xf numFmtId="1" fontId="3" fillId="0" borderId="16" xfId="0" applyNumberFormat="1" applyFont="1" applyBorder="1" applyAlignment="1">
      <alignment horizontal="centerContinuous" vertical="center"/>
    </xf>
    <xf numFmtId="4" fontId="3" fillId="0" borderId="16" xfId="0" applyNumberFormat="1" applyFont="1" applyBorder="1" applyAlignment="1">
      <alignment horizontal="centerContinuous" vertical="center"/>
    </xf>
    <xf numFmtId="0" fontId="3" fillId="0" borderId="24" xfId="0" applyFont="1" applyBorder="1" applyAlignment="1">
      <alignment horizontal="center"/>
    </xf>
    <xf numFmtId="15" fontId="3" fillId="0" borderId="28" xfId="0" applyNumberFormat="1" applyFont="1" applyBorder="1" applyAlignment="1">
      <alignment horizontal="center"/>
    </xf>
    <xf numFmtId="0" fontId="3" fillId="0" borderId="11" xfId="0" applyFont="1" applyBorder="1"/>
    <xf numFmtId="164" fontId="0" fillId="0" borderId="11" xfId="0" applyNumberFormat="1" applyBorder="1" applyAlignment="1">
      <alignment horizontal="center"/>
    </xf>
    <xf numFmtId="15" fontId="3" fillId="0" borderId="30" xfId="0" applyNumberFormat="1" applyFont="1" applyBorder="1" applyAlignment="1">
      <alignment horizontal="center"/>
    </xf>
    <xf numFmtId="15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2" borderId="2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3" fillId="0" borderId="29" xfId="0" applyFont="1" applyBorder="1"/>
    <xf numFmtId="164" fontId="0" fillId="0" borderId="29" xfId="0" applyNumberFormat="1" applyBorder="1" applyAlignment="1">
      <alignment horizontal="center"/>
    </xf>
    <xf numFmtId="15" fontId="3" fillId="0" borderId="20" xfId="0" applyNumberFormat="1" applyFont="1" applyBorder="1"/>
    <xf numFmtId="15" fontId="3" fillId="0" borderId="21" xfId="0" applyNumberFormat="1" applyFont="1" applyBorder="1"/>
    <xf numFmtId="15" fontId="3" fillId="0" borderId="22" xfId="0" applyNumberFormat="1" applyFont="1" applyBorder="1"/>
    <xf numFmtId="0" fontId="3" fillId="5" borderId="2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1" xfId="0" applyFont="1" applyFill="1" applyBorder="1"/>
    <xf numFmtId="0" fontId="3" fillId="5" borderId="11" xfId="0" applyFont="1" applyFill="1" applyBorder="1" applyAlignment="1">
      <alignment horizontal="center" vertical="center" wrapText="1"/>
    </xf>
    <xf numFmtId="49" fontId="3" fillId="5" borderId="11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/>
    <xf numFmtId="0" fontId="0" fillId="7" borderId="11" xfId="0" applyFill="1" applyBorder="1" applyAlignment="1">
      <alignment horizontal="center" vertical="center" wrapText="1"/>
    </xf>
    <xf numFmtId="0" fontId="0" fillId="7" borderId="11" xfId="0" applyFill="1" applyBorder="1"/>
    <xf numFmtId="0" fontId="3" fillId="9" borderId="11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left" vertical="center" wrapText="1"/>
    </xf>
    <xf numFmtId="165" fontId="0" fillId="0" borderId="11" xfId="0" applyNumberFormat="1" applyBorder="1" applyAlignment="1">
      <alignment vertical="center" wrapText="1"/>
    </xf>
    <xf numFmtId="2" fontId="0" fillId="0" borderId="11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165" fontId="0" fillId="0" borderId="29" xfId="0" applyNumberFormat="1" applyBorder="1" applyAlignment="1">
      <alignment vertical="center" wrapText="1"/>
    </xf>
    <xf numFmtId="2" fontId="0" fillId="0" borderId="29" xfId="0" applyNumberFormat="1" applyBorder="1" applyAlignment="1">
      <alignment horizontal="center" vertical="center" wrapText="1"/>
    </xf>
    <xf numFmtId="164" fontId="0" fillId="0" borderId="29" xfId="0" applyNumberFormat="1" applyBorder="1" applyAlignment="1">
      <alignment horizontal="center" vertical="center" wrapText="1"/>
    </xf>
    <xf numFmtId="1" fontId="0" fillId="0" borderId="29" xfId="0" applyNumberFormat="1" applyBorder="1" applyAlignment="1">
      <alignment horizontal="center" vertical="center" wrapText="1"/>
    </xf>
    <xf numFmtId="4" fontId="0" fillId="0" borderId="29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3" fillId="0" borderId="29" xfId="0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15" fontId="3" fillId="0" borderId="13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Continuous" vertical="center"/>
    </xf>
    <xf numFmtId="15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4" borderId="36" xfId="0" applyFont="1" applyFill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0" borderId="33" xfId="0" applyFont="1" applyBorder="1" applyAlignment="1">
      <alignment horizontal="centerContinuous" vertical="center"/>
    </xf>
    <xf numFmtId="49" fontId="3" fillId="0" borderId="38" xfId="0" applyNumberFormat="1" applyFont="1" applyBorder="1" applyAlignment="1">
      <alignment horizontal="centerContinuous" vertical="center"/>
    </xf>
    <xf numFmtId="15" fontId="3" fillId="0" borderId="0" xfId="0" applyNumberFormat="1" applyFont="1"/>
    <xf numFmtId="0" fontId="0" fillId="0" borderId="39" xfId="0" applyBorder="1"/>
    <xf numFmtId="0" fontId="0" fillId="0" borderId="39" xfId="0" applyBorder="1" applyAlignment="1">
      <alignment horizont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4" xfId="0" applyFont="1" applyFill="1" applyBorder="1"/>
    <xf numFmtId="49" fontId="3" fillId="0" borderId="37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3" fillId="5" borderId="28" xfId="0" applyFont="1" applyFill="1" applyBorder="1" applyAlignment="1">
      <alignment horizontal="center" vertical="center" wrapText="1"/>
    </xf>
    <xf numFmtId="0" fontId="3" fillId="5" borderId="14" xfId="0" applyFont="1" applyFill="1" applyBorder="1"/>
    <xf numFmtId="0" fontId="3" fillId="2" borderId="28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8" borderId="2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41" xfId="0" applyBorder="1"/>
    <xf numFmtId="0" fontId="3" fillId="11" borderId="42" xfId="0" applyFont="1" applyFill="1" applyBorder="1" applyAlignment="1">
      <alignment horizontal="centerContinuous" vertical="center"/>
    </xf>
    <xf numFmtId="2" fontId="0" fillId="0" borderId="3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4" fillId="0" borderId="43" xfId="0" applyFont="1" applyBorder="1"/>
    <xf numFmtId="15" fontId="5" fillId="0" borderId="44" xfId="0" applyNumberFormat="1" applyFont="1" applyBorder="1" applyAlignment="1">
      <alignment horizontal="center"/>
    </xf>
    <xf numFmtId="15" fontId="5" fillId="0" borderId="29" xfId="0" applyNumberFormat="1" applyFont="1" applyBorder="1" applyAlignment="1">
      <alignment horizontal="center"/>
    </xf>
    <xf numFmtId="164" fontId="0" fillId="3" borderId="11" xfId="0" applyNumberForma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center"/>
    </xf>
    <xf numFmtId="0" fontId="4" fillId="0" borderId="46" xfId="0" applyFont="1" applyBorder="1"/>
    <xf numFmtId="0" fontId="5" fillId="0" borderId="47" xfId="0" applyFont="1" applyBorder="1" applyAlignment="1">
      <alignment horizontal="center"/>
    </xf>
    <xf numFmtId="0" fontId="3" fillId="6" borderId="29" xfId="0" applyFont="1" applyFill="1" applyBorder="1"/>
    <xf numFmtId="0" fontId="3" fillId="5" borderId="29" xfId="0" applyFont="1" applyFill="1" applyBorder="1"/>
    <xf numFmtId="0" fontId="3" fillId="2" borderId="29" xfId="0" applyFont="1" applyFill="1" applyBorder="1"/>
    <xf numFmtId="0" fontId="0" fillId="7" borderId="29" xfId="0" applyFill="1" applyBorder="1" applyAlignment="1">
      <alignment horizontal="center" vertical="center" wrapText="1"/>
    </xf>
    <xf numFmtId="0" fontId="0" fillId="7" borderId="29" xfId="0" applyFill="1" applyBorder="1"/>
    <xf numFmtId="0" fontId="3" fillId="9" borderId="29" xfId="0" applyFont="1" applyFill="1" applyBorder="1" applyAlignment="1">
      <alignment horizontal="center"/>
    </xf>
    <xf numFmtId="0" fontId="3" fillId="5" borderId="11" xfId="0" applyFont="1" applyFill="1" applyBorder="1"/>
    <xf numFmtId="0" fontId="0" fillId="6" borderId="11" xfId="0" applyFill="1" applyBorder="1" applyAlignment="1">
      <alignment horizontal="center" vertical="center" wrapText="1"/>
    </xf>
    <xf numFmtId="0" fontId="0" fillId="6" borderId="11" xfId="0" applyFill="1" applyBorder="1"/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/>
    <xf numFmtId="0" fontId="10" fillId="12" borderId="11" xfId="0" applyFont="1" applyFill="1" applyBorder="1" applyAlignment="1">
      <alignment horizontal="left" vertical="center" wrapText="1"/>
    </xf>
    <xf numFmtId="0" fontId="0" fillId="9" borderId="11" xfId="0" applyFill="1" applyBorder="1" applyAlignment="1">
      <alignment horizontal="center"/>
    </xf>
    <xf numFmtId="18" fontId="10" fillId="11" borderId="11" xfId="0" applyNumberFormat="1" applyFont="1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0" fillId="0" borderId="51" xfId="0" applyBorder="1" applyAlignment="1">
      <alignment horizontal="left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horizontal="left"/>
    </xf>
    <xf numFmtId="0" fontId="0" fillId="0" borderId="23" xfId="0" applyBorder="1" applyAlignment="1">
      <alignment horizontal="left" vertical="center"/>
    </xf>
    <xf numFmtId="164" fontId="0" fillId="0" borderId="23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3" fillId="0" borderId="38" xfId="0" applyFont="1" applyBorder="1" applyAlignment="1">
      <alignment horizontal="centerContinuous" vertical="center"/>
    </xf>
    <xf numFmtId="0" fontId="0" fillId="0" borderId="5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5" xfId="0" applyFont="1" applyBorder="1"/>
    <xf numFmtId="0" fontId="0" fillId="0" borderId="25" xfId="0" applyBorder="1" applyAlignment="1">
      <alignment horizontal="center" vertical="center"/>
    </xf>
    <xf numFmtId="0" fontId="4" fillId="0" borderId="55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49" fontId="3" fillId="0" borderId="53" xfId="0" applyNumberFormat="1" applyFont="1" applyBorder="1" applyAlignment="1">
      <alignment horizontal="center"/>
    </xf>
    <xf numFmtId="0" fontId="10" fillId="11" borderId="54" xfId="0" applyFont="1" applyFill="1" applyBorder="1" applyAlignment="1">
      <alignment horizontal="left" vertical="center" wrapText="1"/>
    </xf>
    <xf numFmtId="0" fontId="3" fillId="6" borderId="57" xfId="0" applyFont="1" applyFill="1" applyBorder="1" applyAlignment="1">
      <alignment horizontal="centerContinuous" vertical="center"/>
    </xf>
    <xf numFmtId="0" fontId="3" fillId="6" borderId="58" xfId="0" applyFont="1" applyFill="1" applyBorder="1" applyAlignment="1">
      <alignment horizontal="centerContinuous" vertical="center"/>
    </xf>
    <xf numFmtId="0" fontId="3" fillId="6" borderId="5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Continuous" vertical="center"/>
    </xf>
    <xf numFmtId="0" fontId="3" fillId="5" borderId="58" xfId="0" applyFont="1" applyFill="1" applyBorder="1" applyAlignment="1">
      <alignment horizontal="centerContinuous" vertical="center"/>
    </xf>
    <xf numFmtId="0" fontId="3" fillId="5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centerContinuous" vertical="center"/>
    </xf>
    <xf numFmtId="0" fontId="3" fillId="2" borderId="59" xfId="0" applyFont="1" applyFill="1" applyBorder="1" applyAlignment="1">
      <alignment horizontal="center" vertical="center"/>
    </xf>
    <xf numFmtId="0" fontId="0" fillId="8" borderId="60" xfId="0" applyFill="1" applyBorder="1" applyAlignment="1">
      <alignment horizontal="center"/>
    </xf>
    <xf numFmtId="0" fontId="3" fillId="7" borderId="58" xfId="0" applyFont="1" applyFill="1" applyBorder="1" applyAlignment="1">
      <alignment horizontal="centerContinuous" vertical="center"/>
    </xf>
    <xf numFmtId="0" fontId="3" fillId="7" borderId="59" xfId="0" applyFont="1" applyFill="1" applyBorder="1" applyAlignment="1">
      <alignment horizontal="center" vertical="center"/>
    </xf>
    <xf numFmtId="0" fontId="3" fillId="9" borderId="57" xfId="0" applyFont="1" applyFill="1" applyBorder="1" applyAlignment="1">
      <alignment horizontal="centerContinuous" vertical="center"/>
    </xf>
    <xf numFmtId="0" fontId="3" fillId="9" borderId="58" xfId="0" applyFont="1" applyFill="1" applyBorder="1" applyAlignment="1">
      <alignment horizontal="centerContinuous" vertical="center"/>
    </xf>
    <xf numFmtId="0" fontId="3" fillId="9" borderId="59" xfId="0" applyFont="1" applyFill="1" applyBorder="1" applyAlignment="1">
      <alignment horizontal="centerContinuous" vertical="center"/>
    </xf>
    <xf numFmtId="0" fontId="3" fillId="9" borderId="61" xfId="0" applyFont="1" applyFill="1" applyBorder="1" applyAlignment="1">
      <alignment horizontal="centerContinuous" vertical="center"/>
    </xf>
    <xf numFmtId="0" fontId="3" fillId="0" borderId="62" xfId="0" applyFont="1" applyBorder="1"/>
    <xf numFmtId="0" fontId="5" fillId="0" borderId="64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10" fillId="11" borderId="58" xfId="0" applyFont="1" applyFill="1" applyBorder="1" applyAlignment="1">
      <alignment horizontal="left" vertical="center" wrapText="1"/>
    </xf>
    <xf numFmtId="18" fontId="10" fillId="11" borderId="58" xfId="0" applyNumberFormat="1" applyFont="1" applyFill="1" applyBorder="1" applyAlignment="1">
      <alignment horizontal="left" vertical="center" wrapText="1"/>
    </xf>
    <xf numFmtId="0" fontId="0" fillId="0" borderId="61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6" borderId="58" xfId="0" applyFont="1" applyFill="1" applyBorder="1" applyAlignment="1">
      <alignment horizontal="center" vertical="center" wrapText="1"/>
    </xf>
    <xf numFmtId="0" fontId="3" fillId="6" borderId="58" xfId="0" applyFont="1" applyFill="1" applyBorder="1"/>
    <xf numFmtId="0" fontId="3" fillId="5" borderId="58" xfId="0" applyFont="1" applyFill="1" applyBorder="1" applyAlignment="1">
      <alignment horizontal="center" vertical="center" wrapText="1"/>
    </xf>
    <xf numFmtId="49" fontId="3" fillId="5" borderId="58" xfId="0" applyNumberFormat="1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 vertical="center" wrapText="1"/>
    </xf>
    <xf numFmtId="0" fontId="3" fillId="2" borderId="58" xfId="0" applyFont="1" applyFill="1" applyBorder="1"/>
    <xf numFmtId="0" fontId="0" fillId="7" borderId="58" xfId="0" applyFill="1" applyBorder="1" applyAlignment="1">
      <alignment horizontal="center" vertical="center" wrapText="1"/>
    </xf>
    <xf numFmtId="0" fontId="0" fillId="7" borderId="58" xfId="0" applyFill="1" applyBorder="1"/>
    <xf numFmtId="0" fontId="3" fillId="9" borderId="58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6" xfId="0" applyFont="1" applyBorder="1"/>
    <xf numFmtId="0" fontId="4" fillId="0" borderId="67" xfId="0" applyFont="1" applyBorder="1"/>
    <xf numFmtId="0" fontId="4" fillId="0" borderId="69" xfId="0" applyFont="1" applyBorder="1"/>
    <xf numFmtId="0" fontId="4" fillId="0" borderId="70" xfId="0" applyFont="1" applyBorder="1"/>
    <xf numFmtId="0" fontId="5" fillId="0" borderId="44" xfId="0" applyFont="1" applyBorder="1" applyAlignment="1">
      <alignment horizontal="center"/>
    </xf>
    <xf numFmtId="0" fontId="4" fillId="0" borderId="71" xfId="0" applyFont="1" applyBorder="1"/>
    <xf numFmtId="0" fontId="5" fillId="0" borderId="72" xfId="0" applyFont="1" applyBorder="1" applyAlignment="1">
      <alignment horizontal="center"/>
    </xf>
    <xf numFmtId="0" fontId="4" fillId="0" borderId="73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5" xfId="0" applyFont="1" applyBorder="1" applyAlignment="1">
      <alignment wrapText="1"/>
    </xf>
    <xf numFmtId="0" fontId="4" fillId="0" borderId="76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wrapText="1"/>
    </xf>
    <xf numFmtId="0" fontId="4" fillId="0" borderId="63" xfId="0" applyFont="1" applyBorder="1"/>
    <xf numFmtId="0" fontId="5" fillId="0" borderId="81" xfId="0" applyFont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5" fillId="0" borderId="82" xfId="0" applyFont="1" applyBorder="1" applyAlignment="1">
      <alignment horizontal="center"/>
    </xf>
    <xf numFmtId="0" fontId="5" fillId="0" borderId="84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10" fillId="13" borderId="11" xfId="0" applyFont="1" applyFill="1" applyBorder="1" applyAlignment="1">
      <alignment horizontal="left" vertical="center" wrapText="1"/>
    </xf>
    <xf numFmtId="167" fontId="0" fillId="0" borderId="0" xfId="0" applyNumberFormat="1"/>
    <xf numFmtId="15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5" fontId="2" fillId="0" borderId="23" xfId="0" applyNumberFormat="1" applyFont="1" applyBorder="1" applyAlignment="1">
      <alignment horizontal="center"/>
    </xf>
    <xf numFmtId="15" fontId="2" fillId="0" borderId="24" xfId="0" applyNumberFormat="1" applyFont="1" applyBorder="1" applyAlignment="1">
      <alignment horizontal="center"/>
    </xf>
    <xf numFmtId="15" fontId="2" fillId="0" borderId="25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5" fillId="0" borderId="68" xfId="0" applyFont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3" fillId="0" borderId="9" xfId="0" applyNumberFormat="1" applyFont="1" applyBorder="1" applyAlignment="1">
      <alignment horizontal="left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0" xfId="0" applyFill="1" applyBorder="1" applyAlignment="1">
      <alignment horizontal="center"/>
    </xf>
  </cellXfs>
  <cellStyles count="331">
    <cellStyle name="Followed Hyperlink" xfId="106" builtinId="9" hidden="1"/>
    <cellStyle name="Followed Hyperlink" xfId="206" builtinId="9" hidden="1"/>
    <cellStyle name="Followed Hyperlink" xfId="318" builtinId="9" hidden="1"/>
    <cellStyle name="Followed Hyperlink" xfId="12" builtinId="9" hidden="1"/>
    <cellStyle name="Followed Hyperlink" xfId="114" builtinId="9" hidden="1"/>
    <cellStyle name="Followed Hyperlink" xfId="212" builtinId="9" hidden="1"/>
    <cellStyle name="Followed Hyperlink" xfId="60" builtinId="9" hidden="1"/>
    <cellStyle name="Followed Hyperlink" xfId="16" builtinId="9" hidden="1"/>
    <cellStyle name="Followed Hyperlink" xfId="272" builtinId="9" hidden="1"/>
    <cellStyle name="Followed Hyperlink" xfId="326" builtinId="9" hidden="1"/>
    <cellStyle name="Followed Hyperlink" xfId="280" builtinId="9" hidden="1"/>
    <cellStyle name="Followed Hyperlink" xfId="14" builtinId="9" hidden="1"/>
    <cellStyle name="Followed Hyperlink" xfId="112" builtinId="9" hidden="1"/>
    <cellStyle name="Followed Hyperlink" xfId="224" builtinId="9" hidden="1"/>
    <cellStyle name="Followed Hyperlink" xfId="210" builtinId="9" hidden="1"/>
    <cellStyle name="Followed Hyperlink" xfId="278" builtinId="9" hidden="1"/>
    <cellStyle name="Followed Hyperlink" xfId="266" builtinId="9" hidden="1"/>
    <cellStyle name="Followed Hyperlink" xfId="228" builtinId="9" hidden="1"/>
    <cellStyle name="Followed Hyperlink" xfId="320" builtinId="9" hidden="1"/>
    <cellStyle name="Followed Hyperlink" xfId="310" builtinId="9" hidden="1"/>
    <cellStyle name="Followed Hyperlink" xfId="180" builtinId="9" hidden="1"/>
    <cellStyle name="Followed Hyperlink" xfId="134" builtinId="9" hidden="1"/>
    <cellStyle name="Followed Hyperlink" xfId="64" builtinId="9" hidden="1"/>
    <cellStyle name="Followed Hyperlink" xfId="170" builtinId="9" hidden="1"/>
    <cellStyle name="Followed Hyperlink" xfId="102" builtinId="9" hidden="1"/>
    <cellStyle name="Followed Hyperlink" xfId="148" builtinId="9" hidden="1"/>
    <cellStyle name="Followed Hyperlink" xfId="308" builtinId="9" hidden="1"/>
    <cellStyle name="Followed Hyperlink" xfId="324" builtinId="9" hidden="1"/>
    <cellStyle name="Followed Hyperlink" xfId="68" builtinId="9" hidden="1"/>
    <cellStyle name="Followed Hyperlink" xfId="164" builtinId="9" hidden="1"/>
    <cellStyle name="Followed Hyperlink" xfId="78" builtinId="9" hidden="1"/>
    <cellStyle name="Followed Hyperlink" xfId="62" builtinId="9" hidden="1"/>
    <cellStyle name="Followed Hyperlink" xfId="204" builtinId="9" hidden="1"/>
    <cellStyle name="Followed Hyperlink" xfId="276" builtinId="9" hidden="1"/>
    <cellStyle name="Followed Hyperlink" xfId="304" builtinId="9" hidden="1"/>
    <cellStyle name="Followed Hyperlink" xfId="186" builtinId="9" hidden="1"/>
    <cellStyle name="Followed Hyperlink" xfId="172" builtinId="9" hidden="1"/>
    <cellStyle name="Followed Hyperlink" xfId="18" builtinId="9" hidden="1"/>
    <cellStyle name="Followed Hyperlink" xfId="44" builtinId="9" hidden="1"/>
    <cellStyle name="Followed Hyperlink" xfId="88" builtinId="9" hidden="1"/>
    <cellStyle name="Followed Hyperlink" xfId="52" builtinId="9" hidden="1"/>
    <cellStyle name="Followed Hyperlink" xfId="292" builtinId="9" hidden="1"/>
    <cellStyle name="Followed Hyperlink" xfId="86" builtinId="9" hidden="1"/>
    <cellStyle name="Followed Hyperlink" xfId="174" builtinId="9" hidden="1"/>
    <cellStyle name="Followed Hyperlink" xfId="312" builtinId="9" hidden="1"/>
    <cellStyle name="Followed Hyperlink" xfId="184" builtinId="9" hidden="1"/>
    <cellStyle name="Followed Hyperlink" xfId="94" builtinId="9" hidden="1"/>
    <cellStyle name="Followed Hyperlink" xfId="96" builtinId="9" hidden="1"/>
    <cellStyle name="Followed Hyperlink" xfId="110" builtinId="9" hidden="1"/>
    <cellStyle name="Followed Hyperlink" xfId="28" builtinId="9" hidden="1"/>
    <cellStyle name="Followed Hyperlink" xfId="138" builtinId="9" hidden="1"/>
    <cellStyle name="Followed Hyperlink" xfId="8" builtinId="9" hidden="1"/>
    <cellStyle name="Followed Hyperlink" xfId="216" builtinId="9" hidden="1"/>
    <cellStyle name="Followed Hyperlink" xfId="40" builtinId="9" hidden="1"/>
    <cellStyle name="Followed Hyperlink" xfId="84" builtinId="9" hidden="1"/>
    <cellStyle name="Followed Hyperlink" xfId="92" builtinId="9" hidden="1"/>
    <cellStyle name="Followed Hyperlink" xfId="234" builtinId="9" hidden="1"/>
    <cellStyle name="Followed Hyperlink" xfId="288" builtinId="9" hidden="1"/>
    <cellStyle name="Followed Hyperlink" xfId="98" builtinId="9" hidden="1"/>
    <cellStyle name="Followed Hyperlink" xfId="150" builtinId="9" hidden="1"/>
    <cellStyle name="Followed Hyperlink" xfId="202" builtinId="9" hidden="1"/>
    <cellStyle name="Followed Hyperlink" xfId="178" builtinId="9" hidden="1"/>
    <cellStyle name="Followed Hyperlink" xfId="126" builtinId="9" hidden="1"/>
    <cellStyle name="Followed Hyperlink" xfId="36" builtinId="9" hidden="1"/>
    <cellStyle name="Followed Hyperlink" xfId="38" builtinId="9" hidden="1"/>
    <cellStyle name="Followed Hyperlink" xfId="66" builtinId="9" hidden="1"/>
    <cellStyle name="Followed Hyperlink" xfId="176" builtinId="9" hidden="1"/>
    <cellStyle name="Followed Hyperlink" xfId="142" builtinId="9" hidden="1"/>
    <cellStyle name="Followed Hyperlink" xfId="116" builtinId="9" hidden="1"/>
    <cellStyle name="Followed Hyperlink" xfId="20" builtinId="9" hidden="1"/>
    <cellStyle name="Followed Hyperlink" xfId="262" builtinId="9" hidden="1"/>
    <cellStyle name="Followed Hyperlink" xfId="22" builtinId="9" hidden="1"/>
    <cellStyle name="Followed Hyperlink" xfId="32" builtinId="9" hidden="1"/>
    <cellStyle name="Followed Hyperlink" xfId="238" builtinId="9" hidden="1"/>
    <cellStyle name="Followed Hyperlink" xfId="118" builtinId="9" hidden="1"/>
    <cellStyle name="Followed Hyperlink" xfId="330" builtinId="9" hidden="1"/>
    <cellStyle name="Followed Hyperlink" xfId="282" builtinId="9" hidden="1"/>
    <cellStyle name="Followed Hyperlink" xfId="192" builtinId="9" hidden="1"/>
    <cellStyle name="Followed Hyperlink" xfId="294" builtinId="9" hidden="1"/>
    <cellStyle name="Followed Hyperlink" xfId="258" builtinId="9" hidden="1"/>
    <cellStyle name="Followed Hyperlink" xfId="48" builtinId="9" hidden="1"/>
    <cellStyle name="Followed Hyperlink" xfId="268" builtinId="9" hidden="1"/>
    <cellStyle name="Followed Hyperlink" xfId="264" builtinId="9" hidden="1"/>
    <cellStyle name="Followed Hyperlink" xfId="302" builtinId="9" hidden="1"/>
    <cellStyle name="Followed Hyperlink" xfId="154" builtinId="9" hidden="1"/>
    <cellStyle name="Followed Hyperlink" xfId="30" builtinId="9" hidden="1"/>
    <cellStyle name="Followed Hyperlink" xfId="90" builtinId="9" hidden="1"/>
    <cellStyle name="Followed Hyperlink" xfId="6" builtinId="9" hidden="1"/>
    <cellStyle name="Followed Hyperlink" xfId="208" builtinId="9" hidden="1"/>
    <cellStyle name="Followed Hyperlink" xfId="200" builtinId="9" hidden="1"/>
    <cellStyle name="Followed Hyperlink" xfId="146" builtinId="9" hidden="1"/>
    <cellStyle name="Followed Hyperlink" xfId="270" builtinId="9" hidden="1"/>
    <cellStyle name="Followed Hyperlink" xfId="162" builtinId="9" hidden="1"/>
    <cellStyle name="Followed Hyperlink" xfId="220" builtinId="9" hidden="1"/>
    <cellStyle name="Followed Hyperlink" xfId="156" builtinId="9" hidden="1"/>
    <cellStyle name="Followed Hyperlink" xfId="188" builtinId="9" hidden="1"/>
    <cellStyle name="Followed Hyperlink" xfId="4" builtinId="9" hidden="1"/>
    <cellStyle name="Followed Hyperlink" xfId="190" builtinId="9" hidden="1"/>
    <cellStyle name="Followed Hyperlink" xfId="132" builtinId="9" hidden="1"/>
    <cellStyle name="Followed Hyperlink" xfId="34" builtinId="9" hidden="1"/>
    <cellStyle name="Followed Hyperlink" xfId="328" builtinId="9" hidden="1"/>
    <cellStyle name="Followed Hyperlink" xfId="46" builtinId="9" hidden="1"/>
    <cellStyle name="Followed Hyperlink" xfId="218" builtinId="9" hidden="1"/>
    <cellStyle name="Followed Hyperlink" xfId="226" builtinId="9" hidden="1"/>
    <cellStyle name="Followed Hyperlink" xfId="72" builtinId="9" hidden="1"/>
    <cellStyle name="Followed Hyperlink" xfId="254" builtinId="9" hidden="1"/>
    <cellStyle name="Followed Hyperlink" xfId="222" builtinId="9" hidden="1"/>
    <cellStyle name="Followed Hyperlink" xfId="100" builtinId="9" hidden="1"/>
    <cellStyle name="Followed Hyperlink" xfId="286" builtinId="9" hidden="1"/>
    <cellStyle name="Followed Hyperlink" xfId="152" builtinId="9" hidden="1"/>
    <cellStyle name="Followed Hyperlink" xfId="158" builtinId="9" hidden="1"/>
    <cellStyle name="Followed Hyperlink" xfId="240" builtinId="9" hidden="1"/>
    <cellStyle name="Followed Hyperlink" xfId="274" builtinId="9" hidden="1"/>
    <cellStyle name="Followed Hyperlink" xfId="168" builtinId="9" hidden="1"/>
    <cellStyle name="Followed Hyperlink" xfId="26" builtinId="9" hidden="1"/>
    <cellStyle name="Followed Hyperlink" xfId="56" builtinId="9" hidden="1"/>
    <cellStyle name="Followed Hyperlink" xfId="306" builtinId="9" hidden="1"/>
    <cellStyle name="Followed Hyperlink" xfId="236" builtinId="9" hidden="1"/>
    <cellStyle name="Followed Hyperlink" xfId="198" builtinId="9" hidden="1"/>
    <cellStyle name="Followed Hyperlink" xfId="250" builtinId="9" hidden="1"/>
    <cellStyle name="Followed Hyperlink" xfId="182" builtinId="9" hidden="1"/>
    <cellStyle name="Followed Hyperlink" xfId="10" builtinId="9" hidden="1"/>
    <cellStyle name="Followed Hyperlink" xfId="76" builtinId="9" hidden="1"/>
    <cellStyle name="Followed Hyperlink" xfId="230" builtinId="9" hidden="1"/>
    <cellStyle name="Followed Hyperlink" xfId="244" builtinId="9" hidden="1"/>
    <cellStyle name="Followed Hyperlink" xfId="252" builtinId="9" hidden="1"/>
    <cellStyle name="Followed Hyperlink" xfId="124" builtinId="9" hidden="1"/>
    <cellStyle name="Followed Hyperlink" xfId="256" builtinId="9" hidden="1"/>
    <cellStyle name="Followed Hyperlink" xfId="290" builtinId="9" hidden="1"/>
    <cellStyle name="Followed Hyperlink" xfId="284" builtinId="9" hidden="1"/>
    <cellStyle name="Followed Hyperlink" xfId="54" builtinId="9" hidden="1"/>
    <cellStyle name="Followed Hyperlink" xfId="120" builtinId="9" hidden="1"/>
    <cellStyle name="Followed Hyperlink" xfId="70" builtinId="9" hidden="1"/>
    <cellStyle name="Followed Hyperlink" xfId="322" builtinId="9" hidden="1"/>
    <cellStyle name="Followed Hyperlink" xfId="24" builtinId="9" hidden="1"/>
    <cellStyle name="Followed Hyperlink" xfId="80" builtinId="9" hidden="1"/>
    <cellStyle name="Followed Hyperlink" xfId="160" builtinId="9" hidden="1"/>
    <cellStyle name="Followed Hyperlink" xfId="166" builtinId="9" hidden="1"/>
    <cellStyle name="Followed Hyperlink" xfId="82" builtinId="9" hidden="1"/>
    <cellStyle name="Followed Hyperlink" xfId="144" builtinId="9" hidden="1"/>
    <cellStyle name="Followed Hyperlink" xfId="58" builtinId="9" hidden="1"/>
    <cellStyle name="Followed Hyperlink" xfId="232" builtinId="9" hidden="1"/>
    <cellStyle name="Followed Hyperlink" xfId="214" builtinId="9" hidden="1"/>
    <cellStyle name="Followed Hyperlink" xfId="248" builtinId="9" hidden="1"/>
    <cellStyle name="Followed Hyperlink" xfId="42" builtinId="9" hidden="1"/>
    <cellStyle name="Followed Hyperlink" xfId="130" builtinId="9" hidden="1"/>
    <cellStyle name="Followed Hyperlink" xfId="2" builtinId="9" hidden="1"/>
    <cellStyle name="Followed Hyperlink" xfId="50" builtinId="9" hidden="1"/>
    <cellStyle name="Followed Hyperlink" xfId="300" builtinId="9" hidden="1"/>
    <cellStyle name="Followed Hyperlink" xfId="260" builtinId="9" hidden="1"/>
    <cellStyle name="Followed Hyperlink" xfId="122" builtinId="9" hidden="1"/>
    <cellStyle name="Followed Hyperlink" xfId="298" builtinId="9" hidden="1"/>
    <cellStyle name="Followed Hyperlink" xfId="128" builtinId="9" hidden="1"/>
    <cellStyle name="Followed Hyperlink" xfId="194" builtinId="9" hidden="1"/>
    <cellStyle name="Followed Hyperlink" xfId="108" builtinId="9" hidden="1"/>
    <cellStyle name="Followed Hyperlink" xfId="242" builtinId="9" hidden="1"/>
    <cellStyle name="Followed Hyperlink" xfId="74" builtinId="9" hidden="1"/>
    <cellStyle name="Followed Hyperlink" xfId="316" builtinId="9" hidden="1"/>
    <cellStyle name="Followed Hyperlink" xfId="104" builtinId="9" hidden="1"/>
    <cellStyle name="Followed Hyperlink" xfId="136" builtinId="9" hidden="1"/>
    <cellStyle name="Followed Hyperlink" xfId="296" builtinId="9" hidden="1"/>
    <cellStyle name="Followed Hyperlink" xfId="140" builtinId="9" hidden="1"/>
    <cellStyle name="Followed Hyperlink" xfId="314" builtinId="9" hidden="1"/>
    <cellStyle name="Followed Hyperlink" xfId="196" builtinId="9" hidden="1"/>
    <cellStyle name="Followed Hyperlink" xfId="246" builtinId="9" hidden="1"/>
    <cellStyle name="Hyperlink" xfId="259" builtinId="8" hidden="1"/>
    <cellStyle name="Hyperlink" xfId="329" builtinId="8" hidden="1"/>
    <cellStyle name="Hyperlink" xfId="239" builtinId="8" hidden="1"/>
    <cellStyle name="Hyperlink" xfId="69" builtinId="8" hidden="1"/>
    <cellStyle name="Hyperlink" xfId="317" builtinId="8" hidden="1"/>
    <cellStyle name="Hyperlink" xfId="31" builtinId="8" hidden="1"/>
    <cellStyle name="Hyperlink" xfId="165" builtinId="8" hidden="1"/>
    <cellStyle name="Hyperlink" xfId="213" builtinId="8" hidden="1"/>
    <cellStyle name="Hyperlink" xfId="141" builtinId="8" hidden="1"/>
    <cellStyle name="Hyperlink" xfId="143" builtinId="8" hidden="1"/>
    <cellStyle name="Hyperlink" xfId="313" builtinId="8" hidden="1"/>
    <cellStyle name="Hyperlink" xfId="297" builtinId="8" hidden="1"/>
    <cellStyle name="Hyperlink" xfId="15" builtinId="8" hidden="1"/>
    <cellStyle name="Hyperlink" xfId="285" builtinId="8" hidden="1"/>
    <cellStyle name="Hyperlink" xfId="273" builtinId="8" hidden="1"/>
    <cellStyle name="Hyperlink" xfId="65" builtinId="8" hidden="1"/>
    <cellStyle name="Hyperlink" xfId="241" builtinId="8" hidden="1"/>
    <cellStyle name="Hyperlink" xfId="17" builtinId="8" hidden="1"/>
    <cellStyle name="Hyperlink" xfId="161" builtinId="8" hidden="1"/>
    <cellStyle name="Hyperlink" xfId="301" builtinId="8" hidden="1"/>
    <cellStyle name="Hyperlink" xfId="185" builtinId="8" hidden="1"/>
    <cellStyle name="Hyperlink" xfId="149" builtinId="8" hidden="1"/>
    <cellStyle name="Hyperlink" xfId="269" builtinId="8" hidden="1"/>
    <cellStyle name="Hyperlink" xfId="299" builtinId="8" hidden="1"/>
    <cellStyle name="Hyperlink" xfId="199" builtinId="8" hidden="1"/>
    <cellStyle name="Hyperlink" xfId="105" builtinId="8" hidden="1"/>
    <cellStyle name="Hyperlink" xfId="247" builtinId="8" hidden="1"/>
    <cellStyle name="Hyperlink" xfId="293" builtinId="8" hidden="1"/>
    <cellStyle name="Hyperlink" xfId="91" builtinId="8" hidden="1"/>
    <cellStyle name="Hyperlink" xfId="209" builtinId="8" hidden="1"/>
    <cellStyle name="Hyperlink" xfId="35" builtinId="8" hidden="1"/>
    <cellStyle name="Hyperlink" xfId="217" builtinId="8" hidden="1"/>
    <cellStyle name="Hyperlink" xfId="29" builtinId="8" hidden="1"/>
    <cellStyle name="Hyperlink" xfId="289" builtinId="8" hidden="1"/>
    <cellStyle name="Hyperlink" xfId="249" builtinId="8" hidden="1"/>
    <cellStyle name="Hyperlink" xfId="139" builtinId="8" hidden="1"/>
    <cellStyle name="Hyperlink" xfId="201" builtinId="8" hidden="1"/>
    <cellStyle name="Hyperlink" xfId="127" builtinId="8" hidden="1"/>
    <cellStyle name="Hyperlink" xfId="233" builtinId="8" hidden="1"/>
    <cellStyle name="Hyperlink" xfId="95" builtinId="8" hidden="1"/>
    <cellStyle name="Hyperlink" xfId="191" builtinId="8" hidden="1"/>
    <cellStyle name="Hyperlink" xfId="243" builtinId="8" hidden="1"/>
    <cellStyle name="Hyperlink" xfId="223" builtinId="8" hidden="1"/>
    <cellStyle name="Hyperlink" xfId="303" builtinId="8" hidden="1"/>
    <cellStyle name="Hyperlink" xfId="231" builtinId="8" hidden="1"/>
    <cellStyle name="Hyperlink" xfId="195" builtinId="8" hidden="1"/>
    <cellStyle name="Hyperlink" xfId="291" builtinId="8" hidden="1"/>
    <cellStyle name="Hyperlink" xfId="9" builtinId="8" hidden="1"/>
    <cellStyle name="Hyperlink" xfId="159" builtinId="8" hidden="1"/>
    <cellStyle name="Hyperlink" xfId="219" builtinId="8" hidden="1"/>
    <cellStyle name="Hyperlink" xfId="13" builtinId="8" hidden="1"/>
    <cellStyle name="Hyperlink" xfId="245" builtinId="8" hidden="1"/>
    <cellStyle name="Hyperlink" xfId="267" builtinId="8" hidden="1"/>
    <cellStyle name="Hyperlink" xfId="51" builtinId="8" hidden="1"/>
    <cellStyle name="Hyperlink" xfId="131" builtinId="8" hidden="1"/>
    <cellStyle name="Hyperlink" xfId="311" builtinId="8" hidden="1"/>
    <cellStyle name="Hyperlink" xfId="283" builtinId="8" hidden="1"/>
    <cellStyle name="Hyperlink" xfId="235" builtinId="8" hidden="1"/>
    <cellStyle name="Hyperlink" xfId="253" builtinId="8" hidden="1"/>
    <cellStyle name="Hyperlink" xfId="33" builtinId="8" hidden="1"/>
    <cellStyle name="Hyperlink" xfId="187" builtinId="8" hidden="1"/>
    <cellStyle name="Hyperlink" xfId="265" builtinId="8" hidden="1"/>
    <cellStyle name="Hyperlink" xfId="67" builtinId="8" hidden="1"/>
    <cellStyle name="Hyperlink" xfId="315" builtinId="8" hidden="1"/>
    <cellStyle name="Hyperlink" xfId="197" builtinId="8" hidden="1"/>
    <cellStyle name="Hyperlink" xfId="327" builtinId="8" hidden="1"/>
    <cellStyle name="Hyperlink" xfId="263" builtinId="8" hidden="1"/>
    <cellStyle name="Hyperlink" xfId="251" builtinId="8" hidden="1"/>
    <cellStyle name="Hyperlink" xfId="129" builtinId="8" hidden="1"/>
    <cellStyle name="Hyperlink" xfId="1" builtinId="8" hidden="1"/>
    <cellStyle name="Hyperlink" xfId="107" builtinId="8" hidden="1"/>
    <cellStyle name="Hyperlink" xfId="7" builtinId="8" hidden="1"/>
    <cellStyle name="Hyperlink" xfId="227" builtinId="8" hidden="1"/>
    <cellStyle name="Hyperlink" xfId="25" builtinId="8" hidden="1"/>
    <cellStyle name="Hyperlink" xfId="177" builtinId="8" hidden="1"/>
    <cellStyle name="Hyperlink" xfId="43" builtinId="8" hidden="1"/>
    <cellStyle name="Hyperlink" xfId="255" builtinId="8" hidden="1"/>
    <cellStyle name="Hyperlink" xfId="77" builtinId="8" hidden="1"/>
    <cellStyle name="Hyperlink" xfId="323" builtinId="8" hidden="1"/>
    <cellStyle name="Hyperlink" xfId="215" builtinId="8" hidden="1"/>
    <cellStyle name="Hyperlink" xfId="325" builtinId="8" hidden="1"/>
    <cellStyle name="Hyperlink" xfId="21" builtinId="8" hidden="1"/>
    <cellStyle name="Hyperlink" xfId="53" builtinId="8" hidden="1"/>
    <cellStyle name="Hyperlink" xfId="211" builtinId="8" hidden="1"/>
    <cellStyle name="Hyperlink" xfId="155" builtinId="8" hidden="1"/>
    <cellStyle name="Hyperlink" xfId="41" builtinId="8" hidden="1"/>
    <cellStyle name="Hyperlink" xfId="27" builtinId="8" hidden="1"/>
    <cellStyle name="Hyperlink" xfId="71" builtinId="8" hidden="1"/>
    <cellStyle name="Hyperlink" xfId="221" builtinId="8" hidden="1"/>
    <cellStyle name="Hyperlink" xfId="109" builtinId="8" hidden="1"/>
    <cellStyle name="Hyperlink" xfId="157" builtinId="8" hidden="1"/>
    <cellStyle name="Hyperlink" xfId="183" builtinId="8" hidden="1"/>
    <cellStyle name="Hyperlink" xfId="271" builtinId="8" hidden="1"/>
    <cellStyle name="Hyperlink" xfId="57" builtinId="8" hidden="1"/>
    <cellStyle name="Hyperlink" xfId="175" builtinId="8" hidden="1"/>
    <cellStyle name="Hyperlink" xfId="287" builtinId="8" hidden="1"/>
    <cellStyle name="Hyperlink" xfId="319" builtinId="8" hidden="1"/>
    <cellStyle name="Hyperlink" xfId="87" builtinId="8" hidden="1"/>
    <cellStyle name="Hyperlink" xfId="55" builtinId="8" hidden="1"/>
    <cellStyle name="Hyperlink" xfId="281" builtinId="8" hidden="1"/>
    <cellStyle name="Hyperlink" xfId="61" builtinId="8" hidden="1"/>
    <cellStyle name="Hyperlink" xfId="275" builtinId="8" hidden="1"/>
    <cellStyle name="Hyperlink" xfId="115" builtinId="8" hidden="1"/>
    <cellStyle name="Hyperlink" xfId="85" builtinId="8" hidden="1"/>
    <cellStyle name="Hyperlink" xfId="49" builtinId="8" hidden="1"/>
    <cellStyle name="Hyperlink" xfId="257" builtinId="8" hidden="1"/>
    <cellStyle name="Hyperlink" xfId="73" builtinId="8" hidden="1"/>
    <cellStyle name="Hyperlink" xfId="229" builtinId="8" hidden="1"/>
    <cellStyle name="Hyperlink" xfId="181" builtinId="8" hidden="1"/>
    <cellStyle name="Hyperlink" xfId="81" builtinId="8" hidden="1"/>
    <cellStyle name="Hyperlink" xfId="173" builtinId="8" hidden="1"/>
    <cellStyle name="Hyperlink" xfId="171" builtinId="8" hidden="1"/>
    <cellStyle name="Hyperlink" xfId="45" builtinId="8" hidden="1"/>
    <cellStyle name="Hyperlink" xfId="117" builtinId="8" hidden="1"/>
    <cellStyle name="Hyperlink" xfId="321" builtinId="8" hidden="1"/>
    <cellStyle name="Hyperlink" xfId="189" builtinId="8" hidden="1"/>
    <cellStyle name="Hyperlink" xfId="63" builtinId="8" hidden="1"/>
    <cellStyle name="Hyperlink" xfId="305" builtinId="8" hidden="1"/>
    <cellStyle name="Hyperlink" xfId="99" builtinId="8" hidden="1"/>
    <cellStyle name="Hyperlink" xfId="295" builtinId="8" hidden="1"/>
    <cellStyle name="Hyperlink" xfId="261" builtinId="8" hidden="1"/>
    <cellStyle name="Hyperlink" xfId="151" builtinId="8" hidden="1"/>
    <cellStyle name="Hyperlink" xfId="111" builtinId="8" hidden="1"/>
    <cellStyle name="Hyperlink" xfId="75" builtinId="8" hidden="1"/>
    <cellStyle name="Hyperlink" xfId="89" builtinId="8" hidden="1"/>
    <cellStyle name="Hyperlink" xfId="39" builtinId="8" hidden="1"/>
    <cellStyle name="Hyperlink" xfId="97" builtinId="8" hidden="1"/>
    <cellStyle name="Hyperlink" xfId="205" builtinId="8" hidden="1"/>
    <cellStyle name="Hyperlink" xfId="135" builtinId="8" hidden="1"/>
    <cellStyle name="Hyperlink" xfId="47" builtinId="8" hidden="1"/>
    <cellStyle name="Hyperlink" xfId="147" builtinId="8" hidden="1"/>
    <cellStyle name="Hyperlink" xfId="163" builtinId="8" hidden="1"/>
    <cellStyle name="Hyperlink" xfId="279" builtinId="8" hidden="1"/>
    <cellStyle name="Hyperlink" xfId="83" builtinId="8" hidden="1"/>
    <cellStyle name="Hyperlink" xfId="153" builtinId="8" hidden="1"/>
    <cellStyle name="Hyperlink" xfId="3" builtinId="8" hidden="1"/>
    <cellStyle name="Hyperlink" xfId="113" builtinId="8" hidden="1"/>
    <cellStyle name="Hyperlink" xfId="103" builtinId="8" hidden="1"/>
    <cellStyle name="Hyperlink" xfId="203" builtinId="8" hidden="1"/>
    <cellStyle name="Hyperlink" xfId="79" builtinId="8" hidden="1"/>
    <cellStyle name="Hyperlink" xfId="309" builtinId="8" hidden="1"/>
    <cellStyle name="Hyperlink" xfId="19" builtinId="8" hidden="1"/>
    <cellStyle name="Hyperlink" xfId="37" builtinId="8" hidden="1"/>
    <cellStyle name="Hyperlink" xfId="11" builtinId="8" hidden="1"/>
    <cellStyle name="Hyperlink" xfId="101" builtinId="8" hidden="1"/>
    <cellStyle name="Hyperlink" xfId="123" builtinId="8" hidden="1"/>
    <cellStyle name="Hyperlink" xfId="179" builtinId="8" hidden="1"/>
    <cellStyle name="Hyperlink" xfId="237" builtinId="8" hidden="1"/>
    <cellStyle name="Hyperlink" xfId="167" builtinId="8" hidden="1"/>
    <cellStyle name="Hyperlink" xfId="119" builtinId="8" hidden="1"/>
    <cellStyle name="Hyperlink" xfId="225" builtinId="8" hidden="1"/>
    <cellStyle name="Hyperlink" xfId="125" builtinId="8" hidden="1"/>
    <cellStyle name="Hyperlink" xfId="23" builtinId="8" hidden="1"/>
    <cellStyle name="Hyperlink" xfId="59" builtinId="8" hidden="1"/>
    <cellStyle name="Hyperlink" xfId="5" builtinId="8" hidden="1"/>
    <cellStyle name="Hyperlink" xfId="193" builtinId="8" hidden="1"/>
    <cellStyle name="Hyperlink" xfId="133" builtinId="8" hidden="1"/>
    <cellStyle name="Hyperlink" xfId="121" builtinId="8" hidden="1"/>
    <cellStyle name="Hyperlink" xfId="307" builtinId="8" hidden="1"/>
    <cellStyle name="Hyperlink" xfId="207" builtinId="8" hidden="1"/>
    <cellStyle name="Hyperlink" xfId="137" builtinId="8" hidden="1"/>
    <cellStyle name="Hyperlink" xfId="277" builtinId="8" hidden="1"/>
    <cellStyle name="Hyperlink" xfId="145" builtinId="8" hidden="1"/>
    <cellStyle name="Hyperlink" xfId="169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2022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SimmsRaw!$D$6</c:f>
              <c:strCache>
                <c:ptCount val="1"/>
                <c:pt idx="0">
                  <c:v>Temp (C)</c:v>
                </c:pt>
              </c:strCache>
            </c:strRef>
          </c:tx>
          <c:cat>
            <c:numRef>
              <c:f>SimmsRaw!$A$7:$A$108</c:f>
              <c:numCache>
                <c:formatCode>[$-1009]d\-mmm\-yy;@</c:formatCode>
                <c:ptCount val="102"/>
                <c:pt idx="1">
                  <c:v>45195</c:v>
                </c:pt>
                <c:pt idx="2">
                  <c:v>45204</c:v>
                </c:pt>
                <c:pt idx="3">
                  <c:v>45205</c:v>
                </c:pt>
                <c:pt idx="4">
                  <c:v>45206</c:v>
                </c:pt>
                <c:pt idx="5">
                  <c:v>45207</c:v>
                </c:pt>
                <c:pt idx="6">
                  <c:v>45208</c:v>
                </c:pt>
                <c:pt idx="7">
                  <c:v>45209</c:v>
                </c:pt>
                <c:pt idx="8">
                  <c:v>45210</c:v>
                </c:pt>
                <c:pt idx="9">
                  <c:v>45210</c:v>
                </c:pt>
                <c:pt idx="10">
                  <c:v>45211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45215</c:v>
                </c:pt>
                <c:pt idx="17">
                  <c:v>45215</c:v>
                </c:pt>
                <c:pt idx="18">
                  <c:v>45216</c:v>
                </c:pt>
                <c:pt idx="19">
                  <c:v>45216</c:v>
                </c:pt>
                <c:pt idx="20">
                  <c:v>45217</c:v>
                </c:pt>
                <c:pt idx="21">
                  <c:v>45217</c:v>
                </c:pt>
                <c:pt idx="22">
                  <c:v>45217</c:v>
                </c:pt>
                <c:pt idx="23">
                  <c:v>45218</c:v>
                </c:pt>
                <c:pt idx="24">
                  <c:v>45218</c:v>
                </c:pt>
                <c:pt idx="25">
                  <c:v>45219</c:v>
                </c:pt>
                <c:pt idx="26">
                  <c:v>45220</c:v>
                </c:pt>
                <c:pt idx="27">
                  <c:v>45220</c:v>
                </c:pt>
                <c:pt idx="28">
                  <c:v>45221</c:v>
                </c:pt>
                <c:pt idx="29">
                  <c:v>45222</c:v>
                </c:pt>
                <c:pt idx="30">
                  <c:v>45223</c:v>
                </c:pt>
                <c:pt idx="31">
                  <c:v>45224</c:v>
                </c:pt>
                <c:pt idx="32">
                  <c:v>45224</c:v>
                </c:pt>
                <c:pt idx="33">
                  <c:v>45225</c:v>
                </c:pt>
                <c:pt idx="34">
                  <c:v>45226</c:v>
                </c:pt>
                <c:pt idx="35">
                  <c:v>45226</c:v>
                </c:pt>
                <c:pt idx="36">
                  <c:v>45227</c:v>
                </c:pt>
                <c:pt idx="37">
                  <c:v>45227</c:v>
                </c:pt>
                <c:pt idx="38">
                  <c:v>45228</c:v>
                </c:pt>
                <c:pt idx="39">
                  <c:v>45229</c:v>
                </c:pt>
                <c:pt idx="40">
                  <c:v>45230</c:v>
                </c:pt>
                <c:pt idx="41">
                  <c:v>45230</c:v>
                </c:pt>
                <c:pt idx="42">
                  <c:v>45231</c:v>
                </c:pt>
                <c:pt idx="43">
                  <c:v>45232</c:v>
                </c:pt>
                <c:pt idx="44">
                  <c:v>45232</c:v>
                </c:pt>
                <c:pt idx="45">
                  <c:v>45232</c:v>
                </c:pt>
                <c:pt idx="46">
                  <c:v>45233</c:v>
                </c:pt>
                <c:pt idx="47">
                  <c:v>45234</c:v>
                </c:pt>
                <c:pt idx="48">
                  <c:v>45235</c:v>
                </c:pt>
                <c:pt idx="49">
                  <c:v>45236</c:v>
                </c:pt>
                <c:pt idx="50">
                  <c:v>45236</c:v>
                </c:pt>
                <c:pt idx="51">
                  <c:v>45237</c:v>
                </c:pt>
                <c:pt idx="52">
                  <c:v>45237</c:v>
                </c:pt>
                <c:pt idx="53">
                  <c:v>45238</c:v>
                </c:pt>
                <c:pt idx="54">
                  <c:v>45239</c:v>
                </c:pt>
                <c:pt idx="55">
                  <c:v>45240</c:v>
                </c:pt>
                <c:pt idx="56">
                  <c:v>45241</c:v>
                </c:pt>
                <c:pt idx="57">
                  <c:v>45241</c:v>
                </c:pt>
                <c:pt idx="58">
                  <c:v>45242</c:v>
                </c:pt>
                <c:pt idx="59">
                  <c:v>45242</c:v>
                </c:pt>
                <c:pt idx="60">
                  <c:v>45243</c:v>
                </c:pt>
                <c:pt idx="61">
                  <c:v>45243</c:v>
                </c:pt>
                <c:pt idx="62">
                  <c:v>45244</c:v>
                </c:pt>
                <c:pt idx="63">
                  <c:v>45245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</c:numCache>
            </c:numRef>
          </c:cat>
          <c:val>
            <c:numRef>
              <c:f>SimmsRaw!$D$7:$D$107</c:f>
              <c:numCache>
                <c:formatCode>0.0</c:formatCode>
                <c:ptCount val="101"/>
                <c:pt idx="2">
                  <c:v>14.7</c:v>
                </c:pt>
                <c:pt idx="3">
                  <c:v>11.2</c:v>
                </c:pt>
                <c:pt idx="4">
                  <c:v>12</c:v>
                </c:pt>
                <c:pt idx="5">
                  <c:v>12</c:v>
                </c:pt>
                <c:pt idx="6">
                  <c:v>13.9</c:v>
                </c:pt>
                <c:pt idx="7">
                  <c:v>12.5</c:v>
                </c:pt>
                <c:pt idx="8">
                  <c:v>13.8</c:v>
                </c:pt>
                <c:pt idx="9">
                  <c:v>0</c:v>
                </c:pt>
                <c:pt idx="10">
                  <c:v>12.1</c:v>
                </c:pt>
                <c:pt idx="11">
                  <c:v>0</c:v>
                </c:pt>
                <c:pt idx="12">
                  <c:v>14.8</c:v>
                </c:pt>
                <c:pt idx="13">
                  <c:v>0</c:v>
                </c:pt>
                <c:pt idx="14">
                  <c:v>12.9</c:v>
                </c:pt>
                <c:pt idx="15">
                  <c:v>11</c:v>
                </c:pt>
                <c:pt idx="16">
                  <c:v>16</c:v>
                </c:pt>
                <c:pt idx="17">
                  <c:v>0</c:v>
                </c:pt>
                <c:pt idx="18">
                  <c:v>9.1</c:v>
                </c:pt>
                <c:pt idx="19">
                  <c:v>0</c:v>
                </c:pt>
                <c:pt idx="20">
                  <c:v>11.4</c:v>
                </c:pt>
                <c:pt idx="21">
                  <c:v>0</c:v>
                </c:pt>
                <c:pt idx="22">
                  <c:v>0</c:v>
                </c:pt>
                <c:pt idx="23">
                  <c:v>14.9</c:v>
                </c:pt>
                <c:pt idx="24">
                  <c:v>0</c:v>
                </c:pt>
                <c:pt idx="25">
                  <c:v>14.7</c:v>
                </c:pt>
                <c:pt idx="26">
                  <c:v>10.199999999999999</c:v>
                </c:pt>
                <c:pt idx="27">
                  <c:v>0</c:v>
                </c:pt>
                <c:pt idx="28">
                  <c:v>8</c:v>
                </c:pt>
                <c:pt idx="29">
                  <c:v>7.6</c:v>
                </c:pt>
                <c:pt idx="30">
                  <c:v>9.5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-4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8</c:v>
                </c:pt>
                <c:pt idx="46">
                  <c:v>14.7</c:v>
                </c:pt>
                <c:pt idx="47">
                  <c:v>3</c:v>
                </c:pt>
                <c:pt idx="48">
                  <c:v>14</c:v>
                </c:pt>
                <c:pt idx="49">
                  <c:v>13.1</c:v>
                </c:pt>
                <c:pt idx="50">
                  <c:v>0</c:v>
                </c:pt>
                <c:pt idx="51">
                  <c:v>7.3</c:v>
                </c:pt>
                <c:pt idx="52">
                  <c:v>0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6.5</c:v>
                </c:pt>
                <c:pt idx="57">
                  <c:v>0</c:v>
                </c:pt>
                <c:pt idx="58">
                  <c:v>12.4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5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SimmsRaw!$E$6</c:f>
              <c:strCache>
                <c:ptCount val="1"/>
                <c:pt idx="0">
                  <c:v>Temp (C)</c:v>
                </c:pt>
              </c:strCache>
            </c:strRef>
          </c:tx>
          <c:cat>
            <c:numRef>
              <c:f>SimmsRaw!$A$7:$A$108</c:f>
              <c:numCache>
                <c:formatCode>[$-1009]d\-mmm\-yy;@</c:formatCode>
                <c:ptCount val="102"/>
                <c:pt idx="1">
                  <c:v>45195</c:v>
                </c:pt>
                <c:pt idx="2">
                  <c:v>45204</c:v>
                </c:pt>
                <c:pt idx="3">
                  <c:v>45205</c:v>
                </c:pt>
                <c:pt idx="4">
                  <c:v>45206</c:v>
                </c:pt>
                <c:pt idx="5">
                  <c:v>45207</c:v>
                </c:pt>
                <c:pt idx="6">
                  <c:v>45208</c:v>
                </c:pt>
                <c:pt idx="7">
                  <c:v>45209</c:v>
                </c:pt>
                <c:pt idx="8">
                  <c:v>45210</c:v>
                </c:pt>
                <c:pt idx="9">
                  <c:v>45210</c:v>
                </c:pt>
                <c:pt idx="10">
                  <c:v>45211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45215</c:v>
                </c:pt>
                <c:pt idx="17">
                  <c:v>45215</c:v>
                </c:pt>
                <c:pt idx="18">
                  <c:v>45216</c:v>
                </c:pt>
                <c:pt idx="19">
                  <c:v>45216</c:v>
                </c:pt>
                <c:pt idx="20">
                  <c:v>45217</c:v>
                </c:pt>
                <c:pt idx="21">
                  <c:v>45217</c:v>
                </c:pt>
                <c:pt idx="22">
                  <c:v>45217</c:v>
                </c:pt>
                <c:pt idx="23">
                  <c:v>45218</c:v>
                </c:pt>
                <c:pt idx="24">
                  <c:v>45218</c:v>
                </c:pt>
                <c:pt idx="25">
                  <c:v>45219</c:v>
                </c:pt>
                <c:pt idx="26">
                  <c:v>45220</c:v>
                </c:pt>
                <c:pt idx="27">
                  <c:v>45220</c:v>
                </c:pt>
                <c:pt idx="28">
                  <c:v>45221</c:v>
                </c:pt>
                <c:pt idx="29">
                  <c:v>45222</c:v>
                </c:pt>
                <c:pt idx="30">
                  <c:v>45223</c:v>
                </c:pt>
                <c:pt idx="31">
                  <c:v>45224</c:v>
                </c:pt>
                <c:pt idx="32">
                  <c:v>45224</c:v>
                </c:pt>
                <c:pt idx="33">
                  <c:v>45225</c:v>
                </c:pt>
                <c:pt idx="34">
                  <c:v>45226</c:v>
                </c:pt>
                <c:pt idx="35">
                  <c:v>45226</c:v>
                </c:pt>
                <c:pt idx="36">
                  <c:v>45227</c:v>
                </c:pt>
                <c:pt idx="37">
                  <c:v>45227</c:v>
                </c:pt>
                <c:pt idx="38">
                  <c:v>45228</c:v>
                </c:pt>
                <c:pt idx="39">
                  <c:v>45229</c:v>
                </c:pt>
                <c:pt idx="40">
                  <c:v>45230</c:v>
                </c:pt>
                <c:pt idx="41">
                  <c:v>45230</c:v>
                </c:pt>
                <c:pt idx="42">
                  <c:v>45231</c:v>
                </c:pt>
                <c:pt idx="43">
                  <c:v>45232</c:v>
                </c:pt>
                <c:pt idx="44">
                  <c:v>45232</c:v>
                </c:pt>
                <c:pt idx="45">
                  <c:v>45232</c:v>
                </c:pt>
                <c:pt idx="46">
                  <c:v>45233</c:v>
                </c:pt>
                <c:pt idx="47">
                  <c:v>45234</c:v>
                </c:pt>
                <c:pt idx="48">
                  <c:v>45235</c:v>
                </c:pt>
                <c:pt idx="49">
                  <c:v>45236</c:v>
                </c:pt>
                <c:pt idx="50">
                  <c:v>45236</c:v>
                </c:pt>
                <c:pt idx="51">
                  <c:v>45237</c:v>
                </c:pt>
                <c:pt idx="52">
                  <c:v>45237</c:v>
                </c:pt>
                <c:pt idx="53">
                  <c:v>45238</c:v>
                </c:pt>
                <c:pt idx="54">
                  <c:v>45239</c:v>
                </c:pt>
                <c:pt idx="55">
                  <c:v>45240</c:v>
                </c:pt>
                <c:pt idx="56">
                  <c:v>45241</c:v>
                </c:pt>
                <c:pt idx="57">
                  <c:v>45241</c:v>
                </c:pt>
                <c:pt idx="58">
                  <c:v>45242</c:v>
                </c:pt>
                <c:pt idx="59">
                  <c:v>45242</c:v>
                </c:pt>
                <c:pt idx="60">
                  <c:v>45243</c:v>
                </c:pt>
                <c:pt idx="61">
                  <c:v>45243</c:v>
                </c:pt>
                <c:pt idx="62">
                  <c:v>45244</c:v>
                </c:pt>
                <c:pt idx="63">
                  <c:v>45245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</c:numCache>
            </c:numRef>
          </c:cat>
          <c:val>
            <c:numRef>
              <c:f>SimmsRaw!$E$7:$E$107</c:f>
              <c:numCache>
                <c:formatCode>0.0</c:formatCode>
                <c:ptCount val="101"/>
                <c:pt idx="2">
                  <c:v>12.9</c:v>
                </c:pt>
                <c:pt idx="3">
                  <c:v>12.4</c:v>
                </c:pt>
                <c:pt idx="4">
                  <c:v>11.5</c:v>
                </c:pt>
                <c:pt idx="5">
                  <c:v>11.6</c:v>
                </c:pt>
                <c:pt idx="6">
                  <c:v>12.8</c:v>
                </c:pt>
                <c:pt idx="7">
                  <c:v>12.7</c:v>
                </c:pt>
                <c:pt idx="8">
                  <c:v>12.2</c:v>
                </c:pt>
                <c:pt idx="9">
                  <c:v>0</c:v>
                </c:pt>
                <c:pt idx="10">
                  <c:v>11.5</c:v>
                </c:pt>
                <c:pt idx="11">
                  <c:v>0</c:v>
                </c:pt>
                <c:pt idx="12">
                  <c:v>11.2</c:v>
                </c:pt>
                <c:pt idx="13">
                  <c:v>0</c:v>
                </c:pt>
                <c:pt idx="14">
                  <c:v>12</c:v>
                </c:pt>
                <c:pt idx="15">
                  <c:v>13.5</c:v>
                </c:pt>
                <c:pt idx="16">
                  <c:v>13</c:v>
                </c:pt>
                <c:pt idx="17">
                  <c:v>0</c:v>
                </c:pt>
                <c:pt idx="18">
                  <c:v>11.3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12.5</c:v>
                </c:pt>
                <c:pt idx="24">
                  <c:v>0</c:v>
                </c:pt>
                <c:pt idx="25">
                  <c:v>0</c:v>
                </c:pt>
                <c:pt idx="26">
                  <c:v>11.8</c:v>
                </c:pt>
                <c:pt idx="27">
                  <c:v>0</c:v>
                </c:pt>
                <c:pt idx="28">
                  <c:v>10.4</c:v>
                </c:pt>
                <c:pt idx="29">
                  <c:v>9.1</c:v>
                </c:pt>
                <c:pt idx="30">
                  <c:v>8.9</c:v>
                </c:pt>
                <c:pt idx="31">
                  <c:v>8.4</c:v>
                </c:pt>
                <c:pt idx="32">
                  <c:v>0</c:v>
                </c:pt>
                <c:pt idx="33">
                  <c:v>8.1</c:v>
                </c:pt>
                <c:pt idx="34">
                  <c:v>6.7</c:v>
                </c:pt>
                <c:pt idx="35">
                  <c:v>0</c:v>
                </c:pt>
                <c:pt idx="36">
                  <c:v>6.6</c:v>
                </c:pt>
                <c:pt idx="37">
                  <c:v>0</c:v>
                </c:pt>
                <c:pt idx="38">
                  <c:v>5.0999999999999996</c:v>
                </c:pt>
                <c:pt idx="39">
                  <c:v>4.9000000000000004</c:v>
                </c:pt>
                <c:pt idx="40">
                  <c:v>5.9</c:v>
                </c:pt>
                <c:pt idx="41">
                  <c:v>0</c:v>
                </c:pt>
                <c:pt idx="42">
                  <c:v>8.4</c:v>
                </c:pt>
                <c:pt idx="43">
                  <c:v>9.6999999999999993</c:v>
                </c:pt>
                <c:pt idx="46">
                  <c:v>9.3000000000000007</c:v>
                </c:pt>
                <c:pt idx="47">
                  <c:v>10.7</c:v>
                </c:pt>
                <c:pt idx="48">
                  <c:v>9.8000000000000007</c:v>
                </c:pt>
                <c:pt idx="49">
                  <c:v>0</c:v>
                </c:pt>
                <c:pt idx="50">
                  <c:v>0</c:v>
                </c:pt>
                <c:pt idx="51">
                  <c:v>9.4</c:v>
                </c:pt>
                <c:pt idx="52">
                  <c:v>0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0</c:v>
                </c:pt>
                <c:pt idx="58">
                  <c:v>7.8</c:v>
                </c:pt>
                <c:pt idx="59">
                  <c:v>0</c:v>
                </c:pt>
                <c:pt idx="60">
                  <c:v>7.3</c:v>
                </c:pt>
                <c:pt idx="61">
                  <c:v>0</c:v>
                </c:pt>
                <c:pt idx="62">
                  <c:v>7.8</c:v>
                </c:pt>
                <c:pt idx="63">
                  <c:v>7.5</c:v>
                </c:pt>
                <c:pt idx="64">
                  <c:v>0</c:v>
                </c:pt>
                <c:pt idx="65">
                  <c:v>6.7</c:v>
                </c:pt>
                <c:pt idx="6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SimmsRaw!$F$6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SimmsRaw!$A$7:$A$108</c:f>
              <c:numCache>
                <c:formatCode>[$-1009]d\-mmm\-yy;@</c:formatCode>
                <c:ptCount val="102"/>
                <c:pt idx="1">
                  <c:v>45195</c:v>
                </c:pt>
                <c:pt idx="2">
                  <c:v>45204</c:v>
                </c:pt>
                <c:pt idx="3">
                  <c:v>45205</c:v>
                </c:pt>
                <c:pt idx="4">
                  <c:v>45206</c:v>
                </c:pt>
                <c:pt idx="5">
                  <c:v>45207</c:v>
                </c:pt>
                <c:pt idx="6">
                  <c:v>45208</c:v>
                </c:pt>
                <c:pt idx="7">
                  <c:v>45209</c:v>
                </c:pt>
                <c:pt idx="8">
                  <c:v>45210</c:v>
                </c:pt>
                <c:pt idx="9">
                  <c:v>45210</c:v>
                </c:pt>
                <c:pt idx="10">
                  <c:v>45211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45215</c:v>
                </c:pt>
                <c:pt idx="17">
                  <c:v>45215</c:v>
                </c:pt>
                <c:pt idx="18">
                  <c:v>45216</c:v>
                </c:pt>
                <c:pt idx="19">
                  <c:v>45216</c:v>
                </c:pt>
                <c:pt idx="20">
                  <c:v>45217</c:v>
                </c:pt>
                <c:pt idx="21">
                  <c:v>45217</c:v>
                </c:pt>
                <c:pt idx="22">
                  <c:v>45217</c:v>
                </c:pt>
                <c:pt idx="23">
                  <c:v>45218</c:v>
                </c:pt>
                <c:pt idx="24">
                  <c:v>45218</c:v>
                </c:pt>
                <c:pt idx="25">
                  <c:v>45219</c:v>
                </c:pt>
                <c:pt idx="26">
                  <c:v>45220</c:v>
                </c:pt>
                <c:pt idx="27">
                  <c:v>45220</c:v>
                </c:pt>
                <c:pt idx="28">
                  <c:v>45221</c:v>
                </c:pt>
                <c:pt idx="29">
                  <c:v>45222</c:v>
                </c:pt>
                <c:pt idx="30">
                  <c:v>45223</c:v>
                </c:pt>
                <c:pt idx="31">
                  <c:v>45224</c:v>
                </c:pt>
                <c:pt idx="32">
                  <c:v>45224</c:v>
                </c:pt>
                <c:pt idx="33">
                  <c:v>45225</c:v>
                </c:pt>
                <c:pt idx="34">
                  <c:v>45226</c:v>
                </c:pt>
                <c:pt idx="35">
                  <c:v>45226</c:v>
                </c:pt>
                <c:pt idx="36">
                  <c:v>45227</c:v>
                </c:pt>
                <c:pt idx="37">
                  <c:v>45227</c:v>
                </c:pt>
                <c:pt idx="38">
                  <c:v>45228</c:v>
                </c:pt>
                <c:pt idx="39">
                  <c:v>45229</c:v>
                </c:pt>
                <c:pt idx="40">
                  <c:v>45230</c:v>
                </c:pt>
                <c:pt idx="41">
                  <c:v>45230</c:v>
                </c:pt>
                <c:pt idx="42">
                  <c:v>45231</c:v>
                </c:pt>
                <c:pt idx="43">
                  <c:v>45232</c:v>
                </c:pt>
                <c:pt idx="44">
                  <c:v>45232</c:v>
                </c:pt>
                <c:pt idx="45">
                  <c:v>45232</c:v>
                </c:pt>
                <c:pt idx="46">
                  <c:v>45233</c:v>
                </c:pt>
                <c:pt idx="47">
                  <c:v>45234</c:v>
                </c:pt>
                <c:pt idx="48">
                  <c:v>45235</c:v>
                </c:pt>
                <c:pt idx="49">
                  <c:v>45236</c:v>
                </c:pt>
                <c:pt idx="50">
                  <c:v>45236</c:v>
                </c:pt>
                <c:pt idx="51">
                  <c:v>45237</c:v>
                </c:pt>
                <c:pt idx="52">
                  <c:v>45237</c:v>
                </c:pt>
                <c:pt idx="53">
                  <c:v>45238</c:v>
                </c:pt>
                <c:pt idx="54">
                  <c:v>45239</c:v>
                </c:pt>
                <c:pt idx="55">
                  <c:v>45240</c:v>
                </c:pt>
                <c:pt idx="56">
                  <c:v>45241</c:v>
                </c:pt>
                <c:pt idx="57">
                  <c:v>45241</c:v>
                </c:pt>
                <c:pt idx="58">
                  <c:v>45242</c:v>
                </c:pt>
                <c:pt idx="59">
                  <c:v>45242</c:v>
                </c:pt>
                <c:pt idx="60">
                  <c:v>45243</c:v>
                </c:pt>
                <c:pt idx="61">
                  <c:v>45243</c:v>
                </c:pt>
                <c:pt idx="62">
                  <c:v>45244</c:v>
                </c:pt>
                <c:pt idx="63">
                  <c:v>45245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</c:numCache>
            </c:numRef>
          </c:cat>
          <c:val>
            <c:numRef>
              <c:f>SimmsRaw!$F$7:$F$107</c:f>
              <c:numCache>
                <c:formatCode>0.0</c:formatCode>
                <c:ptCount val="101"/>
                <c:pt idx="2">
                  <c:v>7.76</c:v>
                </c:pt>
                <c:pt idx="3">
                  <c:v>7.67</c:v>
                </c:pt>
                <c:pt idx="4">
                  <c:v>7.89</c:v>
                </c:pt>
                <c:pt idx="5">
                  <c:v>7.82</c:v>
                </c:pt>
                <c:pt idx="6">
                  <c:v>8.06</c:v>
                </c:pt>
                <c:pt idx="7">
                  <c:v>7.95</c:v>
                </c:pt>
                <c:pt idx="8">
                  <c:v>7.61</c:v>
                </c:pt>
                <c:pt idx="9">
                  <c:v>0</c:v>
                </c:pt>
                <c:pt idx="10">
                  <c:v>7.77</c:v>
                </c:pt>
                <c:pt idx="11">
                  <c:v>0</c:v>
                </c:pt>
                <c:pt idx="12">
                  <c:v>7.79</c:v>
                </c:pt>
                <c:pt idx="13">
                  <c:v>0</c:v>
                </c:pt>
                <c:pt idx="14">
                  <c:v>8.09</c:v>
                </c:pt>
                <c:pt idx="15">
                  <c:v>7.84</c:v>
                </c:pt>
                <c:pt idx="16">
                  <c:v>7.69</c:v>
                </c:pt>
                <c:pt idx="17">
                  <c:v>0</c:v>
                </c:pt>
                <c:pt idx="18">
                  <c:v>7.69</c:v>
                </c:pt>
                <c:pt idx="19">
                  <c:v>0</c:v>
                </c:pt>
                <c:pt idx="20">
                  <c:v>7.51</c:v>
                </c:pt>
                <c:pt idx="21">
                  <c:v>0</c:v>
                </c:pt>
                <c:pt idx="22">
                  <c:v>0</c:v>
                </c:pt>
                <c:pt idx="23">
                  <c:v>7.84</c:v>
                </c:pt>
                <c:pt idx="24">
                  <c:v>0</c:v>
                </c:pt>
                <c:pt idx="25">
                  <c:v>7.71</c:v>
                </c:pt>
                <c:pt idx="26">
                  <c:v>7.75</c:v>
                </c:pt>
                <c:pt idx="27">
                  <c:v>0</c:v>
                </c:pt>
                <c:pt idx="28">
                  <c:v>7.86</c:v>
                </c:pt>
                <c:pt idx="29">
                  <c:v>7.73</c:v>
                </c:pt>
                <c:pt idx="30">
                  <c:v>7.68</c:v>
                </c:pt>
                <c:pt idx="31">
                  <c:v>7.89</c:v>
                </c:pt>
                <c:pt idx="32">
                  <c:v>0</c:v>
                </c:pt>
                <c:pt idx="33">
                  <c:v>7.85</c:v>
                </c:pt>
                <c:pt idx="34">
                  <c:v>8.06</c:v>
                </c:pt>
                <c:pt idx="35">
                  <c:v>0</c:v>
                </c:pt>
                <c:pt idx="36">
                  <c:v>7.86</c:v>
                </c:pt>
                <c:pt idx="37">
                  <c:v>0</c:v>
                </c:pt>
                <c:pt idx="38">
                  <c:v>8.1999999999999993</c:v>
                </c:pt>
                <c:pt idx="39">
                  <c:v>7.95</c:v>
                </c:pt>
                <c:pt idx="40">
                  <c:v>7.92</c:v>
                </c:pt>
                <c:pt idx="41">
                  <c:v>0</c:v>
                </c:pt>
                <c:pt idx="42">
                  <c:v>8.01</c:v>
                </c:pt>
                <c:pt idx="43">
                  <c:v>0</c:v>
                </c:pt>
                <c:pt idx="46">
                  <c:v>7.82</c:v>
                </c:pt>
                <c:pt idx="47">
                  <c:v>7.83</c:v>
                </c:pt>
                <c:pt idx="48">
                  <c:v>7.75</c:v>
                </c:pt>
                <c:pt idx="49">
                  <c:v>7.69</c:v>
                </c:pt>
                <c:pt idx="50">
                  <c:v>0</c:v>
                </c:pt>
                <c:pt idx="51">
                  <c:v>7.6</c:v>
                </c:pt>
                <c:pt idx="52">
                  <c:v>0</c:v>
                </c:pt>
                <c:pt idx="53">
                  <c:v>7.7</c:v>
                </c:pt>
                <c:pt idx="54">
                  <c:v>7.85</c:v>
                </c:pt>
                <c:pt idx="55">
                  <c:v>7.7</c:v>
                </c:pt>
                <c:pt idx="56">
                  <c:v>7.61</c:v>
                </c:pt>
                <c:pt idx="57">
                  <c:v>0</c:v>
                </c:pt>
                <c:pt idx="58">
                  <c:v>7.62</c:v>
                </c:pt>
                <c:pt idx="59">
                  <c:v>0</c:v>
                </c:pt>
                <c:pt idx="60">
                  <c:v>7.6</c:v>
                </c:pt>
                <c:pt idx="61">
                  <c:v>0</c:v>
                </c:pt>
                <c:pt idx="62">
                  <c:v>7.57</c:v>
                </c:pt>
                <c:pt idx="63">
                  <c:v>7.61</c:v>
                </c:pt>
                <c:pt idx="64">
                  <c:v>0</c:v>
                </c:pt>
                <c:pt idx="65">
                  <c:v>7.95</c:v>
                </c:pt>
                <c:pt idx="66">
                  <c:v>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SimmsRaw!$G$6</c:f>
              <c:strCache>
                <c:ptCount val="1"/>
                <c:pt idx="0">
                  <c:v>DO (%)</c:v>
                </c:pt>
              </c:strCache>
            </c:strRef>
          </c:tx>
          <c:cat>
            <c:numRef>
              <c:f>SimmsRaw!$A$7:$A$108</c:f>
              <c:numCache>
                <c:formatCode>[$-1009]d\-mmm\-yy;@</c:formatCode>
                <c:ptCount val="102"/>
                <c:pt idx="1">
                  <c:v>45195</c:v>
                </c:pt>
                <c:pt idx="2">
                  <c:v>45204</c:v>
                </c:pt>
                <c:pt idx="3">
                  <c:v>45205</c:v>
                </c:pt>
                <c:pt idx="4">
                  <c:v>45206</c:v>
                </c:pt>
                <c:pt idx="5">
                  <c:v>45207</c:v>
                </c:pt>
                <c:pt idx="6">
                  <c:v>45208</c:v>
                </c:pt>
                <c:pt idx="7">
                  <c:v>45209</c:v>
                </c:pt>
                <c:pt idx="8">
                  <c:v>45210</c:v>
                </c:pt>
                <c:pt idx="9">
                  <c:v>45210</c:v>
                </c:pt>
                <c:pt idx="10">
                  <c:v>45211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45215</c:v>
                </c:pt>
                <c:pt idx="17">
                  <c:v>45215</c:v>
                </c:pt>
                <c:pt idx="18">
                  <c:v>45216</c:v>
                </c:pt>
                <c:pt idx="19">
                  <c:v>45216</c:v>
                </c:pt>
                <c:pt idx="20">
                  <c:v>45217</c:v>
                </c:pt>
                <c:pt idx="21">
                  <c:v>45217</c:v>
                </c:pt>
                <c:pt idx="22">
                  <c:v>45217</c:v>
                </c:pt>
                <c:pt idx="23">
                  <c:v>45218</c:v>
                </c:pt>
                <c:pt idx="24">
                  <c:v>45218</c:v>
                </c:pt>
                <c:pt idx="25">
                  <c:v>45219</c:v>
                </c:pt>
                <c:pt idx="26">
                  <c:v>45220</c:v>
                </c:pt>
                <c:pt idx="27">
                  <c:v>45220</c:v>
                </c:pt>
                <c:pt idx="28">
                  <c:v>45221</c:v>
                </c:pt>
                <c:pt idx="29">
                  <c:v>45222</c:v>
                </c:pt>
                <c:pt idx="30">
                  <c:v>45223</c:v>
                </c:pt>
                <c:pt idx="31">
                  <c:v>45224</c:v>
                </c:pt>
                <c:pt idx="32">
                  <c:v>45224</c:v>
                </c:pt>
                <c:pt idx="33">
                  <c:v>45225</c:v>
                </c:pt>
                <c:pt idx="34">
                  <c:v>45226</c:v>
                </c:pt>
                <c:pt idx="35">
                  <c:v>45226</c:v>
                </c:pt>
                <c:pt idx="36">
                  <c:v>45227</c:v>
                </c:pt>
                <c:pt idx="37">
                  <c:v>45227</c:v>
                </c:pt>
                <c:pt idx="38">
                  <c:v>45228</c:v>
                </c:pt>
                <c:pt idx="39">
                  <c:v>45229</c:v>
                </c:pt>
                <c:pt idx="40">
                  <c:v>45230</c:v>
                </c:pt>
                <c:pt idx="41">
                  <c:v>45230</c:v>
                </c:pt>
                <c:pt idx="42">
                  <c:v>45231</c:v>
                </c:pt>
                <c:pt idx="43">
                  <c:v>45232</c:v>
                </c:pt>
                <c:pt idx="44">
                  <c:v>45232</c:v>
                </c:pt>
                <c:pt idx="45">
                  <c:v>45232</c:v>
                </c:pt>
                <c:pt idx="46">
                  <c:v>45233</c:v>
                </c:pt>
                <c:pt idx="47">
                  <c:v>45234</c:v>
                </c:pt>
                <c:pt idx="48">
                  <c:v>45235</c:v>
                </c:pt>
                <c:pt idx="49">
                  <c:v>45236</c:v>
                </c:pt>
                <c:pt idx="50">
                  <c:v>45236</c:v>
                </c:pt>
                <c:pt idx="51">
                  <c:v>45237</c:v>
                </c:pt>
                <c:pt idx="52">
                  <c:v>45237</c:v>
                </c:pt>
                <c:pt idx="53">
                  <c:v>45238</c:v>
                </c:pt>
                <c:pt idx="54">
                  <c:v>45239</c:v>
                </c:pt>
                <c:pt idx="55">
                  <c:v>45240</c:v>
                </c:pt>
                <c:pt idx="56">
                  <c:v>45241</c:v>
                </c:pt>
                <c:pt idx="57">
                  <c:v>45241</c:v>
                </c:pt>
                <c:pt idx="58">
                  <c:v>45242</c:v>
                </c:pt>
                <c:pt idx="59">
                  <c:v>45242</c:v>
                </c:pt>
                <c:pt idx="60">
                  <c:v>45243</c:v>
                </c:pt>
                <c:pt idx="61">
                  <c:v>45243</c:v>
                </c:pt>
                <c:pt idx="62">
                  <c:v>45244</c:v>
                </c:pt>
                <c:pt idx="63">
                  <c:v>45245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</c:numCache>
            </c:numRef>
          </c:cat>
          <c:val>
            <c:numRef>
              <c:f>SimmsRaw!$G$7:$G$107</c:f>
              <c:numCache>
                <c:formatCode>0.0</c:formatCode>
                <c:ptCount val="101"/>
                <c:pt idx="2">
                  <c:v>93.2</c:v>
                </c:pt>
                <c:pt idx="3">
                  <c:v>91.8</c:v>
                </c:pt>
                <c:pt idx="4">
                  <c:v>92.1</c:v>
                </c:pt>
                <c:pt idx="5">
                  <c:v>92.4</c:v>
                </c:pt>
                <c:pt idx="6">
                  <c:v>88.2</c:v>
                </c:pt>
                <c:pt idx="7">
                  <c:v>88.3</c:v>
                </c:pt>
                <c:pt idx="8">
                  <c:v>93</c:v>
                </c:pt>
                <c:pt idx="9">
                  <c:v>0</c:v>
                </c:pt>
                <c:pt idx="10">
                  <c:v>92.5</c:v>
                </c:pt>
                <c:pt idx="11">
                  <c:v>0</c:v>
                </c:pt>
                <c:pt idx="12">
                  <c:v>92.5</c:v>
                </c:pt>
                <c:pt idx="13">
                  <c:v>0</c:v>
                </c:pt>
                <c:pt idx="14">
                  <c:v>87.2</c:v>
                </c:pt>
                <c:pt idx="15">
                  <c:v>82.8</c:v>
                </c:pt>
                <c:pt idx="16">
                  <c:v>92.8</c:v>
                </c:pt>
                <c:pt idx="17">
                  <c:v>0</c:v>
                </c:pt>
                <c:pt idx="18">
                  <c:v>85.9</c:v>
                </c:pt>
                <c:pt idx="19">
                  <c:v>0</c:v>
                </c:pt>
                <c:pt idx="20">
                  <c:v>10.1</c:v>
                </c:pt>
                <c:pt idx="21">
                  <c:v>0</c:v>
                </c:pt>
                <c:pt idx="22">
                  <c:v>0</c:v>
                </c:pt>
                <c:pt idx="23">
                  <c:v>92</c:v>
                </c:pt>
                <c:pt idx="24">
                  <c:v>0</c:v>
                </c:pt>
                <c:pt idx="25">
                  <c:v>96.6</c:v>
                </c:pt>
                <c:pt idx="26">
                  <c:v>93.4</c:v>
                </c:pt>
                <c:pt idx="27">
                  <c:v>0</c:v>
                </c:pt>
                <c:pt idx="28">
                  <c:v>93.6</c:v>
                </c:pt>
                <c:pt idx="29">
                  <c:v>90.5</c:v>
                </c:pt>
                <c:pt idx="30">
                  <c:v>93.3</c:v>
                </c:pt>
                <c:pt idx="31">
                  <c:v>11.4</c:v>
                </c:pt>
                <c:pt idx="32">
                  <c:v>0</c:v>
                </c:pt>
                <c:pt idx="33">
                  <c:v>94.4</c:v>
                </c:pt>
                <c:pt idx="34">
                  <c:v>97.2</c:v>
                </c:pt>
                <c:pt idx="35">
                  <c:v>0</c:v>
                </c:pt>
                <c:pt idx="36">
                  <c:v>99.4</c:v>
                </c:pt>
                <c:pt idx="37">
                  <c:v>0</c:v>
                </c:pt>
                <c:pt idx="38">
                  <c:v>96.4</c:v>
                </c:pt>
                <c:pt idx="39">
                  <c:v>97.1</c:v>
                </c:pt>
                <c:pt idx="40">
                  <c:v>98.1</c:v>
                </c:pt>
                <c:pt idx="41">
                  <c:v>0</c:v>
                </c:pt>
                <c:pt idx="42">
                  <c:v>93.6</c:v>
                </c:pt>
                <c:pt idx="43">
                  <c:v>10.6</c:v>
                </c:pt>
                <c:pt idx="46">
                  <c:v>96.7</c:v>
                </c:pt>
                <c:pt idx="47">
                  <c:v>96.6</c:v>
                </c:pt>
                <c:pt idx="48">
                  <c:v>93.8</c:v>
                </c:pt>
                <c:pt idx="49">
                  <c:v>94.6</c:v>
                </c:pt>
                <c:pt idx="50">
                  <c:v>0</c:v>
                </c:pt>
                <c:pt idx="51">
                  <c:v>93.2</c:v>
                </c:pt>
                <c:pt idx="52">
                  <c:v>0</c:v>
                </c:pt>
                <c:pt idx="53">
                  <c:v>96.6</c:v>
                </c:pt>
                <c:pt idx="54">
                  <c:v>94.9</c:v>
                </c:pt>
                <c:pt idx="55">
                  <c:v>94.8</c:v>
                </c:pt>
                <c:pt idx="56">
                  <c:v>93.6</c:v>
                </c:pt>
                <c:pt idx="57">
                  <c:v>0</c:v>
                </c:pt>
                <c:pt idx="58">
                  <c:v>97.1</c:v>
                </c:pt>
                <c:pt idx="59">
                  <c:v>0</c:v>
                </c:pt>
                <c:pt idx="60">
                  <c:v>96.7</c:v>
                </c:pt>
                <c:pt idx="61">
                  <c:v>0</c:v>
                </c:pt>
                <c:pt idx="62">
                  <c:v>98.2</c:v>
                </c:pt>
                <c:pt idx="63">
                  <c:v>98.4</c:v>
                </c:pt>
                <c:pt idx="64">
                  <c:v>0</c:v>
                </c:pt>
                <c:pt idx="65">
                  <c:v>100.5</c:v>
                </c:pt>
                <c:pt idx="66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SimmsRaw!$H$6</c:f>
              <c:strCache>
                <c:ptCount val="1"/>
                <c:pt idx="0">
                  <c:v>TDS (ppm)</c:v>
                </c:pt>
              </c:strCache>
            </c:strRef>
          </c:tx>
          <c:cat>
            <c:numRef>
              <c:f>SimmsRaw!$A$7:$A$108</c:f>
              <c:numCache>
                <c:formatCode>[$-1009]d\-mmm\-yy;@</c:formatCode>
                <c:ptCount val="102"/>
                <c:pt idx="1">
                  <c:v>45195</c:v>
                </c:pt>
                <c:pt idx="2">
                  <c:v>45204</c:v>
                </c:pt>
                <c:pt idx="3">
                  <c:v>45205</c:v>
                </c:pt>
                <c:pt idx="4">
                  <c:v>45206</c:v>
                </c:pt>
                <c:pt idx="5">
                  <c:v>45207</c:v>
                </c:pt>
                <c:pt idx="6">
                  <c:v>45208</c:v>
                </c:pt>
                <c:pt idx="7">
                  <c:v>45209</c:v>
                </c:pt>
                <c:pt idx="8">
                  <c:v>45210</c:v>
                </c:pt>
                <c:pt idx="9">
                  <c:v>45210</c:v>
                </c:pt>
                <c:pt idx="10">
                  <c:v>45211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45215</c:v>
                </c:pt>
                <c:pt idx="17">
                  <c:v>45215</c:v>
                </c:pt>
                <c:pt idx="18">
                  <c:v>45216</c:v>
                </c:pt>
                <c:pt idx="19">
                  <c:v>45216</c:v>
                </c:pt>
                <c:pt idx="20">
                  <c:v>45217</c:v>
                </c:pt>
                <c:pt idx="21">
                  <c:v>45217</c:v>
                </c:pt>
                <c:pt idx="22">
                  <c:v>45217</c:v>
                </c:pt>
                <c:pt idx="23">
                  <c:v>45218</c:v>
                </c:pt>
                <c:pt idx="24">
                  <c:v>45218</c:v>
                </c:pt>
                <c:pt idx="25">
                  <c:v>45219</c:v>
                </c:pt>
                <c:pt idx="26">
                  <c:v>45220</c:v>
                </c:pt>
                <c:pt idx="27">
                  <c:v>45220</c:v>
                </c:pt>
                <c:pt idx="28">
                  <c:v>45221</c:v>
                </c:pt>
                <c:pt idx="29">
                  <c:v>45222</c:v>
                </c:pt>
                <c:pt idx="30">
                  <c:v>45223</c:v>
                </c:pt>
                <c:pt idx="31">
                  <c:v>45224</c:v>
                </c:pt>
                <c:pt idx="32">
                  <c:v>45224</c:v>
                </c:pt>
                <c:pt idx="33">
                  <c:v>45225</c:v>
                </c:pt>
                <c:pt idx="34">
                  <c:v>45226</c:v>
                </c:pt>
                <c:pt idx="35">
                  <c:v>45226</c:v>
                </c:pt>
                <c:pt idx="36">
                  <c:v>45227</c:v>
                </c:pt>
                <c:pt idx="37">
                  <c:v>45227</c:v>
                </c:pt>
                <c:pt idx="38">
                  <c:v>45228</c:v>
                </c:pt>
                <c:pt idx="39">
                  <c:v>45229</c:v>
                </c:pt>
                <c:pt idx="40">
                  <c:v>45230</c:v>
                </c:pt>
                <c:pt idx="41">
                  <c:v>45230</c:v>
                </c:pt>
                <c:pt idx="42">
                  <c:v>45231</c:v>
                </c:pt>
                <c:pt idx="43">
                  <c:v>45232</c:v>
                </c:pt>
                <c:pt idx="44">
                  <c:v>45232</c:v>
                </c:pt>
                <c:pt idx="45">
                  <c:v>45232</c:v>
                </c:pt>
                <c:pt idx="46">
                  <c:v>45233</c:v>
                </c:pt>
                <c:pt idx="47">
                  <c:v>45234</c:v>
                </c:pt>
                <c:pt idx="48">
                  <c:v>45235</c:v>
                </c:pt>
                <c:pt idx="49">
                  <c:v>45236</c:v>
                </c:pt>
                <c:pt idx="50">
                  <c:v>45236</c:v>
                </c:pt>
                <c:pt idx="51">
                  <c:v>45237</c:v>
                </c:pt>
                <c:pt idx="52">
                  <c:v>45237</c:v>
                </c:pt>
                <c:pt idx="53">
                  <c:v>45238</c:v>
                </c:pt>
                <c:pt idx="54">
                  <c:v>45239</c:v>
                </c:pt>
                <c:pt idx="55">
                  <c:v>45240</c:v>
                </c:pt>
                <c:pt idx="56">
                  <c:v>45241</c:v>
                </c:pt>
                <c:pt idx="57">
                  <c:v>45241</c:v>
                </c:pt>
                <c:pt idx="58">
                  <c:v>45242</c:v>
                </c:pt>
                <c:pt idx="59">
                  <c:v>45242</c:v>
                </c:pt>
                <c:pt idx="60">
                  <c:v>45243</c:v>
                </c:pt>
                <c:pt idx="61">
                  <c:v>45243</c:v>
                </c:pt>
                <c:pt idx="62">
                  <c:v>45244</c:v>
                </c:pt>
                <c:pt idx="63">
                  <c:v>45245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</c:numCache>
            </c:numRef>
          </c:cat>
          <c:val>
            <c:numRef>
              <c:f>SimmsRaw!$H$7:$H$107</c:f>
              <c:numCache>
                <c:formatCode>0</c:formatCode>
                <c:ptCount val="101"/>
                <c:pt idx="2">
                  <c:v>18.2</c:v>
                </c:pt>
                <c:pt idx="3">
                  <c:v>18.899999999999999</c:v>
                </c:pt>
                <c:pt idx="4">
                  <c:v>19.5</c:v>
                </c:pt>
                <c:pt idx="5">
                  <c:v>196</c:v>
                </c:pt>
                <c:pt idx="6">
                  <c:v>205</c:v>
                </c:pt>
                <c:pt idx="7">
                  <c:v>18</c:v>
                </c:pt>
                <c:pt idx="8">
                  <c:v>54.3</c:v>
                </c:pt>
                <c:pt idx="9">
                  <c:v>0</c:v>
                </c:pt>
                <c:pt idx="10">
                  <c:v>14.8</c:v>
                </c:pt>
                <c:pt idx="11">
                  <c:v>0</c:v>
                </c:pt>
                <c:pt idx="12">
                  <c:v>16.899999999999999</c:v>
                </c:pt>
                <c:pt idx="13">
                  <c:v>0</c:v>
                </c:pt>
                <c:pt idx="14">
                  <c:v>179</c:v>
                </c:pt>
                <c:pt idx="15">
                  <c:v>155</c:v>
                </c:pt>
                <c:pt idx="16">
                  <c:v>86.3</c:v>
                </c:pt>
                <c:pt idx="17">
                  <c:v>0</c:v>
                </c:pt>
                <c:pt idx="18">
                  <c:v>141</c:v>
                </c:pt>
                <c:pt idx="19">
                  <c:v>0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122</c:v>
                </c:pt>
                <c:pt idx="24">
                  <c:v>0</c:v>
                </c:pt>
                <c:pt idx="25">
                  <c:v>15.6</c:v>
                </c:pt>
                <c:pt idx="26" formatCode="0.0">
                  <c:v>16.2</c:v>
                </c:pt>
                <c:pt idx="27" formatCode="0.0">
                  <c:v>0</c:v>
                </c:pt>
                <c:pt idx="28">
                  <c:v>170</c:v>
                </c:pt>
                <c:pt idx="29">
                  <c:v>178</c:v>
                </c:pt>
                <c:pt idx="30">
                  <c:v>161</c:v>
                </c:pt>
                <c:pt idx="31">
                  <c:v>13.7</c:v>
                </c:pt>
                <c:pt idx="32">
                  <c:v>0</c:v>
                </c:pt>
                <c:pt idx="33">
                  <c:v>15.8</c:v>
                </c:pt>
                <c:pt idx="34">
                  <c:v>1.7</c:v>
                </c:pt>
                <c:pt idx="35">
                  <c:v>0</c:v>
                </c:pt>
                <c:pt idx="36">
                  <c:v>17.5</c:v>
                </c:pt>
                <c:pt idx="37">
                  <c:v>0</c:v>
                </c:pt>
                <c:pt idx="38">
                  <c:v>181</c:v>
                </c:pt>
                <c:pt idx="39">
                  <c:v>11.4</c:v>
                </c:pt>
                <c:pt idx="40">
                  <c:v>17.899999999999999</c:v>
                </c:pt>
                <c:pt idx="41">
                  <c:v>0</c:v>
                </c:pt>
                <c:pt idx="42">
                  <c:v>18.399999999999999</c:v>
                </c:pt>
                <c:pt idx="43">
                  <c:v>7.71</c:v>
                </c:pt>
                <c:pt idx="46">
                  <c:v>13.9</c:v>
                </c:pt>
                <c:pt idx="47">
                  <c:v>92.6</c:v>
                </c:pt>
                <c:pt idx="48">
                  <c:v>101.4</c:v>
                </c:pt>
                <c:pt idx="49">
                  <c:v>96.1</c:v>
                </c:pt>
                <c:pt idx="50">
                  <c:v>0</c:v>
                </c:pt>
                <c:pt idx="51">
                  <c:v>108</c:v>
                </c:pt>
                <c:pt idx="52">
                  <c:v>0</c:v>
                </c:pt>
                <c:pt idx="53">
                  <c:v>1.24</c:v>
                </c:pt>
                <c:pt idx="54">
                  <c:v>13.2</c:v>
                </c:pt>
                <c:pt idx="55">
                  <c:v>2.4</c:v>
                </c:pt>
                <c:pt idx="56">
                  <c:v>10.4</c:v>
                </c:pt>
                <c:pt idx="57">
                  <c:v>0</c:v>
                </c:pt>
                <c:pt idx="58">
                  <c:v>86.8</c:v>
                </c:pt>
                <c:pt idx="59">
                  <c:v>0</c:v>
                </c:pt>
                <c:pt idx="60">
                  <c:v>86.4</c:v>
                </c:pt>
                <c:pt idx="61">
                  <c:v>0</c:v>
                </c:pt>
                <c:pt idx="62">
                  <c:v>9.6199999999999992</c:v>
                </c:pt>
                <c:pt idx="63">
                  <c:v>10.4</c:v>
                </c:pt>
                <c:pt idx="64">
                  <c:v>0</c:v>
                </c:pt>
                <c:pt idx="65">
                  <c:v>11.8</c:v>
                </c:pt>
                <c:pt idx="6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SimmsRaw!$I$6</c:f>
              <c:strCache>
                <c:ptCount val="1"/>
                <c:pt idx="0">
                  <c:v>Gauge (m)</c:v>
                </c:pt>
              </c:strCache>
            </c:strRef>
          </c:tx>
          <c:cat>
            <c:numRef>
              <c:f>SimmsRaw!$A$7:$A$108</c:f>
              <c:numCache>
                <c:formatCode>[$-1009]d\-mmm\-yy;@</c:formatCode>
                <c:ptCount val="102"/>
                <c:pt idx="1">
                  <c:v>45195</c:v>
                </c:pt>
                <c:pt idx="2">
                  <c:v>45204</c:v>
                </c:pt>
                <c:pt idx="3">
                  <c:v>45205</c:v>
                </c:pt>
                <c:pt idx="4">
                  <c:v>45206</c:v>
                </c:pt>
                <c:pt idx="5">
                  <c:v>45207</c:v>
                </c:pt>
                <c:pt idx="6">
                  <c:v>45208</c:v>
                </c:pt>
                <c:pt idx="7">
                  <c:v>45209</c:v>
                </c:pt>
                <c:pt idx="8">
                  <c:v>45210</c:v>
                </c:pt>
                <c:pt idx="9">
                  <c:v>45210</c:v>
                </c:pt>
                <c:pt idx="10">
                  <c:v>45211</c:v>
                </c:pt>
                <c:pt idx="11">
                  <c:v>45211</c:v>
                </c:pt>
                <c:pt idx="12">
                  <c:v>45212</c:v>
                </c:pt>
                <c:pt idx="13">
                  <c:v>45212</c:v>
                </c:pt>
                <c:pt idx="14">
                  <c:v>45213</c:v>
                </c:pt>
                <c:pt idx="15">
                  <c:v>45214</c:v>
                </c:pt>
                <c:pt idx="16">
                  <c:v>45215</c:v>
                </c:pt>
                <c:pt idx="17">
                  <c:v>45215</c:v>
                </c:pt>
                <c:pt idx="18">
                  <c:v>45216</c:v>
                </c:pt>
                <c:pt idx="19">
                  <c:v>45216</c:v>
                </c:pt>
                <c:pt idx="20">
                  <c:v>45217</c:v>
                </c:pt>
                <c:pt idx="21">
                  <c:v>45217</c:v>
                </c:pt>
                <c:pt idx="22">
                  <c:v>45217</c:v>
                </c:pt>
                <c:pt idx="23">
                  <c:v>45218</c:v>
                </c:pt>
                <c:pt idx="24">
                  <c:v>45218</c:v>
                </c:pt>
                <c:pt idx="25">
                  <c:v>45219</c:v>
                </c:pt>
                <c:pt idx="26">
                  <c:v>45220</c:v>
                </c:pt>
                <c:pt idx="27">
                  <c:v>45220</c:v>
                </c:pt>
                <c:pt idx="28">
                  <c:v>45221</c:v>
                </c:pt>
                <c:pt idx="29">
                  <c:v>45222</c:v>
                </c:pt>
                <c:pt idx="30">
                  <c:v>45223</c:v>
                </c:pt>
                <c:pt idx="31">
                  <c:v>45224</c:v>
                </c:pt>
                <c:pt idx="32">
                  <c:v>45224</c:v>
                </c:pt>
                <c:pt idx="33">
                  <c:v>45225</c:v>
                </c:pt>
                <c:pt idx="34">
                  <c:v>45226</c:v>
                </c:pt>
                <c:pt idx="35">
                  <c:v>45226</c:v>
                </c:pt>
                <c:pt idx="36">
                  <c:v>45227</c:v>
                </c:pt>
                <c:pt idx="37">
                  <c:v>45227</c:v>
                </c:pt>
                <c:pt idx="38">
                  <c:v>45228</c:v>
                </c:pt>
                <c:pt idx="39">
                  <c:v>45229</c:v>
                </c:pt>
                <c:pt idx="40">
                  <c:v>45230</c:v>
                </c:pt>
                <c:pt idx="41">
                  <c:v>45230</c:v>
                </c:pt>
                <c:pt idx="42">
                  <c:v>45231</c:v>
                </c:pt>
                <c:pt idx="43">
                  <c:v>45232</c:v>
                </c:pt>
                <c:pt idx="44">
                  <c:v>45232</c:v>
                </c:pt>
                <c:pt idx="45">
                  <c:v>45232</c:v>
                </c:pt>
                <c:pt idx="46">
                  <c:v>45233</c:v>
                </c:pt>
                <c:pt idx="47">
                  <c:v>45234</c:v>
                </c:pt>
                <c:pt idx="48">
                  <c:v>45235</c:v>
                </c:pt>
                <c:pt idx="49">
                  <c:v>45236</c:v>
                </c:pt>
                <c:pt idx="50">
                  <c:v>45236</c:v>
                </c:pt>
                <c:pt idx="51">
                  <c:v>45237</c:v>
                </c:pt>
                <c:pt idx="52">
                  <c:v>45237</c:v>
                </c:pt>
                <c:pt idx="53">
                  <c:v>45238</c:v>
                </c:pt>
                <c:pt idx="54">
                  <c:v>45239</c:v>
                </c:pt>
                <c:pt idx="55">
                  <c:v>45240</c:v>
                </c:pt>
                <c:pt idx="56">
                  <c:v>45241</c:v>
                </c:pt>
                <c:pt idx="57">
                  <c:v>45241</c:v>
                </c:pt>
                <c:pt idx="58">
                  <c:v>45242</c:v>
                </c:pt>
                <c:pt idx="59">
                  <c:v>45242</c:v>
                </c:pt>
                <c:pt idx="60">
                  <c:v>45243</c:v>
                </c:pt>
                <c:pt idx="61">
                  <c:v>45243</c:v>
                </c:pt>
                <c:pt idx="62">
                  <c:v>45244</c:v>
                </c:pt>
                <c:pt idx="63">
                  <c:v>45245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</c:numCache>
            </c:numRef>
          </c:cat>
          <c:val>
            <c:numRef>
              <c:f>SimmsRaw!$I$7:$I$107</c:f>
              <c:numCache>
                <c:formatCode>#,##0.00</c:formatCode>
                <c:ptCount val="101"/>
                <c:pt idx="2">
                  <c:v>0.06</c:v>
                </c:pt>
                <c:pt idx="3" formatCode="0.00">
                  <c:v>0.06</c:v>
                </c:pt>
                <c:pt idx="4" formatCode="0.00">
                  <c:v>0.06</c:v>
                </c:pt>
                <c:pt idx="5" formatCode="0.00">
                  <c:v>0.04</c:v>
                </c:pt>
                <c:pt idx="6" formatCode="0.00">
                  <c:v>0.06</c:v>
                </c:pt>
                <c:pt idx="7" formatCode="0.00">
                  <c:v>0.06</c:v>
                </c:pt>
                <c:pt idx="8" formatCode="0.00">
                  <c:v>0.22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-0.02</c:v>
                </c:pt>
                <c:pt idx="13" formatCode="0.00">
                  <c:v>0</c:v>
                </c:pt>
                <c:pt idx="14" formatCode="0.00">
                  <c:v>0.08</c:v>
                </c:pt>
                <c:pt idx="15" formatCode="0.00">
                  <c:v>0</c:v>
                </c:pt>
                <c:pt idx="16" formatCode="0.00">
                  <c:v>0.26</c:v>
                </c:pt>
                <c:pt idx="17" formatCode="0.00">
                  <c:v>0</c:v>
                </c:pt>
                <c:pt idx="18" formatCode="0.00">
                  <c:v>0.1</c:v>
                </c:pt>
                <c:pt idx="19" formatCode="0.00">
                  <c:v>0.2</c:v>
                </c:pt>
                <c:pt idx="20" formatCode="0.00">
                  <c:v>0.42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0.26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">
                  <c:v>0.12</c:v>
                </c:pt>
                <c:pt idx="27" formatCode="0.0">
                  <c:v>0</c:v>
                </c:pt>
                <c:pt idx="28" formatCode="0.00">
                  <c:v>0.1</c:v>
                </c:pt>
                <c:pt idx="29" formatCode="0.00">
                  <c:v>0.1</c:v>
                </c:pt>
                <c:pt idx="30" formatCode="0.00">
                  <c:v>0</c:v>
                </c:pt>
                <c:pt idx="31" formatCode="0.00">
                  <c:v>0.15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0.2</c:v>
                </c:pt>
                <c:pt idx="35" formatCode="0.00">
                  <c:v>0</c:v>
                </c:pt>
                <c:pt idx="36" formatCode="0.00">
                  <c:v>0.1</c:v>
                </c:pt>
                <c:pt idx="37" formatCode="0.00">
                  <c:v>0</c:v>
                </c:pt>
                <c:pt idx="38" formatCode="0.00">
                  <c:v>0.1</c:v>
                </c:pt>
                <c:pt idx="39" formatCode="0.00">
                  <c:v>0.1</c:v>
                </c:pt>
                <c:pt idx="40" formatCode="0.00">
                  <c:v>0.1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0.35</c:v>
                </c:pt>
                <c:pt idx="46" formatCode="0.00">
                  <c:v>0.18</c:v>
                </c:pt>
                <c:pt idx="47" formatCode="0.00">
                  <c:v>0.36</c:v>
                </c:pt>
                <c:pt idx="48" formatCode="0.00">
                  <c:v>0.2</c:v>
                </c:pt>
                <c:pt idx="49" formatCode="0.00">
                  <c:v>0.3</c:v>
                </c:pt>
                <c:pt idx="50" formatCode="0.00">
                  <c:v>0</c:v>
                </c:pt>
                <c:pt idx="51" formatCode="0.00">
                  <c:v>0.26</c:v>
                </c:pt>
                <c:pt idx="52" formatCode="0.00">
                  <c:v>0</c:v>
                </c:pt>
                <c:pt idx="53" formatCode="0.00">
                  <c:v>0.2</c:v>
                </c:pt>
                <c:pt idx="54" formatCode="0.00">
                  <c:v>0.1</c:v>
                </c:pt>
                <c:pt idx="55" formatCode="0.00">
                  <c:v>0.1</c:v>
                </c:pt>
                <c:pt idx="56" formatCode="0.00">
                  <c:v>0.36</c:v>
                </c:pt>
                <c:pt idx="57" formatCode="0.00">
                  <c:v>0</c:v>
                </c:pt>
                <c:pt idx="58" formatCode="0.00">
                  <c:v>0.5</c:v>
                </c:pt>
                <c:pt idx="59" formatCode="0.00">
                  <c:v>0</c:v>
                </c:pt>
                <c:pt idx="60" formatCode="0.00">
                  <c:v>0.5</c:v>
                </c:pt>
                <c:pt idx="61" formatCode="0.00">
                  <c:v>0</c:v>
                </c:pt>
                <c:pt idx="62" formatCode="0.00">
                  <c:v>0.36</c:v>
                </c:pt>
                <c:pt idx="63" formatCode="0.00">
                  <c:v>0.28000000000000003</c:v>
                </c:pt>
                <c:pt idx="64" formatCode="0.00">
                  <c:v>0</c:v>
                </c:pt>
                <c:pt idx="65" formatCode="0.00">
                  <c:v>0.25</c:v>
                </c:pt>
                <c:pt idx="66" formatCode="0.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92616"/>
        <c:axId val="342165800"/>
      </c:lineChart>
      <c:dateAx>
        <c:axId val="342092616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342165800"/>
        <c:crosses val="autoZero"/>
        <c:auto val="1"/>
        <c:lblOffset val="100"/>
        <c:baseTimeUnit val="days"/>
        <c:majorUnit val="1"/>
      </c:dateAx>
      <c:valAx>
        <c:axId val="34216580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4209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workbookViewId="0"/>
  </sheetViews>
  <sheetFormatPr defaultColWidth="8.85546875" defaultRowHeight="12.75" x14ac:dyDescent="0.2"/>
  <cols>
    <col min="2" max="2" width="13" bestFit="1" customWidth="1"/>
    <col min="3" max="3" width="11.7109375" style="1" bestFit="1" customWidth="1"/>
    <col min="4" max="4" width="5" style="1" bestFit="1" customWidth="1"/>
    <col min="5" max="5" width="5.28515625" style="1" bestFit="1" customWidth="1"/>
    <col min="6" max="6" width="5" style="1" bestFit="1" customWidth="1"/>
    <col min="7" max="7" width="14" style="1" customWidth="1"/>
    <col min="8" max="8" width="9.28515625" style="1" customWidth="1"/>
    <col min="9" max="9" width="10.5703125" style="1" customWidth="1"/>
    <col min="10" max="10" width="10" style="1" customWidth="1"/>
    <col min="11" max="11" width="4.85546875" style="1" bestFit="1" customWidth="1"/>
    <col min="12" max="12" width="10.28515625" style="1" customWidth="1"/>
    <col min="13" max="13" width="10" style="1" customWidth="1"/>
    <col min="14" max="14" width="10.7109375" style="1" customWidth="1"/>
    <col min="15" max="15" width="12.42578125" bestFit="1" customWidth="1"/>
    <col min="16" max="16" width="17" customWidth="1"/>
  </cols>
  <sheetData>
    <row r="1" spans="1:16" ht="15.75" x14ac:dyDescent="0.25">
      <c r="A1" s="2" t="s">
        <v>0</v>
      </c>
    </row>
    <row r="2" spans="1:16" ht="15.75" x14ac:dyDescent="0.25">
      <c r="A2" s="2" t="s">
        <v>1</v>
      </c>
      <c r="D2" s="243">
        <v>45195</v>
      </c>
      <c r="E2" s="244"/>
      <c r="F2" s="244"/>
      <c r="G2" s="244"/>
      <c r="H2" s="46" t="s">
        <v>2</v>
      </c>
      <c r="I2" s="244">
        <v>45247</v>
      </c>
      <c r="J2" s="244"/>
      <c r="K2" s="244"/>
      <c r="L2" s="245"/>
    </row>
    <row r="4" spans="1:16" s="4" customFormat="1" ht="15" x14ac:dyDescent="0.25">
      <c r="A4" s="213"/>
      <c r="B4" s="214"/>
      <c r="C4" s="212"/>
      <c r="D4" s="251" t="s">
        <v>3</v>
      </c>
      <c r="E4" s="251"/>
      <c r="F4" s="251"/>
      <c r="G4" s="252"/>
      <c r="H4" s="248" t="s">
        <v>4</v>
      </c>
      <c r="I4" s="249"/>
      <c r="J4" s="250" t="s">
        <v>5</v>
      </c>
      <c r="K4" s="249"/>
      <c r="L4" s="250" t="s">
        <v>6</v>
      </c>
      <c r="M4" s="248"/>
      <c r="N4" s="248"/>
      <c r="O4" s="249"/>
      <c r="P4" s="162" t="s">
        <v>7</v>
      </c>
    </row>
    <row r="5" spans="1:16" s="4" customFormat="1" ht="15" x14ac:dyDescent="0.25">
      <c r="A5" s="215" t="s">
        <v>8</v>
      </c>
      <c r="B5" s="216" t="s">
        <v>9</v>
      </c>
      <c r="C5" s="38" t="s">
        <v>10</v>
      </c>
      <c r="D5" s="38" t="s">
        <v>11</v>
      </c>
      <c r="E5" s="38" t="s">
        <v>12</v>
      </c>
      <c r="F5" s="38" t="s">
        <v>13</v>
      </c>
      <c r="G5" s="218" t="s">
        <v>14</v>
      </c>
      <c r="H5" s="38" t="s">
        <v>11</v>
      </c>
      <c r="I5" s="38" t="s">
        <v>12</v>
      </c>
      <c r="J5" s="38" t="s">
        <v>11</v>
      </c>
      <c r="K5" s="38" t="s">
        <v>12</v>
      </c>
      <c r="L5" s="38" t="s">
        <v>11</v>
      </c>
      <c r="M5" s="38" t="s">
        <v>12</v>
      </c>
      <c r="N5" s="38" t="s">
        <v>13</v>
      </c>
      <c r="O5" s="38" t="s">
        <v>15</v>
      </c>
      <c r="P5" s="176" t="s">
        <v>16</v>
      </c>
    </row>
    <row r="6" spans="1:16" s="4" customFormat="1" ht="15" x14ac:dyDescent="0.25">
      <c r="A6" s="137" t="s">
        <v>17</v>
      </c>
      <c r="B6" s="139">
        <v>45195</v>
      </c>
      <c r="C6" s="138">
        <v>45247</v>
      </c>
      <c r="D6" s="141">
        <f>SimmsRaw!L4</f>
        <v>44</v>
      </c>
      <c r="E6" s="141">
        <f>SimmsRaw!M4</f>
        <v>57</v>
      </c>
      <c r="F6" s="177">
        <f>SimmsRaw!O4</f>
        <v>13</v>
      </c>
      <c r="G6" s="231">
        <f>SimmsRaw!K4</f>
        <v>2</v>
      </c>
      <c r="H6" s="217">
        <f>SimmsRaw!P4</f>
        <v>0</v>
      </c>
      <c r="I6" s="141">
        <f>SimmsRaw!Q4</f>
        <v>0</v>
      </c>
      <c r="J6" s="141">
        <f>SimmsRaw!R4</f>
        <v>1</v>
      </c>
      <c r="K6" s="141">
        <f>SimmsRaw!S4</f>
        <v>4</v>
      </c>
      <c r="L6" s="141">
        <f>SimmsRaw!T4</f>
        <v>0</v>
      </c>
      <c r="M6" s="141">
        <f>SimmsRaw!U4</f>
        <v>2</v>
      </c>
      <c r="N6" s="141">
        <f>SimmsRaw!V4</f>
        <v>1</v>
      </c>
      <c r="O6" s="141">
        <f>SimmsRaw!W4</f>
        <v>0</v>
      </c>
      <c r="P6" s="177">
        <v>5</v>
      </c>
    </row>
    <row r="7" spans="1:16" s="4" customFormat="1" ht="14.25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6" s="4" customFormat="1" ht="14.25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6" s="4" customFormat="1" ht="15" x14ac:dyDescent="0.25">
      <c r="A9" s="6" t="s">
        <v>18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6" s="4" customFormat="1" ht="15" x14ac:dyDescent="0.25">
      <c r="A10" s="6"/>
      <c r="C10" s="5"/>
      <c r="D10" s="5"/>
      <c r="E10" s="5"/>
      <c r="F10" s="5"/>
      <c r="G10" s="5"/>
      <c r="I10" s="5"/>
      <c r="L10" s="253" t="s">
        <v>19</v>
      </c>
      <c r="M10" s="254"/>
      <c r="N10" s="254"/>
      <c r="O10" s="255"/>
    </row>
    <row r="11" spans="1:16" s="10" customFormat="1" ht="16.5" customHeight="1" x14ac:dyDescent="0.25">
      <c r="A11" s="7"/>
      <c r="B11" s="223" t="s">
        <v>8</v>
      </c>
      <c r="C11" s="224" t="s">
        <v>20</v>
      </c>
      <c r="D11" s="224" t="s">
        <v>21</v>
      </c>
      <c r="E11" s="224" t="s">
        <v>22</v>
      </c>
      <c r="F11" s="224" t="s">
        <v>23</v>
      </c>
      <c r="G11" s="225" t="s">
        <v>16</v>
      </c>
      <c r="H11" s="234" t="s">
        <v>24</v>
      </c>
      <c r="I11" s="226" t="s">
        <v>25</v>
      </c>
      <c r="J11" s="227" t="s">
        <v>26</v>
      </c>
      <c r="L11" s="220" t="s">
        <v>20</v>
      </c>
      <c r="M11" s="221" t="s">
        <v>23</v>
      </c>
      <c r="N11" s="221" t="s">
        <v>22</v>
      </c>
      <c r="O11" s="222" t="s">
        <v>16</v>
      </c>
    </row>
    <row r="12" spans="1:16" s="4" customFormat="1" ht="15" x14ac:dyDescent="0.25">
      <c r="A12" s="6"/>
      <c r="B12" s="228" t="s">
        <v>17</v>
      </c>
      <c r="C12" s="197">
        <f>SUM(D6,E6,F6,G6)</f>
        <v>116</v>
      </c>
      <c r="D12" s="197">
        <f>SUM(H6+I6)</f>
        <v>0</v>
      </c>
      <c r="E12" s="197">
        <f>SUM(J6+K6)</f>
        <v>5</v>
      </c>
      <c r="F12" s="197">
        <f>SUM(L6:O6)</f>
        <v>3</v>
      </c>
      <c r="G12" s="229">
        <f>P6</f>
        <v>5</v>
      </c>
      <c r="H12" s="232">
        <f>SUM(C12:G12)</f>
        <v>129</v>
      </c>
      <c r="I12" s="230">
        <v>3</v>
      </c>
      <c r="J12" s="233">
        <f>SUM(H12-I12)</f>
        <v>126</v>
      </c>
      <c r="L12" s="219">
        <v>5</v>
      </c>
      <c r="M12" s="197">
        <v>0</v>
      </c>
      <c r="N12" s="197">
        <f>SimmsRaw!AP4</f>
        <v>0</v>
      </c>
      <c r="O12" s="198">
        <v>0</v>
      </c>
    </row>
    <row r="13" spans="1:16" s="4" customFormat="1" ht="14.25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6" x14ac:dyDescent="0.2">
      <c r="A14" s="11"/>
    </row>
    <row r="15" spans="1:16" ht="15.75" thickBot="1" x14ac:dyDescent="0.3">
      <c r="A15" s="6" t="s">
        <v>27</v>
      </c>
      <c r="H15" s="6"/>
    </row>
    <row r="16" spans="1:16" ht="15.75" thickBot="1" x14ac:dyDescent="0.3">
      <c r="A16" s="11"/>
      <c r="B16" s="8" t="s">
        <v>8</v>
      </c>
      <c r="C16" s="9" t="s">
        <v>20</v>
      </c>
      <c r="D16" s="9" t="s">
        <v>21</v>
      </c>
      <c r="E16" s="9" t="s">
        <v>22</v>
      </c>
      <c r="F16" s="24" t="s">
        <v>23</v>
      </c>
      <c r="H16" s="3"/>
      <c r="I16" s="3"/>
      <c r="J16" s="247"/>
      <c r="K16" s="247"/>
      <c r="L16" s="247"/>
      <c r="M16" s="247"/>
      <c r="N16" s="247"/>
    </row>
    <row r="17" spans="1:23" ht="15.75" thickTop="1" x14ac:dyDescent="0.25">
      <c r="B17" s="142" t="s">
        <v>17</v>
      </c>
      <c r="C17" s="141">
        <v>77</v>
      </c>
      <c r="D17" s="141"/>
      <c r="E17" s="141"/>
      <c r="F17" s="143"/>
      <c r="H17" s="3"/>
    </row>
    <row r="18" spans="1:23" ht="28.5" customHeight="1" x14ac:dyDescent="0.2"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</row>
    <row r="19" spans="1:23" x14ac:dyDescent="0.2">
      <c r="H19" s="3"/>
      <c r="I19" s="16"/>
      <c r="J19"/>
      <c r="Q19" t="s">
        <v>28</v>
      </c>
      <c r="S19" s="1"/>
      <c r="T19" s="1"/>
    </row>
    <row r="20" spans="1:23" x14ac:dyDescent="0.2">
      <c r="I20" s="16"/>
      <c r="J20"/>
      <c r="S20" s="1"/>
      <c r="T20" s="1"/>
    </row>
    <row r="21" spans="1:23" x14ac:dyDescent="0.2">
      <c r="Q21" t="s">
        <v>29</v>
      </c>
      <c r="R21" t="s">
        <v>3</v>
      </c>
      <c r="S21" s="1" t="s">
        <v>4</v>
      </c>
      <c r="T21" s="1" t="s">
        <v>5</v>
      </c>
      <c r="U21" t="s">
        <v>6</v>
      </c>
      <c r="V21" t="s">
        <v>7</v>
      </c>
      <c r="W21" t="s">
        <v>24</v>
      </c>
    </row>
    <row r="22" spans="1:23" x14ac:dyDescent="0.2">
      <c r="Q22">
        <v>2007</v>
      </c>
      <c r="R22">
        <v>89</v>
      </c>
      <c r="S22">
        <v>0</v>
      </c>
      <c r="T22">
        <v>0</v>
      </c>
      <c r="U22">
        <v>13</v>
      </c>
      <c r="V22">
        <v>0</v>
      </c>
      <c r="W22">
        <f>SUM(R22:V22)</f>
        <v>102</v>
      </c>
    </row>
    <row r="23" spans="1:23" ht="15" x14ac:dyDescent="0.25">
      <c r="A23" s="31" t="s">
        <v>30</v>
      </c>
      <c r="Q23">
        <v>2008</v>
      </c>
      <c r="R23">
        <v>5</v>
      </c>
      <c r="S23">
        <v>0</v>
      </c>
      <c r="T23">
        <v>0</v>
      </c>
      <c r="U23">
        <v>1</v>
      </c>
      <c r="V23">
        <v>1</v>
      </c>
      <c r="W23">
        <f t="shared" ref="W23:W38" si="0">SUM(R23:V23)</f>
        <v>7</v>
      </c>
    </row>
    <row r="24" spans="1:23" ht="15" x14ac:dyDescent="0.25">
      <c r="A24" s="6"/>
      <c r="Q24">
        <v>2009</v>
      </c>
      <c r="R24">
        <v>12</v>
      </c>
      <c r="S24">
        <v>0</v>
      </c>
      <c r="T24">
        <v>2</v>
      </c>
      <c r="U24">
        <v>1</v>
      </c>
      <c r="V24">
        <v>0</v>
      </c>
      <c r="W24">
        <f t="shared" si="0"/>
        <v>15</v>
      </c>
    </row>
    <row r="25" spans="1:23" x14ac:dyDescent="0.2">
      <c r="Q25">
        <v>2010</v>
      </c>
      <c r="R25">
        <v>36</v>
      </c>
      <c r="S25">
        <v>0</v>
      </c>
      <c r="T25">
        <v>2</v>
      </c>
      <c r="U25">
        <v>1</v>
      </c>
      <c r="V25">
        <v>0</v>
      </c>
      <c r="W25">
        <f t="shared" si="0"/>
        <v>39</v>
      </c>
    </row>
    <row r="26" spans="1:23" x14ac:dyDescent="0.2">
      <c r="Q26">
        <v>2011</v>
      </c>
      <c r="R26">
        <v>30</v>
      </c>
      <c r="S26">
        <v>0</v>
      </c>
      <c r="T26">
        <v>0</v>
      </c>
      <c r="U26">
        <v>0</v>
      </c>
      <c r="V26">
        <v>0</v>
      </c>
      <c r="W26">
        <f t="shared" si="0"/>
        <v>30</v>
      </c>
    </row>
    <row r="27" spans="1:23" x14ac:dyDescent="0.2">
      <c r="Q27">
        <v>2012</v>
      </c>
      <c r="R27">
        <v>13</v>
      </c>
      <c r="S27">
        <v>0</v>
      </c>
      <c r="T27">
        <v>7</v>
      </c>
      <c r="U27">
        <v>1</v>
      </c>
      <c r="V27">
        <v>1</v>
      </c>
      <c r="W27">
        <f t="shared" si="0"/>
        <v>22</v>
      </c>
    </row>
    <row r="28" spans="1:23" x14ac:dyDescent="0.2">
      <c r="Q28">
        <v>2013</v>
      </c>
      <c r="R28">
        <v>85</v>
      </c>
      <c r="S28">
        <v>1</v>
      </c>
      <c r="T28">
        <v>16</v>
      </c>
      <c r="U28">
        <v>16</v>
      </c>
      <c r="V28">
        <v>0</v>
      </c>
      <c r="W28">
        <f t="shared" si="0"/>
        <v>118</v>
      </c>
    </row>
    <row r="29" spans="1:23" x14ac:dyDescent="0.2">
      <c r="Q29">
        <v>2014</v>
      </c>
      <c r="R29">
        <v>96</v>
      </c>
      <c r="S29">
        <v>39</v>
      </c>
      <c r="T29">
        <v>6</v>
      </c>
      <c r="U29">
        <v>1</v>
      </c>
      <c r="V29">
        <v>1</v>
      </c>
      <c r="W29">
        <f t="shared" si="0"/>
        <v>143</v>
      </c>
    </row>
    <row r="30" spans="1:23" x14ac:dyDescent="0.2">
      <c r="Q30">
        <v>2015</v>
      </c>
      <c r="R30">
        <v>81</v>
      </c>
      <c r="S30">
        <v>0</v>
      </c>
      <c r="T30">
        <v>1</v>
      </c>
      <c r="U30">
        <v>13</v>
      </c>
      <c r="V30">
        <v>0</v>
      </c>
      <c r="W30">
        <f t="shared" si="0"/>
        <v>95</v>
      </c>
    </row>
    <row r="31" spans="1:23" x14ac:dyDescent="0.2">
      <c r="Q31">
        <v>2016</v>
      </c>
      <c r="R31">
        <v>10</v>
      </c>
      <c r="S31">
        <v>0</v>
      </c>
      <c r="T31">
        <v>35</v>
      </c>
      <c r="U31">
        <v>33</v>
      </c>
      <c r="V31">
        <v>0</v>
      </c>
      <c r="W31">
        <f t="shared" si="0"/>
        <v>78</v>
      </c>
    </row>
    <row r="32" spans="1:23" x14ac:dyDescent="0.2">
      <c r="Q32">
        <v>2017</v>
      </c>
      <c r="R32">
        <v>19</v>
      </c>
      <c r="S32">
        <v>0</v>
      </c>
      <c r="T32">
        <v>0</v>
      </c>
      <c r="U32">
        <v>0</v>
      </c>
      <c r="V32">
        <v>1</v>
      </c>
      <c r="W32">
        <f t="shared" si="0"/>
        <v>20</v>
      </c>
    </row>
    <row r="33" spans="17:23" x14ac:dyDescent="0.2">
      <c r="Q33">
        <v>2018</v>
      </c>
      <c r="R33">
        <v>25</v>
      </c>
      <c r="S33">
        <v>0</v>
      </c>
      <c r="T33">
        <v>4</v>
      </c>
      <c r="U33">
        <v>0</v>
      </c>
      <c r="V33">
        <v>1</v>
      </c>
      <c r="W33">
        <f t="shared" si="0"/>
        <v>30</v>
      </c>
    </row>
    <row r="34" spans="17:23" x14ac:dyDescent="0.2">
      <c r="Q34">
        <v>2019</v>
      </c>
      <c r="R34">
        <v>22</v>
      </c>
      <c r="S34">
        <v>0</v>
      </c>
      <c r="T34">
        <v>2</v>
      </c>
      <c r="U34">
        <v>23</v>
      </c>
      <c r="V34">
        <v>1</v>
      </c>
      <c r="W34">
        <f t="shared" si="0"/>
        <v>48</v>
      </c>
    </row>
    <row r="35" spans="17:23" x14ac:dyDescent="0.2">
      <c r="Q35">
        <v>2020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</row>
    <row r="36" spans="17:23" x14ac:dyDescent="0.2">
      <c r="Q36">
        <v>2021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 t="s">
        <v>31</v>
      </c>
    </row>
    <row r="37" spans="17:23" x14ac:dyDescent="0.2">
      <c r="Q37">
        <v>2022</v>
      </c>
      <c r="R37">
        <v>61</v>
      </c>
      <c r="S37">
        <v>0</v>
      </c>
      <c r="T37">
        <v>0</v>
      </c>
      <c r="U37">
        <v>0</v>
      </c>
      <c r="V37">
        <v>0</v>
      </c>
      <c r="W37">
        <f t="shared" si="0"/>
        <v>61</v>
      </c>
    </row>
    <row r="38" spans="17:23" x14ac:dyDescent="0.2">
      <c r="Q38">
        <v>2023</v>
      </c>
      <c r="R38">
        <v>116</v>
      </c>
      <c r="S38">
        <v>0</v>
      </c>
      <c r="T38">
        <v>5</v>
      </c>
      <c r="U38">
        <v>3</v>
      </c>
      <c r="V38">
        <v>5</v>
      </c>
      <c r="W38">
        <f t="shared" si="0"/>
        <v>129</v>
      </c>
    </row>
  </sheetData>
  <mergeCells count="9">
    <mergeCell ref="D2:G2"/>
    <mergeCell ref="I2:L2"/>
    <mergeCell ref="B18:O18"/>
    <mergeCell ref="J16:N16"/>
    <mergeCell ref="H4:I4"/>
    <mergeCell ref="J4:K4"/>
    <mergeCell ref="L4:O4"/>
    <mergeCell ref="D4:G4"/>
    <mergeCell ref="L10:O10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163"/>
  <sheetViews>
    <sheetView topLeftCell="AI34" workbookViewId="0">
      <selection sqref="A1:BQ73"/>
    </sheetView>
  </sheetViews>
  <sheetFormatPr defaultColWidth="8.85546875" defaultRowHeight="12.75" outlineLevelCol="1" x14ac:dyDescent="0.2"/>
  <cols>
    <col min="1" max="1" width="11.42578125" style="15" customWidth="1"/>
    <col min="2" max="2" width="5.85546875" style="21" bestFit="1" customWidth="1"/>
    <col min="3" max="3" width="9.28515625" style="21" customWidth="1"/>
    <col min="4" max="4" width="7.85546875" style="14" customWidth="1"/>
    <col min="5" max="5" width="8.140625" style="14" customWidth="1"/>
    <col min="6" max="6" width="7.85546875" style="14" customWidth="1"/>
    <col min="7" max="7" width="8.5703125" style="21" customWidth="1"/>
    <col min="8" max="8" width="10" style="23" customWidth="1"/>
    <col min="9" max="9" width="10.42578125" style="20" customWidth="1"/>
    <col min="10" max="10" width="32.140625" style="13" bestFit="1" customWidth="1"/>
    <col min="11" max="11" width="2.140625" style="13" customWidth="1" outlineLevel="1"/>
    <col min="12" max="12" width="3.140625" style="1" customWidth="1" outlineLevel="1"/>
    <col min="13" max="13" width="3.28515625" style="1" customWidth="1" outlineLevel="1"/>
    <col min="14" max="14" width="5.140625" style="1" customWidth="1" outlineLevel="1"/>
    <col min="15" max="15" width="2" style="1" customWidth="1" outlineLevel="1"/>
    <col min="16" max="16" width="2.5703125" style="1" customWidth="1" outlineLevel="1"/>
    <col min="17" max="17" width="2.140625" style="1" customWidth="1" outlineLevel="1"/>
    <col min="18" max="21" width="3" style="1" customWidth="1" outlineLevel="1"/>
    <col min="22" max="22" width="2" style="1" customWidth="1" outlineLevel="1"/>
    <col min="23" max="23" width="2.28515625" style="1" customWidth="1" outlineLevel="1"/>
    <col min="24" max="24" width="3.42578125" style="1" customWidth="1" outlineLevel="1"/>
    <col min="25" max="26" width="4" style="1" customWidth="1" outlineLevel="1"/>
    <col min="27" max="27" width="3.42578125" style="1" customWidth="1"/>
    <col min="28" max="28" width="6.28515625" style="1" customWidth="1" outlineLevel="1"/>
    <col min="29" max="29" width="5.140625" style="1" customWidth="1" outlineLevel="1"/>
    <col min="30" max="30" width="9.140625" style="1" customWidth="1" outlineLevel="1"/>
    <col min="31" max="31" width="9" style="1" customWidth="1" outlineLevel="1"/>
    <col min="32" max="32" width="7.5703125" style="1" customWidth="1" outlineLevel="1"/>
    <col min="33" max="33" width="22.28515625" customWidth="1" outlineLevel="1"/>
    <col min="34" max="34" width="3.5703125" customWidth="1"/>
    <col min="35" max="35" width="8.42578125" style="1" customWidth="1" outlineLevel="1"/>
    <col min="36" max="36" width="4.5703125" style="1" customWidth="1" outlineLevel="1"/>
    <col min="37" max="37" width="9.140625" customWidth="1" outlineLevel="1"/>
    <col min="38" max="38" width="10.28515625" customWidth="1" outlineLevel="1"/>
    <col min="39" max="39" width="7" customWidth="1" outlineLevel="1"/>
    <col min="40" max="40" width="25.85546875" customWidth="1" outlineLevel="1"/>
    <col min="41" max="41" width="2.85546875" customWidth="1"/>
    <col min="42" max="42" width="4.28515625" customWidth="1" outlineLevel="1"/>
    <col min="43" max="43" width="4.5703125" customWidth="1" outlineLevel="1"/>
    <col min="44" max="44" width="19" customWidth="1" outlineLevel="1"/>
    <col min="45" max="45" width="9" customWidth="1" outlineLevel="1"/>
    <col min="46" max="46" width="7.7109375" customWidth="1" outlineLevel="1"/>
    <col min="47" max="47" width="18.5703125" customWidth="1" outlineLevel="1"/>
    <col min="48" max="48" width="2.28515625" customWidth="1"/>
    <col min="49" max="49" width="4" customWidth="1" outlineLevel="1"/>
    <col min="50" max="50" width="4.5703125" customWidth="1" outlineLevel="1"/>
    <col min="51" max="52" width="8.85546875" customWidth="1" outlineLevel="1"/>
    <col min="53" max="53" width="5.5703125" customWidth="1" outlineLevel="1"/>
    <col min="54" max="54" width="9.7109375" customWidth="1" outlineLevel="1"/>
    <col min="55" max="55" width="2.140625" customWidth="1"/>
    <col min="56" max="56" width="2.5703125" style="1" hidden="1" customWidth="1" outlineLevel="1"/>
    <col min="57" max="57" width="2.140625" style="1" hidden="1" customWidth="1" outlineLevel="1"/>
    <col min="58" max="58" width="2.140625" hidden="1" customWidth="1" outlineLevel="1"/>
    <col min="59" max="59" width="2.5703125" hidden="1" customWidth="1" outlineLevel="1"/>
    <col min="60" max="61" width="2.140625" style="1" hidden="1" customWidth="1" outlineLevel="1"/>
    <col min="62" max="62" width="2.5703125" hidden="1" customWidth="1" outlineLevel="1"/>
    <col min="63" max="64" width="2.140625" hidden="1" customWidth="1" outlineLevel="1"/>
    <col min="65" max="65" width="2.5703125" hidden="1" customWidth="1" outlineLevel="1"/>
    <col min="66" max="66" width="2.140625" hidden="1" customWidth="1" outlineLevel="1"/>
    <col min="67" max="67" width="2.140625" style="1" hidden="1" customWidth="1" outlineLevel="1"/>
    <col min="68" max="68" width="3.140625" style="1" customWidth="1" collapsed="1"/>
    <col min="69" max="69" width="84.5703125" customWidth="1"/>
  </cols>
  <sheetData>
    <row r="1" spans="1:205" s="11" customFormat="1" ht="13.5" customHeight="1" x14ac:dyDescent="0.2">
      <c r="A1" s="67" t="s">
        <v>32</v>
      </c>
      <c r="B1" s="68"/>
      <c r="C1" s="68"/>
      <c r="D1" s="68"/>
      <c r="E1" s="68"/>
      <c r="F1" s="68"/>
      <c r="G1" s="68"/>
      <c r="H1" s="68"/>
      <c r="I1" s="68"/>
      <c r="J1" s="69" t="s">
        <v>33</v>
      </c>
      <c r="K1" s="118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2"/>
      <c r="Z1" s="12"/>
      <c r="AA1" s="12" t="s">
        <v>34</v>
      </c>
      <c r="AH1" s="11" t="s">
        <v>35</v>
      </c>
      <c r="AO1" s="11" t="s">
        <v>36</v>
      </c>
      <c r="AV1" s="11" t="s">
        <v>37</v>
      </c>
      <c r="BC1" s="11" t="s">
        <v>38</v>
      </c>
      <c r="BP1" s="11" t="s">
        <v>39</v>
      </c>
    </row>
    <row r="2" spans="1:205" s="11" customFormat="1" ht="13.5" customHeight="1" x14ac:dyDescent="0.2">
      <c r="A2" s="47" t="s">
        <v>40</v>
      </c>
      <c r="B2" s="65"/>
      <c r="C2" s="65"/>
      <c r="D2" s="66">
        <f t="shared" ref="D2:I2" si="0">MAX(D7:D108)</f>
        <v>16</v>
      </c>
      <c r="E2" s="66">
        <f t="shared" si="0"/>
        <v>13.5</v>
      </c>
      <c r="F2" s="66">
        <f t="shared" si="0"/>
        <v>8.1999999999999993</v>
      </c>
      <c r="G2" s="66">
        <f t="shared" si="0"/>
        <v>100.5</v>
      </c>
      <c r="H2" s="136">
        <f t="shared" si="0"/>
        <v>205</v>
      </c>
      <c r="I2" s="133">
        <f t="shared" si="0"/>
        <v>0.5</v>
      </c>
      <c r="J2" s="275" t="s">
        <v>41</v>
      </c>
      <c r="K2" s="1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42</v>
      </c>
      <c r="AB2" s="268" t="s">
        <v>43</v>
      </c>
      <c r="AC2" s="269"/>
      <c r="AD2" s="269"/>
      <c r="AE2" s="269"/>
      <c r="AF2" s="269"/>
      <c r="AG2" s="270"/>
      <c r="AH2" s="11" t="s">
        <v>11</v>
      </c>
      <c r="AI2" s="256" t="s">
        <v>44</v>
      </c>
      <c r="AJ2" s="257"/>
      <c r="AK2" s="257"/>
      <c r="AL2" s="257"/>
      <c r="AM2" s="257"/>
      <c r="AN2" s="258"/>
      <c r="AO2" s="11" t="s">
        <v>11</v>
      </c>
      <c r="AP2" s="259" t="s">
        <v>45</v>
      </c>
      <c r="AQ2" s="260"/>
      <c r="AR2" s="260"/>
      <c r="AS2" s="260"/>
      <c r="AT2" s="260"/>
      <c r="AU2" s="261"/>
      <c r="AV2" s="11" t="s">
        <v>11</v>
      </c>
      <c r="AW2" s="262" t="s">
        <v>46</v>
      </c>
      <c r="AX2" s="263"/>
      <c r="AY2" s="263"/>
      <c r="AZ2" s="263"/>
      <c r="BA2" s="263"/>
      <c r="BB2" s="264"/>
      <c r="BC2" s="11" t="s">
        <v>11</v>
      </c>
      <c r="BD2" s="282" t="s">
        <v>47</v>
      </c>
      <c r="BE2" s="283"/>
      <c r="BF2" s="283"/>
      <c r="BG2" s="283"/>
      <c r="BH2" s="283"/>
      <c r="BI2" s="283"/>
      <c r="BJ2" s="283"/>
      <c r="BK2" s="283"/>
      <c r="BL2" s="283"/>
      <c r="BM2" s="283"/>
      <c r="BN2" s="283"/>
      <c r="BO2" s="284"/>
      <c r="BP2" s="11" t="s">
        <v>48</v>
      </c>
      <c r="BQ2"/>
    </row>
    <row r="3" spans="1:205" s="11" customFormat="1" x14ac:dyDescent="0.2">
      <c r="A3" s="50" t="s">
        <v>49</v>
      </c>
      <c r="B3" s="48"/>
      <c r="C3" s="48"/>
      <c r="D3" s="49">
        <f t="shared" ref="D3:I3" si="1">MIN(D7:D108)</f>
        <v>-4</v>
      </c>
      <c r="E3" s="49">
        <f t="shared" si="1"/>
        <v>4.9000000000000004</v>
      </c>
      <c r="F3" s="49">
        <f t="shared" si="1"/>
        <v>7.51</v>
      </c>
      <c r="G3" s="49">
        <f t="shared" si="1"/>
        <v>10.1</v>
      </c>
      <c r="H3" s="95">
        <f t="shared" si="1"/>
        <v>1.24</v>
      </c>
      <c r="I3" s="134">
        <f t="shared" si="1"/>
        <v>-0.02</v>
      </c>
      <c r="J3" s="276"/>
      <c r="K3" s="13"/>
      <c r="L3" s="272" t="s">
        <v>50</v>
      </c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4"/>
      <c r="AA3" s="3" t="s">
        <v>15</v>
      </c>
      <c r="AB3" s="272"/>
      <c r="AC3" s="273"/>
      <c r="AD3" s="273"/>
      <c r="AE3" s="274"/>
      <c r="AF3" s="58" t="s">
        <v>51</v>
      </c>
      <c r="AG3" s="119"/>
      <c r="AH3" s="11" t="s">
        <v>42</v>
      </c>
      <c r="AI3" s="272"/>
      <c r="AJ3" s="273"/>
      <c r="AK3" s="273"/>
      <c r="AL3" s="274"/>
      <c r="AM3" s="58" t="s">
        <v>51</v>
      </c>
      <c r="AN3" s="119"/>
      <c r="AO3" s="11" t="s">
        <v>42</v>
      </c>
      <c r="AP3" s="272"/>
      <c r="AQ3" s="273"/>
      <c r="AR3" s="273"/>
      <c r="AS3" s="274"/>
      <c r="AT3" s="58" t="s">
        <v>51</v>
      </c>
      <c r="AU3" s="119"/>
      <c r="AV3" s="11" t="s">
        <v>42</v>
      </c>
      <c r="AW3" s="272"/>
      <c r="AX3" s="273"/>
      <c r="AY3" s="273"/>
      <c r="AZ3" s="274"/>
      <c r="BA3" s="58" t="s">
        <v>51</v>
      </c>
      <c r="BB3" s="119"/>
      <c r="BC3" s="11" t="s">
        <v>42</v>
      </c>
      <c r="BD3" s="272" t="s">
        <v>50</v>
      </c>
      <c r="BE3" s="273"/>
      <c r="BF3" s="273"/>
      <c r="BG3" s="273"/>
      <c r="BH3" s="273"/>
      <c r="BI3" s="273"/>
      <c r="BJ3" s="273"/>
      <c r="BK3" s="273"/>
      <c r="BL3" s="273"/>
      <c r="BM3" s="273"/>
      <c r="BN3" s="273"/>
      <c r="BO3" s="274"/>
      <c r="BP3" s="11" t="s">
        <v>52</v>
      </c>
    </row>
    <row r="4" spans="1:205" s="11" customFormat="1" ht="13.5" customHeight="1" x14ac:dyDescent="0.2">
      <c r="A4" s="51" t="s">
        <v>53</v>
      </c>
      <c r="B4" s="52"/>
      <c r="C4" s="52"/>
      <c r="D4" s="135">
        <f t="shared" ref="D4:I4" si="2">AVERAGE(D7:D108)</f>
        <v>8.2568181818181809</v>
      </c>
      <c r="E4" s="135">
        <f t="shared" si="2"/>
        <v>9.5952380952380931</v>
      </c>
      <c r="F4" s="135">
        <f t="shared" si="2"/>
        <v>7.7944186046511632</v>
      </c>
      <c r="G4" s="53">
        <f t="shared" si="2"/>
        <v>88.288636363636343</v>
      </c>
      <c r="H4" s="53">
        <f t="shared" si="2"/>
        <v>66.365227272727282</v>
      </c>
      <c r="I4" s="54">
        <f t="shared" si="2"/>
        <v>0.17372093023255816</v>
      </c>
      <c r="J4" s="277"/>
      <c r="K4" s="55">
        <f t="shared" ref="K4:Z4" si="3">SUM(K7:K108)</f>
        <v>2</v>
      </c>
      <c r="L4" s="55">
        <f t="shared" si="3"/>
        <v>44</v>
      </c>
      <c r="M4" s="56">
        <f t="shared" si="3"/>
        <v>57</v>
      </c>
      <c r="N4" s="56">
        <f t="shared" si="3"/>
        <v>3</v>
      </c>
      <c r="O4" s="56">
        <f t="shared" si="3"/>
        <v>13</v>
      </c>
      <c r="P4" s="56">
        <f t="shared" si="3"/>
        <v>0</v>
      </c>
      <c r="Q4" s="56">
        <f t="shared" si="3"/>
        <v>0</v>
      </c>
      <c r="R4" s="56">
        <f t="shared" si="3"/>
        <v>1</v>
      </c>
      <c r="S4" s="56">
        <f t="shared" si="3"/>
        <v>4</v>
      </c>
      <c r="T4" s="56">
        <f t="shared" si="3"/>
        <v>0</v>
      </c>
      <c r="U4" s="56">
        <f t="shared" si="3"/>
        <v>2</v>
      </c>
      <c r="V4" s="56">
        <f t="shared" si="3"/>
        <v>1</v>
      </c>
      <c r="W4" s="56">
        <f t="shared" si="3"/>
        <v>0</v>
      </c>
      <c r="X4" s="56">
        <f t="shared" si="3"/>
        <v>5</v>
      </c>
      <c r="Y4" s="56">
        <f t="shared" si="3"/>
        <v>0</v>
      </c>
      <c r="Z4" s="57">
        <f t="shared" si="3"/>
        <v>0</v>
      </c>
      <c r="AA4" s="3" t="s">
        <v>54</v>
      </c>
      <c r="AB4" s="55">
        <f>SUM(AB7:AB108)</f>
        <v>0</v>
      </c>
      <c r="AC4" s="56">
        <f>SUM(AC7:AC108)</f>
        <v>0</v>
      </c>
      <c r="AD4" s="56">
        <f>SUM(AD7:AD108)</f>
        <v>0</v>
      </c>
      <c r="AE4" s="57">
        <f>SUM(AE7:AE108)</f>
        <v>0</v>
      </c>
      <c r="AF4" s="59">
        <f>ROUND(AVERAGE(AF7:AF108),2)</f>
        <v>0</v>
      </c>
      <c r="AG4" s="120"/>
      <c r="AH4" s="11" t="s">
        <v>55</v>
      </c>
      <c r="AI4" s="55">
        <f>SUM(AI7:AI108)</f>
        <v>0</v>
      </c>
      <c r="AJ4" s="56">
        <f>SUM(AJ7:AJ108)</f>
        <v>0</v>
      </c>
      <c r="AK4" s="56">
        <f>SUM(AK7:AK108)</f>
        <v>0</v>
      </c>
      <c r="AL4" s="57">
        <f>SUM(AL7:AL108)</f>
        <v>0</v>
      </c>
      <c r="AM4" s="59">
        <f>ROUND(AVERAGE(AM7:AM108),2)</f>
        <v>0</v>
      </c>
      <c r="AN4" s="120"/>
      <c r="AO4" s="11" t="s">
        <v>55</v>
      </c>
      <c r="AP4" s="55">
        <f>SUM(AP7:AP108)</f>
        <v>0</v>
      </c>
      <c r="AQ4" s="56">
        <f>SUM(AQ7:AQ108)</f>
        <v>0</v>
      </c>
      <c r="AR4" s="56">
        <f>SUM(AR7:AR108)</f>
        <v>0</v>
      </c>
      <c r="AS4" s="57">
        <f>SUM(AS7:AS108)</f>
        <v>0</v>
      </c>
      <c r="AT4" s="59">
        <f>ROUND(AVERAGE(AT7:AT108),2)</f>
        <v>0</v>
      </c>
      <c r="AU4" s="120"/>
      <c r="AV4" s="11" t="s">
        <v>55</v>
      </c>
      <c r="AW4" s="55">
        <f>SUM(AW7:AW108)</f>
        <v>0</v>
      </c>
      <c r="AX4" s="56">
        <f>SUM(AX7:AX108)</f>
        <v>0</v>
      </c>
      <c r="AY4" s="56">
        <f>SUM(AY7:AY108)</f>
        <v>0</v>
      </c>
      <c r="AZ4" s="57">
        <f>SUM(AZ7:AZ108)</f>
        <v>0</v>
      </c>
      <c r="BA4" s="59">
        <f>SUM(BA7:BA108)</f>
        <v>0</v>
      </c>
      <c r="BB4" s="120"/>
      <c r="BC4" s="11" t="s">
        <v>55</v>
      </c>
      <c r="BD4" s="55">
        <f t="shared" ref="BD4:BO4" si="4">SUM(BD7:BD108)</f>
        <v>0</v>
      </c>
      <c r="BE4" s="56">
        <f t="shared" si="4"/>
        <v>0</v>
      </c>
      <c r="BF4" s="56">
        <f t="shared" si="4"/>
        <v>0</v>
      </c>
      <c r="BG4" s="56">
        <f t="shared" si="4"/>
        <v>0</v>
      </c>
      <c r="BH4" s="56">
        <f t="shared" si="4"/>
        <v>0</v>
      </c>
      <c r="BI4" s="56">
        <f t="shared" si="4"/>
        <v>0</v>
      </c>
      <c r="BJ4" s="56">
        <f t="shared" si="4"/>
        <v>0</v>
      </c>
      <c r="BK4" s="56">
        <f t="shared" si="4"/>
        <v>0</v>
      </c>
      <c r="BL4" s="56">
        <f t="shared" si="4"/>
        <v>0</v>
      </c>
      <c r="BM4" s="56">
        <f t="shared" si="4"/>
        <v>0</v>
      </c>
      <c r="BN4" s="56">
        <f t="shared" si="4"/>
        <v>0</v>
      </c>
      <c r="BO4" s="57">
        <f t="shared" si="4"/>
        <v>0</v>
      </c>
      <c r="BP4" s="11" t="s">
        <v>56</v>
      </c>
      <c r="BQ4"/>
    </row>
    <row r="5" spans="1:205" s="11" customFormat="1" ht="13.5" customHeight="1" x14ac:dyDescent="0.2">
      <c r="A5" s="105"/>
      <c r="B5" s="106" t="s">
        <v>57</v>
      </c>
      <c r="C5" s="106"/>
      <c r="D5" s="107" t="s">
        <v>58</v>
      </c>
      <c r="E5" s="108" t="s">
        <v>59</v>
      </c>
      <c r="F5" s="108"/>
      <c r="G5" s="267"/>
      <c r="H5" s="267"/>
      <c r="I5" s="267"/>
      <c r="J5" s="124"/>
      <c r="K5" s="275" t="s">
        <v>60</v>
      </c>
      <c r="L5" s="278"/>
      <c r="M5" s="278"/>
      <c r="N5" s="278"/>
      <c r="O5" s="279"/>
      <c r="P5" s="265" t="s">
        <v>4</v>
      </c>
      <c r="Q5" s="266"/>
      <c r="R5" s="265" t="s">
        <v>5</v>
      </c>
      <c r="S5" s="266"/>
      <c r="T5" s="265" t="s">
        <v>6</v>
      </c>
      <c r="U5" s="271"/>
      <c r="V5" s="271"/>
      <c r="W5" s="266"/>
      <c r="X5" s="109" t="s">
        <v>7</v>
      </c>
      <c r="Y5" s="265" t="s">
        <v>61</v>
      </c>
      <c r="Z5" s="266"/>
      <c r="AA5" s="3" t="s">
        <v>62</v>
      </c>
      <c r="AB5" s="121" t="s">
        <v>63</v>
      </c>
      <c r="AC5" s="72"/>
      <c r="AD5" s="72"/>
      <c r="AE5" s="72" t="s">
        <v>64</v>
      </c>
      <c r="AF5" s="73" t="s">
        <v>65</v>
      </c>
      <c r="AG5" s="122"/>
      <c r="AH5" s="11" t="s">
        <v>62</v>
      </c>
      <c r="AI5" s="125" t="s">
        <v>63</v>
      </c>
      <c r="AJ5" s="70"/>
      <c r="AK5" s="70"/>
      <c r="AL5" s="70" t="s">
        <v>64</v>
      </c>
      <c r="AM5" s="71" t="s">
        <v>65</v>
      </c>
      <c r="AN5" s="126"/>
      <c r="AO5" s="11" t="s">
        <v>62</v>
      </c>
      <c r="AP5" s="127"/>
      <c r="AQ5" s="60"/>
      <c r="AR5" s="60"/>
      <c r="AS5" s="60" t="s">
        <v>64</v>
      </c>
      <c r="AT5" s="40" t="s">
        <v>66</v>
      </c>
      <c r="AU5" s="128"/>
      <c r="AV5" s="11" t="s">
        <v>62</v>
      </c>
      <c r="AW5" s="129"/>
      <c r="AX5" s="74"/>
      <c r="AY5" s="74"/>
      <c r="AZ5" s="74" t="s">
        <v>64</v>
      </c>
      <c r="BA5" s="75" t="s">
        <v>67</v>
      </c>
      <c r="BB5" s="130"/>
      <c r="BC5" s="11" t="s">
        <v>62</v>
      </c>
      <c r="BD5" s="285" t="s">
        <v>60</v>
      </c>
      <c r="BE5" s="286"/>
      <c r="BF5" s="287"/>
      <c r="BG5" s="285" t="s">
        <v>68</v>
      </c>
      <c r="BH5" s="286"/>
      <c r="BI5" s="287"/>
      <c r="BJ5" s="285" t="s">
        <v>5</v>
      </c>
      <c r="BK5" s="286"/>
      <c r="BL5" s="287"/>
      <c r="BM5" s="280" t="s">
        <v>6</v>
      </c>
      <c r="BN5" s="280"/>
      <c r="BO5" s="281"/>
      <c r="BP5" s="11" t="s">
        <v>42</v>
      </c>
      <c r="BQ5" s="131"/>
    </row>
    <row r="6" spans="1:205" s="11" customFormat="1" ht="13.5" customHeight="1" x14ac:dyDescent="0.2">
      <c r="A6" s="41" t="s">
        <v>69</v>
      </c>
      <c r="B6" s="110" t="s">
        <v>70</v>
      </c>
      <c r="C6" s="110" t="s">
        <v>71</v>
      </c>
      <c r="D6" s="43" t="s">
        <v>72</v>
      </c>
      <c r="E6" s="43" t="s">
        <v>72</v>
      </c>
      <c r="F6" s="43" t="s">
        <v>73</v>
      </c>
      <c r="G6" s="42" t="s">
        <v>74</v>
      </c>
      <c r="H6" s="44" t="s">
        <v>75</v>
      </c>
      <c r="I6" s="45" t="s">
        <v>76</v>
      </c>
      <c r="J6" s="164" t="s">
        <v>77</v>
      </c>
      <c r="K6" s="163" t="s">
        <v>78</v>
      </c>
      <c r="L6" s="171" t="s">
        <v>11</v>
      </c>
      <c r="M6" s="112" t="s">
        <v>12</v>
      </c>
      <c r="N6" s="113" t="s">
        <v>79</v>
      </c>
      <c r="O6" s="114" t="s">
        <v>13</v>
      </c>
      <c r="P6" s="111" t="s">
        <v>11</v>
      </c>
      <c r="Q6" s="114" t="s">
        <v>12</v>
      </c>
      <c r="R6" s="111" t="s">
        <v>11</v>
      </c>
      <c r="S6" s="114" t="s">
        <v>12</v>
      </c>
      <c r="T6" s="111" t="s">
        <v>11</v>
      </c>
      <c r="U6" s="112" t="s">
        <v>12</v>
      </c>
      <c r="V6" s="115" t="s">
        <v>13</v>
      </c>
      <c r="W6" s="114" t="s">
        <v>15</v>
      </c>
      <c r="X6" s="116" t="s">
        <v>16</v>
      </c>
      <c r="Y6" s="117" t="s">
        <v>80</v>
      </c>
      <c r="Z6" s="123" t="s">
        <v>81</v>
      </c>
      <c r="AA6" s="3" t="s">
        <v>82</v>
      </c>
      <c r="AB6" s="180" t="s">
        <v>83</v>
      </c>
      <c r="AC6" s="181" t="s">
        <v>84</v>
      </c>
      <c r="AD6" s="181" t="s">
        <v>85</v>
      </c>
      <c r="AE6" s="181" t="s">
        <v>86</v>
      </c>
      <c r="AF6" s="181" t="s">
        <v>87</v>
      </c>
      <c r="AG6" s="182" t="s">
        <v>88</v>
      </c>
      <c r="AH6" s="11" t="s">
        <v>82</v>
      </c>
      <c r="AI6" s="183" t="s">
        <v>6</v>
      </c>
      <c r="AJ6" s="184" t="s">
        <v>84</v>
      </c>
      <c r="AK6" s="184" t="s">
        <v>85</v>
      </c>
      <c r="AL6" s="184" t="s">
        <v>86</v>
      </c>
      <c r="AM6" s="184" t="s">
        <v>89</v>
      </c>
      <c r="AN6" s="185" t="s">
        <v>88</v>
      </c>
      <c r="AO6" s="11" t="s">
        <v>82</v>
      </c>
      <c r="AP6" s="186" t="s">
        <v>63</v>
      </c>
      <c r="AQ6" s="187" t="s">
        <v>84</v>
      </c>
      <c r="AR6" s="187" t="s">
        <v>85</v>
      </c>
      <c r="AS6" s="187" t="s">
        <v>86</v>
      </c>
      <c r="AT6" s="187" t="s">
        <v>89</v>
      </c>
      <c r="AU6" s="188" t="s">
        <v>88</v>
      </c>
      <c r="AV6" s="11" t="s">
        <v>82</v>
      </c>
      <c r="AW6" s="189" t="s">
        <v>63</v>
      </c>
      <c r="AX6" s="190" t="s">
        <v>84</v>
      </c>
      <c r="AY6" s="190" t="s">
        <v>85</v>
      </c>
      <c r="AZ6" s="190" t="s">
        <v>86</v>
      </c>
      <c r="BA6" s="190" t="s">
        <v>89</v>
      </c>
      <c r="BB6" s="191" t="s">
        <v>88</v>
      </c>
      <c r="BC6" s="11" t="s">
        <v>82</v>
      </c>
      <c r="BD6" s="192" t="s">
        <v>11</v>
      </c>
      <c r="BE6" s="193" t="s">
        <v>12</v>
      </c>
      <c r="BF6" s="194" t="s">
        <v>90</v>
      </c>
      <c r="BG6" s="192" t="s">
        <v>11</v>
      </c>
      <c r="BH6" s="193" t="s">
        <v>12</v>
      </c>
      <c r="BI6" s="194" t="s">
        <v>90</v>
      </c>
      <c r="BJ6" s="192" t="s">
        <v>11</v>
      </c>
      <c r="BK6" s="193" t="s">
        <v>12</v>
      </c>
      <c r="BL6" s="194" t="s">
        <v>90</v>
      </c>
      <c r="BM6" s="195" t="s">
        <v>11</v>
      </c>
      <c r="BN6" s="193" t="s">
        <v>12</v>
      </c>
      <c r="BO6" s="194" t="s">
        <v>90</v>
      </c>
      <c r="BP6" s="11" t="s">
        <v>91</v>
      </c>
      <c r="BQ6" s="132"/>
    </row>
    <row r="7" spans="1:205" s="11" customFormat="1" ht="12.75" customHeight="1" x14ac:dyDescent="0.2">
      <c r="A7" s="97"/>
      <c r="B7" s="98"/>
      <c r="C7" s="100"/>
      <c r="D7" s="99"/>
      <c r="E7" s="99"/>
      <c r="F7" s="99"/>
      <c r="G7" s="99"/>
      <c r="H7" s="100"/>
      <c r="I7" s="101"/>
      <c r="J7" s="165"/>
      <c r="K7" s="163"/>
      <c r="L7" s="172"/>
      <c r="M7" s="102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4"/>
      <c r="Z7" s="178"/>
      <c r="AA7" s="196">
        <f t="shared" ref="AA7:BO7" si="5">SUM(AA8:AA108)</f>
        <v>0</v>
      </c>
      <c r="AB7" s="196">
        <f t="shared" si="5"/>
        <v>0</v>
      </c>
      <c r="AC7" s="196">
        <f t="shared" si="5"/>
        <v>0</v>
      </c>
      <c r="AD7" s="196">
        <f t="shared" si="5"/>
        <v>0</v>
      </c>
      <c r="AE7" s="196">
        <f t="shared" si="5"/>
        <v>0</v>
      </c>
      <c r="AF7" s="196">
        <f t="shared" si="5"/>
        <v>0</v>
      </c>
      <c r="AG7" s="196">
        <f t="shared" si="5"/>
        <v>0</v>
      </c>
      <c r="AH7" s="196">
        <f t="shared" si="5"/>
        <v>5</v>
      </c>
      <c r="AI7" s="196">
        <f t="shared" si="5"/>
        <v>0</v>
      </c>
      <c r="AJ7" s="196">
        <f t="shared" si="5"/>
        <v>0</v>
      </c>
      <c r="AK7" s="196">
        <f t="shared" si="5"/>
        <v>0</v>
      </c>
      <c r="AL7" s="196">
        <f t="shared" si="5"/>
        <v>0</v>
      </c>
      <c r="AM7" s="196">
        <f t="shared" si="5"/>
        <v>0</v>
      </c>
      <c r="AN7" s="196">
        <f t="shared" si="5"/>
        <v>0</v>
      </c>
      <c r="AO7" s="196">
        <f t="shared" si="5"/>
        <v>0</v>
      </c>
      <c r="AP7" s="196">
        <f t="shared" si="5"/>
        <v>0</v>
      </c>
      <c r="AQ7" s="196">
        <f t="shared" si="5"/>
        <v>0</v>
      </c>
      <c r="AR7" s="196">
        <f t="shared" si="5"/>
        <v>0</v>
      </c>
      <c r="AS7" s="196">
        <f t="shared" si="5"/>
        <v>0</v>
      </c>
      <c r="AT7" s="196">
        <f t="shared" si="5"/>
        <v>0</v>
      </c>
      <c r="AU7" s="196">
        <f t="shared" si="5"/>
        <v>0</v>
      </c>
      <c r="AV7" s="196">
        <f t="shared" si="5"/>
        <v>0</v>
      </c>
      <c r="AW7" s="196">
        <f t="shared" si="5"/>
        <v>0</v>
      </c>
      <c r="AX7" s="196">
        <f t="shared" si="5"/>
        <v>0</v>
      </c>
      <c r="AY7" s="196">
        <f t="shared" si="5"/>
        <v>0</v>
      </c>
      <c r="AZ7" s="196">
        <f t="shared" si="5"/>
        <v>0</v>
      </c>
      <c r="BA7" s="196">
        <f t="shared" si="5"/>
        <v>0</v>
      </c>
      <c r="BB7" s="196">
        <f t="shared" si="5"/>
        <v>0</v>
      </c>
      <c r="BC7" s="196">
        <f t="shared" si="5"/>
        <v>0</v>
      </c>
      <c r="BD7" s="196">
        <f t="shared" si="5"/>
        <v>0</v>
      </c>
      <c r="BE7" s="196">
        <f t="shared" si="5"/>
        <v>0</v>
      </c>
      <c r="BF7" s="196">
        <f t="shared" si="5"/>
        <v>0</v>
      </c>
      <c r="BG7" s="196">
        <f t="shared" si="5"/>
        <v>0</v>
      </c>
      <c r="BH7" s="196">
        <f t="shared" si="5"/>
        <v>0</v>
      </c>
      <c r="BI7" s="196">
        <f t="shared" si="5"/>
        <v>0</v>
      </c>
      <c r="BJ7" s="196">
        <f t="shared" si="5"/>
        <v>0</v>
      </c>
      <c r="BK7" s="196">
        <f t="shared" si="5"/>
        <v>0</v>
      </c>
      <c r="BL7" s="196">
        <f t="shared" si="5"/>
        <v>0</v>
      </c>
      <c r="BM7" s="196">
        <f t="shared" si="5"/>
        <v>0</v>
      </c>
      <c r="BN7" s="196">
        <f t="shared" si="5"/>
        <v>0</v>
      </c>
      <c r="BO7" s="196">
        <f t="shared" si="5"/>
        <v>0</v>
      </c>
      <c r="BP7" s="196">
        <f>SUM(BP8:BP108)</f>
        <v>77</v>
      </c>
      <c r="BQ7" s="179"/>
    </row>
    <row r="8" spans="1:205" s="11" customFormat="1" ht="12.75" customHeight="1" x14ac:dyDescent="0.2">
      <c r="A8" s="86">
        <v>45195</v>
      </c>
      <c r="B8" s="89"/>
      <c r="C8" s="89">
        <v>1500</v>
      </c>
      <c r="D8" s="88"/>
      <c r="E8" s="88"/>
      <c r="F8" s="88"/>
      <c r="G8" s="88"/>
      <c r="H8" s="89"/>
      <c r="I8" s="90"/>
      <c r="J8" s="166" t="s">
        <v>92</v>
      </c>
      <c r="K8" s="163"/>
      <c r="L8" s="173"/>
      <c r="M8" s="39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2"/>
      <c r="AA8" s="1"/>
      <c r="AB8" s="72"/>
      <c r="AC8" s="72"/>
      <c r="AD8" s="72"/>
      <c r="AE8" s="72"/>
      <c r="AF8" s="72"/>
      <c r="AG8" s="144"/>
      <c r="AI8" s="70"/>
      <c r="AJ8" s="70"/>
      <c r="AK8" s="70"/>
      <c r="AL8" s="70"/>
      <c r="AM8" s="70"/>
      <c r="AN8" s="145"/>
      <c r="AP8" s="60"/>
      <c r="AQ8" s="60"/>
      <c r="AR8" s="60"/>
      <c r="AS8" s="60"/>
      <c r="AT8" s="60"/>
      <c r="AU8" s="146"/>
      <c r="AW8" s="147"/>
      <c r="AX8" s="147"/>
      <c r="AY8" s="147"/>
      <c r="AZ8" s="147"/>
      <c r="BA8" s="147"/>
      <c r="BB8" s="148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1">
        <v>8</v>
      </c>
      <c r="BQ8" s="85" t="s">
        <v>93</v>
      </c>
    </row>
    <row r="9" spans="1:205" s="11" customFormat="1" ht="12.75" customHeight="1" x14ac:dyDescent="0.2">
      <c r="A9" s="86">
        <v>45204</v>
      </c>
      <c r="B9" s="89">
        <v>900</v>
      </c>
      <c r="C9" s="89"/>
      <c r="D9" s="88">
        <v>14.7</v>
      </c>
      <c r="E9" s="88">
        <v>12.9</v>
      </c>
      <c r="F9" s="88">
        <v>7.76</v>
      </c>
      <c r="G9" s="88">
        <v>93.2</v>
      </c>
      <c r="H9" s="89">
        <v>18.2</v>
      </c>
      <c r="I9" s="90">
        <v>0.06</v>
      </c>
      <c r="J9" s="166" t="s">
        <v>94</v>
      </c>
      <c r="K9" s="163"/>
      <c r="L9" s="173"/>
      <c r="M9" s="39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2"/>
      <c r="Z9" s="62"/>
      <c r="AA9" s="1"/>
      <c r="AB9" s="76"/>
      <c r="AC9" s="76"/>
      <c r="AD9" s="76"/>
      <c r="AE9" s="76"/>
      <c r="AF9" s="76"/>
      <c r="AG9" s="77"/>
      <c r="AI9" s="78"/>
      <c r="AJ9" s="78"/>
      <c r="AK9" s="78"/>
      <c r="AL9" s="78"/>
      <c r="AM9" s="78"/>
      <c r="AN9" s="150"/>
      <c r="AP9" s="80"/>
      <c r="AQ9" s="80"/>
      <c r="AR9" s="80"/>
      <c r="AS9" s="80"/>
      <c r="AT9" s="80"/>
      <c r="AU9" s="81"/>
      <c r="AW9" s="82"/>
      <c r="AX9" s="82"/>
      <c r="AY9" s="82"/>
      <c r="AZ9" s="82"/>
      <c r="BA9" s="82"/>
      <c r="BB9" s="83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Q9" s="85" t="s">
        <v>95</v>
      </c>
    </row>
    <row r="10" spans="1:205" s="11" customFormat="1" ht="12.75" customHeight="1" x14ac:dyDescent="0.2">
      <c r="A10" s="86">
        <v>45205</v>
      </c>
      <c r="B10" s="89">
        <v>900</v>
      </c>
      <c r="C10" s="89"/>
      <c r="D10" s="88">
        <v>11.2</v>
      </c>
      <c r="E10" s="88">
        <v>12.4</v>
      </c>
      <c r="F10" s="88">
        <v>7.67</v>
      </c>
      <c r="G10" s="140">
        <v>91.8</v>
      </c>
      <c r="H10" s="89">
        <v>18.899999999999999</v>
      </c>
      <c r="I10" s="87">
        <v>0.06</v>
      </c>
      <c r="J10" s="166" t="s">
        <v>96</v>
      </c>
      <c r="K10" s="163"/>
      <c r="L10" s="173"/>
      <c r="M10" s="39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1"/>
      <c r="AB10" s="76"/>
      <c r="AC10" s="76"/>
      <c r="AD10" s="76"/>
      <c r="AE10" s="76"/>
      <c r="AF10" s="76"/>
      <c r="AG10" s="77"/>
      <c r="AI10" s="78"/>
      <c r="AJ10" s="78"/>
      <c r="AK10" s="78"/>
      <c r="AL10" s="78"/>
      <c r="AM10" s="78"/>
      <c r="AN10" s="150"/>
      <c r="AP10" s="80"/>
      <c r="AQ10" s="80"/>
      <c r="AR10" s="80"/>
      <c r="AS10" s="80"/>
      <c r="AT10" s="80"/>
      <c r="AU10" s="81"/>
      <c r="AW10" s="82"/>
      <c r="AX10" s="82"/>
      <c r="AY10" s="82"/>
      <c r="AZ10" s="82"/>
      <c r="BA10" s="82"/>
      <c r="BB10" s="83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Q10" s="85"/>
    </row>
    <row r="11" spans="1:205" s="11" customFormat="1" ht="12.75" customHeight="1" x14ac:dyDescent="0.2">
      <c r="A11" s="86">
        <v>45206</v>
      </c>
      <c r="B11" s="89">
        <v>900</v>
      </c>
      <c r="C11" s="89"/>
      <c r="D11" s="88">
        <v>12</v>
      </c>
      <c r="E11" s="88">
        <v>11.5</v>
      </c>
      <c r="F11" s="88">
        <v>7.89</v>
      </c>
      <c r="G11" s="140">
        <v>92.1</v>
      </c>
      <c r="H11" s="89">
        <v>19.5</v>
      </c>
      <c r="I11" s="87">
        <v>0.06</v>
      </c>
      <c r="J11" s="166" t="s">
        <v>97</v>
      </c>
      <c r="K11" s="163"/>
      <c r="L11" s="173"/>
      <c r="M11" s="39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2"/>
      <c r="Z11" s="62"/>
      <c r="AA11" s="1"/>
      <c r="AB11" s="76"/>
      <c r="AC11" s="76"/>
      <c r="AD11" s="76"/>
      <c r="AE11" s="76"/>
      <c r="AF11" s="76"/>
      <c r="AG11" s="77"/>
      <c r="AI11" s="78"/>
      <c r="AJ11" s="78"/>
      <c r="AK11" s="78"/>
      <c r="AL11" s="78"/>
      <c r="AM11" s="78"/>
      <c r="AN11" s="150"/>
      <c r="AP11" s="80"/>
      <c r="AQ11" s="80"/>
      <c r="AR11" s="80"/>
      <c r="AS11" s="80"/>
      <c r="AT11" s="80"/>
      <c r="AU11" s="81"/>
      <c r="AW11" s="82"/>
      <c r="AX11" s="82"/>
      <c r="AY11" s="82"/>
      <c r="AZ11" s="82"/>
      <c r="BA11" s="82"/>
      <c r="BB11" s="83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Q11" s="85" t="s">
        <v>98</v>
      </c>
    </row>
    <row r="12" spans="1:205" s="11" customFormat="1" ht="12.75" customHeight="1" x14ac:dyDescent="0.2">
      <c r="A12" s="86">
        <v>45207</v>
      </c>
      <c r="B12" s="89">
        <v>835</v>
      </c>
      <c r="C12" s="89"/>
      <c r="D12" s="88">
        <v>12</v>
      </c>
      <c r="E12" s="88">
        <v>11.6</v>
      </c>
      <c r="F12" s="88">
        <v>7.82</v>
      </c>
      <c r="G12" s="140">
        <v>92.4</v>
      </c>
      <c r="H12" s="89">
        <v>196</v>
      </c>
      <c r="I12" s="87">
        <v>0.04</v>
      </c>
      <c r="J12" s="166" t="s">
        <v>99</v>
      </c>
      <c r="K12" s="163"/>
      <c r="L12" s="174"/>
      <c r="M12" s="48"/>
      <c r="N12" s="48"/>
      <c r="O12" s="48"/>
      <c r="P12" s="63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1"/>
      <c r="AB12" s="76"/>
      <c r="AC12" s="76"/>
      <c r="AD12" s="76"/>
      <c r="AE12" s="76"/>
      <c r="AF12" s="76"/>
      <c r="AG12" s="77"/>
      <c r="AI12" s="78"/>
      <c r="AJ12" s="78"/>
      <c r="AK12" s="79"/>
      <c r="AL12" s="78"/>
      <c r="AM12" s="78"/>
      <c r="AN12" s="79"/>
      <c r="AP12" s="80"/>
      <c r="AQ12" s="80"/>
      <c r="AR12" s="80"/>
      <c r="AS12" s="80"/>
      <c r="AT12" s="80"/>
      <c r="AU12" s="81"/>
      <c r="AW12" s="82"/>
      <c r="AX12" s="82"/>
      <c r="AY12" s="82"/>
      <c r="AZ12" s="82"/>
      <c r="BA12" s="82"/>
      <c r="BB12" s="83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Q12" s="85" t="s">
        <v>100</v>
      </c>
    </row>
    <row r="13" spans="1:205" x14ac:dyDescent="0.2">
      <c r="A13" s="86">
        <v>45208</v>
      </c>
      <c r="B13" s="89">
        <v>835</v>
      </c>
      <c r="C13" s="89"/>
      <c r="D13" s="88">
        <v>13.9</v>
      </c>
      <c r="E13" s="88">
        <v>12.8</v>
      </c>
      <c r="F13" s="88">
        <v>8.06</v>
      </c>
      <c r="G13" s="140">
        <v>88.2</v>
      </c>
      <c r="H13" s="89">
        <v>205</v>
      </c>
      <c r="I13" s="87">
        <v>0.06</v>
      </c>
      <c r="J13" s="167" t="s">
        <v>101</v>
      </c>
      <c r="K13" s="163"/>
      <c r="L13" s="173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B13" s="76"/>
      <c r="AC13" s="76"/>
      <c r="AD13" s="76"/>
      <c r="AE13" s="76"/>
      <c r="AF13" s="76"/>
      <c r="AG13" s="77"/>
      <c r="AH13" s="11"/>
      <c r="AI13" s="78"/>
      <c r="AJ13" s="78"/>
      <c r="AK13" s="79"/>
      <c r="AL13" s="78"/>
      <c r="AM13" s="78"/>
      <c r="AN13" s="79"/>
      <c r="AO13" s="11"/>
      <c r="AP13" s="80"/>
      <c r="AQ13" s="80"/>
      <c r="AR13" s="80"/>
      <c r="AS13" s="80"/>
      <c r="AT13" s="80"/>
      <c r="AU13" s="81"/>
      <c r="AV13" s="11"/>
      <c r="AW13" s="82"/>
      <c r="AX13" s="82"/>
      <c r="AY13" s="82"/>
      <c r="AZ13" s="82"/>
      <c r="BA13" s="82"/>
      <c r="BB13" s="83"/>
      <c r="BC13" s="11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11"/>
      <c r="BQ13" s="85" t="s">
        <v>102</v>
      </c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</row>
    <row r="14" spans="1:205" s="17" customFormat="1" x14ac:dyDescent="0.2">
      <c r="A14" s="86">
        <v>45209</v>
      </c>
      <c r="B14" s="89">
        <v>900</v>
      </c>
      <c r="C14" s="89"/>
      <c r="D14" s="88">
        <v>12.5</v>
      </c>
      <c r="E14" s="88">
        <v>12.7</v>
      </c>
      <c r="F14" s="88">
        <v>7.95</v>
      </c>
      <c r="G14" s="140">
        <v>88.3</v>
      </c>
      <c r="H14" s="89">
        <v>18</v>
      </c>
      <c r="I14" s="87">
        <v>0.06</v>
      </c>
      <c r="J14" s="168" t="s">
        <v>101</v>
      </c>
      <c r="K14" s="163"/>
      <c r="L14" s="175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1"/>
      <c r="AB14" s="76"/>
      <c r="AC14" s="76"/>
      <c r="AD14" s="76"/>
      <c r="AE14" s="76"/>
      <c r="AF14" s="76"/>
      <c r="AG14" s="77"/>
      <c r="AH14" s="11"/>
      <c r="AI14" s="78"/>
      <c r="AJ14" s="78"/>
      <c r="AK14" s="79"/>
      <c r="AL14" s="78"/>
      <c r="AM14" s="78"/>
      <c r="AN14" s="79"/>
      <c r="AO14" s="11"/>
      <c r="AP14" s="80"/>
      <c r="AQ14" s="80"/>
      <c r="AR14" s="80"/>
      <c r="AS14" s="80"/>
      <c r="AT14" s="80"/>
      <c r="AU14" s="81"/>
      <c r="AV14" s="11"/>
      <c r="AW14" s="82"/>
      <c r="AX14" s="82"/>
      <c r="AY14" s="82"/>
      <c r="AZ14" s="82"/>
      <c r="BA14" s="82"/>
      <c r="BB14" s="83"/>
      <c r="BC14" s="11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11"/>
      <c r="BQ14" s="85" t="s">
        <v>103</v>
      </c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</row>
    <row r="15" spans="1:205" s="17" customFormat="1" x14ac:dyDescent="0.2">
      <c r="A15" s="86">
        <v>45210</v>
      </c>
      <c r="B15" s="89">
        <v>900</v>
      </c>
      <c r="C15" s="89"/>
      <c r="D15" s="88">
        <v>13.8</v>
      </c>
      <c r="E15" s="88">
        <v>12.2</v>
      </c>
      <c r="F15" s="88">
        <v>7.61</v>
      </c>
      <c r="G15" s="140">
        <v>93</v>
      </c>
      <c r="H15" s="89">
        <v>54.3</v>
      </c>
      <c r="I15" s="87">
        <v>0.22</v>
      </c>
      <c r="J15" s="168" t="s">
        <v>104</v>
      </c>
      <c r="K15" s="163"/>
      <c r="L15" s="175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>
        <v>1</v>
      </c>
      <c r="Y15" s="64"/>
      <c r="Z15" s="64"/>
      <c r="AA15" s="1"/>
      <c r="AB15" s="76"/>
      <c r="AC15" s="76"/>
      <c r="AD15" s="76"/>
      <c r="AE15" s="76"/>
      <c r="AF15" s="76"/>
      <c r="AG15" s="77"/>
      <c r="AH15" s="11"/>
      <c r="AI15" s="78"/>
      <c r="AJ15" s="78"/>
      <c r="AK15" s="79"/>
      <c r="AL15" s="78"/>
      <c r="AM15" s="78"/>
      <c r="AN15" s="79"/>
      <c r="AO15" s="11"/>
      <c r="AP15" s="80"/>
      <c r="AQ15" s="80"/>
      <c r="AR15" s="80"/>
      <c r="AS15" s="80"/>
      <c r="AT15" s="80"/>
      <c r="AU15" s="81"/>
      <c r="AV15" s="11"/>
      <c r="AW15" s="82"/>
      <c r="AX15" s="82"/>
      <c r="AY15" s="82"/>
      <c r="AZ15" s="82"/>
      <c r="BA15" s="82"/>
      <c r="BB15" s="83"/>
      <c r="BC15" s="11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11"/>
      <c r="BQ15" s="85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</row>
    <row r="16" spans="1:205" s="17" customFormat="1" x14ac:dyDescent="0.2">
      <c r="A16" s="86">
        <v>45210</v>
      </c>
      <c r="B16" s="89"/>
      <c r="C16" s="89">
        <v>1600</v>
      </c>
      <c r="D16" s="88" t="s">
        <v>105</v>
      </c>
      <c r="E16" s="88" t="s">
        <v>105</v>
      </c>
      <c r="F16" s="88" t="s">
        <v>105</v>
      </c>
      <c r="G16" s="140" t="s">
        <v>105</v>
      </c>
      <c r="H16" s="89" t="s">
        <v>105</v>
      </c>
      <c r="I16" s="87" t="s">
        <v>105</v>
      </c>
      <c r="J16" s="168" t="s">
        <v>105</v>
      </c>
      <c r="K16" s="163"/>
      <c r="L16" s="175"/>
      <c r="M16" s="64"/>
      <c r="N16" s="64"/>
      <c r="O16" s="64">
        <v>1</v>
      </c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1"/>
      <c r="AB16" s="76"/>
      <c r="AC16" s="76"/>
      <c r="AD16" s="76"/>
      <c r="AE16" s="76"/>
      <c r="AF16" s="76"/>
      <c r="AG16" s="77"/>
      <c r="AH16" s="11"/>
      <c r="AI16" s="78"/>
      <c r="AJ16" s="78"/>
      <c r="AK16" s="79"/>
      <c r="AL16" s="78"/>
      <c r="AM16" s="78"/>
      <c r="AN16" s="79"/>
      <c r="AO16" s="11"/>
      <c r="AP16" s="80"/>
      <c r="AQ16" s="80"/>
      <c r="AR16" s="80"/>
      <c r="AS16" s="80"/>
      <c r="AT16" s="80"/>
      <c r="AU16" s="81"/>
      <c r="AV16" s="11"/>
      <c r="AW16" s="82"/>
      <c r="AX16" s="82"/>
      <c r="AY16" s="82"/>
      <c r="AZ16" s="82"/>
      <c r="BA16" s="82"/>
      <c r="BB16" s="83"/>
      <c r="BC16" s="11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11">
        <v>4</v>
      </c>
      <c r="BQ16" s="85" t="s">
        <v>106</v>
      </c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</row>
    <row r="17" spans="1:205" s="17" customFormat="1" x14ac:dyDescent="0.2">
      <c r="A17" s="86">
        <v>45211</v>
      </c>
      <c r="B17" s="89">
        <v>900</v>
      </c>
      <c r="C17" s="89"/>
      <c r="D17" s="88">
        <v>12.1</v>
      </c>
      <c r="E17" s="88">
        <v>11.5</v>
      </c>
      <c r="F17" s="88">
        <v>7.77</v>
      </c>
      <c r="G17" s="140">
        <v>92.5</v>
      </c>
      <c r="H17" s="89">
        <v>14.8</v>
      </c>
      <c r="I17" s="87">
        <v>0</v>
      </c>
      <c r="J17" s="168" t="s">
        <v>107</v>
      </c>
      <c r="K17" s="163"/>
      <c r="L17" s="175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1"/>
      <c r="AB17" s="151"/>
      <c r="AC17" s="151"/>
      <c r="AD17" s="151"/>
      <c r="AE17" s="76"/>
      <c r="AF17" s="151"/>
      <c r="AG17" s="77"/>
      <c r="AH17" s="11"/>
      <c r="AI17" s="78"/>
      <c r="AJ17" s="78"/>
      <c r="AK17" s="79"/>
      <c r="AL17" s="78"/>
      <c r="AM17" s="78"/>
      <c r="AN17" s="79"/>
      <c r="AO17" s="11"/>
      <c r="AP17" s="80"/>
      <c r="AQ17" s="80"/>
      <c r="AR17" s="80"/>
      <c r="AS17" s="80"/>
      <c r="AT17" s="80"/>
      <c r="AU17" s="81"/>
      <c r="AV17" s="11"/>
      <c r="AW17" s="82"/>
      <c r="AX17" s="82"/>
      <c r="AY17" s="82"/>
      <c r="AZ17" s="82"/>
      <c r="BA17" s="82"/>
      <c r="BB17" s="83"/>
      <c r="BC17" s="11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11"/>
      <c r="BQ17" s="85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</row>
    <row r="18" spans="1:205" s="17" customFormat="1" x14ac:dyDescent="0.2">
      <c r="A18" s="86">
        <v>45211</v>
      </c>
      <c r="B18" s="89"/>
      <c r="C18" s="89">
        <v>1700</v>
      </c>
      <c r="D18" s="88" t="s">
        <v>105</v>
      </c>
      <c r="E18" s="88" t="s">
        <v>105</v>
      </c>
      <c r="F18" s="88" t="s">
        <v>105</v>
      </c>
      <c r="G18" s="140" t="s">
        <v>105</v>
      </c>
      <c r="H18" s="89" t="s">
        <v>105</v>
      </c>
      <c r="I18" s="87" t="s">
        <v>105</v>
      </c>
      <c r="J18" s="168" t="s">
        <v>105</v>
      </c>
      <c r="K18" s="163"/>
      <c r="L18" s="175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1"/>
      <c r="AB18" s="151"/>
      <c r="AC18" s="151"/>
      <c r="AD18" s="151"/>
      <c r="AE18" s="76"/>
      <c r="AF18" s="151"/>
      <c r="AG18" s="77"/>
      <c r="AH18" s="11"/>
      <c r="AI18" s="78"/>
      <c r="AJ18" s="78"/>
      <c r="AK18" s="79"/>
      <c r="AL18" s="78"/>
      <c r="AM18" s="78"/>
      <c r="AN18" s="79"/>
      <c r="AO18" s="11"/>
      <c r="AP18" s="80"/>
      <c r="AQ18" s="80"/>
      <c r="AR18" s="80"/>
      <c r="AS18" s="80"/>
      <c r="AT18" s="80"/>
      <c r="AU18" s="81"/>
      <c r="AV18" s="11"/>
      <c r="AW18" s="82"/>
      <c r="AX18" s="82"/>
      <c r="AY18" s="82"/>
      <c r="AZ18" s="82"/>
      <c r="BA18" s="82"/>
      <c r="BB18" s="83"/>
      <c r="BC18" s="11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11">
        <v>1</v>
      </c>
      <c r="BQ18" s="85" t="s">
        <v>108</v>
      </c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</row>
    <row r="19" spans="1:205" s="17" customFormat="1" x14ac:dyDescent="0.2">
      <c r="A19" s="86">
        <v>45212</v>
      </c>
      <c r="B19" s="89">
        <v>900</v>
      </c>
      <c r="C19" s="89"/>
      <c r="D19" s="88">
        <v>14.8</v>
      </c>
      <c r="E19" s="88">
        <v>11.2</v>
      </c>
      <c r="F19" s="88">
        <v>7.79</v>
      </c>
      <c r="G19" s="140">
        <v>92.5</v>
      </c>
      <c r="H19" s="89">
        <v>16.899999999999999</v>
      </c>
      <c r="I19" s="87">
        <v>-0.02</v>
      </c>
      <c r="J19" s="168" t="s">
        <v>109</v>
      </c>
      <c r="K19" s="163"/>
      <c r="L19" s="175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1"/>
      <c r="AB19" s="76"/>
      <c r="AC19" s="76"/>
      <c r="AD19" s="76"/>
      <c r="AE19" s="76"/>
      <c r="AF19" s="76"/>
      <c r="AG19" s="77"/>
      <c r="AH19" s="11"/>
      <c r="AI19" s="78"/>
      <c r="AJ19" s="78"/>
      <c r="AK19" s="79"/>
      <c r="AL19" s="78"/>
      <c r="AM19" s="78"/>
      <c r="AN19" s="79"/>
      <c r="AO19" s="11"/>
      <c r="AP19" s="80"/>
      <c r="AQ19" s="80"/>
      <c r="AR19" s="80"/>
      <c r="AS19" s="80"/>
      <c r="AT19" s="80"/>
      <c r="AU19" s="81"/>
      <c r="AV19" s="11"/>
      <c r="AW19" s="82"/>
      <c r="AX19" s="82"/>
      <c r="AY19" s="82"/>
      <c r="AZ19" s="82"/>
      <c r="BA19" s="82"/>
      <c r="BB19" s="83"/>
      <c r="BC19" s="11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11"/>
      <c r="BQ19" s="85" t="s">
        <v>110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</row>
    <row r="20" spans="1:205" s="17" customFormat="1" x14ac:dyDescent="0.2">
      <c r="A20" s="86">
        <v>45212</v>
      </c>
      <c r="B20" s="89"/>
      <c r="C20" s="89">
        <v>1700</v>
      </c>
      <c r="D20" s="88" t="s">
        <v>105</v>
      </c>
      <c r="E20" s="88" t="s">
        <v>105</v>
      </c>
      <c r="F20" s="88" t="s">
        <v>105</v>
      </c>
      <c r="G20" s="140" t="s">
        <v>105</v>
      </c>
      <c r="H20" s="89" t="s">
        <v>105</v>
      </c>
      <c r="I20" s="87" t="s">
        <v>105</v>
      </c>
      <c r="J20" s="168" t="s">
        <v>105</v>
      </c>
      <c r="K20" s="163"/>
      <c r="L20" s="175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1"/>
      <c r="AB20" s="76"/>
      <c r="AC20" s="76"/>
      <c r="AD20" s="76"/>
      <c r="AE20" s="76"/>
      <c r="AF20" s="76"/>
      <c r="AG20" s="77"/>
      <c r="AH20" s="11"/>
      <c r="AI20" s="78"/>
      <c r="AJ20" s="78"/>
      <c r="AK20" s="79"/>
      <c r="AL20" s="78"/>
      <c r="AM20" s="78"/>
      <c r="AN20" s="79"/>
      <c r="AO20" s="11"/>
      <c r="AP20" s="80"/>
      <c r="AQ20" s="80"/>
      <c r="AR20" s="80"/>
      <c r="AS20" s="80"/>
      <c r="AT20" s="80"/>
      <c r="AU20" s="81"/>
      <c r="AV20" s="11"/>
      <c r="AW20" s="82"/>
      <c r="AX20" s="82"/>
      <c r="AY20" s="82"/>
      <c r="AZ20" s="82"/>
      <c r="BA20" s="82"/>
      <c r="BB20" s="83"/>
      <c r="BC20" s="11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11"/>
      <c r="BQ20" s="85" t="s">
        <v>110</v>
      </c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</row>
    <row r="21" spans="1:205" s="17" customFormat="1" x14ac:dyDescent="0.2">
      <c r="A21" s="86">
        <v>45213</v>
      </c>
      <c r="B21" s="89">
        <v>745</v>
      </c>
      <c r="C21" s="89"/>
      <c r="D21" s="88">
        <v>12.9</v>
      </c>
      <c r="E21" s="88">
        <v>12</v>
      </c>
      <c r="F21" s="88">
        <v>8.09</v>
      </c>
      <c r="G21" s="88">
        <v>87.2</v>
      </c>
      <c r="H21" s="89">
        <v>179</v>
      </c>
      <c r="I21" s="87">
        <v>0.08</v>
      </c>
      <c r="J21" s="168" t="s">
        <v>111</v>
      </c>
      <c r="K21" s="163"/>
      <c r="L21" s="175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1"/>
      <c r="AB21" s="76"/>
      <c r="AC21" s="76"/>
      <c r="AD21" s="76"/>
      <c r="AE21" s="76"/>
      <c r="AF21" s="76"/>
      <c r="AG21" s="77"/>
      <c r="AH21" s="11"/>
      <c r="AI21" s="78"/>
      <c r="AJ21" s="78"/>
      <c r="AK21" s="79"/>
      <c r="AL21" s="78"/>
      <c r="AM21" s="78"/>
      <c r="AN21" s="79"/>
      <c r="AO21" s="11"/>
      <c r="AP21" s="80"/>
      <c r="AQ21" s="80"/>
      <c r="AR21" s="80"/>
      <c r="AS21" s="80"/>
      <c r="AT21" s="80"/>
      <c r="AU21" s="81"/>
      <c r="AV21" s="11"/>
      <c r="AW21" s="82"/>
      <c r="AX21" s="82"/>
      <c r="AY21" s="82"/>
      <c r="AZ21" s="82"/>
      <c r="BA21" s="82"/>
      <c r="BB21" s="83"/>
      <c r="BC21" s="11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11"/>
      <c r="BQ21" s="85" t="s">
        <v>112</v>
      </c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</row>
    <row r="22" spans="1:205" s="17" customFormat="1" x14ac:dyDescent="0.2">
      <c r="A22" s="86">
        <v>45214</v>
      </c>
      <c r="B22" s="89">
        <v>900</v>
      </c>
      <c r="C22" s="89"/>
      <c r="D22" s="88">
        <v>11</v>
      </c>
      <c r="E22" s="88">
        <v>13.5</v>
      </c>
      <c r="F22" s="88">
        <v>7.84</v>
      </c>
      <c r="G22" s="88">
        <v>82.8</v>
      </c>
      <c r="H22" s="89">
        <v>155</v>
      </c>
      <c r="I22" s="87">
        <v>0</v>
      </c>
      <c r="J22" s="168" t="s">
        <v>105</v>
      </c>
      <c r="K22" s="163"/>
      <c r="L22" s="175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1"/>
      <c r="AB22" s="76"/>
      <c r="AC22" s="76"/>
      <c r="AD22" s="76"/>
      <c r="AE22" s="76"/>
      <c r="AF22" s="76"/>
      <c r="AG22" s="77"/>
      <c r="AH22" s="11"/>
      <c r="AI22" s="78"/>
      <c r="AJ22" s="78"/>
      <c r="AK22" s="79"/>
      <c r="AL22" s="78"/>
      <c r="AM22" s="78"/>
      <c r="AN22" s="79"/>
      <c r="AO22" s="11"/>
      <c r="AP22" s="80"/>
      <c r="AQ22" s="80"/>
      <c r="AR22" s="80"/>
      <c r="AS22" s="80"/>
      <c r="AT22" s="80"/>
      <c r="AU22" s="81"/>
      <c r="AV22" s="11"/>
      <c r="AW22" s="82"/>
      <c r="AX22" s="82"/>
      <c r="AY22" s="82"/>
      <c r="AZ22" s="82"/>
      <c r="BA22" s="82"/>
      <c r="BB22" s="83"/>
      <c r="BC22" s="11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11">
        <v>5</v>
      </c>
      <c r="BQ22" s="85" t="s">
        <v>113</v>
      </c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</row>
    <row r="23" spans="1:205" s="17" customFormat="1" x14ac:dyDescent="0.2">
      <c r="A23" s="86">
        <v>45215</v>
      </c>
      <c r="B23" s="89">
        <v>845</v>
      </c>
      <c r="C23" s="89"/>
      <c r="D23" s="88">
        <v>16</v>
      </c>
      <c r="E23" s="88">
        <v>13</v>
      </c>
      <c r="F23" s="88">
        <v>7.69</v>
      </c>
      <c r="G23" s="88">
        <v>92.8</v>
      </c>
      <c r="H23" s="89">
        <v>86.3</v>
      </c>
      <c r="I23" s="87">
        <v>0.26</v>
      </c>
      <c r="J23" s="168" t="s">
        <v>101</v>
      </c>
      <c r="K23" s="163"/>
      <c r="L23" s="175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1"/>
      <c r="AB23" s="76"/>
      <c r="AC23" s="76"/>
      <c r="AD23" s="76"/>
      <c r="AE23" s="76"/>
      <c r="AF23" s="76"/>
      <c r="AG23" s="77"/>
      <c r="AH23" s="11"/>
      <c r="AI23" s="78"/>
      <c r="AJ23" s="78"/>
      <c r="AK23" s="79"/>
      <c r="AL23" s="78"/>
      <c r="AM23" s="78"/>
      <c r="AN23" s="79"/>
      <c r="AO23" s="11"/>
      <c r="AP23" s="80"/>
      <c r="AQ23" s="80"/>
      <c r="AR23" s="80"/>
      <c r="AS23" s="80"/>
      <c r="AT23" s="80"/>
      <c r="AU23" s="81"/>
      <c r="AV23" s="11"/>
      <c r="AW23" s="82"/>
      <c r="AX23" s="82"/>
      <c r="AY23" s="82"/>
      <c r="AZ23" s="82"/>
      <c r="BA23" s="82"/>
      <c r="BB23" s="83"/>
      <c r="BC23" s="11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11"/>
      <c r="BQ23" s="85" t="s">
        <v>114</v>
      </c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</row>
    <row r="24" spans="1:205" s="17" customFormat="1" x14ac:dyDescent="0.2">
      <c r="A24" s="86">
        <v>45215</v>
      </c>
      <c r="B24" s="89"/>
      <c r="C24" s="89">
        <v>1652</v>
      </c>
      <c r="D24" s="88" t="s">
        <v>105</v>
      </c>
      <c r="E24" s="88" t="s">
        <v>105</v>
      </c>
      <c r="F24" s="88" t="s">
        <v>105</v>
      </c>
      <c r="G24" s="88" t="s">
        <v>105</v>
      </c>
      <c r="H24" s="89" t="s">
        <v>105</v>
      </c>
      <c r="I24" s="87" t="s">
        <v>105</v>
      </c>
      <c r="J24" s="168" t="s">
        <v>107</v>
      </c>
      <c r="K24" s="163">
        <v>1</v>
      </c>
      <c r="L24" s="175">
        <v>7</v>
      </c>
      <c r="M24" s="64">
        <v>3</v>
      </c>
      <c r="N24" s="64">
        <v>1</v>
      </c>
      <c r="O24" s="64">
        <v>2</v>
      </c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1"/>
      <c r="AB24" s="76"/>
      <c r="AC24" s="76"/>
      <c r="AD24" s="76"/>
      <c r="AE24" s="76"/>
      <c r="AF24" s="76"/>
      <c r="AG24" s="77"/>
      <c r="AH24" s="11"/>
      <c r="AI24" s="78"/>
      <c r="AJ24" s="78"/>
      <c r="AK24" s="79"/>
      <c r="AL24" s="78"/>
      <c r="AM24" s="78"/>
      <c r="AN24" s="79"/>
      <c r="AO24" s="11"/>
      <c r="AP24" s="80"/>
      <c r="AQ24" s="80"/>
      <c r="AR24" s="80"/>
      <c r="AS24" s="80"/>
      <c r="AT24" s="80"/>
      <c r="AU24" s="81"/>
      <c r="AV24" s="11"/>
      <c r="AW24" s="82"/>
      <c r="AX24" s="82"/>
      <c r="AY24" s="82"/>
      <c r="AZ24" s="82"/>
      <c r="BA24" s="82"/>
      <c r="BB24" s="83"/>
      <c r="BC24" s="11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11"/>
      <c r="BQ24" s="85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</row>
    <row r="25" spans="1:205" s="17" customFormat="1" x14ac:dyDescent="0.2">
      <c r="A25" s="86">
        <v>45216</v>
      </c>
      <c r="B25" s="89">
        <v>833</v>
      </c>
      <c r="C25" s="89"/>
      <c r="D25" s="88">
        <v>9.1</v>
      </c>
      <c r="E25" s="88">
        <v>11.3</v>
      </c>
      <c r="F25" s="88">
        <v>7.69</v>
      </c>
      <c r="G25" s="88">
        <v>85.9</v>
      </c>
      <c r="H25" s="89">
        <v>141</v>
      </c>
      <c r="I25" s="87">
        <v>0.1</v>
      </c>
      <c r="J25" s="168" t="s">
        <v>115</v>
      </c>
      <c r="K25" s="163"/>
      <c r="L25" s="175"/>
      <c r="M25" s="64"/>
      <c r="N25" s="64"/>
      <c r="O25" s="64">
        <v>1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1"/>
      <c r="AB25" s="76"/>
      <c r="AC25" s="76"/>
      <c r="AD25" s="76"/>
      <c r="AE25" s="76"/>
      <c r="AF25" s="76"/>
      <c r="AG25" s="77"/>
      <c r="AH25" s="11"/>
      <c r="AI25" s="78"/>
      <c r="AJ25" s="78"/>
      <c r="AK25" s="79"/>
      <c r="AL25" s="78"/>
      <c r="AM25" s="78"/>
      <c r="AN25" s="79"/>
      <c r="AO25" s="11"/>
      <c r="AP25" s="80"/>
      <c r="AQ25" s="80"/>
      <c r="AR25" s="80"/>
      <c r="AS25" s="80"/>
      <c r="AT25" s="80"/>
      <c r="AU25" s="81"/>
      <c r="AV25" s="11"/>
      <c r="AW25" s="82"/>
      <c r="AX25" s="82"/>
      <c r="AY25" s="82"/>
      <c r="AZ25" s="82"/>
      <c r="BA25" s="82"/>
      <c r="BB25" s="83"/>
      <c r="BC25" s="11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11"/>
      <c r="BQ25" s="85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</row>
    <row r="26" spans="1:205" s="17" customFormat="1" x14ac:dyDescent="0.2">
      <c r="A26" s="86">
        <v>45216</v>
      </c>
      <c r="B26" s="89"/>
      <c r="C26" s="89">
        <v>1600</v>
      </c>
      <c r="D26" s="88" t="s">
        <v>105</v>
      </c>
      <c r="E26" s="88" t="s">
        <v>105</v>
      </c>
      <c r="F26" s="88" t="s">
        <v>105</v>
      </c>
      <c r="G26" s="88" t="s">
        <v>105</v>
      </c>
      <c r="H26" s="89" t="s">
        <v>105</v>
      </c>
      <c r="I26" s="87">
        <v>0.2</v>
      </c>
      <c r="J26" s="168" t="s">
        <v>105</v>
      </c>
      <c r="K26" s="163"/>
      <c r="L26" s="175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1"/>
      <c r="AB26" s="76"/>
      <c r="AC26" s="76"/>
      <c r="AD26" s="76"/>
      <c r="AE26" s="76"/>
      <c r="AF26" s="76"/>
      <c r="AG26" s="77"/>
      <c r="AH26" s="11"/>
      <c r="AI26" s="78"/>
      <c r="AJ26" s="78"/>
      <c r="AK26" s="79"/>
      <c r="AL26" s="78"/>
      <c r="AM26" s="78"/>
      <c r="AN26" s="79"/>
      <c r="AO26" s="11"/>
      <c r="AP26" s="80"/>
      <c r="AQ26" s="80"/>
      <c r="AR26" s="80"/>
      <c r="AS26" s="80"/>
      <c r="AT26" s="80"/>
      <c r="AU26" s="81"/>
      <c r="AV26" s="11"/>
      <c r="AW26" s="82"/>
      <c r="AX26" s="82"/>
      <c r="AY26" s="82"/>
      <c r="AZ26" s="82"/>
      <c r="BA26" s="82"/>
      <c r="BB26" s="83"/>
      <c r="BC26" s="11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11"/>
      <c r="BQ26" s="85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</row>
    <row r="27" spans="1:205" s="17" customFormat="1" x14ac:dyDescent="0.2">
      <c r="A27" s="86">
        <v>45217</v>
      </c>
      <c r="B27" s="89">
        <v>900</v>
      </c>
      <c r="C27" s="89"/>
      <c r="D27" s="88">
        <v>11.4</v>
      </c>
      <c r="E27" s="88">
        <v>12</v>
      </c>
      <c r="F27" s="88">
        <v>7.51</v>
      </c>
      <c r="G27" s="88">
        <v>10.1</v>
      </c>
      <c r="H27" s="89">
        <v>90</v>
      </c>
      <c r="I27" s="87">
        <v>0.42</v>
      </c>
      <c r="J27" s="168" t="s">
        <v>116</v>
      </c>
      <c r="K27" s="163"/>
      <c r="L27" s="175">
        <v>4</v>
      </c>
      <c r="M27" s="64">
        <v>7</v>
      </c>
      <c r="N27" s="64"/>
      <c r="O27" s="64">
        <v>3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1"/>
      <c r="AB27" s="76"/>
      <c r="AC27" s="76"/>
      <c r="AD27" s="76"/>
      <c r="AE27" s="76"/>
      <c r="AF27" s="76"/>
      <c r="AG27" s="77"/>
      <c r="AH27" s="11"/>
      <c r="AI27" s="78"/>
      <c r="AJ27" s="78"/>
      <c r="AK27" s="79"/>
      <c r="AL27" s="78"/>
      <c r="AM27" s="78"/>
      <c r="AN27" s="79"/>
      <c r="AO27" s="11"/>
      <c r="AP27" s="80"/>
      <c r="AQ27" s="80"/>
      <c r="AR27" s="80"/>
      <c r="AS27" s="80"/>
      <c r="AT27" s="80"/>
      <c r="AU27" s="81"/>
      <c r="AV27" s="11"/>
      <c r="AW27" s="82"/>
      <c r="AX27" s="82"/>
      <c r="AY27" s="82"/>
      <c r="AZ27" s="82"/>
      <c r="BA27" s="82"/>
      <c r="BB27" s="83"/>
      <c r="BC27" s="11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11"/>
      <c r="BQ27" s="85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</row>
    <row r="28" spans="1:205" s="17" customFormat="1" x14ac:dyDescent="0.2">
      <c r="A28" s="86">
        <v>45217</v>
      </c>
      <c r="B28" s="89">
        <v>1045</v>
      </c>
      <c r="C28" s="89"/>
      <c r="D28" s="88" t="s">
        <v>105</v>
      </c>
      <c r="E28" s="88" t="s">
        <v>105</v>
      </c>
      <c r="F28" s="88" t="s">
        <v>105</v>
      </c>
      <c r="G28" s="88" t="s">
        <v>105</v>
      </c>
      <c r="H28" s="89" t="s">
        <v>105</v>
      </c>
      <c r="I28" s="87" t="s">
        <v>105</v>
      </c>
      <c r="J28" s="168" t="s">
        <v>105</v>
      </c>
      <c r="K28" s="163"/>
      <c r="L28" s="175">
        <v>3</v>
      </c>
      <c r="M28" s="64">
        <v>9</v>
      </c>
      <c r="N28" s="64">
        <v>1</v>
      </c>
      <c r="O28" s="64">
        <v>2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1"/>
      <c r="AB28" s="76"/>
      <c r="AC28" s="76"/>
      <c r="AD28" s="76"/>
      <c r="AE28" s="76"/>
      <c r="AF28" s="76"/>
      <c r="AG28" s="77"/>
      <c r="AH28" s="11"/>
      <c r="AI28" s="78"/>
      <c r="AJ28" s="78"/>
      <c r="AK28" s="79"/>
      <c r="AL28" s="78"/>
      <c r="AM28" s="78"/>
      <c r="AN28" s="79"/>
      <c r="AO28" s="11"/>
      <c r="AP28" s="80"/>
      <c r="AQ28" s="80"/>
      <c r="AR28" s="80"/>
      <c r="AS28" s="80"/>
      <c r="AT28" s="80"/>
      <c r="AU28" s="81"/>
      <c r="AV28" s="11"/>
      <c r="AW28" s="82"/>
      <c r="AX28" s="82"/>
      <c r="AY28" s="82"/>
      <c r="AZ28" s="82"/>
      <c r="BA28" s="82"/>
      <c r="BB28" s="83"/>
      <c r="BC28" s="11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11"/>
      <c r="BQ28" s="85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</row>
    <row r="29" spans="1:205" s="17" customFormat="1" x14ac:dyDescent="0.2">
      <c r="A29" s="86">
        <v>45217</v>
      </c>
      <c r="B29" s="89"/>
      <c r="C29" s="89">
        <v>1600</v>
      </c>
      <c r="D29" s="88" t="s">
        <v>105</v>
      </c>
      <c r="E29" s="88" t="s">
        <v>105</v>
      </c>
      <c r="F29" s="88" t="s">
        <v>105</v>
      </c>
      <c r="G29" s="88" t="s">
        <v>105</v>
      </c>
      <c r="H29" s="89" t="s">
        <v>105</v>
      </c>
      <c r="I29" s="87" t="s">
        <v>105</v>
      </c>
      <c r="J29" s="168" t="s">
        <v>105</v>
      </c>
      <c r="K29" s="163"/>
      <c r="L29" s="175">
        <v>12</v>
      </c>
      <c r="M29" s="64">
        <v>7</v>
      </c>
      <c r="N29" s="64"/>
      <c r="O29" s="64"/>
      <c r="P29" s="64"/>
      <c r="Q29" s="64"/>
      <c r="R29" s="64"/>
      <c r="S29" s="64"/>
      <c r="T29" s="64"/>
      <c r="U29" s="64"/>
      <c r="V29" s="64">
        <v>1</v>
      </c>
      <c r="W29" s="64"/>
      <c r="X29" s="64"/>
      <c r="Y29" s="64"/>
      <c r="Z29" s="64"/>
      <c r="AA29" s="1"/>
      <c r="AB29" s="76"/>
      <c r="AC29" s="76"/>
      <c r="AD29" s="76"/>
      <c r="AE29" s="76"/>
      <c r="AF29" s="76"/>
      <c r="AG29" s="77"/>
      <c r="AH29" s="11"/>
      <c r="AI29" s="78"/>
      <c r="AJ29" s="78"/>
      <c r="AK29" s="79"/>
      <c r="AL29" s="78"/>
      <c r="AM29" s="78"/>
      <c r="AN29" s="79"/>
      <c r="AO29" s="11"/>
      <c r="AP29" s="80"/>
      <c r="AQ29" s="80"/>
      <c r="AR29" s="80"/>
      <c r="AS29" s="80"/>
      <c r="AT29" s="80"/>
      <c r="AU29" s="81"/>
      <c r="AV29" s="11"/>
      <c r="AW29" s="82"/>
      <c r="AX29" s="82"/>
      <c r="AY29" s="82"/>
      <c r="AZ29" s="82"/>
      <c r="BA29" s="82"/>
      <c r="BB29" s="83"/>
      <c r="BC29" s="11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11"/>
      <c r="BQ29" s="85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</row>
    <row r="30" spans="1:205" s="17" customFormat="1" x14ac:dyDescent="0.2">
      <c r="A30" s="86">
        <v>45218</v>
      </c>
      <c r="B30" s="89">
        <v>900</v>
      </c>
      <c r="C30" s="89"/>
      <c r="D30" s="88">
        <v>14.9</v>
      </c>
      <c r="E30" s="88">
        <v>12.5</v>
      </c>
      <c r="F30" s="88">
        <v>7.84</v>
      </c>
      <c r="G30" s="88">
        <v>92</v>
      </c>
      <c r="H30" s="89">
        <v>122</v>
      </c>
      <c r="I30" s="87">
        <v>0.26</v>
      </c>
      <c r="J30" s="168" t="s">
        <v>111</v>
      </c>
      <c r="K30" s="163"/>
      <c r="L30" s="175">
        <v>3</v>
      </c>
      <c r="M30" s="64">
        <v>9</v>
      </c>
      <c r="N30" s="64">
        <v>1</v>
      </c>
      <c r="O30" s="64">
        <v>1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1"/>
      <c r="AB30" s="76"/>
      <c r="AC30" s="76"/>
      <c r="AD30" s="76"/>
      <c r="AE30" s="76"/>
      <c r="AF30" s="76"/>
      <c r="AG30" s="77"/>
      <c r="AH30" s="11">
        <v>1</v>
      </c>
      <c r="AI30" s="78"/>
      <c r="AJ30" s="78"/>
      <c r="AK30" s="79"/>
      <c r="AL30" s="78"/>
      <c r="AM30" s="78"/>
      <c r="AN30" s="79"/>
      <c r="AO30" s="11"/>
      <c r="AP30" s="80"/>
      <c r="AQ30" s="80"/>
      <c r="AR30" s="80"/>
      <c r="AS30" s="80"/>
      <c r="AT30" s="80"/>
      <c r="AU30" s="81"/>
      <c r="AV30" s="11"/>
      <c r="AW30" s="82"/>
      <c r="AX30" s="82"/>
      <c r="AY30" s="82"/>
      <c r="AZ30" s="82"/>
      <c r="BA30" s="82"/>
      <c r="BB30" s="83"/>
      <c r="BC30" s="11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11"/>
      <c r="BQ30" s="85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</row>
    <row r="31" spans="1:205" s="17" customFormat="1" x14ac:dyDescent="0.2">
      <c r="A31" s="86">
        <v>45218</v>
      </c>
      <c r="B31" s="89"/>
      <c r="C31" s="89">
        <v>1600</v>
      </c>
      <c r="D31" s="88" t="s">
        <v>105</v>
      </c>
      <c r="E31" s="88" t="s">
        <v>105</v>
      </c>
      <c r="F31" s="88" t="s">
        <v>105</v>
      </c>
      <c r="G31" s="88" t="s">
        <v>105</v>
      </c>
      <c r="H31" s="89" t="s">
        <v>105</v>
      </c>
      <c r="I31" s="87" t="s">
        <v>105</v>
      </c>
      <c r="J31" s="168" t="s">
        <v>111</v>
      </c>
      <c r="K31" s="163"/>
      <c r="L31" s="175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1"/>
      <c r="AB31" s="76"/>
      <c r="AC31" s="76"/>
      <c r="AD31" s="76"/>
      <c r="AE31" s="76"/>
      <c r="AF31" s="76"/>
      <c r="AG31" s="77"/>
      <c r="AH31" s="11"/>
      <c r="AI31" s="78"/>
      <c r="AJ31" s="78"/>
      <c r="AK31" s="79"/>
      <c r="AL31" s="78"/>
      <c r="AM31" s="78"/>
      <c r="AN31" s="79"/>
      <c r="AO31" s="11"/>
      <c r="AP31" s="80"/>
      <c r="AQ31" s="80"/>
      <c r="AR31" s="80"/>
      <c r="AS31" s="80"/>
      <c r="AT31" s="80"/>
      <c r="AU31" s="81"/>
      <c r="AV31" s="11"/>
      <c r="AW31" s="82"/>
      <c r="AX31" s="82"/>
      <c r="AY31" s="82"/>
      <c r="AZ31" s="82"/>
      <c r="BA31" s="82"/>
      <c r="BB31" s="83"/>
      <c r="BC31" s="11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11"/>
      <c r="BQ31" s="85" t="s">
        <v>117</v>
      </c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</row>
    <row r="32" spans="1:205" s="17" customFormat="1" x14ac:dyDescent="0.2">
      <c r="A32" s="86">
        <v>45219</v>
      </c>
      <c r="B32" s="89"/>
      <c r="C32" s="89">
        <v>1600</v>
      </c>
      <c r="D32" s="88">
        <v>14.7</v>
      </c>
      <c r="E32" s="88" t="s">
        <v>105</v>
      </c>
      <c r="F32" s="88">
        <v>7.71</v>
      </c>
      <c r="G32" s="88">
        <v>96.6</v>
      </c>
      <c r="H32" s="89">
        <v>15.6</v>
      </c>
      <c r="I32" s="87" t="s">
        <v>105</v>
      </c>
      <c r="J32" s="168" t="s">
        <v>118</v>
      </c>
      <c r="K32" s="163"/>
      <c r="L32" s="175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1"/>
      <c r="AB32" s="76"/>
      <c r="AC32" s="76"/>
      <c r="AD32" s="76"/>
      <c r="AE32" s="76"/>
      <c r="AF32" s="76"/>
      <c r="AG32" s="77"/>
      <c r="AH32" s="11">
        <v>1</v>
      </c>
      <c r="AI32" s="78"/>
      <c r="AJ32" s="78"/>
      <c r="AK32" s="79"/>
      <c r="AL32" s="78"/>
      <c r="AM32" s="78"/>
      <c r="AN32" s="79"/>
      <c r="AO32" s="11"/>
      <c r="AP32" s="80"/>
      <c r="AQ32" s="80"/>
      <c r="AR32" s="80"/>
      <c r="AS32" s="80"/>
      <c r="AT32" s="80"/>
      <c r="AU32" s="81"/>
      <c r="AV32" s="11"/>
      <c r="AW32" s="82"/>
      <c r="AX32" s="82"/>
      <c r="AY32" s="82"/>
      <c r="AZ32" s="82"/>
      <c r="BA32" s="82"/>
      <c r="BB32" s="83"/>
      <c r="BC32" s="11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11"/>
      <c r="BQ32" s="85" t="s">
        <v>119</v>
      </c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</row>
    <row r="33" spans="1:205" s="17" customFormat="1" x14ac:dyDescent="0.2">
      <c r="A33" s="86">
        <v>45220</v>
      </c>
      <c r="B33" s="89">
        <v>900</v>
      </c>
      <c r="C33" s="89"/>
      <c r="D33" s="88">
        <v>10.199999999999999</v>
      </c>
      <c r="E33" s="88">
        <v>11.8</v>
      </c>
      <c r="F33" s="88">
        <v>7.75</v>
      </c>
      <c r="G33" s="88">
        <v>93.4</v>
      </c>
      <c r="H33" s="88">
        <v>16.2</v>
      </c>
      <c r="I33" s="88">
        <v>0.12</v>
      </c>
      <c r="J33" s="169" t="s">
        <v>120</v>
      </c>
      <c r="K33" s="163"/>
      <c r="L33" s="175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1"/>
      <c r="AB33" s="76"/>
      <c r="AC33" s="76"/>
      <c r="AD33" s="76"/>
      <c r="AE33" s="76"/>
      <c r="AF33" s="76"/>
      <c r="AG33" s="77"/>
      <c r="AH33" s="11"/>
      <c r="AI33" s="78"/>
      <c r="AJ33" s="78"/>
      <c r="AK33" s="79"/>
      <c r="AL33" s="78"/>
      <c r="AM33" s="78"/>
      <c r="AN33" s="79"/>
      <c r="AO33" s="11"/>
      <c r="AP33" s="80"/>
      <c r="AQ33" s="80"/>
      <c r="AR33" s="80"/>
      <c r="AS33" s="80"/>
      <c r="AT33" s="80"/>
      <c r="AU33" s="81"/>
      <c r="AV33" s="11"/>
      <c r="AW33" s="82"/>
      <c r="AX33" s="82"/>
      <c r="AY33" s="82"/>
      <c r="AZ33" s="82"/>
      <c r="BA33" s="82"/>
      <c r="BB33" s="83"/>
      <c r="BC33" s="11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11"/>
      <c r="BQ33" s="85" t="s">
        <v>121</v>
      </c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</row>
    <row r="34" spans="1:205" s="17" customFormat="1" x14ac:dyDescent="0.2">
      <c r="A34" s="86">
        <v>45220</v>
      </c>
      <c r="B34" s="89"/>
      <c r="C34" s="89">
        <v>1600</v>
      </c>
      <c r="D34" s="88" t="s">
        <v>105</v>
      </c>
      <c r="E34" s="88" t="s">
        <v>105</v>
      </c>
      <c r="F34" s="88" t="s">
        <v>105</v>
      </c>
      <c r="G34" s="88" t="s">
        <v>105</v>
      </c>
      <c r="H34" s="88" t="s">
        <v>105</v>
      </c>
      <c r="I34" s="88" t="s">
        <v>105</v>
      </c>
      <c r="J34" s="169" t="s">
        <v>105</v>
      </c>
      <c r="K34" s="163"/>
      <c r="L34" s="175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1"/>
      <c r="AB34" s="76"/>
      <c r="AC34" s="76"/>
      <c r="AD34" s="76"/>
      <c r="AE34" s="76"/>
      <c r="AF34" s="76"/>
      <c r="AG34" s="77"/>
      <c r="AH34" s="11"/>
      <c r="AI34" s="78"/>
      <c r="AJ34" s="78"/>
      <c r="AK34" s="79"/>
      <c r="AL34" s="78"/>
      <c r="AM34" s="78"/>
      <c r="AN34" s="79"/>
      <c r="AO34" s="11"/>
      <c r="AP34" s="80"/>
      <c r="AQ34" s="80"/>
      <c r="AR34" s="80"/>
      <c r="AS34" s="80"/>
      <c r="AT34" s="80"/>
      <c r="AU34" s="81"/>
      <c r="AV34" s="11"/>
      <c r="AW34" s="82"/>
      <c r="AX34" s="82"/>
      <c r="AY34" s="82"/>
      <c r="AZ34" s="82"/>
      <c r="BA34" s="82"/>
      <c r="BB34" s="83"/>
      <c r="BC34" s="11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11"/>
      <c r="BQ34" s="85" t="s">
        <v>117</v>
      </c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</row>
    <row r="35" spans="1:205" s="17" customFormat="1" x14ac:dyDescent="0.2">
      <c r="A35" s="86">
        <v>45221</v>
      </c>
      <c r="B35" s="89">
        <v>845</v>
      </c>
      <c r="C35" s="89"/>
      <c r="D35" s="88">
        <v>8</v>
      </c>
      <c r="E35" s="88">
        <v>10.4</v>
      </c>
      <c r="F35" s="88">
        <v>7.86</v>
      </c>
      <c r="G35" s="88">
        <v>93.6</v>
      </c>
      <c r="H35" s="89">
        <v>170</v>
      </c>
      <c r="I35" s="87">
        <v>0.1</v>
      </c>
      <c r="J35" s="168" t="s">
        <v>122</v>
      </c>
      <c r="K35" s="163"/>
      <c r="L35" s="175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1"/>
      <c r="AB35" s="76"/>
      <c r="AC35" s="76"/>
      <c r="AD35" s="76"/>
      <c r="AE35" s="76"/>
      <c r="AF35" s="76"/>
      <c r="AG35" s="77"/>
      <c r="AH35" s="11"/>
      <c r="AI35" s="78"/>
      <c r="AJ35" s="78"/>
      <c r="AK35" s="79"/>
      <c r="AL35" s="78"/>
      <c r="AM35" s="78"/>
      <c r="AN35" s="79"/>
      <c r="AO35" s="11"/>
      <c r="AP35" s="80"/>
      <c r="AQ35" s="80"/>
      <c r="AR35" s="80"/>
      <c r="AS35" s="80"/>
      <c r="AT35" s="80"/>
      <c r="AU35" s="81"/>
      <c r="AV35" s="11"/>
      <c r="AW35" s="82"/>
      <c r="AX35" s="82"/>
      <c r="AY35" s="82"/>
      <c r="AZ35" s="82"/>
      <c r="BA35" s="82"/>
      <c r="BB35" s="83"/>
      <c r="BC35" s="11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11"/>
      <c r="BQ35" s="85" t="s">
        <v>123</v>
      </c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</row>
    <row r="36" spans="1:205" s="17" customFormat="1" x14ac:dyDescent="0.2">
      <c r="A36" s="86">
        <v>45222</v>
      </c>
      <c r="B36" s="89">
        <v>900</v>
      </c>
      <c r="C36" s="89"/>
      <c r="D36" s="88">
        <v>7.6</v>
      </c>
      <c r="E36" s="88">
        <v>9.1</v>
      </c>
      <c r="F36" s="88">
        <v>7.73</v>
      </c>
      <c r="G36" s="88">
        <v>90.5</v>
      </c>
      <c r="H36" s="89">
        <v>178</v>
      </c>
      <c r="I36" s="87">
        <v>0.1</v>
      </c>
      <c r="J36" s="168" t="s">
        <v>122</v>
      </c>
      <c r="K36" s="163"/>
      <c r="L36" s="175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1"/>
      <c r="AB36" s="76"/>
      <c r="AC36" s="76"/>
      <c r="AD36" s="76"/>
      <c r="AE36" s="76"/>
      <c r="AF36" s="76"/>
      <c r="AG36" s="77"/>
      <c r="AH36" s="11"/>
      <c r="AI36" s="78"/>
      <c r="AJ36" s="78"/>
      <c r="AK36" s="79"/>
      <c r="AL36" s="78"/>
      <c r="AM36" s="78"/>
      <c r="AN36" s="79"/>
      <c r="AO36" s="11"/>
      <c r="AP36" s="80"/>
      <c r="AQ36" s="80"/>
      <c r="AR36" s="80"/>
      <c r="AS36" s="80"/>
      <c r="AT36" s="80"/>
      <c r="AU36" s="81"/>
      <c r="AV36" s="11"/>
      <c r="AW36" s="82"/>
      <c r="AX36" s="82"/>
      <c r="AY36" s="82"/>
      <c r="AZ36" s="82"/>
      <c r="BA36" s="82"/>
      <c r="BB36" s="83"/>
      <c r="BC36" s="11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11">
        <v>4</v>
      </c>
      <c r="BQ36" s="85" t="s">
        <v>124</v>
      </c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</row>
    <row r="37" spans="1:205" s="17" customFormat="1" x14ac:dyDescent="0.2">
      <c r="A37" s="86">
        <v>45223</v>
      </c>
      <c r="B37" s="89">
        <v>900</v>
      </c>
      <c r="C37" s="89"/>
      <c r="D37" s="88">
        <v>9.5</v>
      </c>
      <c r="E37" s="88">
        <v>8.9</v>
      </c>
      <c r="F37" s="88">
        <v>7.68</v>
      </c>
      <c r="G37" s="88">
        <v>93.3</v>
      </c>
      <c r="H37" s="89">
        <v>161</v>
      </c>
      <c r="I37" s="87" t="s">
        <v>105</v>
      </c>
      <c r="J37" s="168" t="s">
        <v>101</v>
      </c>
      <c r="K37" s="163"/>
      <c r="L37" s="175">
        <v>1</v>
      </c>
      <c r="M37" s="64">
        <v>3</v>
      </c>
      <c r="N37" s="64"/>
      <c r="O37" s="64"/>
      <c r="P37" s="64"/>
      <c r="Q37" s="64"/>
      <c r="R37" s="64"/>
      <c r="S37" s="64"/>
      <c r="T37" s="64"/>
      <c r="U37" s="64">
        <v>2</v>
      </c>
      <c r="V37" s="64"/>
      <c r="W37" s="64"/>
      <c r="X37" s="64"/>
      <c r="Y37" s="64"/>
      <c r="Z37" s="64"/>
      <c r="AA37" s="1"/>
      <c r="AB37" s="151"/>
      <c r="AC37" s="151"/>
      <c r="AD37" s="76"/>
      <c r="AE37" s="76"/>
      <c r="AF37" s="76"/>
      <c r="AG37" s="152"/>
      <c r="AH37" s="11"/>
      <c r="AI37" s="78"/>
      <c r="AJ37" s="78"/>
      <c r="AK37" s="79"/>
      <c r="AL37" s="78"/>
      <c r="AM37" s="78"/>
      <c r="AN37" s="79"/>
      <c r="AO37" s="11"/>
      <c r="AP37" s="153"/>
      <c r="AQ37" s="153"/>
      <c r="AR37" s="80"/>
      <c r="AS37" s="80"/>
      <c r="AT37" s="80"/>
      <c r="AU37" s="154"/>
      <c r="AV37" s="11"/>
      <c r="AW37" s="82"/>
      <c r="AX37" s="82"/>
      <c r="AY37" s="82"/>
      <c r="AZ37" s="82"/>
      <c r="BA37" s="82"/>
      <c r="BB37" s="83"/>
      <c r="BC37" s="11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11"/>
      <c r="BQ37" s="85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</row>
    <row r="38" spans="1:205" s="17" customFormat="1" x14ac:dyDescent="0.2">
      <c r="A38" s="86">
        <v>45224</v>
      </c>
      <c r="B38" s="89">
        <v>800</v>
      </c>
      <c r="C38" s="89"/>
      <c r="D38" s="88">
        <v>3</v>
      </c>
      <c r="E38" s="88">
        <v>8.4</v>
      </c>
      <c r="F38" s="88">
        <v>7.89</v>
      </c>
      <c r="G38" s="88">
        <v>11.4</v>
      </c>
      <c r="H38" s="89">
        <v>13.7</v>
      </c>
      <c r="I38" s="87">
        <v>0.15</v>
      </c>
      <c r="J38" s="168" t="s">
        <v>97</v>
      </c>
      <c r="K38" s="163"/>
      <c r="L38" s="175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1"/>
      <c r="AB38" s="76"/>
      <c r="AC38" s="76"/>
      <c r="AD38" s="76"/>
      <c r="AE38" s="76"/>
      <c r="AF38" s="76"/>
      <c r="AG38" s="77"/>
      <c r="AH38" s="11"/>
      <c r="AI38" s="78"/>
      <c r="AJ38" s="78"/>
      <c r="AK38" s="79"/>
      <c r="AL38" s="78"/>
      <c r="AM38" s="78"/>
      <c r="AN38" s="79"/>
      <c r="AO38" s="11"/>
      <c r="AP38" s="80"/>
      <c r="AQ38" s="80"/>
      <c r="AR38" s="80"/>
      <c r="AS38" s="80"/>
      <c r="AT38" s="80"/>
      <c r="AU38" s="81"/>
      <c r="AV38" s="11"/>
      <c r="AW38" s="82"/>
      <c r="AX38" s="82"/>
      <c r="AY38" s="82"/>
      <c r="AZ38" s="82"/>
      <c r="BA38" s="82"/>
      <c r="BB38" s="83"/>
      <c r="BC38" s="11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11"/>
      <c r="BQ38" s="85" t="s">
        <v>125</v>
      </c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</row>
    <row r="39" spans="1:205" s="17" customFormat="1" x14ac:dyDescent="0.2">
      <c r="A39" s="86">
        <v>45224</v>
      </c>
      <c r="B39" s="89"/>
      <c r="C39" s="89">
        <v>330</v>
      </c>
      <c r="D39" s="88" t="s">
        <v>105</v>
      </c>
      <c r="E39" s="88" t="s">
        <v>105</v>
      </c>
      <c r="F39" s="88" t="s">
        <v>105</v>
      </c>
      <c r="G39" s="88" t="s">
        <v>105</v>
      </c>
      <c r="H39" s="89" t="s">
        <v>105</v>
      </c>
      <c r="I39" s="87" t="s">
        <v>105</v>
      </c>
      <c r="J39" s="168" t="s">
        <v>105</v>
      </c>
      <c r="K39" s="163"/>
      <c r="L39" s="175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1"/>
      <c r="AB39" s="76"/>
      <c r="AC39" s="76"/>
      <c r="AD39" s="76"/>
      <c r="AE39" s="76"/>
      <c r="AF39" s="76"/>
      <c r="AG39" s="77"/>
      <c r="AH39" s="11"/>
      <c r="AI39" s="78"/>
      <c r="AJ39" s="78"/>
      <c r="AK39" s="79"/>
      <c r="AL39" s="78"/>
      <c r="AM39" s="78"/>
      <c r="AN39" s="79"/>
      <c r="AO39" s="11"/>
      <c r="AP39" s="80"/>
      <c r="AQ39" s="80"/>
      <c r="AR39" s="80"/>
      <c r="AS39" s="80"/>
      <c r="AT39" s="80"/>
      <c r="AU39" s="81"/>
      <c r="AV39" s="11"/>
      <c r="AW39" s="82"/>
      <c r="AX39" s="82"/>
      <c r="AY39" s="82"/>
      <c r="AZ39" s="82"/>
      <c r="BA39" s="82"/>
      <c r="BB39" s="83"/>
      <c r="BC39" s="11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11"/>
      <c r="BQ39" s="85" t="s">
        <v>126</v>
      </c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</row>
    <row r="40" spans="1:205" s="17" customFormat="1" x14ac:dyDescent="0.2">
      <c r="A40" s="86">
        <v>45225</v>
      </c>
      <c r="B40" s="89">
        <v>845</v>
      </c>
      <c r="C40" s="89"/>
      <c r="D40" s="88">
        <v>0</v>
      </c>
      <c r="E40" s="88">
        <v>8.1</v>
      </c>
      <c r="F40" s="88">
        <v>7.85</v>
      </c>
      <c r="G40" s="88">
        <v>94.4</v>
      </c>
      <c r="H40" s="89">
        <v>15.8</v>
      </c>
      <c r="I40" s="87">
        <v>0</v>
      </c>
      <c r="J40" s="168" t="s">
        <v>97</v>
      </c>
      <c r="K40" s="163"/>
      <c r="L40" s="175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1"/>
      <c r="AB40" s="76"/>
      <c r="AC40" s="76"/>
      <c r="AD40" s="76"/>
      <c r="AE40" s="76"/>
      <c r="AF40" s="76"/>
      <c r="AG40" s="77"/>
      <c r="AH40" s="11"/>
      <c r="AI40" s="78"/>
      <c r="AJ40" s="78"/>
      <c r="AK40" s="79"/>
      <c r="AL40" s="78"/>
      <c r="AM40" s="78"/>
      <c r="AN40" s="79"/>
      <c r="AO40" s="11"/>
      <c r="AP40" s="80"/>
      <c r="AQ40" s="80"/>
      <c r="AR40" s="80"/>
      <c r="AS40" s="80"/>
      <c r="AT40" s="80"/>
      <c r="AU40" s="81"/>
      <c r="AV40" s="11"/>
      <c r="AW40" s="82"/>
      <c r="AX40" s="82"/>
      <c r="AY40" s="82"/>
      <c r="AZ40" s="82"/>
      <c r="BA40" s="82"/>
      <c r="BB40" s="83"/>
      <c r="BC40" s="11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11"/>
      <c r="BQ40" s="85" t="s">
        <v>127</v>
      </c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</row>
    <row r="41" spans="1:205" s="17" customFormat="1" x14ac:dyDescent="0.2">
      <c r="A41" s="86">
        <v>45226</v>
      </c>
      <c r="B41" s="89">
        <v>850</v>
      </c>
      <c r="C41" s="89"/>
      <c r="D41" s="88">
        <v>-1</v>
      </c>
      <c r="E41" s="88">
        <v>6.7</v>
      </c>
      <c r="F41" s="88">
        <v>8.06</v>
      </c>
      <c r="G41" s="88">
        <v>97.2</v>
      </c>
      <c r="H41" s="89">
        <v>1.7</v>
      </c>
      <c r="I41" s="87">
        <v>0.2</v>
      </c>
      <c r="J41" s="168" t="s">
        <v>128</v>
      </c>
      <c r="K41" s="163"/>
      <c r="L41" s="175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1"/>
      <c r="AB41" s="76"/>
      <c r="AC41" s="76"/>
      <c r="AD41" s="76"/>
      <c r="AE41" s="76"/>
      <c r="AF41" s="76"/>
      <c r="AG41" s="77"/>
      <c r="AH41" s="11"/>
      <c r="AI41" s="78"/>
      <c r="AJ41" s="78"/>
      <c r="AK41" s="79"/>
      <c r="AL41" s="78"/>
      <c r="AM41" s="78"/>
      <c r="AN41" s="79"/>
      <c r="AO41" s="11"/>
      <c r="AP41" s="80"/>
      <c r="AQ41" s="80"/>
      <c r="AR41" s="80"/>
      <c r="AS41" s="80"/>
      <c r="AT41" s="80"/>
      <c r="AU41" s="81"/>
      <c r="AV41" s="11"/>
      <c r="AW41" s="82"/>
      <c r="AX41" s="82"/>
      <c r="AY41" s="82"/>
      <c r="AZ41" s="82"/>
      <c r="BA41" s="82"/>
      <c r="BB41" s="83"/>
      <c r="BC41" s="11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11"/>
      <c r="BQ41" s="85" t="s">
        <v>110</v>
      </c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</row>
    <row r="42" spans="1:205" s="17" customFormat="1" x14ac:dyDescent="0.2">
      <c r="A42" s="86">
        <v>45226</v>
      </c>
      <c r="B42" s="89"/>
      <c r="C42" s="89">
        <v>1600</v>
      </c>
      <c r="D42" s="88" t="s">
        <v>105</v>
      </c>
      <c r="E42" s="88" t="s">
        <v>105</v>
      </c>
      <c r="F42" s="88" t="s">
        <v>105</v>
      </c>
      <c r="G42" s="88" t="s">
        <v>105</v>
      </c>
      <c r="H42" s="89" t="s">
        <v>105</v>
      </c>
      <c r="I42" s="87" t="s">
        <v>105</v>
      </c>
      <c r="J42" s="168" t="s">
        <v>105</v>
      </c>
      <c r="K42" s="163"/>
      <c r="L42" s="175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1"/>
      <c r="AB42" s="76"/>
      <c r="AC42" s="76"/>
      <c r="AD42" s="76"/>
      <c r="AE42" s="76"/>
      <c r="AF42" s="76"/>
      <c r="AG42" s="77"/>
      <c r="AH42" s="11"/>
      <c r="AI42" s="78"/>
      <c r="AJ42" s="78"/>
      <c r="AK42" s="79"/>
      <c r="AL42" s="78"/>
      <c r="AM42" s="78"/>
      <c r="AN42" s="79"/>
      <c r="AO42" s="11"/>
      <c r="AP42" s="80"/>
      <c r="AQ42" s="80"/>
      <c r="AR42" s="80"/>
      <c r="AS42" s="80"/>
      <c r="AT42" s="80"/>
      <c r="AU42" s="81"/>
      <c r="AV42" s="11"/>
      <c r="AW42" s="82"/>
      <c r="AX42" s="82"/>
      <c r="AY42" s="82"/>
      <c r="AZ42" s="82"/>
      <c r="BA42" s="82"/>
      <c r="BB42" s="83"/>
      <c r="BC42" s="11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11"/>
      <c r="BQ42" s="85" t="s">
        <v>110</v>
      </c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</row>
    <row r="43" spans="1:205" s="17" customFormat="1" x14ac:dyDescent="0.2">
      <c r="A43" s="86">
        <v>45227</v>
      </c>
      <c r="B43" s="89">
        <v>800</v>
      </c>
      <c r="C43" s="89"/>
      <c r="D43" s="88">
        <v>0</v>
      </c>
      <c r="E43" s="88">
        <v>6.6</v>
      </c>
      <c r="F43" s="88">
        <v>7.86</v>
      </c>
      <c r="G43" s="88">
        <v>99.4</v>
      </c>
      <c r="H43" s="89">
        <v>17.5</v>
      </c>
      <c r="I43" s="87">
        <v>0.1</v>
      </c>
      <c r="J43" s="168" t="s">
        <v>129</v>
      </c>
      <c r="K43" s="163"/>
      <c r="L43" s="175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1"/>
      <c r="AB43" s="76"/>
      <c r="AC43" s="76"/>
      <c r="AD43" s="76"/>
      <c r="AE43" s="76"/>
      <c r="AF43" s="76"/>
      <c r="AG43" s="77"/>
      <c r="AH43" s="11"/>
      <c r="AI43" s="78"/>
      <c r="AJ43" s="78"/>
      <c r="AK43" s="79"/>
      <c r="AL43" s="78"/>
      <c r="AM43" s="78"/>
      <c r="AN43" s="79"/>
      <c r="AO43" s="11"/>
      <c r="AP43" s="80"/>
      <c r="AQ43" s="80"/>
      <c r="AR43" s="80"/>
      <c r="AS43" s="80"/>
      <c r="AT43" s="80"/>
      <c r="AU43" s="81"/>
      <c r="AV43" s="11"/>
      <c r="AW43" s="82"/>
      <c r="AX43" s="82"/>
      <c r="AY43" s="82"/>
      <c r="AZ43" s="82"/>
      <c r="BA43" s="82"/>
      <c r="BB43" s="83"/>
      <c r="BC43" s="11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11"/>
      <c r="BQ43" s="85" t="s">
        <v>130</v>
      </c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</row>
    <row r="44" spans="1:205" s="17" customFormat="1" x14ac:dyDescent="0.2">
      <c r="A44" s="86">
        <v>45227</v>
      </c>
      <c r="B44" s="89"/>
      <c r="C44" s="89">
        <v>1530</v>
      </c>
      <c r="D44" s="88" t="s">
        <v>105</v>
      </c>
      <c r="E44" s="88" t="s">
        <v>105</v>
      </c>
      <c r="F44" s="88" t="s">
        <v>105</v>
      </c>
      <c r="G44" s="88" t="s">
        <v>105</v>
      </c>
      <c r="H44" s="89" t="s">
        <v>105</v>
      </c>
      <c r="I44" s="87" t="s">
        <v>105</v>
      </c>
      <c r="J44" s="168" t="s">
        <v>105</v>
      </c>
      <c r="K44" s="163"/>
      <c r="L44" s="175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1"/>
      <c r="AB44" s="76"/>
      <c r="AC44" s="76"/>
      <c r="AD44" s="76"/>
      <c r="AE44" s="76"/>
      <c r="AF44" s="76"/>
      <c r="AG44" s="77"/>
      <c r="AH44" s="11"/>
      <c r="AI44" s="78"/>
      <c r="AJ44" s="78"/>
      <c r="AK44" s="79"/>
      <c r="AL44" s="78"/>
      <c r="AM44" s="78"/>
      <c r="AN44" s="79"/>
      <c r="AO44" s="11"/>
      <c r="AP44" s="80"/>
      <c r="AQ44" s="80"/>
      <c r="AR44" s="80"/>
      <c r="AS44" s="80"/>
      <c r="AT44" s="80"/>
      <c r="AU44" s="81"/>
      <c r="AV44" s="11"/>
      <c r="AW44" s="82"/>
      <c r="AX44" s="82"/>
      <c r="AY44" s="82"/>
      <c r="AZ44" s="82"/>
      <c r="BA44" s="82"/>
      <c r="BB44" s="83"/>
      <c r="BC44" s="11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11"/>
      <c r="BQ44" s="85" t="s">
        <v>131</v>
      </c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</row>
    <row r="45" spans="1:205" s="17" customFormat="1" ht="22.5" x14ac:dyDescent="0.2">
      <c r="A45" s="86">
        <v>45228</v>
      </c>
      <c r="B45" s="89">
        <v>900</v>
      </c>
      <c r="C45" s="89"/>
      <c r="D45" s="88">
        <v>2</v>
      </c>
      <c r="E45" s="88">
        <v>5.0999999999999996</v>
      </c>
      <c r="F45" s="88">
        <v>8.1999999999999993</v>
      </c>
      <c r="G45" s="88">
        <v>96.4</v>
      </c>
      <c r="H45" s="89">
        <v>181</v>
      </c>
      <c r="I45" s="87">
        <v>0.1</v>
      </c>
      <c r="J45" s="168" t="s">
        <v>122</v>
      </c>
      <c r="K45" s="163"/>
      <c r="L45" s="175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1"/>
      <c r="AB45" s="76"/>
      <c r="AC45" s="76"/>
      <c r="AD45" s="76"/>
      <c r="AE45" s="76"/>
      <c r="AF45" s="76"/>
      <c r="AG45" s="77"/>
      <c r="AH45" s="11"/>
      <c r="AI45" s="78"/>
      <c r="AJ45" s="78"/>
      <c r="AK45" s="79"/>
      <c r="AL45" s="78"/>
      <c r="AM45" s="78"/>
      <c r="AN45" s="79"/>
      <c r="AO45" s="11"/>
      <c r="AP45" s="80"/>
      <c r="AQ45" s="80"/>
      <c r="AR45" s="80"/>
      <c r="AS45" s="80"/>
      <c r="AT45" s="80"/>
      <c r="AU45" s="81"/>
      <c r="AV45" s="11"/>
      <c r="AW45" s="82"/>
      <c r="AX45" s="82"/>
      <c r="AY45" s="82"/>
      <c r="AZ45" s="82"/>
      <c r="BA45" s="82"/>
      <c r="BB45" s="83"/>
      <c r="BC45" s="11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11"/>
      <c r="BQ45" s="85" t="s">
        <v>132</v>
      </c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</row>
    <row r="46" spans="1:205" s="17" customFormat="1" x14ac:dyDescent="0.2">
      <c r="A46" s="86">
        <v>45229</v>
      </c>
      <c r="B46" s="89">
        <v>900</v>
      </c>
      <c r="C46" s="89"/>
      <c r="D46" s="88">
        <v>-4</v>
      </c>
      <c r="E46" s="88">
        <v>4.9000000000000004</v>
      </c>
      <c r="F46" s="88">
        <v>7.95</v>
      </c>
      <c r="G46" s="88">
        <v>97.1</v>
      </c>
      <c r="H46" s="89">
        <v>11.4</v>
      </c>
      <c r="I46" s="87">
        <v>0.1</v>
      </c>
      <c r="J46" s="168" t="s">
        <v>122</v>
      </c>
      <c r="K46" s="163"/>
      <c r="L46" s="175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1"/>
      <c r="AB46" s="76"/>
      <c r="AC46" s="76"/>
      <c r="AD46" s="76"/>
      <c r="AE46" s="76"/>
      <c r="AF46" s="76"/>
      <c r="AG46" s="77"/>
      <c r="AH46" s="11"/>
      <c r="AI46" s="78"/>
      <c r="AJ46" s="78"/>
      <c r="AK46" s="79"/>
      <c r="AL46" s="78"/>
      <c r="AM46" s="78"/>
      <c r="AN46" s="79"/>
      <c r="AO46" s="11"/>
      <c r="AP46" s="80"/>
      <c r="AQ46" s="80"/>
      <c r="AR46" s="80"/>
      <c r="AS46" s="80"/>
      <c r="AT46" s="80"/>
      <c r="AU46" s="81"/>
      <c r="AV46" s="11"/>
      <c r="AW46" s="82"/>
      <c r="AX46" s="82"/>
      <c r="AY46" s="82"/>
      <c r="AZ46" s="82"/>
      <c r="BA46" s="82"/>
      <c r="BB46" s="83"/>
      <c r="BC46" s="11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11"/>
      <c r="BQ46" s="85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</row>
    <row r="47" spans="1:205" s="17" customFormat="1" x14ac:dyDescent="0.2">
      <c r="A47" s="86">
        <v>45230</v>
      </c>
      <c r="B47" s="89">
        <v>900</v>
      </c>
      <c r="C47" s="89"/>
      <c r="D47" s="88">
        <v>0</v>
      </c>
      <c r="E47" s="88">
        <v>5.9</v>
      </c>
      <c r="F47" s="88">
        <v>7.92</v>
      </c>
      <c r="G47" s="88">
        <v>98.1</v>
      </c>
      <c r="H47" s="89">
        <v>17.899999999999999</v>
      </c>
      <c r="I47" s="87">
        <v>0.1</v>
      </c>
      <c r="J47" s="168" t="s">
        <v>122</v>
      </c>
      <c r="K47" s="163"/>
      <c r="L47" s="175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1"/>
      <c r="AB47" s="76"/>
      <c r="AC47" s="76"/>
      <c r="AD47" s="76"/>
      <c r="AE47" s="76"/>
      <c r="AF47" s="76"/>
      <c r="AG47" s="77"/>
      <c r="AH47" s="11"/>
      <c r="AI47" s="78"/>
      <c r="AJ47" s="78"/>
      <c r="AK47" s="79"/>
      <c r="AL47" s="78"/>
      <c r="AM47" s="78"/>
      <c r="AN47" s="79"/>
      <c r="AO47" s="11"/>
      <c r="AP47" s="80"/>
      <c r="AQ47" s="80"/>
      <c r="AR47" s="80"/>
      <c r="AS47" s="80"/>
      <c r="AT47" s="80"/>
      <c r="AU47" s="81"/>
      <c r="AV47" s="11"/>
      <c r="AW47" s="82"/>
      <c r="AX47" s="82"/>
      <c r="AY47" s="82"/>
      <c r="AZ47" s="82"/>
      <c r="BA47" s="82"/>
      <c r="BB47" s="83"/>
      <c r="BC47" s="11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11"/>
      <c r="BQ47" s="85" t="s">
        <v>133</v>
      </c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</row>
    <row r="48" spans="1:205" s="17" customFormat="1" x14ac:dyDescent="0.2">
      <c r="A48" s="86">
        <v>45230</v>
      </c>
      <c r="B48" s="89"/>
      <c r="C48" s="89">
        <v>1600</v>
      </c>
      <c r="D48" s="88" t="s">
        <v>105</v>
      </c>
      <c r="E48" s="88" t="s">
        <v>105</v>
      </c>
      <c r="F48" s="88" t="s">
        <v>105</v>
      </c>
      <c r="G48" s="88" t="s">
        <v>105</v>
      </c>
      <c r="H48" s="89" t="s">
        <v>105</v>
      </c>
      <c r="I48" s="87" t="s">
        <v>105</v>
      </c>
      <c r="J48" s="168" t="s">
        <v>105</v>
      </c>
      <c r="K48" s="163"/>
      <c r="L48" s="175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1"/>
      <c r="AB48" s="76"/>
      <c r="AC48" s="76"/>
      <c r="AD48" s="76"/>
      <c r="AE48" s="76"/>
      <c r="AF48" s="76"/>
      <c r="AG48" s="77"/>
      <c r="AH48" s="11"/>
      <c r="AI48" s="78"/>
      <c r="AJ48" s="78"/>
      <c r="AK48" s="79"/>
      <c r="AL48" s="78"/>
      <c r="AM48" s="78"/>
      <c r="AN48" s="79"/>
      <c r="AO48" s="11"/>
      <c r="AP48" s="80"/>
      <c r="AQ48" s="80"/>
      <c r="AR48" s="80"/>
      <c r="AS48" s="80"/>
      <c r="AT48" s="80"/>
      <c r="AU48" s="81"/>
      <c r="AV48" s="11"/>
      <c r="AW48" s="82"/>
      <c r="AX48" s="82"/>
      <c r="AY48" s="82"/>
      <c r="AZ48" s="82"/>
      <c r="BA48" s="82"/>
      <c r="BB48" s="83"/>
      <c r="BC48" s="11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11"/>
      <c r="BQ48" s="85" t="s">
        <v>134</v>
      </c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</row>
    <row r="49" spans="1:205" s="17" customFormat="1" x14ac:dyDescent="0.2">
      <c r="A49" s="86">
        <v>45231</v>
      </c>
      <c r="B49" s="89">
        <v>845</v>
      </c>
      <c r="C49" s="89"/>
      <c r="D49" s="88">
        <v>5</v>
      </c>
      <c r="E49" s="88">
        <v>8.4</v>
      </c>
      <c r="F49" s="88">
        <v>8.01</v>
      </c>
      <c r="G49" s="88">
        <v>93.6</v>
      </c>
      <c r="H49" s="89">
        <v>18.399999999999999</v>
      </c>
      <c r="I49" s="87">
        <v>0</v>
      </c>
      <c r="J49" s="168" t="s">
        <v>135</v>
      </c>
      <c r="K49" s="163"/>
      <c r="L49" s="175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1"/>
      <c r="AB49" s="76"/>
      <c r="AC49" s="76"/>
      <c r="AD49" s="76"/>
      <c r="AE49" s="76"/>
      <c r="AF49" s="76"/>
      <c r="AG49" s="77"/>
      <c r="AH49" s="11"/>
      <c r="AI49" s="78"/>
      <c r="AJ49" s="78"/>
      <c r="AK49" s="79"/>
      <c r="AL49" s="78"/>
      <c r="AM49" s="78"/>
      <c r="AN49" s="79"/>
      <c r="AO49" s="11"/>
      <c r="AP49" s="80"/>
      <c r="AQ49" s="80"/>
      <c r="AR49" s="80"/>
      <c r="AS49" s="80"/>
      <c r="AT49" s="80"/>
      <c r="AU49" s="81"/>
      <c r="AV49" s="11"/>
      <c r="AW49" s="82"/>
      <c r="AX49" s="82"/>
      <c r="AY49" s="82"/>
      <c r="AZ49" s="82"/>
      <c r="BA49" s="82"/>
      <c r="BB49" s="83"/>
      <c r="BC49" s="11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11"/>
      <c r="BQ49" s="85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</row>
    <row r="50" spans="1:205" s="17" customFormat="1" x14ac:dyDescent="0.2">
      <c r="A50" s="86">
        <v>45232</v>
      </c>
      <c r="B50" s="89">
        <v>900</v>
      </c>
      <c r="C50" s="89"/>
      <c r="D50" s="88">
        <v>8</v>
      </c>
      <c r="E50" s="88">
        <v>9.6999999999999993</v>
      </c>
      <c r="F50" s="88" t="s">
        <v>105</v>
      </c>
      <c r="G50" s="88">
        <v>10.6</v>
      </c>
      <c r="H50" s="89">
        <v>7.71</v>
      </c>
      <c r="I50" s="87">
        <v>0.35</v>
      </c>
      <c r="J50" s="168" t="s">
        <v>136</v>
      </c>
      <c r="K50" s="163"/>
      <c r="L50" s="175">
        <v>3</v>
      </c>
      <c r="M50" s="64">
        <v>2</v>
      </c>
      <c r="N50" s="64"/>
      <c r="O50" s="64">
        <v>1</v>
      </c>
      <c r="P50" s="64"/>
      <c r="Q50" s="64"/>
      <c r="R50" s="64"/>
      <c r="S50" s="64">
        <v>1</v>
      </c>
      <c r="T50" s="64"/>
      <c r="U50" s="64"/>
      <c r="V50" s="64"/>
      <c r="W50" s="64"/>
      <c r="X50" s="64">
        <v>1</v>
      </c>
      <c r="Y50" s="64"/>
      <c r="Z50" s="64"/>
      <c r="AA50" s="1"/>
      <c r="AB50" s="76"/>
      <c r="AC50" s="76"/>
      <c r="AD50" s="76"/>
      <c r="AE50" s="76"/>
      <c r="AF50" s="76"/>
      <c r="AG50" s="77"/>
      <c r="AH50" s="11"/>
      <c r="AI50" s="78"/>
      <c r="AJ50" s="78"/>
      <c r="AK50" s="79"/>
      <c r="AL50" s="78"/>
      <c r="AM50" s="78"/>
      <c r="AN50" s="79"/>
      <c r="AO50" s="11"/>
      <c r="AP50" s="80"/>
      <c r="AQ50" s="80"/>
      <c r="AR50" s="80"/>
      <c r="AS50" s="80"/>
      <c r="AT50" s="80"/>
      <c r="AU50" s="81"/>
      <c r="AV50" s="11"/>
      <c r="AW50" s="82"/>
      <c r="AX50" s="82"/>
      <c r="AY50" s="82"/>
      <c r="AZ50" s="82"/>
      <c r="BA50" s="82"/>
      <c r="BB50" s="83"/>
      <c r="BC50" s="11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11"/>
      <c r="BQ50" s="85" t="s">
        <v>137</v>
      </c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</row>
    <row r="51" spans="1:205" s="17" customFormat="1" x14ac:dyDescent="0.2">
      <c r="A51" s="86">
        <v>45232</v>
      </c>
      <c r="B51" s="89"/>
      <c r="C51" s="89">
        <v>1200</v>
      </c>
      <c r="D51" s="88"/>
      <c r="E51" s="88"/>
      <c r="F51" s="88"/>
      <c r="G51" s="88"/>
      <c r="H51" s="89"/>
      <c r="I51" s="87"/>
      <c r="J51" s="168"/>
      <c r="K51" s="163"/>
      <c r="L51" s="175">
        <v>2</v>
      </c>
      <c r="M51" s="64">
        <v>2</v>
      </c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1"/>
      <c r="AB51" s="76"/>
      <c r="AC51" s="76"/>
      <c r="AD51" s="76"/>
      <c r="AE51" s="76"/>
      <c r="AF51" s="76"/>
      <c r="AG51" s="77"/>
      <c r="AH51" s="11"/>
      <c r="AI51" s="78"/>
      <c r="AJ51" s="78"/>
      <c r="AK51" s="79"/>
      <c r="AL51" s="78"/>
      <c r="AM51" s="78"/>
      <c r="AN51" s="79"/>
      <c r="AO51" s="11"/>
      <c r="AP51" s="80"/>
      <c r="AQ51" s="80"/>
      <c r="AR51" s="80"/>
      <c r="AS51" s="80"/>
      <c r="AT51" s="80"/>
      <c r="AU51" s="81"/>
      <c r="AV51" s="11"/>
      <c r="AW51" s="82"/>
      <c r="AX51" s="82"/>
      <c r="AY51" s="82"/>
      <c r="AZ51" s="82"/>
      <c r="BA51" s="82"/>
      <c r="BB51" s="83"/>
      <c r="BC51" s="11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11"/>
      <c r="BQ51" s="85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</row>
    <row r="52" spans="1:205" s="17" customFormat="1" x14ac:dyDescent="0.2">
      <c r="A52" s="86">
        <v>45232</v>
      </c>
      <c r="B52" s="89"/>
      <c r="C52" s="89">
        <v>1545</v>
      </c>
      <c r="D52" s="88"/>
      <c r="E52" s="88"/>
      <c r="F52" s="88"/>
      <c r="G52" s="88"/>
      <c r="H52" s="89"/>
      <c r="I52" s="87"/>
      <c r="J52" s="168" t="s">
        <v>101</v>
      </c>
      <c r="K52" s="163"/>
      <c r="L52" s="175">
        <v>2</v>
      </c>
      <c r="M52" s="64">
        <v>1</v>
      </c>
      <c r="N52" s="64"/>
      <c r="O52" s="64"/>
      <c r="P52" s="64"/>
      <c r="Q52" s="64"/>
      <c r="R52" s="64">
        <v>1</v>
      </c>
      <c r="S52" s="64"/>
      <c r="T52" s="64"/>
      <c r="U52" s="64"/>
      <c r="V52" s="64"/>
      <c r="W52" s="64"/>
      <c r="X52" s="64">
        <v>1</v>
      </c>
      <c r="Y52" s="64"/>
      <c r="Z52" s="64"/>
      <c r="AA52" s="1"/>
      <c r="AB52" s="76"/>
      <c r="AC52" s="76"/>
      <c r="AD52" s="76"/>
      <c r="AE52" s="76"/>
      <c r="AF52" s="76"/>
      <c r="AG52" s="77"/>
      <c r="AH52" s="11"/>
      <c r="AI52" s="78"/>
      <c r="AJ52" s="78"/>
      <c r="AK52" s="79"/>
      <c r="AL52" s="78"/>
      <c r="AM52" s="78"/>
      <c r="AN52" s="79"/>
      <c r="AO52" s="11"/>
      <c r="AP52" s="80"/>
      <c r="AQ52" s="80"/>
      <c r="AR52" s="80"/>
      <c r="AS52" s="80"/>
      <c r="AT52" s="80"/>
      <c r="AU52" s="81"/>
      <c r="AV52" s="11"/>
      <c r="AW52" s="82"/>
      <c r="AX52" s="82"/>
      <c r="AY52" s="82"/>
      <c r="AZ52" s="82"/>
      <c r="BA52" s="82"/>
      <c r="BB52" s="83"/>
      <c r="BC52" s="11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11"/>
      <c r="BQ52" s="85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</row>
    <row r="53" spans="1:205" s="17" customFormat="1" x14ac:dyDescent="0.2">
      <c r="A53" s="86">
        <v>45233</v>
      </c>
      <c r="B53" s="89">
        <v>900</v>
      </c>
      <c r="C53" s="89"/>
      <c r="D53" s="88">
        <v>14.7</v>
      </c>
      <c r="E53" s="88">
        <v>9.3000000000000007</v>
      </c>
      <c r="F53" s="88">
        <v>7.82</v>
      </c>
      <c r="G53" s="88">
        <v>96.7</v>
      </c>
      <c r="H53" s="89">
        <v>13.9</v>
      </c>
      <c r="I53" s="87">
        <v>0.18</v>
      </c>
      <c r="J53" s="168" t="s">
        <v>111</v>
      </c>
      <c r="K53" s="163"/>
      <c r="L53" s="175"/>
      <c r="M53" s="64"/>
      <c r="N53" s="64"/>
      <c r="O53" s="64">
        <v>1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1"/>
      <c r="AB53" s="76"/>
      <c r="AC53" s="76"/>
      <c r="AD53" s="76"/>
      <c r="AE53" s="76"/>
      <c r="AF53" s="76"/>
      <c r="AG53" s="77"/>
      <c r="AH53" s="11"/>
      <c r="AI53" s="78"/>
      <c r="AJ53" s="78"/>
      <c r="AK53" s="79"/>
      <c r="AL53" s="78"/>
      <c r="AM53" s="78"/>
      <c r="AN53" s="79"/>
      <c r="AO53" s="11"/>
      <c r="AP53" s="80"/>
      <c r="AQ53" s="80"/>
      <c r="AR53" s="80"/>
      <c r="AS53" s="80"/>
      <c r="AT53" s="80"/>
      <c r="AU53" s="81"/>
      <c r="AV53" s="11"/>
      <c r="AW53" s="82"/>
      <c r="AX53" s="82"/>
      <c r="AY53" s="82"/>
      <c r="AZ53" s="82"/>
      <c r="BA53" s="82"/>
      <c r="BB53" s="83"/>
      <c r="BC53" s="11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11">
        <v>40</v>
      </c>
      <c r="BQ53" s="85" t="s">
        <v>138</v>
      </c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</row>
    <row r="54" spans="1:205" s="17" customFormat="1" x14ac:dyDescent="0.2">
      <c r="A54" s="86">
        <v>45234</v>
      </c>
      <c r="B54" s="89">
        <v>845</v>
      </c>
      <c r="C54" s="89"/>
      <c r="D54" s="88">
        <v>3</v>
      </c>
      <c r="E54" s="88">
        <v>10.7</v>
      </c>
      <c r="F54" s="88">
        <v>7.83</v>
      </c>
      <c r="G54" s="88">
        <v>96.6</v>
      </c>
      <c r="H54" s="89">
        <v>92.6</v>
      </c>
      <c r="I54" s="87">
        <v>0.36</v>
      </c>
      <c r="J54" s="168" t="s">
        <v>139</v>
      </c>
      <c r="K54" s="163"/>
      <c r="L54" s="175">
        <v>1</v>
      </c>
      <c r="M54" s="64">
        <v>1</v>
      </c>
      <c r="N54" s="64"/>
      <c r="O54" s="64">
        <v>1</v>
      </c>
      <c r="P54" s="64"/>
      <c r="Q54" s="64"/>
      <c r="R54" s="64"/>
      <c r="S54" s="64">
        <v>3</v>
      </c>
      <c r="T54" s="64"/>
      <c r="U54" s="64"/>
      <c r="V54" s="64"/>
      <c r="W54" s="64"/>
      <c r="X54" s="64"/>
      <c r="Y54" s="64"/>
      <c r="Z54" s="64"/>
      <c r="AA54" s="1"/>
      <c r="AB54" s="76"/>
      <c r="AC54" s="76"/>
      <c r="AD54" s="76"/>
      <c r="AE54" s="76"/>
      <c r="AF54" s="76"/>
      <c r="AG54" s="77"/>
      <c r="AH54" s="11"/>
      <c r="AI54" s="78"/>
      <c r="AJ54" s="78"/>
      <c r="AK54" s="79"/>
      <c r="AL54" s="78"/>
      <c r="AM54" s="78"/>
      <c r="AN54" s="79"/>
      <c r="AO54" s="11"/>
      <c r="AP54" s="80"/>
      <c r="AQ54" s="80"/>
      <c r="AR54" s="80"/>
      <c r="AS54" s="80"/>
      <c r="AT54" s="80"/>
      <c r="AU54" s="81"/>
      <c r="AV54" s="11"/>
      <c r="AW54" s="82"/>
      <c r="AX54" s="82"/>
      <c r="AY54" s="82"/>
      <c r="AZ54" s="82"/>
      <c r="BA54" s="82"/>
      <c r="BB54" s="83"/>
      <c r="BC54" s="11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11"/>
      <c r="BQ54" s="85" t="s">
        <v>140</v>
      </c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</row>
    <row r="55" spans="1:205" ht="12.75" customHeight="1" x14ac:dyDescent="0.2">
      <c r="A55" s="86">
        <v>45235</v>
      </c>
      <c r="B55" s="89">
        <v>900</v>
      </c>
      <c r="C55" s="89"/>
      <c r="D55" s="88">
        <v>14</v>
      </c>
      <c r="E55" s="88">
        <v>9.8000000000000007</v>
      </c>
      <c r="F55" s="88">
        <v>7.75</v>
      </c>
      <c r="G55" s="88">
        <v>93.8</v>
      </c>
      <c r="H55" s="89">
        <v>101.4</v>
      </c>
      <c r="I55" s="87">
        <v>0.2</v>
      </c>
      <c r="J55" s="167" t="s">
        <v>111</v>
      </c>
      <c r="K55" s="163"/>
      <c r="L55" s="175">
        <v>1</v>
      </c>
      <c r="M55" s="64"/>
      <c r="N55" s="63"/>
      <c r="O55" s="63"/>
      <c r="P55" s="63"/>
      <c r="Q55" s="63"/>
      <c r="R55" s="63"/>
      <c r="S55" s="63"/>
      <c r="T55" s="64"/>
      <c r="U55" s="63"/>
      <c r="V55" s="63"/>
      <c r="W55" s="63"/>
      <c r="X55" s="63"/>
      <c r="Y55" s="63"/>
      <c r="Z55" s="63"/>
      <c r="AB55" s="76"/>
      <c r="AC55" s="76"/>
      <c r="AD55" s="76"/>
      <c r="AE55" s="76"/>
      <c r="AF55" s="76"/>
      <c r="AG55" s="77"/>
      <c r="AH55" s="11"/>
      <c r="AI55" s="78"/>
      <c r="AJ55" s="78"/>
      <c r="AK55" s="79"/>
      <c r="AL55" s="78"/>
      <c r="AM55" s="78"/>
      <c r="AN55" s="79"/>
      <c r="AO55" s="11"/>
      <c r="AP55" s="80"/>
      <c r="AQ55" s="80"/>
      <c r="AR55" s="80"/>
      <c r="AS55" s="80"/>
      <c r="AT55" s="80"/>
      <c r="AU55" s="81"/>
      <c r="AV55" s="11"/>
      <c r="AW55" s="82"/>
      <c r="AX55" s="82"/>
      <c r="AY55" s="82"/>
      <c r="AZ55" s="82"/>
      <c r="BA55" s="82"/>
      <c r="BB55" s="83"/>
      <c r="BC55" s="11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11"/>
      <c r="BQ55" s="85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</row>
    <row r="56" spans="1:205" ht="12.75" customHeight="1" x14ac:dyDescent="0.2">
      <c r="A56" s="86">
        <v>45236</v>
      </c>
      <c r="B56" s="89">
        <v>900</v>
      </c>
      <c r="C56" s="89"/>
      <c r="D56" s="88">
        <v>13.1</v>
      </c>
      <c r="E56" s="88" t="s">
        <v>105</v>
      </c>
      <c r="F56" s="88">
        <v>7.69</v>
      </c>
      <c r="G56" s="88">
        <v>94.6</v>
      </c>
      <c r="H56" s="89">
        <v>96.1</v>
      </c>
      <c r="I56" s="87">
        <v>0.3</v>
      </c>
      <c r="J56" s="167" t="s">
        <v>136</v>
      </c>
      <c r="K56" s="163"/>
      <c r="L56" s="175"/>
      <c r="M56" s="64">
        <v>2</v>
      </c>
      <c r="N56" s="63"/>
      <c r="O56" s="63"/>
      <c r="P56" s="63"/>
      <c r="Q56" s="63"/>
      <c r="R56" s="63"/>
      <c r="S56" s="63"/>
      <c r="T56" s="64"/>
      <c r="U56" s="63"/>
      <c r="V56" s="63"/>
      <c r="W56" s="63"/>
      <c r="X56" s="63"/>
      <c r="Y56" s="63"/>
      <c r="Z56" s="63"/>
      <c r="AB56" s="76"/>
      <c r="AC56" s="76"/>
      <c r="AD56" s="76"/>
      <c r="AE56" s="76"/>
      <c r="AF56" s="76"/>
      <c r="AG56" s="77"/>
      <c r="AH56" s="11"/>
      <c r="AI56" s="78"/>
      <c r="AJ56" s="78"/>
      <c r="AK56" s="79"/>
      <c r="AL56" s="78"/>
      <c r="AM56" s="78"/>
      <c r="AN56" s="79"/>
      <c r="AO56" s="11"/>
      <c r="AP56" s="80"/>
      <c r="AQ56" s="80"/>
      <c r="AR56" s="80"/>
      <c r="AS56" s="80"/>
      <c r="AT56" s="80"/>
      <c r="AU56" s="81"/>
      <c r="AV56" s="11"/>
      <c r="AW56" s="82"/>
      <c r="AX56" s="82"/>
      <c r="AY56" s="82"/>
      <c r="AZ56" s="82"/>
      <c r="BA56" s="82"/>
      <c r="BB56" s="83"/>
      <c r="BC56" s="11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11">
        <v>1</v>
      </c>
      <c r="BQ56" s="85" t="s">
        <v>141</v>
      </c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</row>
    <row r="57" spans="1:205" s="17" customFormat="1" ht="12.75" customHeight="1" x14ac:dyDescent="0.2">
      <c r="A57" s="86">
        <v>45236</v>
      </c>
      <c r="B57" s="89"/>
      <c r="C57" s="89">
        <v>1500</v>
      </c>
      <c r="D57" s="88" t="s">
        <v>105</v>
      </c>
      <c r="E57" s="88" t="s">
        <v>105</v>
      </c>
      <c r="F57" s="88" t="s">
        <v>105</v>
      </c>
      <c r="G57" s="88" t="s">
        <v>105</v>
      </c>
      <c r="H57" s="89" t="s">
        <v>105</v>
      </c>
      <c r="I57" s="87" t="s">
        <v>105</v>
      </c>
      <c r="J57" s="168" t="s">
        <v>105</v>
      </c>
      <c r="K57" s="163"/>
      <c r="L57" s="175">
        <v>1</v>
      </c>
      <c r="M57" s="64">
        <v>2</v>
      </c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1"/>
      <c r="AB57" s="76"/>
      <c r="AC57" s="76"/>
      <c r="AD57" s="76"/>
      <c r="AE57" s="76"/>
      <c r="AF57" s="76"/>
      <c r="AG57" s="77"/>
      <c r="AH57" s="11"/>
      <c r="AI57" s="78"/>
      <c r="AJ57" s="78"/>
      <c r="AK57" s="79"/>
      <c r="AL57" s="78"/>
      <c r="AM57" s="78"/>
      <c r="AN57" s="79"/>
      <c r="AO57" s="11"/>
      <c r="AP57" s="80"/>
      <c r="AQ57" s="80"/>
      <c r="AR57" s="80"/>
      <c r="AS57" s="80"/>
      <c r="AT57" s="80"/>
      <c r="AU57" s="81"/>
      <c r="AV57" s="11"/>
      <c r="AW57" s="82"/>
      <c r="AX57" s="82"/>
      <c r="AY57" s="82"/>
      <c r="AZ57" s="82"/>
      <c r="BA57" s="82"/>
      <c r="BB57" s="83"/>
      <c r="BC57" s="11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11">
        <v>6</v>
      </c>
      <c r="BQ57" s="85" t="s">
        <v>142</v>
      </c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</row>
    <row r="58" spans="1:205" s="17" customFormat="1" ht="12.75" customHeight="1" x14ac:dyDescent="0.2">
      <c r="A58" s="86">
        <v>45237</v>
      </c>
      <c r="B58" s="89">
        <v>845</v>
      </c>
      <c r="C58" s="89"/>
      <c r="D58" s="88">
        <v>7.3</v>
      </c>
      <c r="E58" s="88">
        <v>9.4</v>
      </c>
      <c r="F58" s="88">
        <v>7.6</v>
      </c>
      <c r="G58" s="88">
        <v>93.2</v>
      </c>
      <c r="H58" s="89">
        <v>108</v>
      </c>
      <c r="I58" s="87">
        <v>0.26</v>
      </c>
      <c r="J58" s="168" t="s">
        <v>97</v>
      </c>
      <c r="K58" s="163"/>
      <c r="L58" s="175">
        <v>1</v>
      </c>
      <c r="M58" s="64">
        <v>1</v>
      </c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1"/>
      <c r="AB58" s="76"/>
      <c r="AC58" s="76"/>
      <c r="AD58" s="76"/>
      <c r="AE58" s="76"/>
      <c r="AF58" s="76"/>
      <c r="AG58" s="77"/>
      <c r="AH58" s="11"/>
      <c r="AI58" s="78"/>
      <c r="AJ58" s="78"/>
      <c r="AK58" s="79"/>
      <c r="AL58" s="78"/>
      <c r="AM58" s="78"/>
      <c r="AN58" s="79"/>
      <c r="AO58" s="11"/>
      <c r="AP58" s="80"/>
      <c r="AQ58" s="80"/>
      <c r="AR58" s="80"/>
      <c r="AS58" s="80"/>
      <c r="AT58" s="80"/>
      <c r="AU58" s="81"/>
      <c r="AV58" s="11"/>
      <c r="AW58" s="82"/>
      <c r="AX58" s="82"/>
      <c r="AY58" s="82"/>
      <c r="AZ58" s="82"/>
      <c r="BA58" s="82"/>
      <c r="BB58" s="83"/>
      <c r="BC58" s="11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11"/>
      <c r="BQ58" s="85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</row>
    <row r="59" spans="1:205" s="17" customFormat="1" ht="12.75" customHeight="1" x14ac:dyDescent="0.2">
      <c r="A59" s="86">
        <v>45237</v>
      </c>
      <c r="B59" s="89"/>
      <c r="C59" s="89">
        <v>1600</v>
      </c>
      <c r="D59" s="88" t="s">
        <v>105</v>
      </c>
      <c r="E59" s="88" t="s">
        <v>105</v>
      </c>
      <c r="F59" s="88" t="s">
        <v>105</v>
      </c>
      <c r="G59" s="88" t="s">
        <v>105</v>
      </c>
      <c r="H59" s="89" t="s">
        <v>105</v>
      </c>
      <c r="I59" s="87" t="s">
        <v>105</v>
      </c>
      <c r="J59" s="168" t="s">
        <v>105</v>
      </c>
      <c r="K59" s="163"/>
      <c r="L59" s="175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1"/>
      <c r="AB59" s="76"/>
      <c r="AC59" s="76"/>
      <c r="AD59" s="76"/>
      <c r="AE59" s="76"/>
      <c r="AF59" s="76"/>
      <c r="AG59" s="77"/>
      <c r="AH59" s="11"/>
      <c r="AI59" s="78"/>
      <c r="AJ59" s="78"/>
      <c r="AK59" s="79"/>
      <c r="AL59" s="78"/>
      <c r="AM59" s="78"/>
      <c r="AN59" s="79"/>
      <c r="AO59" s="11"/>
      <c r="AP59" s="80"/>
      <c r="AQ59" s="80"/>
      <c r="AR59" s="80"/>
      <c r="AS59" s="80"/>
      <c r="AT59" s="80"/>
      <c r="AU59" s="81"/>
      <c r="AV59" s="11"/>
      <c r="AW59" s="82"/>
      <c r="AX59" s="82"/>
      <c r="AY59" s="82"/>
      <c r="AZ59" s="82"/>
      <c r="BA59" s="82"/>
      <c r="BB59" s="83"/>
      <c r="BC59" s="11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11">
        <v>8</v>
      </c>
      <c r="BQ59" s="85" t="s">
        <v>143</v>
      </c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</row>
    <row r="60" spans="1:205" s="17" customFormat="1" ht="12.75" customHeight="1" x14ac:dyDescent="0.2">
      <c r="A60" s="86">
        <v>45238</v>
      </c>
      <c r="B60" s="89">
        <v>855</v>
      </c>
      <c r="C60" s="89"/>
      <c r="D60" s="88">
        <v>7</v>
      </c>
      <c r="E60" s="88">
        <v>8.3000000000000007</v>
      </c>
      <c r="F60" s="88">
        <v>7.7</v>
      </c>
      <c r="G60" s="88">
        <v>96.6</v>
      </c>
      <c r="H60" s="89">
        <v>1.24</v>
      </c>
      <c r="I60" s="87">
        <v>0.2</v>
      </c>
      <c r="J60" s="168" t="s">
        <v>111</v>
      </c>
      <c r="K60" s="163"/>
      <c r="L60" s="175"/>
      <c r="M60" s="64">
        <v>1</v>
      </c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1"/>
      <c r="AB60" s="76"/>
      <c r="AC60" s="76"/>
      <c r="AD60" s="76"/>
      <c r="AE60" s="76"/>
      <c r="AF60" s="76"/>
      <c r="AG60" s="77"/>
      <c r="AH60" s="11"/>
      <c r="AI60" s="78"/>
      <c r="AJ60" s="78"/>
      <c r="AK60" s="79"/>
      <c r="AL60" s="78"/>
      <c r="AM60" s="78"/>
      <c r="AN60" s="79"/>
      <c r="AO60" s="11"/>
      <c r="AP60" s="80"/>
      <c r="AQ60" s="80"/>
      <c r="AR60" s="80"/>
      <c r="AS60" s="80"/>
      <c r="AT60" s="80"/>
      <c r="AU60" s="81"/>
      <c r="AV60" s="11"/>
      <c r="AW60" s="82"/>
      <c r="AX60" s="82"/>
      <c r="AY60" s="82"/>
      <c r="AZ60" s="82"/>
      <c r="BA60" s="82"/>
      <c r="BB60" s="83"/>
      <c r="BC60" s="11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11"/>
      <c r="BQ60" s="85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</row>
    <row r="61" spans="1:205" x14ac:dyDescent="0.2">
      <c r="A61" s="86">
        <v>45239</v>
      </c>
      <c r="B61" s="89">
        <v>900</v>
      </c>
      <c r="C61" s="89"/>
      <c r="D61" s="88">
        <v>9</v>
      </c>
      <c r="E61" s="88">
        <v>8.4</v>
      </c>
      <c r="F61" s="88">
        <v>7.85</v>
      </c>
      <c r="G61" s="88">
        <v>94.9</v>
      </c>
      <c r="H61" s="89">
        <v>13.2</v>
      </c>
      <c r="I61" s="87">
        <v>0.1</v>
      </c>
      <c r="J61" s="167" t="s">
        <v>111</v>
      </c>
      <c r="K61" s="163"/>
      <c r="L61" s="173">
        <v>1</v>
      </c>
      <c r="M61" s="39">
        <v>2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B61" s="76"/>
      <c r="AC61" s="76"/>
      <c r="AD61" s="76"/>
      <c r="AE61" s="76"/>
      <c r="AF61" s="76"/>
      <c r="AG61" s="77"/>
      <c r="AH61" s="11"/>
      <c r="AI61" s="78"/>
      <c r="AJ61" s="78"/>
      <c r="AK61" s="79"/>
      <c r="AL61" s="78"/>
      <c r="AM61" s="78"/>
      <c r="AN61" s="79"/>
      <c r="AO61" s="11"/>
      <c r="AP61" s="80"/>
      <c r="AQ61" s="80"/>
      <c r="AR61" s="80"/>
      <c r="AS61" s="80"/>
      <c r="AT61" s="80"/>
      <c r="AU61" s="81"/>
      <c r="AV61" s="11"/>
      <c r="AW61" s="82"/>
      <c r="AX61" s="82"/>
      <c r="AY61" s="82"/>
      <c r="AZ61" s="82"/>
      <c r="BA61" s="82"/>
      <c r="BB61" s="83"/>
      <c r="BC61" s="11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11"/>
      <c r="BQ61" s="85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</row>
    <row r="62" spans="1:205" x14ac:dyDescent="0.2">
      <c r="A62" s="86">
        <v>45240</v>
      </c>
      <c r="B62" s="89">
        <v>900</v>
      </c>
      <c r="C62" s="89"/>
      <c r="D62" s="88">
        <v>6</v>
      </c>
      <c r="E62" s="88">
        <v>8.1999999999999993</v>
      </c>
      <c r="F62" s="88">
        <v>7.7</v>
      </c>
      <c r="G62" s="88">
        <v>94.8</v>
      </c>
      <c r="H62" s="89">
        <v>2.4</v>
      </c>
      <c r="I62" s="87">
        <v>0.1</v>
      </c>
      <c r="J62" s="167" t="s">
        <v>144</v>
      </c>
      <c r="K62" s="163"/>
      <c r="L62" s="173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B62" s="76"/>
      <c r="AC62" s="76"/>
      <c r="AD62" s="76"/>
      <c r="AE62" s="76"/>
      <c r="AF62" s="76"/>
      <c r="AG62" s="77"/>
      <c r="AH62" s="11"/>
      <c r="AI62" s="78"/>
      <c r="AJ62" s="78"/>
      <c r="AK62" s="79"/>
      <c r="AL62" s="78"/>
      <c r="AM62" s="78"/>
      <c r="AN62" s="79"/>
      <c r="AO62" s="11"/>
      <c r="AP62" s="80"/>
      <c r="AQ62" s="80"/>
      <c r="AR62" s="80"/>
      <c r="AS62" s="80"/>
      <c r="AT62" s="80"/>
      <c r="AU62" s="81"/>
      <c r="AV62" s="11"/>
      <c r="AW62" s="82"/>
      <c r="AX62" s="82"/>
      <c r="AY62" s="82"/>
      <c r="AZ62" s="82"/>
      <c r="BA62" s="82"/>
      <c r="BB62" s="83"/>
      <c r="BC62" s="11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11"/>
      <c r="BQ62" s="155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</row>
    <row r="63" spans="1:205" x14ac:dyDescent="0.2">
      <c r="A63" s="86">
        <v>45241</v>
      </c>
      <c r="B63" s="89">
        <v>900</v>
      </c>
      <c r="C63" s="89"/>
      <c r="D63" s="88">
        <v>6.5</v>
      </c>
      <c r="E63" s="88">
        <v>8.1999999999999993</v>
      </c>
      <c r="F63" s="88">
        <v>7.61</v>
      </c>
      <c r="G63" s="88">
        <v>93.6</v>
      </c>
      <c r="H63" s="89">
        <v>10.4</v>
      </c>
      <c r="I63" s="87">
        <v>0.36</v>
      </c>
      <c r="J63" s="167" t="s">
        <v>145</v>
      </c>
      <c r="K63" s="163"/>
      <c r="L63" s="173">
        <v>1</v>
      </c>
      <c r="M63" s="39">
        <v>1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B63" s="76"/>
      <c r="AC63" s="76"/>
      <c r="AD63" s="76"/>
      <c r="AE63" s="76"/>
      <c r="AF63" s="76"/>
      <c r="AG63" s="77"/>
      <c r="AH63" s="11"/>
      <c r="AI63" s="78"/>
      <c r="AJ63" s="78"/>
      <c r="AK63" s="79"/>
      <c r="AL63" s="78"/>
      <c r="AM63" s="78"/>
      <c r="AN63" s="79"/>
      <c r="AO63" s="11"/>
      <c r="AP63" s="80"/>
      <c r="AQ63" s="80"/>
      <c r="AR63" s="80"/>
      <c r="AS63" s="80"/>
      <c r="AT63" s="80"/>
      <c r="AU63" s="81"/>
      <c r="AV63" s="11"/>
      <c r="AW63" s="82"/>
      <c r="AX63" s="82"/>
      <c r="AY63" s="82"/>
      <c r="AZ63" s="82"/>
      <c r="BA63" s="82"/>
      <c r="BB63" s="83"/>
      <c r="BC63" s="11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11"/>
      <c r="BQ63" s="155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</row>
    <row r="64" spans="1:205" x14ac:dyDescent="0.2">
      <c r="A64" s="86">
        <v>45241</v>
      </c>
      <c r="B64" s="89"/>
      <c r="C64" s="89">
        <v>1530</v>
      </c>
      <c r="D64" s="88" t="s">
        <v>105</v>
      </c>
      <c r="E64" s="88" t="s">
        <v>105</v>
      </c>
      <c r="F64" s="88" t="s">
        <v>105</v>
      </c>
      <c r="G64" s="88" t="s">
        <v>105</v>
      </c>
      <c r="H64" s="89" t="s">
        <v>105</v>
      </c>
      <c r="I64" s="87" t="s">
        <v>105</v>
      </c>
      <c r="J64" s="167" t="s">
        <v>105</v>
      </c>
      <c r="K64" s="163"/>
      <c r="L64" s="173"/>
      <c r="M64" s="39">
        <v>2</v>
      </c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B64" s="76"/>
      <c r="AC64" s="76"/>
      <c r="AD64" s="76"/>
      <c r="AE64" s="76"/>
      <c r="AF64" s="76"/>
      <c r="AG64" s="77"/>
      <c r="AH64" s="11"/>
      <c r="AI64" s="78"/>
      <c r="AJ64" s="78"/>
      <c r="AK64" s="79"/>
      <c r="AL64" s="78"/>
      <c r="AM64" s="78"/>
      <c r="AN64" s="79"/>
      <c r="AO64" s="11"/>
      <c r="AP64" s="80"/>
      <c r="AQ64" s="80"/>
      <c r="AR64" s="80"/>
      <c r="AS64" s="80"/>
      <c r="AT64" s="80"/>
      <c r="AU64" s="81"/>
      <c r="AV64" s="11"/>
      <c r="AW64" s="82"/>
      <c r="AX64" s="82"/>
      <c r="AY64" s="82"/>
      <c r="AZ64" s="82"/>
      <c r="BA64" s="82"/>
      <c r="BB64" s="83"/>
      <c r="BC64" s="11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11"/>
      <c r="BQ64" s="155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</row>
    <row r="65" spans="1:205" x14ac:dyDescent="0.2">
      <c r="A65" s="86">
        <v>45242</v>
      </c>
      <c r="B65" s="89">
        <v>900</v>
      </c>
      <c r="C65" s="89"/>
      <c r="D65" s="88">
        <v>12.4</v>
      </c>
      <c r="E65" s="88">
        <v>7.8</v>
      </c>
      <c r="F65" s="88">
        <v>7.62</v>
      </c>
      <c r="G65" s="88">
        <v>97.1</v>
      </c>
      <c r="H65" s="89">
        <v>86.8</v>
      </c>
      <c r="I65" s="87">
        <v>0.5</v>
      </c>
      <c r="J65" s="167" t="s">
        <v>146</v>
      </c>
      <c r="K65" s="163"/>
      <c r="L65" s="173"/>
      <c r="M65" s="39">
        <v>1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>
        <v>1</v>
      </c>
      <c r="Y65" s="39"/>
      <c r="Z65" s="39"/>
      <c r="AB65" s="76"/>
      <c r="AC65" s="76"/>
      <c r="AD65" s="76"/>
      <c r="AE65" s="76"/>
      <c r="AF65" s="76"/>
      <c r="AG65" s="77"/>
      <c r="AH65" s="11"/>
      <c r="AI65" s="78"/>
      <c r="AJ65" s="78"/>
      <c r="AK65" s="79"/>
      <c r="AL65" s="78"/>
      <c r="AM65" s="78"/>
      <c r="AN65" s="79"/>
      <c r="AO65" s="11"/>
      <c r="AP65" s="80"/>
      <c r="AQ65" s="80"/>
      <c r="AR65" s="80"/>
      <c r="AS65" s="80"/>
      <c r="AT65" s="80"/>
      <c r="AU65" s="81"/>
      <c r="AV65" s="11"/>
      <c r="AW65" s="82"/>
      <c r="AX65" s="82"/>
      <c r="AY65" s="82"/>
      <c r="AZ65" s="82"/>
      <c r="BA65" s="82"/>
      <c r="BB65" s="83"/>
      <c r="BC65" s="11"/>
      <c r="BD65" s="84"/>
      <c r="BE65" s="84"/>
      <c r="BF65" s="156"/>
      <c r="BG65" s="84"/>
      <c r="BH65" s="84"/>
      <c r="BI65" s="84"/>
      <c r="BJ65" s="84"/>
      <c r="BK65" s="84"/>
      <c r="BL65" s="84"/>
      <c r="BM65" s="84"/>
      <c r="BN65" s="84"/>
      <c r="BO65" s="84"/>
      <c r="BP65" s="11"/>
      <c r="BQ65" s="155" t="s">
        <v>147</v>
      </c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</row>
    <row r="66" spans="1:205" x14ac:dyDescent="0.2">
      <c r="A66" s="86">
        <v>45242</v>
      </c>
      <c r="B66" s="89"/>
      <c r="C66" s="89">
        <v>1230</v>
      </c>
      <c r="D66" s="88" t="s">
        <v>105</v>
      </c>
      <c r="E66" s="88" t="s">
        <v>105</v>
      </c>
      <c r="F66" s="88" t="s">
        <v>105</v>
      </c>
      <c r="G66" s="88" t="s">
        <v>105</v>
      </c>
      <c r="H66" s="89" t="s">
        <v>105</v>
      </c>
      <c r="I66" s="87" t="s">
        <v>105</v>
      </c>
      <c r="J66" s="167" t="s">
        <v>105</v>
      </c>
      <c r="K66" s="163"/>
      <c r="L66" s="173">
        <v>1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B66" s="76"/>
      <c r="AC66" s="76"/>
      <c r="AD66" s="76"/>
      <c r="AE66" s="76"/>
      <c r="AF66" s="76"/>
      <c r="AG66" s="77"/>
      <c r="AH66" s="11"/>
      <c r="AI66" s="78"/>
      <c r="AJ66" s="78"/>
      <c r="AK66" s="79"/>
      <c r="AL66" s="78"/>
      <c r="AM66" s="78"/>
      <c r="AN66" s="79"/>
      <c r="AO66" s="11"/>
      <c r="AP66" s="80"/>
      <c r="AQ66" s="80"/>
      <c r="AR66" s="80"/>
      <c r="AS66" s="80"/>
      <c r="AT66" s="80"/>
      <c r="AU66" s="81"/>
      <c r="AV66" s="11"/>
      <c r="AW66" s="82"/>
      <c r="AX66" s="82"/>
      <c r="AY66" s="82"/>
      <c r="AZ66" s="82"/>
      <c r="BA66" s="82"/>
      <c r="BB66" s="83"/>
      <c r="BC66" s="11"/>
      <c r="BD66" s="84"/>
      <c r="BE66" s="84"/>
      <c r="BF66" s="156"/>
      <c r="BG66" s="84"/>
      <c r="BH66" s="84"/>
      <c r="BI66" s="84"/>
      <c r="BJ66" s="84"/>
      <c r="BK66" s="84"/>
      <c r="BL66" s="84"/>
      <c r="BM66" s="84"/>
      <c r="BN66" s="84"/>
      <c r="BO66" s="84"/>
      <c r="BP66" s="11"/>
      <c r="BQ66" s="155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</row>
    <row r="67" spans="1:205" x14ac:dyDescent="0.2">
      <c r="A67" s="86">
        <v>45243</v>
      </c>
      <c r="B67" s="89">
        <v>910</v>
      </c>
      <c r="C67" s="89"/>
      <c r="D67" s="88">
        <v>1</v>
      </c>
      <c r="E67" s="88">
        <v>7.3</v>
      </c>
      <c r="F67" s="88">
        <v>7.6</v>
      </c>
      <c r="G67" s="88">
        <v>96.7</v>
      </c>
      <c r="H67" s="89">
        <v>86.4</v>
      </c>
      <c r="I67" s="87">
        <v>0.5</v>
      </c>
      <c r="J67" s="167" t="s">
        <v>122</v>
      </c>
      <c r="K67" s="163">
        <v>1</v>
      </c>
      <c r="L67" s="173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B67" s="76"/>
      <c r="AC67" s="76"/>
      <c r="AD67" s="76"/>
      <c r="AE67" s="76"/>
      <c r="AF67" s="76"/>
      <c r="AG67" s="77"/>
      <c r="AH67" s="11"/>
      <c r="AI67" s="78"/>
      <c r="AJ67" s="78"/>
      <c r="AK67" s="79"/>
      <c r="AL67" s="78"/>
      <c r="AM67" s="78"/>
      <c r="AN67" s="79"/>
      <c r="AO67" s="11"/>
      <c r="AP67" s="80"/>
      <c r="AQ67" s="80"/>
      <c r="AR67" s="80"/>
      <c r="AS67" s="80"/>
      <c r="AT67" s="80"/>
      <c r="AU67" s="81"/>
      <c r="AV67" s="11"/>
      <c r="AW67" s="82"/>
      <c r="AX67" s="82"/>
      <c r="AY67" s="82"/>
      <c r="AZ67" s="82"/>
      <c r="BA67" s="82"/>
      <c r="BB67" s="83"/>
      <c r="BC67" s="11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11"/>
      <c r="BQ67" s="235" t="s">
        <v>148</v>
      </c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</row>
    <row r="68" spans="1:205" x14ac:dyDescent="0.2">
      <c r="A68" s="86">
        <v>45243</v>
      </c>
      <c r="B68" s="89"/>
      <c r="C68" s="89">
        <v>1530</v>
      </c>
      <c r="D68" s="88" t="s">
        <v>105</v>
      </c>
      <c r="E68" s="88" t="s">
        <v>105</v>
      </c>
      <c r="F68" s="88" t="s">
        <v>105</v>
      </c>
      <c r="G68" s="88" t="s">
        <v>105</v>
      </c>
      <c r="H68" s="89" t="s">
        <v>105</v>
      </c>
      <c r="I68" s="87" t="s">
        <v>105</v>
      </c>
      <c r="J68" s="167" t="s">
        <v>105</v>
      </c>
      <c r="K68" s="163"/>
      <c r="L68" s="173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B68" s="76"/>
      <c r="AC68" s="76"/>
      <c r="AD68" s="76"/>
      <c r="AE68" s="76"/>
      <c r="AF68" s="76"/>
      <c r="AG68" s="77"/>
      <c r="AH68" s="11">
        <v>1</v>
      </c>
      <c r="AI68" s="78"/>
      <c r="AJ68" s="78"/>
      <c r="AK68" s="79"/>
      <c r="AL68" s="78"/>
      <c r="AM68" s="78"/>
      <c r="AN68" s="79"/>
      <c r="AO68" s="11"/>
      <c r="AP68" s="80"/>
      <c r="AQ68" s="80"/>
      <c r="AR68" s="80"/>
      <c r="AS68" s="80"/>
      <c r="AT68" s="80"/>
      <c r="AU68" s="81"/>
      <c r="AV68" s="11"/>
      <c r="AW68" s="82"/>
      <c r="AX68" s="82"/>
      <c r="AY68" s="82"/>
      <c r="AZ68" s="82"/>
      <c r="BA68" s="82"/>
      <c r="BB68" s="83"/>
      <c r="BC68" s="11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11"/>
      <c r="BQ68" s="85" t="s">
        <v>149</v>
      </c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</row>
    <row r="69" spans="1:205" ht="12.75" customHeight="1" x14ac:dyDescent="0.2">
      <c r="A69" s="86">
        <v>45244</v>
      </c>
      <c r="B69" s="89">
        <v>900</v>
      </c>
      <c r="C69" s="89"/>
      <c r="D69" s="88">
        <v>3</v>
      </c>
      <c r="E69" s="88">
        <v>7.8</v>
      </c>
      <c r="F69" s="88">
        <v>7.57</v>
      </c>
      <c r="G69" s="88">
        <v>98.2</v>
      </c>
      <c r="H69" s="89">
        <v>9.6199999999999992</v>
      </c>
      <c r="I69" s="87">
        <v>0.36</v>
      </c>
      <c r="J69" s="167" t="s">
        <v>150</v>
      </c>
      <c r="K69" s="163"/>
      <c r="L69" s="173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B69" s="76"/>
      <c r="AC69" s="76"/>
      <c r="AD69" s="76"/>
      <c r="AE69" s="76"/>
      <c r="AF69" s="76"/>
      <c r="AG69" s="77"/>
      <c r="AH69" s="11">
        <v>2</v>
      </c>
      <c r="AI69" s="78"/>
      <c r="AJ69" s="78"/>
      <c r="AK69" s="79"/>
      <c r="AL69" s="78"/>
      <c r="AM69" s="78"/>
      <c r="AN69" s="79"/>
      <c r="AO69" s="11"/>
      <c r="AP69" s="80"/>
      <c r="AQ69" s="80"/>
      <c r="AR69" s="80"/>
      <c r="AS69" s="80"/>
      <c r="AT69" s="80"/>
      <c r="AU69" s="81"/>
      <c r="AV69" s="11"/>
      <c r="AW69" s="82"/>
      <c r="AX69" s="82"/>
      <c r="AY69" s="82"/>
      <c r="AZ69" s="82"/>
      <c r="BA69" s="82"/>
      <c r="BB69" s="83"/>
      <c r="BC69" s="11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11"/>
      <c r="BQ69" s="85" t="s">
        <v>151</v>
      </c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</row>
    <row r="70" spans="1:205" x14ac:dyDescent="0.2">
      <c r="A70" s="86">
        <v>45245</v>
      </c>
      <c r="B70" s="89">
        <v>855</v>
      </c>
      <c r="C70" s="89"/>
      <c r="D70" s="88">
        <v>5</v>
      </c>
      <c r="E70" s="88">
        <v>7.5</v>
      </c>
      <c r="F70" s="88">
        <v>7.61</v>
      </c>
      <c r="G70" s="88">
        <v>98.4</v>
      </c>
      <c r="H70" s="89">
        <v>10.4</v>
      </c>
      <c r="I70" s="87">
        <v>0.28000000000000003</v>
      </c>
      <c r="J70" s="167" t="s">
        <v>152</v>
      </c>
      <c r="K70" s="163"/>
      <c r="L70" s="173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B70" s="76"/>
      <c r="AC70" s="76"/>
      <c r="AD70" s="76"/>
      <c r="AE70" s="76"/>
      <c r="AF70" s="76"/>
      <c r="AG70" s="77"/>
      <c r="AH70" s="11"/>
      <c r="AI70" s="78"/>
      <c r="AJ70" s="78"/>
      <c r="AK70" s="79"/>
      <c r="AL70" s="78"/>
      <c r="AM70" s="78"/>
      <c r="AN70" s="79"/>
      <c r="AO70" s="11"/>
      <c r="AP70" s="80"/>
      <c r="AQ70" s="80"/>
      <c r="AR70" s="80"/>
      <c r="AS70" s="80"/>
      <c r="AT70" s="80"/>
      <c r="AU70" s="81"/>
      <c r="AV70" s="11"/>
      <c r="AW70" s="82"/>
      <c r="AX70" s="82"/>
      <c r="AY70" s="82"/>
      <c r="AZ70" s="82"/>
      <c r="BA70" s="82"/>
      <c r="BB70" s="83"/>
      <c r="BC70" s="11"/>
      <c r="BD70" s="84"/>
      <c r="BE70" s="84"/>
      <c r="BF70" s="156"/>
      <c r="BG70" s="84"/>
      <c r="BH70" s="84"/>
      <c r="BI70" s="84"/>
      <c r="BJ70" s="84"/>
      <c r="BK70" s="84"/>
      <c r="BL70" s="84"/>
      <c r="BM70" s="84"/>
      <c r="BN70" s="84"/>
      <c r="BO70" s="84"/>
      <c r="BP70" s="11"/>
      <c r="BQ70" s="155" t="s">
        <v>153</v>
      </c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</row>
    <row r="71" spans="1:205" x14ac:dyDescent="0.2">
      <c r="A71" s="86">
        <v>45245</v>
      </c>
      <c r="B71" s="89"/>
      <c r="C71" s="89">
        <v>1530</v>
      </c>
      <c r="D71" s="88" t="s">
        <v>105</v>
      </c>
      <c r="E71" s="88" t="s">
        <v>105</v>
      </c>
      <c r="F71" s="88" t="s">
        <v>105</v>
      </c>
      <c r="G71" s="88" t="s">
        <v>105</v>
      </c>
      <c r="H71" s="89" t="s">
        <v>105</v>
      </c>
      <c r="I71" s="87" t="s">
        <v>105</v>
      </c>
      <c r="J71" s="167" t="s">
        <v>105</v>
      </c>
      <c r="K71" s="163"/>
      <c r="L71" s="173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B71" s="76"/>
      <c r="AC71" s="76"/>
      <c r="AD71" s="76"/>
      <c r="AE71" s="76"/>
      <c r="AF71" s="76"/>
      <c r="AG71" s="77"/>
      <c r="AH71" s="11"/>
      <c r="AI71" s="78"/>
      <c r="AJ71" s="78"/>
      <c r="AK71" s="79"/>
      <c r="AL71" s="78"/>
      <c r="AM71" s="78"/>
      <c r="AN71" s="79"/>
      <c r="AO71" s="11"/>
      <c r="AP71" s="80"/>
      <c r="AQ71" s="80"/>
      <c r="AR71" s="80"/>
      <c r="AS71" s="80"/>
      <c r="AT71" s="80"/>
      <c r="AU71" s="81"/>
      <c r="AV71" s="11"/>
      <c r="AW71" s="82"/>
      <c r="AX71" s="82"/>
      <c r="AY71" s="82"/>
      <c r="AZ71" s="82"/>
      <c r="BA71" s="82"/>
      <c r="BB71" s="83"/>
      <c r="BC71" s="11"/>
      <c r="BD71" s="84"/>
      <c r="BE71" s="84"/>
      <c r="BF71" s="156"/>
      <c r="BG71" s="84"/>
      <c r="BH71" s="84"/>
      <c r="BI71" s="84"/>
      <c r="BJ71" s="84"/>
      <c r="BK71" s="84"/>
      <c r="BL71" s="84"/>
      <c r="BM71" s="84"/>
      <c r="BN71" s="84"/>
      <c r="BO71" s="84"/>
      <c r="BP71" s="11"/>
      <c r="BQ71" s="155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</row>
    <row r="72" spans="1:205" x14ac:dyDescent="0.2">
      <c r="A72" s="86">
        <v>45246</v>
      </c>
      <c r="B72" s="89">
        <v>900</v>
      </c>
      <c r="C72" s="89"/>
      <c r="D72" s="88">
        <v>1</v>
      </c>
      <c r="E72" s="88">
        <v>6.7</v>
      </c>
      <c r="F72" s="88">
        <v>7.95</v>
      </c>
      <c r="G72" s="88">
        <v>100.5</v>
      </c>
      <c r="H72" s="89">
        <v>11.8</v>
      </c>
      <c r="I72" s="87">
        <v>0.25</v>
      </c>
      <c r="J72" s="167" t="s">
        <v>154</v>
      </c>
      <c r="K72" s="163"/>
      <c r="L72" s="173"/>
      <c r="M72" s="39">
        <v>1</v>
      </c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>
        <v>1</v>
      </c>
      <c r="Y72" s="39"/>
      <c r="Z72" s="39"/>
      <c r="AB72" s="76"/>
      <c r="AC72" s="76"/>
      <c r="AD72" s="76"/>
      <c r="AE72" s="76"/>
      <c r="AF72" s="76"/>
      <c r="AG72" s="77"/>
      <c r="AH72" s="11"/>
      <c r="AI72" s="78"/>
      <c r="AJ72" s="78"/>
      <c r="AK72" s="79"/>
      <c r="AL72" s="78"/>
      <c r="AM72" s="78"/>
      <c r="AN72" s="79"/>
      <c r="AO72" s="11"/>
      <c r="AP72" s="80"/>
      <c r="AQ72" s="80"/>
      <c r="AR72" s="80"/>
      <c r="AS72" s="80"/>
      <c r="AT72" s="80"/>
      <c r="AU72" s="81"/>
      <c r="AV72" s="11"/>
      <c r="AW72" s="82"/>
      <c r="AX72" s="82"/>
      <c r="AY72" s="82"/>
      <c r="AZ72" s="82"/>
      <c r="BA72" s="82"/>
      <c r="BB72" s="83"/>
      <c r="BC72" s="11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11"/>
      <c r="BQ72" s="85" t="s">
        <v>155</v>
      </c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</row>
    <row r="73" spans="1:205" x14ac:dyDescent="0.2">
      <c r="A73" s="86">
        <v>45247</v>
      </c>
      <c r="B73" s="89">
        <v>900</v>
      </c>
      <c r="C73" s="89"/>
      <c r="D73" s="88">
        <v>5</v>
      </c>
      <c r="E73" s="88">
        <v>6.5</v>
      </c>
      <c r="F73" s="88">
        <v>7.81</v>
      </c>
      <c r="G73" s="88">
        <v>98.6</v>
      </c>
      <c r="H73" s="89">
        <v>115</v>
      </c>
      <c r="I73" s="87">
        <v>0.24</v>
      </c>
      <c r="J73" s="167" t="s">
        <v>107</v>
      </c>
      <c r="K73" s="163"/>
      <c r="L73" s="173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B73" s="76"/>
      <c r="AC73" s="76"/>
      <c r="AD73" s="76"/>
      <c r="AE73" s="76"/>
      <c r="AF73" s="76"/>
      <c r="AG73" s="77"/>
      <c r="AH73" s="11"/>
      <c r="AI73" s="78"/>
      <c r="AJ73" s="78"/>
      <c r="AK73" s="79"/>
      <c r="AL73" s="78"/>
      <c r="AM73" s="78"/>
      <c r="AN73" s="79"/>
      <c r="AO73" s="11"/>
      <c r="AP73" s="80"/>
      <c r="AQ73" s="80"/>
      <c r="AR73" s="80"/>
      <c r="AS73" s="80"/>
      <c r="AT73" s="80"/>
      <c r="AU73" s="81"/>
      <c r="AV73" s="11"/>
      <c r="AW73" s="82"/>
      <c r="AX73" s="82"/>
      <c r="AY73" s="82"/>
      <c r="AZ73" s="82"/>
      <c r="BA73" s="82"/>
      <c r="BB73" s="83"/>
      <c r="BC73" s="11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11"/>
      <c r="BQ73" s="155" t="s">
        <v>156</v>
      </c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</row>
    <row r="74" spans="1:205" s="17" customFormat="1" x14ac:dyDescent="0.2">
      <c r="A74" s="86"/>
      <c r="B74" s="89"/>
      <c r="C74" s="89"/>
      <c r="D74" s="88"/>
      <c r="E74" s="88"/>
      <c r="F74" s="88"/>
      <c r="G74" s="88"/>
      <c r="H74" s="89"/>
      <c r="I74" s="87"/>
      <c r="J74" s="168"/>
      <c r="K74" s="163"/>
      <c r="L74" s="175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1"/>
      <c r="AB74" s="76"/>
      <c r="AC74" s="76"/>
      <c r="AD74" s="76"/>
      <c r="AE74" s="76"/>
      <c r="AF74" s="76"/>
      <c r="AG74" s="77"/>
      <c r="AH74" s="11"/>
      <c r="AI74" s="78"/>
      <c r="AJ74" s="78"/>
      <c r="AK74" s="79"/>
      <c r="AL74" s="78"/>
      <c r="AM74" s="78"/>
      <c r="AN74" s="79"/>
      <c r="AO74" s="11"/>
      <c r="AP74" s="80"/>
      <c r="AQ74" s="80"/>
      <c r="AR74" s="80"/>
      <c r="AS74" s="80"/>
      <c r="AT74" s="80"/>
      <c r="AU74" s="81"/>
      <c r="AV74" s="11"/>
      <c r="AW74" s="82"/>
      <c r="AX74" s="82"/>
      <c r="AY74" s="82"/>
      <c r="AZ74" s="82"/>
      <c r="BA74" s="82"/>
      <c r="BB74" s="83"/>
      <c r="BC74" s="11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11"/>
      <c r="BQ74" s="85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</row>
    <row r="75" spans="1:205" x14ac:dyDescent="0.2">
      <c r="A75" s="86"/>
      <c r="B75" s="87"/>
      <c r="C75" s="89"/>
      <c r="D75" s="88"/>
      <c r="E75" s="88"/>
      <c r="F75" s="88"/>
      <c r="G75" s="88"/>
      <c r="H75" s="89"/>
      <c r="I75" s="87"/>
      <c r="J75" s="167"/>
      <c r="K75" s="163"/>
      <c r="L75" s="173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B75" s="76"/>
      <c r="AC75" s="76"/>
      <c r="AD75" s="76"/>
      <c r="AE75" s="76"/>
      <c r="AF75" s="76"/>
      <c r="AG75" s="77"/>
      <c r="AH75" s="11"/>
      <c r="AI75" s="78"/>
      <c r="AJ75" s="78"/>
      <c r="AK75" s="79"/>
      <c r="AL75" s="78"/>
      <c r="AM75" s="78"/>
      <c r="AN75" s="79"/>
      <c r="AO75" s="11"/>
      <c r="AP75" s="80"/>
      <c r="AQ75" s="80"/>
      <c r="AR75" s="80"/>
      <c r="AS75" s="80"/>
      <c r="AT75" s="80"/>
      <c r="AU75" s="81"/>
      <c r="AV75" s="11"/>
      <c r="AW75" s="82"/>
      <c r="AX75" s="82"/>
      <c r="AY75" s="82"/>
      <c r="AZ75" s="82"/>
      <c r="BA75" s="82"/>
      <c r="BB75" s="83"/>
      <c r="BC75" s="11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11"/>
      <c r="BQ75" s="85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</row>
    <row r="76" spans="1:205" x14ac:dyDescent="0.2">
      <c r="A76" s="86"/>
      <c r="B76" s="87"/>
      <c r="C76" s="89"/>
      <c r="D76" s="88"/>
      <c r="E76" s="88"/>
      <c r="F76" s="88"/>
      <c r="G76" s="88"/>
      <c r="H76" s="89"/>
      <c r="I76" s="87"/>
      <c r="J76" s="167"/>
      <c r="K76" s="163"/>
      <c r="L76" s="173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B76" s="76"/>
      <c r="AC76" s="76"/>
      <c r="AD76" s="76"/>
      <c r="AE76" s="76"/>
      <c r="AF76" s="76"/>
      <c r="AG76" s="77"/>
      <c r="AH76" s="11"/>
      <c r="AI76" s="78"/>
      <c r="AJ76" s="78"/>
      <c r="AK76" s="79"/>
      <c r="AL76" s="78"/>
      <c r="AM76" s="78"/>
      <c r="AN76" s="79"/>
      <c r="AO76" s="11"/>
      <c r="AP76" s="80"/>
      <c r="AQ76" s="80"/>
      <c r="AR76" s="80"/>
      <c r="AS76" s="80"/>
      <c r="AT76" s="80"/>
      <c r="AU76" s="81"/>
      <c r="AV76" s="11"/>
      <c r="AW76" s="82"/>
      <c r="AX76" s="82"/>
      <c r="AY76" s="82"/>
      <c r="AZ76" s="82"/>
      <c r="BA76" s="82"/>
      <c r="BB76" s="83"/>
      <c r="BC76" s="11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11"/>
      <c r="BQ76" s="85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</row>
    <row r="77" spans="1:205" ht="15" customHeight="1" x14ac:dyDescent="0.2">
      <c r="A77" s="86"/>
      <c r="B77" s="87"/>
      <c r="C77" s="89"/>
      <c r="D77" s="88"/>
      <c r="E77" s="88"/>
      <c r="F77" s="88"/>
      <c r="G77" s="88"/>
      <c r="H77" s="89"/>
      <c r="I77" s="87"/>
      <c r="J77" s="167"/>
      <c r="K77" s="163"/>
      <c r="L77" s="173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B77" s="76"/>
      <c r="AC77" s="76"/>
      <c r="AD77" s="76"/>
      <c r="AE77" s="76"/>
      <c r="AF77" s="76"/>
      <c r="AG77" s="77"/>
      <c r="AH77" s="11"/>
      <c r="AI77" s="78"/>
      <c r="AJ77" s="78"/>
      <c r="AK77" s="79"/>
      <c r="AL77" s="78"/>
      <c r="AM77" s="78"/>
      <c r="AN77" s="79"/>
      <c r="AO77" s="11"/>
      <c r="AP77" s="80"/>
      <c r="AQ77" s="80"/>
      <c r="AR77" s="80"/>
      <c r="AS77" s="80"/>
      <c r="AT77" s="80"/>
      <c r="AU77" s="81"/>
      <c r="AV77" s="11"/>
      <c r="AW77" s="82"/>
      <c r="AX77" s="82"/>
      <c r="AY77" s="82"/>
      <c r="AZ77" s="82"/>
      <c r="BA77" s="82"/>
      <c r="BB77" s="83"/>
      <c r="BC77" s="11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11"/>
      <c r="BQ77" s="85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</row>
    <row r="78" spans="1:205" s="17" customFormat="1" x14ac:dyDescent="0.2">
      <c r="A78" s="86"/>
      <c r="B78" s="87"/>
      <c r="C78" s="89"/>
      <c r="D78" s="88"/>
      <c r="E78" s="88"/>
      <c r="F78" s="88"/>
      <c r="G78" s="88"/>
      <c r="H78" s="89"/>
      <c r="I78" s="87"/>
      <c r="J78" s="168"/>
      <c r="K78" s="163"/>
      <c r="L78" s="175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1"/>
      <c r="AB78" s="76"/>
      <c r="AC78" s="76"/>
      <c r="AD78" s="76"/>
      <c r="AE78" s="76"/>
      <c r="AF78" s="76"/>
      <c r="AG78" s="77"/>
      <c r="AH78" s="11"/>
      <c r="AI78" s="78"/>
      <c r="AJ78" s="78"/>
      <c r="AK78" s="79"/>
      <c r="AL78" s="78"/>
      <c r="AM78" s="78"/>
      <c r="AN78" s="79"/>
      <c r="AO78" s="11"/>
      <c r="AP78" s="80"/>
      <c r="AQ78" s="80"/>
      <c r="AR78" s="80"/>
      <c r="AS78" s="80"/>
      <c r="AT78" s="80"/>
      <c r="AU78" s="81"/>
      <c r="AV78" s="11"/>
      <c r="AW78" s="82"/>
      <c r="AX78" s="82"/>
      <c r="AY78" s="82"/>
      <c r="AZ78" s="82"/>
      <c r="BA78" s="82"/>
      <c r="BB78" s="83"/>
      <c r="BC78" s="11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11"/>
      <c r="BQ78" s="85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</row>
    <row r="79" spans="1:205" s="1" customFormat="1" x14ac:dyDescent="0.2">
      <c r="A79" s="86"/>
      <c r="B79" s="87"/>
      <c r="C79" s="89"/>
      <c r="D79" s="88"/>
      <c r="E79" s="88"/>
      <c r="F79" s="88"/>
      <c r="G79" s="88"/>
      <c r="H79" s="89"/>
      <c r="I79" s="87"/>
      <c r="J79" s="168"/>
      <c r="K79" s="163"/>
      <c r="L79" s="173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B79" s="76"/>
      <c r="AC79" s="76"/>
      <c r="AD79" s="76"/>
      <c r="AE79" s="76"/>
      <c r="AF79" s="76"/>
      <c r="AG79" s="77"/>
      <c r="AH79" s="11"/>
      <c r="AI79" s="78"/>
      <c r="AJ79" s="78"/>
      <c r="AK79" s="79"/>
      <c r="AL79" s="78"/>
      <c r="AM79" s="78"/>
      <c r="AN79" s="79"/>
      <c r="AO79" s="11"/>
      <c r="AP79" s="80"/>
      <c r="AQ79" s="80"/>
      <c r="AR79" s="80"/>
      <c r="AS79" s="80"/>
      <c r="AT79" s="80"/>
      <c r="AU79" s="81"/>
      <c r="AV79" s="11"/>
      <c r="AW79" s="82"/>
      <c r="AX79" s="82"/>
      <c r="AY79" s="82"/>
      <c r="AZ79" s="82"/>
      <c r="BA79" s="82"/>
      <c r="BB79" s="83"/>
      <c r="BC79" s="11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11"/>
      <c r="BQ79" s="157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</row>
    <row r="80" spans="1:205" x14ac:dyDescent="0.2">
      <c r="A80" s="86"/>
      <c r="B80" s="87"/>
      <c r="C80" s="89"/>
      <c r="D80" s="88"/>
      <c r="E80" s="88"/>
      <c r="F80" s="88"/>
      <c r="G80" s="88"/>
      <c r="H80" s="89"/>
      <c r="I80" s="87"/>
      <c r="J80" s="167"/>
      <c r="K80" s="163"/>
      <c r="L80" s="173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B80" s="76"/>
      <c r="AC80" s="76"/>
      <c r="AD80" s="76"/>
      <c r="AE80" s="76"/>
      <c r="AF80" s="76"/>
      <c r="AG80" s="77"/>
      <c r="AH80" s="11"/>
      <c r="AI80" s="78"/>
      <c r="AJ80" s="78"/>
      <c r="AK80" s="79"/>
      <c r="AL80" s="78"/>
      <c r="AM80" s="78"/>
      <c r="AN80" s="79"/>
      <c r="AO80" s="11"/>
      <c r="AP80" s="80"/>
      <c r="AQ80" s="80"/>
      <c r="AR80" s="80"/>
      <c r="AS80" s="80"/>
      <c r="AT80" s="80"/>
      <c r="AU80" s="81"/>
      <c r="AV80" s="11"/>
      <c r="AW80" s="82"/>
      <c r="AX80" s="82"/>
      <c r="AY80" s="82"/>
      <c r="AZ80" s="82"/>
      <c r="BA80" s="82"/>
      <c r="BB80" s="83"/>
      <c r="BC80" s="11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11"/>
      <c r="BQ80" s="85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</row>
    <row r="81" spans="1:205" x14ac:dyDescent="0.2">
      <c r="A81" s="86"/>
      <c r="B81" s="87"/>
      <c r="C81" s="89"/>
      <c r="D81" s="88"/>
      <c r="E81" s="88"/>
      <c r="F81" s="88"/>
      <c r="G81" s="88"/>
      <c r="H81" s="89"/>
      <c r="I81" s="87"/>
      <c r="J81" s="168"/>
      <c r="K81" s="163"/>
      <c r="L81" s="173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B81" s="76"/>
      <c r="AC81" s="76"/>
      <c r="AD81" s="76"/>
      <c r="AE81" s="76"/>
      <c r="AF81" s="76"/>
      <c r="AG81" s="77"/>
      <c r="AH81" s="11"/>
      <c r="AI81" s="78"/>
      <c r="AJ81" s="78"/>
      <c r="AK81" s="79"/>
      <c r="AL81" s="78"/>
      <c r="AM81" s="78"/>
      <c r="AN81" s="79"/>
      <c r="AO81" s="11"/>
      <c r="AP81" s="80"/>
      <c r="AQ81" s="80"/>
      <c r="AR81" s="80"/>
      <c r="AS81" s="80"/>
      <c r="AT81" s="80"/>
      <c r="AU81" s="81"/>
      <c r="AV81" s="11"/>
      <c r="AW81" s="82"/>
      <c r="AX81" s="82"/>
      <c r="AY81" s="82"/>
      <c r="AZ81" s="82"/>
      <c r="BA81" s="82"/>
      <c r="BB81" s="83"/>
      <c r="BC81" s="11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11"/>
      <c r="BQ81" s="85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</row>
    <row r="82" spans="1:205" x14ac:dyDescent="0.2">
      <c r="A82" s="86"/>
      <c r="B82" s="87"/>
      <c r="C82" s="89"/>
      <c r="D82" s="88"/>
      <c r="E82" s="88"/>
      <c r="F82" s="88"/>
      <c r="G82" s="88"/>
      <c r="H82" s="89"/>
      <c r="I82" s="87"/>
      <c r="J82" s="168"/>
      <c r="K82" s="163"/>
      <c r="L82" s="173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B82" s="76"/>
      <c r="AC82" s="76"/>
      <c r="AD82" s="76"/>
      <c r="AE82" s="76"/>
      <c r="AF82" s="76"/>
      <c r="AG82" s="77"/>
      <c r="AH82" s="11"/>
      <c r="AI82" s="78"/>
      <c r="AJ82" s="78"/>
      <c r="AK82" s="79"/>
      <c r="AL82" s="78"/>
      <c r="AM82" s="78"/>
      <c r="AN82" s="79"/>
      <c r="AO82" s="11"/>
      <c r="AP82" s="80"/>
      <c r="AQ82" s="80"/>
      <c r="AR82" s="80"/>
      <c r="AS82" s="80"/>
      <c r="AT82" s="80"/>
      <c r="AU82" s="81"/>
      <c r="AV82" s="11"/>
      <c r="AW82" s="82"/>
      <c r="AX82" s="82"/>
      <c r="AY82" s="82"/>
      <c r="AZ82" s="82"/>
      <c r="BA82" s="82"/>
      <c r="BB82" s="83"/>
      <c r="BC82" s="11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11"/>
      <c r="BQ82" s="85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</row>
    <row r="83" spans="1:205" x14ac:dyDescent="0.2">
      <c r="A83" s="86"/>
      <c r="B83" s="87"/>
      <c r="C83" s="89"/>
      <c r="D83" s="88"/>
      <c r="E83" s="88"/>
      <c r="F83" s="88"/>
      <c r="G83" s="88"/>
      <c r="H83" s="89"/>
      <c r="I83" s="87"/>
      <c r="J83" s="167"/>
      <c r="K83" s="163"/>
      <c r="L83" s="173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B83" s="76"/>
      <c r="AC83" s="76"/>
      <c r="AD83" s="76"/>
      <c r="AE83" s="76"/>
      <c r="AF83" s="76"/>
      <c r="AG83" s="77"/>
      <c r="AH83" s="11"/>
      <c r="AI83" s="78"/>
      <c r="AJ83" s="78"/>
      <c r="AK83" s="79"/>
      <c r="AL83" s="78"/>
      <c r="AM83" s="78"/>
      <c r="AN83" s="79"/>
      <c r="AO83" s="11"/>
      <c r="AP83" s="80"/>
      <c r="AQ83" s="80"/>
      <c r="AR83" s="80"/>
      <c r="AS83" s="80"/>
      <c r="AT83" s="80"/>
      <c r="AU83" s="81"/>
      <c r="AV83" s="11"/>
      <c r="AW83" s="82"/>
      <c r="AX83" s="82"/>
      <c r="AY83" s="82"/>
      <c r="AZ83" s="82"/>
      <c r="BA83" s="82"/>
      <c r="BB83" s="83"/>
      <c r="BC83" s="11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11"/>
      <c r="BQ83" s="85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</row>
    <row r="84" spans="1:205" ht="12.75" customHeight="1" x14ac:dyDescent="0.2">
      <c r="A84" s="86"/>
      <c r="B84" s="87"/>
      <c r="C84" s="89"/>
      <c r="D84" s="88"/>
      <c r="E84" s="88"/>
      <c r="F84" s="88"/>
      <c r="G84" s="88"/>
      <c r="H84" s="89"/>
      <c r="I84" s="87"/>
      <c r="J84" s="168"/>
      <c r="K84" s="163"/>
      <c r="L84" s="173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B84" s="76"/>
      <c r="AC84" s="76"/>
      <c r="AD84" s="76"/>
      <c r="AE84" s="76"/>
      <c r="AF84" s="76"/>
      <c r="AG84" s="77"/>
      <c r="AH84" s="11"/>
      <c r="AI84" s="78"/>
      <c r="AJ84" s="78"/>
      <c r="AK84" s="79"/>
      <c r="AL84" s="78"/>
      <c r="AM84" s="78"/>
      <c r="AN84" s="79"/>
      <c r="AO84" s="11"/>
      <c r="AP84" s="80"/>
      <c r="AQ84" s="80"/>
      <c r="AR84" s="80"/>
      <c r="AS84" s="80"/>
      <c r="AT84" s="80"/>
      <c r="AU84" s="81"/>
      <c r="AV84" s="11"/>
      <c r="AW84" s="82"/>
      <c r="AX84" s="82"/>
      <c r="AY84" s="82"/>
      <c r="AZ84" s="82"/>
      <c r="BA84" s="82"/>
      <c r="BB84" s="83"/>
      <c r="BC84" s="11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11"/>
      <c r="BQ84" s="85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</row>
    <row r="85" spans="1:205" ht="12.75" customHeight="1" x14ac:dyDescent="0.2">
      <c r="A85" s="86"/>
      <c r="B85" s="87"/>
      <c r="C85" s="89"/>
      <c r="D85" s="88"/>
      <c r="E85" s="88"/>
      <c r="F85" s="88"/>
      <c r="G85" s="88"/>
      <c r="H85" s="89"/>
      <c r="I85" s="87"/>
      <c r="J85" s="167"/>
      <c r="K85" s="163"/>
      <c r="L85" s="173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B85" s="76"/>
      <c r="AC85" s="76"/>
      <c r="AD85" s="76"/>
      <c r="AE85" s="76"/>
      <c r="AF85" s="76"/>
      <c r="AG85" s="77"/>
      <c r="AH85" s="11"/>
      <c r="AI85" s="78"/>
      <c r="AJ85" s="78"/>
      <c r="AK85" s="79"/>
      <c r="AL85" s="78"/>
      <c r="AM85" s="78"/>
      <c r="AN85" s="79"/>
      <c r="AO85" s="11"/>
      <c r="AP85" s="80"/>
      <c r="AQ85" s="80"/>
      <c r="AR85" s="80"/>
      <c r="AS85" s="80"/>
      <c r="AT85" s="80"/>
      <c r="AU85" s="81"/>
      <c r="AV85" s="11"/>
      <c r="AW85" s="82"/>
      <c r="AX85" s="82"/>
      <c r="AY85" s="82"/>
      <c r="AZ85" s="82"/>
      <c r="BA85" s="82"/>
      <c r="BB85" s="83"/>
      <c r="BC85" s="11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11"/>
      <c r="BQ85" s="85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</row>
    <row r="86" spans="1:205" x14ac:dyDescent="0.2">
      <c r="A86" s="86"/>
      <c r="B86" s="87"/>
      <c r="C86" s="89"/>
      <c r="D86" s="88"/>
      <c r="E86" s="88"/>
      <c r="F86" s="88"/>
      <c r="G86" s="88"/>
      <c r="H86" s="89"/>
      <c r="I86" s="87"/>
      <c r="J86" s="167"/>
      <c r="K86" s="163"/>
      <c r="L86" s="173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B86" s="76"/>
      <c r="AC86" s="76"/>
      <c r="AD86" s="76"/>
      <c r="AE86" s="76"/>
      <c r="AF86" s="76"/>
      <c r="AG86" s="77"/>
      <c r="AH86" s="11"/>
      <c r="AI86" s="78"/>
      <c r="AJ86" s="78"/>
      <c r="AK86" s="79"/>
      <c r="AL86" s="78"/>
      <c r="AM86" s="78"/>
      <c r="AN86" s="79"/>
      <c r="AO86" s="11"/>
      <c r="AP86" s="80"/>
      <c r="AQ86" s="80"/>
      <c r="AR86" s="80"/>
      <c r="AS86" s="80"/>
      <c r="AT86" s="80"/>
      <c r="AU86" s="81"/>
      <c r="AV86" s="11"/>
      <c r="AW86" s="82"/>
      <c r="AX86" s="82"/>
      <c r="AY86" s="82"/>
      <c r="AZ86" s="82"/>
      <c r="BA86" s="82"/>
      <c r="BB86" s="83"/>
      <c r="BC86" s="11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11"/>
      <c r="BQ86" s="85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</row>
    <row r="87" spans="1:205" x14ac:dyDescent="0.2">
      <c r="A87" s="86"/>
      <c r="B87" s="87"/>
      <c r="C87" s="89"/>
      <c r="D87" s="91"/>
      <c r="E87" s="91"/>
      <c r="F87" s="91"/>
      <c r="G87" s="91"/>
      <c r="H87" s="93"/>
      <c r="I87" s="92"/>
      <c r="J87" s="168"/>
      <c r="K87" s="163"/>
      <c r="L87" s="173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B87" s="158"/>
      <c r="AC87" s="158"/>
      <c r="AD87" s="158"/>
      <c r="AE87" s="158"/>
      <c r="AF87" s="158"/>
      <c r="AG87" s="77"/>
      <c r="AH87" s="11"/>
      <c r="AI87" s="159"/>
      <c r="AJ87" s="159"/>
      <c r="AK87" s="79"/>
      <c r="AL87" s="159"/>
      <c r="AM87" s="159"/>
      <c r="AN87" s="79"/>
      <c r="AO87" s="11"/>
      <c r="AP87" s="160"/>
      <c r="AQ87" s="160"/>
      <c r="AR87" s="160"/>
      <c r="AS87" s="160"/>
      <c r="AT87" s="160"/>
      <c r="AU87" s="81"/>
      <c r="AV87" s="11"/>
      <c r="AW87" s="161"/>
      <c r="AX87" s="161"/>
      <c r="AY87" s="161"/>
      <c r="AZ87" s="161"/>
      <c r="BA87" s="161"/>
      <c r="BB87" s="83"/>
      <c r="BC87" s="11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11"/>
      <c r="BQ87" s="85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</row>
    <row r="88" spans="1:205" s="17" customFormat="1" x14ac:dyDescent="0.2">
      <c r="A88" s="86"/>
      <c r="B88" s="87"/>
      <c r="C88" s="89"/>
      <c r="D88" s="88"/>
      <c r="E88" s="88"/>
      <c r="F88" s="88"/>
      <c r="G88" s="88"/>
      <c r="H88" s="89"/>
      <c r="I88" s="87"/>
      <c r="J88" s="168"/>
      <c r="K88" s="163"/>
      <c r="L88" s="175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1"/>
      <c r="AB88" s="76"/>
      <c r="AC88" s="76"/>
      <c r="AD88" s="76"/>
      <c r="AE88" s="76"/>
      <c r="AF88" s="76"/>
      <c r="AG88" s="77"/>
      <c r="AH88" s="11"/>
      <c r="AI88" s="78"/>
      <c r="AJ88" s="78"/>
      <c r="AK88" s="79"/>
      <c r="AL88" s="78"/>
      <c r="AM88" s="78"/>
      <c r="AN88" s="79"/>
      <c r="AO88" s="11"/>
      <c r="AP88" s="80"/>
      <c r="AQ88" s="80"/>
      <c r="AR88" s="80"/>
      <c r="AS88" s="80"/>
      <c r="AT88" s="80"/>
      <c r="AU88" s="81"/>
      <c r="AV88" s="11"/>
      <c r="AW88" s="82"/>
      <c r="AX88" s="82"/>
      <c r="AY88" s="82"/>
      <c r="AZ88" s="82"/>
      <c r="BA88" s="82"/>
      <c r="BB88" s="83"/>
      <c r="BC88" s="11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11"/>
      <c r="BQ88" s="85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</row>
    <row r="89" spans="1:205" x14ac:dyDescent="0.2">
      <c r="A89" s="86"/>
      <c r="B89" s="87"/>
      <c r="C89" s="89"/>
      <c r="D89" s="88"/>
      <c r="E89" s="88"/>
      <c r="F89" s="88"/>
      <c r="G89" s="88"/>
      <c r="H89" s="89"/>
      <c r="I89" s="87"/>
      <c r="J89" s="167"/>
      <c r="K89" s="163"/>
      <c r="L89" s="173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B89" s="76"/>
      <c r="AC89" s="76"/>
      <c r="AD89" s="76"/>
      <c r="AE89" s="76"/>
      <c r="AF89" s="76"/>
      <c r="AG89" s="77"/>
      <c r="AH89" s="11"/>
      <c r="AI89" s="78"/>
      <c r="AJ89" s="78"/>
      <c r="AK89" s="79"/>
      <c r="AL89" s="78"/>
      <c r="AM89" s="78"/>
      <c r="AN89" s="79"/>
      <c r="AO89" s="11"/>
      <c r="AP89" s="80"/>
      <c r="AQ89" s="80"/>
      <c r="AR89" s="80"/>
      <c r="AS89" s="80"/>
      <c r="AT89" s="80"/>
      <c r="AU89" s="81"/>
      <c r="AV89" s="11"/>
      <c r="AW89" s="82"/>
      <c r="AX89" s="82"/>
      <c r="AY89" s="82"/>
      <c r="AZ89" s="82"/>
      <c r="BA89" s="82"/>
      <c r="BB89" s="83"/>
      <c r="BC89" s="11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11"/>
      <c r="BQ89" s="85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</row>
    <row r="90" spans="1:205" x14ac:dyDescent="0.2">
      <c r="A90" s="86"/>
      <c r="B90" s="87"/>
      <c r="C90" s="89"/>
      <c r="D90" s="49"/>
      <c r="E90" s="49"/>
      <c r="F90" s="49"/>
      <c r="G90" s="49"/>
      <c r="H90" s="95"/>
      <c r="I90" s="94"/>
      <c r="J90" s="167"/>
      <c r="K90" s="163"/>
      <c r="L90" s="173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B90" s="76"/>
      <c r="AC90" s="76"/>
      <c r="AD90" s="76"/>
      <c r="AE90" s="76"/>
      <c r="AF90" s="76"/>
      <c r="AG90" s="77"/>
      <c r="AH90" s="11"/>
      <c r="AI90" s="78"/>
      <c r="AJ90" s="78"/>
      <c r="AK90" s="79"/>
      <c r="AL90" s="78"/>
      <c r="AM90" s="78"/>
      <c r="AN90" s="79"/>
      <c r="AO90" s="11"/>
      <c r="AP90" s="80"/>
      <c r="AQ90" s="80"/>
      <c r="AR90" s="80"/>
      <c r="AS90" s="80"/>
      <c r="AT90" s="80"/>
      <c r="AU90" s="81"/>
      <c r="AV90" s="11"/>
      <c r="AW90" s="82"/>
      <c r="AX90" s="82"/>
      <c r="AY90" s="82"/>
      <c r="AZ90" s="82"/>
      <c r="BA90" s="82"/>
      <c r="BB90" s="83"/>
      <c r="BC90" s="11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11"/>
      <c r="BQ90" s="85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</row>
    <row r="91" spans="1:205" x14ac:dyDescent="0.2">
      <c r="A91" s="86"/>
      <c r="B91" s="87"/>
      <c r="C91" s="89"/>
      <c r="D91" s="49"/>
      <c r="E91" s="49"/>
      <c r="F91" s="49"/>
      <c r="G91" s="49"/>
      <c r="H91" s="95"/>
      <c r="I91" s="94"/>
      <c r="J91" s="167"/>
      <c r="K91" s="163"/>
      <c r="L91" s="173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B91" s="76"/>
      <c r="AC91" s="76"/>
      <c r="AD91" s="76"/>
      <c r="AE91" s="76"/>
      <c r="AF91" s="76"/>
      <c r="AG91" s="77"/>
      <c r="AH91" s="11"/>
      <c r="AI91" s="78"/>
      <c r="AJ91" s="78"/>
      <c r="AK91" s="79"/>
      <c r="AL91" s="78"/>
      <c r="AM91" s="78"/>
      <c r="AN91" s="79"/>
      <c r="AO91" s="11"/>
      <c r="AP91" s="80"/>
      <c r="AQ91" s="80"/>
      <c r="AR91" s="80"/>
      <c r="AS91" s="80"/>
      <c r="AT91" s="80"/>
      <c r="AU91" s="81"/>
      <c r="AV91" s="11"/>
      <c r="AW91" s="82"/>
      <c r="AX91" s="82"/>
      <c r="AY91" s="82"/>
      <c r="AZ91" s="82"/>
      <c r="BA91" s="82"/>
      <c r="BB91" s="83"/>
      <c r="BC91" s="11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11"/>
      <c r="BQ91" s="85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</row>
    <row r="92" spans="1:205" x14ac:dyDescent="0.2">
      <c r="A92" s="86"/>
      <c r="B92" s="87"/>
      <c r="C92" s="89"/>
      <c r="D92" s="49"/>
      <c r="E92" s="49"/>
      <c r="F92" s="49"/>
      <c r="G92" s="49"/>
      <c r="H92" s="95"/>
      <c r="I92" s="94"/>
      <c r="J92" s="167"/>
      <c r="K92" s="163"/>
      <c r="L92" s="173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B92" s="76"/>
      <c r="AC92" s="76"/>
      <c r="AD92" s="76"/>
      <c r="AE92" s="76"/>
      <c r="AF92" s="76"/>
      <c r="AG92" s="77"/>
      <c r="AH92" s="11"/>
      <c r="AI92" s="78"/>
      <c r="AJ92" s="78"/>
      <c r="AK92" s="79"/>
      <c r="AL92" s="78"/>
      <c r="AM92" s="78"/>
      <c r="AN92" s="79"/>
      <c r="AO92" s="11"/>
      <c r="AP92" s="80"/>
      <c r="AQ92" s="80"/>
      <c r="AR92" s="80"/>
      <c r="AS92" s="80"/>
      <c r="AT92" s="80"/>
      <c r="AU92" s="81"/>
      <c r="AV92" s="11"/>
      <c r="AW92" s="82"/>
      <c r="AX92" s="82"/>
      <c r="AY92" s="82"/>
      <c r="AZ92" s="82"/>
      <c r="BA92" s="82"/>
      <c r="BB92" s="83"/>
      <c r="BC92" s="11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11"/>
      <c r="BQ92" s="85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</row>
    <row r="93" spans="1:205" x14ac:dyDescent="0.2">
      <c r="A93" s="86"/>
      <c r="B93" s="87"/>
      <c r="C93" s="89"/>
      <c r="D93" s="49"/>
      <c r="E93" s="49"/>
      <c r="F93" s="49"/>
      <c r="G93" s="49"/>
      <c r="H93" s="95"/>
      <c r="I93" s="94"/>
      <c r="J93" s="167"/>
      <c r="K93" s="163"/>
      <c r="L93" s="173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B93" s="76"/>
      <c r="AC93" s="76"/>
      <c r="AD93" s="76"/>
      <c r="AE93" s="76"/>
      <c r="AF93" s="76"/>
      <c r="AG93" s="77"/>
      <c r="AH93" s="11"/>
      <c r="AI93" s="78"/>
      <c r="AJ93" s="78"/>
      <c r="AK93" s="79"/>
      <c r="AL93" s="78"/>
      <c r="AM93" s="78"/>
      <c r="AN93" s="79"/>
      <c r="AO93" s="11"/>
      <c r="AP93" s="80"/>
      <c r="AQ93" s="80"/>
      <c r="AR93" s="80"/>
      <c r="AS93" s="80"/>
      <c r="AT93" s="80"/>
      <c r="AU93" s="81"/>
      <c r="AV93" s="11"/>
      <c r="AW93" s="82"/>
      <c r="AX93" s="82"/>
      <c r="AY93" s="82"/>
      <c r="AZ93" s="82"/>
      <c r="BA93" s="82"/>
      <c r="BB93" s="83"/>
      <c r="BC93" s="11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11"/>
      <c r="BQ93" s="199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</row>
    <row r="94" spans="1:205" x14ac:dyDescent="0.2">
      <c r="A94" s="86"/>
      <c r="B94" s="87"/>
      <c r="C94" s="89"/>
      <c r="D94" s="49"/>
      <c r="E94" s="49"/>
      <c r="F94" s="49"/>
      <c r="G94" s="49"/>
      <c r="H94" s="95"/>
      <c r="I94" s="96"/>
      <c r="J94" s="167"/>
      <c r="K94" s="163"/>
      <c r="L94" s="173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B94" s="76"/>
      <c r="AC94" s="76"/>
      <c r="AD94" s="76"/>
      <c r="AE94" s="76"/>
      <c r="AF94" s="76"/>
      <c r="AG94" s="77"/>
      <c r="AH94" s="11"/>
      <c r="AI94" s="78"/>
      <c r="AJ94" s="78"/>
      <c r="AK94" s="79"/>
      <c r="AL94" s="78"/>
      <c r="AM94" s="78"/>
      <c r="AN94" s="79"/>
      <c r="AO94" s="11"/>
      <c r="AP94" s="80"/>
      <c r="AQ94" s="80"/>
      <c r="AR94" s="80"/>
      <c r="AS94" s="80"/>
      <c r="AT94" s="80"/>
      <c r="AU94" s="81"/>
      <c r="AV94" s="11"/>
      <c r="AW94" s="82"/>
      <c r="AX94" s="82"/>
      <c r="AY94" s="82"/>
      <c r="AZ94" s="82"/>
      <c r="BA94" s="82"/>
      <c r="BB94" s="83"/>
      <c r="BC94" s="11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11"/>
      <c r="BQ94" s="199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</row>
    <row r="95" spans="1:205" x14ac:dyDescent="0.2">
      <c r="A95" s="86"/>
      <c r="B95" s="87"/>
      <c r="C95" s="89"/>
      <c r="D95" s="49"/>
      <c r="E95" s="49"/>
      <c r="F95" s="49"/>
      <c r="G95" s="49"/>
      <c r="H95" s="95"/>
      <c r="I95" s="94"/>
      <c r="J95" s="167"/>
      <c r="K95" s="163"/>
      <c r="L95" s="173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B95" s="76"/>
      <c r="AC95" s="76"/>
      <c r="AD95" s="76"/>
      <c r="AE95" s="76"/>
      <c r="AF95" s="76"/>
      <c r="AG95" s="77"/>
      <c r="AH95" s="11"/>
      <c r="AI95" s="78"/>
      <c r="AJ95" s="78"/>
      <c r="AK95" s="79"/>
      <c r="AL95" s="78"/>
      <c r="AM95" s="78"/>
      <c r="AN95" s="79"/>
      <c r="AO95" s="11"/>
      <c r="AP95" s="80"/>
      <c r="AQ95" s="80"/>
      <c r="AR95" s="80"/>
      <c r="AS95" s="80"/>
      <c r="AT95" s="80"/>
      <c r="AU95" s="81"/>
      <c r="AV95" s="11"/>
      <c r="AW95" s="82"/>
      <c r="AX95" s="82"/>
      <c r="AY95" s="82"/>
      <c r="AZ95" s="82"/>
      <c r="BA95" s="82"/>
      <c r="BB95" s="83"/>
      <c r="BC95" s="11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11"/>
      <c r="BQ95" s="199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</row>
    <row r="96" spans="1:205" x14ac:dyDescent="0.2">
      <c r="A96" s="86"/>
      <c r="B96" s="87"/>
      <c r="C96" s="89"/>
      <c r="D96" s="49"/>
      <c r="E96" s="49"/>
      <c r="F96" s="49"/>
      <c r="G96" s="49"/>
      <c r="H96" s="95"/>
      <c r="I96" s="94"/>
      <c r="J96" s="167"/>
      <c r="K96" s="163"/>
      <c r="L96" s="173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B96" s="76"/>
      <c r="AC96" s="76"/>
      <c r="AD96" s="76"/>
      <c r="AE96" s="76"/>
      <c r="AF96" s="76"/>
      <c r="AG96" s="77"/>
      <c r="AH96" s="11"/>
      <c r="AI96" s="78"/>
      <c r="AJ96" s="78"/>
      <c r="AK96" s="79"/>
      <c r="AL96" s="78"/>
      <c r="AM96" s="78"/>
      <c r="AN96" s="79"/>
      <c r="AO96" s="11"/>
      <c r="AP96" s="80"/>
      <c r="AQ96" s="80"/>
      <c r="AR96" s="80"/>
      <c r="AS96" s="80"/>
      <c r="AT96" s="80"/>
      <c r="AU96" s="81"/>
      <c r="AV96" s="11"/>
      <c r="AW96" s="82"/>
      <c r="AX96" s="82"/>
      <c r="AY96" s="82"/>
      <c r="AZ96" s="82"/>
      <c r="BA96" s="82"/>
      <c r="BB96" s="83"/>
      <c r="BC96" s="11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11"/>
      <c r="BQ96" s="200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</row>
    <row r="97" spans="1:205" x14ac:dyDescent="0.2">
      <c r="A97" s="86"/>
      <c r="B97" s="87"/>
      <c r="C97" s="89"/>
      <c r="D97" s="49"/>
      <c r="E97" s="49"/>
      <c r="F97" s="49"/>
      <c r="G97" s="49"/>
      <c r="H97" s="95"/>
      <c r="I97" s="94"/>
      <c r="J97" s="167"/>
      <c r="K97" s="163"/>
      <c r="L97" s="173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B97" s="76"/>
      <c r="AC97" s="76"/>
      <c r="AD97" s="76"/>
      <c r="AE97" s="76"/>
      <c r="AF97" s="76"/>
      <c r="AG97" s="77"/>
      <c r="AH97" s="11"/>
      <c r="AI97" s="78"/>
      <c r="AJ97" s="78"/>
      <c r="AK97" s="79"/>
      <c r="AL97" s="78"/>
      <c r="AM97" s="78"/>
      <c r="AN97" s="79"/>
      <c r="AO97" s="11"/>
      <c r="AP97" s="80"/>
      <c r="AQ97" s="80"/>
      <c r="AR97" s="80"/>
      <c r="AS97" s="80"/>
      <c r="AT97" s="80"/>
      <c r="AU97" s="81"/>
      <c r="AV97" s="11"/>
      <c r="AW97" s="82"/>
      <c r="AX97" s="82"/>
      <c r="AY97" s="82"/>
      <c r="AZ97" s="82"/>
      <c r="BA97" s="82"/>
      <c r="BB97" s="83"/>
      <c r="BC97" s="11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11"/>
      <c r="BQ97" s="200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</row>
    <row r="98" spans="1:205" x14ac:dyDescent="0.2">
      <c r="A98" s="86"/>
      <c r="B98" s="87"/>
      <c r="C98" s="89"/>
      <c r="D98" s="49"/>
      <c r="E98" s="49"/>
      <c r="F98" s="49"/>
      <c r="G98" s="49"/>
      <c r="H98" s="95"/>
      <c r="I98" s="94"/>
      <c r="J98" s="167"/>
      <c r="K98" s="163"/>
      <c r="L98" s="173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B98" s="76"/>
      <c r="AC98" s="76"/>
      <c r="AD98" s="76"/>
      <c r="AE98" s="76"/>
      <c r="AF98" s="76"/>
      <c r="AG98" s="77"/>
      <c r="AH98" s="11"/>
      <c r="AI98" s="78"/>
      <c r="AJ98" s="78"/>
      <c r="AK98" s="79"/>
      <c r="AL98" s="78"/>
      <c r="AM98" s="78"/>
      <c r="AN98" s="79"/>
      <c r="AO98" s="11"/>
      <c r="AP98" s="80"/>
      <c r="AQ98" s="80"/>
      <c r="AR98" s="80"/>
      <c r="AS98" s="80"/>
      <c r="AT98" s="80"/>
      <c r="AU98" s="81"/>
      <c r="AV98" s="11"/>
      <c r="AW98" s="82"/>
      <c r="AX98" s="82"/>
      <c r="AY98" s="82"/>
      <c r="AZ98" s="82"/>
      <c r="BA98" s="82"/>
      <c r="BB98" s="83"/>
      <c r="BC98" s="11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11"/>
      <c r="BQ98" s="200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</row>
    <row r="99" spans="1:205" x14ac:dyDescent="0.2">
      <c r="A99" s="86"/>
      <c r="B99" s="87"/>
      <c r="C99" s="89"/>
      <c r="D99" s="49"/>
      <c r="E99" s="49"/>
      <c r="F99" s="49"/>
      <c r="G99" s="49"/>
      <c r="H99" s="95"/>
      <c r="I99" s="94"/>
      <c r="J99" s="167"/>
      <c r="K99" s="163"/>
      <c r="L99" s="173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B99" s="76"/>
      <c r="AC99" s="76"/>
      <c r="AD99" s="76"/>
      <c r="AE99" s="76"/>
      <c r="AF99" s="76"/>
      <c r="AG99" s="77"/>
      <c r="AH99" s="11"/>
      <c r="AI99" s="78"/>
      <c r="AJ99" s="78"/>
      <c r="AK99" s="79"/>
      <c r="AL99" s="78"/>
      <c r="AM99" s="78"/>
      <c r="AN99" s="79"/>
      <c r="AO99" s="11"/>
      <c r="AP99" s="80"/>
      <c r="AQ99" s="80"/>
      <c r="AR99" s="80"/>
      <c r="AS99" s="80"/>
      <c r="AT99" s="80"/>
      <c r="AU99" s="81"/>
      <c r="AV99" s="11"/>
      <c r="AW99" s="82"/>
      <c r="AX99" s="82"/>
      <c r="AY99" s="82"/>
      <c r="AZ99" s="82"/>
      <c r="BA99" s="82"/>
      <c r="BB99" s="83"/>
      <c r="BC99" s="11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11"/>
      <c r="BQ99" s="200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</row>
    <row r="100" spans="1:205" x14ac:dyDescent="0.2">
      <c r="A100" s="86"/>
      <c r="B100" s="87"/>
      <c r="C100" s="89"/>
      <c r="D100" s="49"/>
      <c r="E100" s="49"/>
      <c r="F100" s="49"/>
      <c r="G100" s="49"/>
      <c r="H100" s="95"/>
      <c r="I100" s="94"/>
      <c r="J100" s="167"/>
      <c r="K100" s="163"/>
      <c r="L100" s="173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B100" s="76"/>
      <c r="AC100" s="76"/>
      <c r="AD100" s="76"/>
      <c r="AE100" s="76"/>
      <c r="AF100" s="76"/>
      <c r="AG100" s="77"/>
      <c r="AH100" s="11"/>
      <c r="AI100" s="78"/>
      <c r="AJ100" s="78"/>
      <c r="AK100" s="79"/>
      <c r="AL100" s="78"/>
      <c r="AM100" s="78"/>
      <c r="AN100" s="79"/>
      <c r="AO100" s="11"/>
      <c r="AP100" s="80"/>
      <c r="AQ100" s="80"/>
      <c r="AR100" s="80"/>
      <c r="AS100" s="80"/>
      <c r="AT100" s="80"/>
      <c r="AU100" s="81"/>
      <c r="AV100" s="11"/>
      <c r="AW100" s="82"/>
      <c r="AX100" s="82"/>
      <c r="AY100" s="82"/>
      <c r="AZ100" s="82"/>
      <c r="BA100" s="82"/>
      <c r="BB100" s="83"/>
      <c r="BC100" s="11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11"/>
      <c r="BQ100" s="200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</row>
    <row r="101" spans="1:205" ht="12" customHeight="1" x14ac:dyDescent="0.2">
      <c r="A101" s="86"/>
      <c r="B101" s="87"/>
      <c r="C101" s="89"/>
      <c r="D101" s="49"/>
      <c r="E101" s="49"/>
      <c r="F101" s="49"/>
      <c r="G101" s="49"/>
      <c r="H101" s="95"/>
      <c r="I101" s="94"/>
      <c r="J101" s="167"/>
      <c r="K101" s="163"/>
      <c r="L101" s="173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B101" s="76"/>
      <c r="AC101" s="76"/>
      <c r="AD101" s="76"/>
      <c r="AE101" s="76"/>
      <c r="AF101" s="76"/>
      <c r="AG101" s="77"/>
      <c r="AH101" s="11"/>
      <c r="AI101" s="78"/>
      <c r="AJ101" s="78"/>
      <c r="AK101" s="79"/>
      <c r="AL101" s="78"/>
      <c r="AM101" s="78"/>
      <c r="AN101" s="79"/>
      <c r="AO101" s="11"/>
      <c r="AP101" s="80"/>
      <c r="AQ101" s="80"/>
      <c r="AR101" s="80"/>
      <c r="AS101" s="80"/>
      <c r="AT101" s="80"/>
      <c r="AU101" s="81"/>
      <c r="AV101" s="11"/>
      <c r="AW101" s="82"/>
      <c r="AX101" s="82"/>
      <c r="AY101" s="82"/>
      <c r="AZ101" s="82"/>
      <c r="BA101" s="82"/>
      <c r="BB101" s="83"/>
      <c r="BC101" s="11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11"/>
      <c r="BQ101" s="200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</row>
    <row r="102" spans="1:205" ht="12" customHeight="1" x14ac:dyDescent="0.2">
      <c r="A102" s="86"/>
      <c r="B102" s="87"/>
      <c r="C102" s="89"/>
      <c r="D102" s="49"/>
      <c r="E102" s="49"/>
      <c r="F102" s="49"/>
      <c r="G102" s="49"/>
      <c r="H102" s="95"/>
      <c r="I102" s="94"/>
      <c r="J102" s="167"/>
      <c r="K102" s="163"/>
      <c r="L102" s="173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B102" s="76"/>
      <c r="AC102" s="76"/>
      <c r="AD102" s="76"/>
      <c r="AE102" s="76"/>
      <c r="AF102" s="76"/>
      <c r="AG102" s="77"/>
      <c r="AH102" s="11"/>
      <c r="AI102" s="78"/>
      <c r="AJ102" s="78"/>
      <c r="AK102" s="79"/>
      <c r="AL102" s="78"/>
      <c r="AM102" s="78"/>
      <c r="AN102" s="79"/>
      <c r="AO102" s="11"/>
      <c r="AP102" s="80"/>
      <c r="AQ102" s="80"/>
      <c r="AR102" s="80"/>
      <c r="AS102" s="80"/>
      <c r="AT102" s="80"/>
      <c r="AU102" s="81"/>
      <c r="AV102" s="11"/>
      <c r="AW102" s="82"/>
      <c r="AX102" s="82"/>
      <c r="AY102" s="82"/>
      <c r="AZ102" s="82"/>
      <c r="BA102" s="82"/>
      <c r="BB102" s="83"/>
      <c r="BC102" s="11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11"/>
      <c r="BQ102" s="200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</row>
    <row r="103" spans="1:205" x14ac:dyDescent="0.2">
      <c r="A103" s="86"/>
      <c r="B103" s="87"/>
      <c r="C103" s="89"/>
      <c r="D103" s="49"/>
      <c r="E103" s="49"/>
      <c r="F103" s="49"/>
      <c r="G103" s="49"/>
      <c r="H103" s="95"/>
      <c r="I103" s="94"/>
      <c r="J103" s="167"/>
      <c r="K103" s="163"/>
      <c r="L103" s="173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B103" s="76"/>
      <c r="AC103" s="76"/>
      <c r="AD103" s="76"/>
      <c r="AE103" s="76"/>
      <c r="AF103" s="76"/>
      <c r="AG103" s="77"/>
      <c r="AH103" s="11"/>
      <c r="AI103" s="78"/>
      <c r="AJ103" s="78"/>
      <c r="AK103" s="79"/>
      <c r="AL103" s="78"/>
      <c r="AM103" s="78"/>
      <c r="AN103" s="79"/>
      <c r="AO103" s="11"/>
      <c r="AP103" s="80"/>
      <c r="AQ103" s="80"/>
      <c r="AR103" s="80"/>
      <c r="AS103" s="80"/>
      <c r="AT103" s="80"/>
      <c r="AU103" s="81"/>
      <c r="AV103" s="11"/>
      <c r="AW103" s="82"/>
      <c r="AX103" s="82"/>
      <c r="AY103" s="82"/>
      <c r="AZ103" s="82"/>
      <c r="BA103" s="82"/>
      <c r="BB103" s="83"/>
      <c r="BC103" s="11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11"/>
      <c r="BQ103" s="200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</row>
    <row r="104" spans="1:205" x14ac:dyDescent="0.2">
      <c r="A104" s="86"/>
      <c r="B104" s="87"/>
      <c r="C104" s="89"/>
      <c r="D104" s="49"/>
      <c r="E104" s="49"/>
      <c r="F104" s="49"/>
      <c r="G104" s="49"/>
      <c r="H104" s="95"/>
      <c r="I104" s="94"/>
      <c r="J104" s="167"/>
      <c r="K104" s="163"/>
      <c r="L104" s="173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B104" s="76"/>
      <c r="AC104" s="76"/>
      <c r="AD104" s="76"/>
      <c r="AE104" s="76"/>
      <c r="AF104" s="76"/>
      <c r="AG104" s="77"/>
      <c r="AH104" s="11"/>
      <c r="AI104" s="78"/>
      <c r="AJ104" s="78"/>
      <c r="AK104" s="79"/>
      <c r="AL104" s="78"/>
      <c r="AM104" s="78"/>
      <c r="AN104" s="79"/>
      <c r="AO104" s="11"/>
      <c r="AP104" s="80"/>
      <c r="AQ104" s="80"/>
      <c r="AR104" s="80"/>
      <c r="AS104" s="80"/>
      <c r="AT104" s="80"/>
      <c r="AU104" s="81"/>
      <c r="AV104" s="11"/>
      <c r="AW104" s="82"/>
      <c r="AX104" s="82"/>
      <c r="AY104" s="82"/>
      <c r="AZ104" s="82"/>
      <c r="BA104" s="82"/>
      <c r="BB104" s="83"/>
      <c r="BC104" s="11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11"/>
      <c r="BQ104" s="200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</row>
    <row r="105" spans="1:205" x14ac:dyDescent="0.2">
      <c r="A105" s="86"/>
      <c r="B105" s="87"/>
      <c r="C105" s="89"/>
      <c r="D105" s="49"/>
      <c r="E105" s="49"/>
      <c r="F105" s="49"/>
      <c r="G105" s="49"/>
      <c r="H105" s="95"/>
      <c r="I105" s="94"/>
      <c r="J105" s="167"/>
      <c r="K105" s="163"/>
      <c r="L105" s="173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B105" s="76"/>
      <c r="AC105" s="76"/>
      <c r="AD105" s="76"/>
      <c r="AE105" s="76"/>
      <c r="AF105" s="76"/>
      <c r="AG105" s="77"/>
      <c r="AH105" s="11"/>
      <c r="AI105" s="78"/>
      <c r="AJ105" s="78"/>
      <c r="AK105" s="79"/>
      <c r="AL105" s="78"/>
      <c r="AM105" s="78"/>
      <c r="AN105" s="79"/>
      <c r="AO105" s="11"/>
      <c r="AP105" s="80"/>
      <c r="AQ105" s="80"/>
      <c r="AR105" s="80"/>
      <c r="AS105" s="80"/>
      <c r="AT105" s="80"/>
      <c r="AU105" s="81"/>
      <c r="AV105" s="11"/>
      <c r="AW105" s="82"/>
      <c r="AX105" s="82"/>
      <c r="AY105" s="82"/>
      <c r="AZ105" s="82"/>
      <c r="BA105" s="82"/>
      <c r="BB105" s="83"/>
      <c r="BC105" s="11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11"/>
      <c r="BQ105" s="200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</row>
    <row r="106" spans="1:205" x14ac:dyDescent="0.2">
      <c r="A106" s="86"/>
      <c r="B106" s="87"/>
      <c r="C106" s="89"/>
      <c r="D106" s="49"/>
      <c r="E106" s="49"/>
      <c r="F106" s="49"/>
      <c r="G106" s="49"/>
      <c r="H106" s="95"/>
      <c r="I106" s="94"/>
      <c r="J106" s="167"/>
      <c r="K106" s="163"/>
      <c r="L106" s="173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B106" s="76"/>
      <c r="AC106" s="76"/>
      <c r="AD106" s="76"/>
      <c r="AE106" s="76"/>
      <c r="AF106" s="76"/>
      <c r="AG106" s="77"/>
      <c r="AH106" s="11"/>
      <c r="AI106" s="78"/>
      <c r="AJ106" s="78"/>
      <c r="AK106" s="79"/>
      <c r="AL106" s="78"/>
      <c r="AM106" s="78"/>
      <c r="AN106" s="79"/>
      <c r="AO106" s="11"/>
      <c r="AP106" s="80"/>
      <c r="AQ106" s="80"/>
      <c r="AR106" s="80"/>
      <c r="AS106" s="80"/>
      <c r="AT106" s="80"/>
      <c r="AU106" s="81"/>
      <c r="AV106" s="11"/>
      <c r="AW106" s="82"/>
      <c r="AX106" s="82"/>
      <c r="AY106" s="82"/>
      <c r="AZ106" s="82"/>
      <c r="BA106" s="82"/>
      <c r="BB106" s="83"/>
      <c r="BC106" s="11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11"/>
      <c r="BQ106" s="200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</row>
    <row r="107" spans="1:205" x14ac:dyDescent="0.2">
      <c r="A107" s="86"/>
      <c r="B107" s="87"/>
      <c r="C107" s="89"/>
      <c r="D107" s="91"/>
      <c r="E107" s="91"/>
      <c r="F107" s="49"/>
      <c r="G107" s="91"/>
      <c r="H107" s="93"/>
      <c r="I107" s="92"/>
      <c r="J107" s="168"/>
      <c r="K107" s="163"/>
      <c r="L107" s="201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B107" s="203"/>
      <c r="AC107" s="203"/>
      <c r="AD107" s="203"/>
      <c r="AE107" s="203"/>
      <c r="AF107" s="203"/>
      <c r="AG107" s="204"/>
      <c r="AH107" s="11"/>
      <c r="AI107" s="205"/>
      <c r="AJ107" s="205"/>
      <c r="AK107" s="206"/>
      <c r="AL107" s="205"/>
      <c r="AM107" s="205"/>
      <c r="AN107" s="206"/>
      <c r="AO107" s="11"/>
      <c r="AP107" s="207"/>
      <c r="AQ107" s="207"/>
      <c r="AR107" s="207"/>
      <c r="AS107" s="207"/>
      <c r="AT107" s="207"/>
      <c r="AU107" s="208"/>
      <c r="AV107" s="11"/>
      <c r="AW107" s="209"/>
      <c r="AX107" s="209"/>
      <c r="AY107" s="209"/>
      <c r="AZ107" s="209"/>
      <c r="BA107" s="209"/>
      <c r="BB107" s="210"/>
      <c r="BC107" s="11"/>
      <c r="BD107" s="211"/>
      <c r="BE107" s="211"/>
      <c r="BF107" s="211"/>
      <c r="BG107" s="211"/>
      <c r="BH107" s="211"/>
      <c r="BI107" s="211"/>
      <c r="BJ107" s="211"/>
      <c r="BK107" s="211"/>
      <c r="BL107" s="211"/>
      <c r="BM107" s="211"/>
      <c r="BN107" s="211"/>
      <c r="BO107" s="211"/>
      <c r="BP107" s="11"/>
      <c r="BQ107" s="200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</row>
    <row r="108" spans="1:205" s="17" customFormat="1" x14ac:dyDescent="0.2">
      <c r="A108" s="86"/>
      <c r="B108" s="87"/>
      <c r="C108" s="89"/>
      <c r="D108" s="91"/>
      <c r="E108" s="91"/>
      <c r="F108" s="49"/>
      <c r="G108" s="91"/>
      <c r="H108" s="93"/>
      <c r="I108" s="64"/>
      <c r="J108" s="170"/>
      <c r="K108" s="163"/>
      <c r="L108" s="175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1"/>
      <c r="AB108" s="76"/>
      <c r="AC108" s="76"/>
      <c r="AD108" s="76"/>
      <c r="AE108" s="76"/>
      <c r="AF108" s="76"/>
      <c r="AG108" s="77"/>
      <c r="AH108" s="11"/>
      <c r="AI108" s="78"/>
      <c r="AJ108" s="78"/>
      <c r="AK108" s="79"/>
      <c r="AL108" s="78"/>
      <c r="AM108" s="78"/>
      <c r="AN108" s="79"/>
      <c r="AO108" s="11"/>
      <c r="AP108" s="80"/>
      <c r="AQ108" s="80"/>
      <c r="AR108" s="80"/>
      <c r="AS108" s="80"/>
      <c r="AT108" s="80"/>
      <c r="AU108" s="81"/>
      <c r="AV108" s="11"/>
      <c r="AW108" s="82"/>
      <c r="AX108" s="82"/>
      <c r="AY108" s="82"/>
      <c r="AZ108" s="82"/>
      <c r="BA108" s="82"/>
      <c r="BB108" s="83"/>
      <c r="BC108" s="11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11"/>
      <c r="BQ108" s="85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</row>
    <row r="109" spans="1:205" x14ac:dyDescent="0.2">
      <c r="G109" s="14"/>
      <c r="AH109" s="11"/>
      <c r="AO109" s="11"/>
      <c r="AV109" s="11"/>
      <c r="BC109" s="11"/>
      <c r="BP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</row>
    <row r="110" spans="1:205" x14ac:dyDescent="0.2">
      <c r="G110" s="14"/>
      <c r="AH110" s="11"/>
      <c r="AO110" s="11"/>
      <c r="AV110" s="11"/>
      <c r="BC110" s="11"/>
      <c r="BP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</row>
    <row r="111" spans="1:205" x14ac:dyDescent="0.2">
      <c r="A111"/>
      <c r="B111" s="33"/>
      <c r="C111" s="33"/>
      <c r="D111" s="37"/>
      <c r="E111"/>
      <c r="F111" s="37"/>
      <c r="G111" s="37"/>
      <c r="H111"/>
      <c r="I111"/>
      <c r="J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B111"/>
      <c r="AC111"/>
      <c r="AD111"/>
      <c r="AE111"/>
      <c r="AF111"/>
      <c r="AH111" s="11"/>
      <c r="AI111"/>
      <c r="AJ111"/>
      <c r="AO111" s="11"/>
      <c r="AV111" s="11"/>
      <c r="BC111" s="11"/>
      <c r="BD111"/>
      <c r="BE111"/>
      <c r="BH111"/>
      <c r="BI111"/>
      <c r="BO111"/>
      <c r="BP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</row>
    <row r="112" spans="1:205" x14ac:dyDescent="0.2">
      <c r="A112"/>
      <c r="B112" s="33"/>
      <c r="C112" s="33"/>
      <c r="D112" s="37"/>
      <c r="E112"/>
      <c r="F112" s="37"/>
      <c r="G112" s="37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B112"/>
      <c r="AC112"/>
      <c r="AD112"/>
      <c r="AE112"/>
      <c r="AF112"/>
      <c r="AH112" s="11"/>
      <c r="AI112"/>
      <c r="AJ112"/>
      <c r="AO112" s="11"/>
      <c r="AV112" s="11"/>
      <c r="BC112" s="11"/>
      <c r="BD112"/>
      <c r="BE112"/>
      <c r="BH112"/>
      <c r="BI112"/>
      <c r="BO112"/>
      <c r="BP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</row>
    <row r="113" spans="1:205" x14ac:dyDescent="0.2">
      <c r="B113" s="25"/>
      <c r="C113" s="25"/>
      <c r="G113" s="14"/>
      <c r="AH113" s="11"/>
      <c r="AO113" s="11"/>
      <c r="AV113" s="11"/>
      <c r="BC113" s="11"/>
      <c r="BP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</row>
    <row r="114" spans="1:205" x14ac:dyDescent="0.2">
      <c r="B114" s="35"/>
      <c r="C114" s="35"/>
      <c r="G114" s="14"/>
      <c r="AH114" s="11"/>
      <c r="AO114" s="11"/>
      <c r="AV114" s="11"/>
      <c r="BC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</row>
    <row r="115" spans="1:205" x14ac:dyDescent="0.2">
      <c r="B115" s="35"/>
      <c r="C115" s="35"/>
      <c r="G115" s="14"/>
      <c r="AH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</row>
    <row r="116" spans="1:205" x14ac:dyDescent="0.2">
      <c r="A116"/>
      <c r="B116" s="35"/>
      <c r="C116" s="35"/>
      <c r="D116"/>
      <c r="E116"/>
      <c r="F116" s="37"/>
      <c r="G116" s="37"/>
      <c r="H116" s="32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B116"/>
      <c r="AC116"/>
      <c r="AD116"/>
      <c r="AE116"/>
      <c r="AF116"/>
      <c r="AH116" s="11"/>
      <c r="AI116"/>
      <c r="AJ116"/>
      <c r="BD116"/>
      <c r="BE116"/>
      <c r="BH116"/>
      <c r="BI116"/>
      <c r="BO116"/>
      <c r="BP116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</row>
    <row r="117" spans="1:205" x14ac:dyDescent="0.2">
      <c r="A117"/>
      <c r="B117" s="35"/>
      <c r="C117" s="35"/>
      <c r="D117"/>
      <c r="E117"/>
      <c r="F117" s="37"/>
      <c r="G117" s="37"/>
      <c r="H117" s="32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B117"/>
      <c r="AC117"/>
      <c r="AD117"/>
      <c r="AE117"/>
      <c r="AF117"/>
      <c r="AI117"/>
      <c r="AJ117"/>
      <c r="BD117"/>
      <c r="BE117"/>
      <c r="BH117"/>
      <c r="BI117"/>
      <c r="BO117"/>
      <c r="BP117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</row>
    <row r="118" spans="1:205" x14ac:dyDescent="0.2">
      <c r="A118"/>
      <c r="B118" s="35"/>
      <c r="C118" s="35"/>
      <c r="D118"/>
      <c r="E118"/>
      <c r="F118"/>
      <c r="G118" s="33"/>
      <c r="H118" s="32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B118"/>
      <c r="AC118"/>
      <c r="AD118"/>
      <c r="AE118"/>
      <c r="AF118"/>
      <c r="AI118"/>
      <c r="AJ118"/>
      <c r="BD118"/>
      <c r="BE118"/>
      <c r="BH118"/>
      <c r="BI118"/>
      <c r="BO118"/>
      <c r="BP118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</row>
    <row r="119" spans="1:205" x14ac:dyDescent="0.2">
      <c r="A119"/>
      <c r="B119" s="35"/>
      <c r="C119" s="35"/>
      <c r="D119"/>
      <c r="E119"/>
      <c r="F119"/>
      <c r="G119" s="33"/>
      <c r="H119" s="32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B119"/>
      <c r="AC119"/>
      <c r="AD119"/>
      <c r="AE119"/>
      <c r="AF119"/>
      <c r="AI119"/>
      <c r="AJ119"/>
      <c r="BD119"/>
      <c r="BE119"/>
      <c r="BH119"/>
      <c r="BI119"/>
      <c r="BO119"/>
      <c r="BP119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</row>
    <row r="120" spans="1:205" x14ac:dyDescent="0.2">
      <c r="A120"/>
      <c r="B120" s="35"/>
      <c r="C120" s="35"/>
      <c r="D120"/>
      <c r="E120"/>
      <c r="F120"/>
      <c r="G120" s="33"/>
      <c r="H120" s="32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B120"/>
      <c r="AC120"/>
      <c r="AD120"/>
      <c r="AE120"/>
      <c r="AF120"/>
      <c r="AI120"/>
      <c r="AJ120"/>
      <c r="BD120"/>
      <c r="BE120"/>
      <c r="BH120"/>
      <c r="BI120"/>
      <c r="BO120"/>
      <c r="BP120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</row>
    <row r="121" spans="1:205" x14ac:dyDescent="0.2">
      <c r="A121"/>
      <c r="B121" s="35"/>
      <c r="C121" s="35"/>
      <c r="D121"/>
      <c r="E121"/>
      <c r="F121"/>
      <c r="G121" s="33"/>
      <c r="H121" s="32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B121"/>
      <c r="AC121"/>
      <c r="AD121"/>
      <c r="AE121"/>
      <c r="AF121"/>
      <c r="AI121"/>
      <c r="AJ121"/>
      <c r="BD121"/>
      <c r="BE121"/>
      <c r="BH121"/>
      <c r="BI121"/>
      <c r="BO121"/>
      <c r="BP12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</row>
    <row r="122" spans="1:205" x14ac:dyDescent="0.2">
      <c r="A122"/>
      <c r="B122" s="35"/>
      <c r="C122" s="35"/>
      <c r="D122"/>
      <c r="E122"/>
      <c r="F122"/>
      <c r="G122" s="33"/>
      <c r="H122" s="3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I122"/>
      <c r="AJ122"/>
      <c r="BD122"/>
      <c r="BE122"/>
      <c r="BH122"/>
      <c r="BI122"/>
      <c r="BO122"/>
      <c r="BP122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</row>
    <row r="123" spans="1:205" x14ac:dyDescent="0.2">
      <c r="A123"/>
      <c r="B123" s="35"/>
      <c r="C123" s="35"/>
      <c r="D123"/>
      <c r="E123"/>
      <c r="F123"/>
      <c r="G123" s="33"/>
      <c r="H123" s="32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I123"/>
      <c r="AJ123"/>
      <c r="BD123"/>
      <c r="BE123"/>
      <c r="BH123"/>
      <c r="BI123"/>
      <c r="BO123"/>
      <c r="BP123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</row>
    <row r="124" spans="1:205" x14ac:dyDescent="0.2">
      <c r="A124"/>
      <c r="B124" s="35"/>
      <c r="C124" s="35"/>
      <c r="D124"/>
      <c r="E124"/>
      <c r="F124"/>
      <c r="G124" s="33"/>
      <c r="H124" s="32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I124"/>
      <c r="AJ124"/>
      <c r="BD124"/>
      <c r="BE124"/>
      <c r="BH124"/>
      <c r="BI124"/>
      <c r="BO124"/>
      <c r="BP124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</row>
    <row r="125" spans="1:205" x14ac:dyDescent="0.2">
      <c r="A125"/>
      <c r="B125" s="35"/>
      <c r="C125" s="35"/>
      <c r="D125"/>
      <c r="E125"/>
      <c r="F125"/>
      <c r="G125" s="33"/>
      <c r="H125" s="32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I125"/>
      <c r="AJ125"/>
      <c r="BD125"/>
      <c r="BE125"/>
      <c r="BH125"/>
      <c r="BI125"/>
      <c r="BO125"/>
      <c r="BP125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</row>
    <row r="126" spans="1:205" x14ac:dyDescent="0.2">
      <c r="A126"/>
      <c r="B126" s="35"/>
      <c r="C126" s="35"/>
      <c r="D126"/>
      <c r="E126"/>
      <c r="F126"/>
      <c r="G126" s="33"/>
      <c r="H126" s="32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I126"/>
      <c r="AJ126"/>
      <c r="BD126"/>
      <c r="BE126"/>
      <c r="BH126"/>
      <c r="BI126"/>
      <c r="BO126"/>
      <c r="BP126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</row>
    <row r="127" spans="1:205" x14ac:dyDescent="0.2">
      <c r="A127"/>
      <c r="B127" s="35"/>
      <c r="C127" s="35"/>
      <c r="D127"/>
      <c r="E127"/>
      <c r="F127"/>
      <c r="G127" s="33"/>
      <c r="H127" s="32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I127"/>
      <c r="AJ127"/>
      <c r="BD127"/>
      <c r="BE127"/>
      <c r="BH127"/>
      <c r="BI127"/>
      <c r="BO127"/>
      <c r="BP127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</row>
    <row r="128" spans="1:205" x14ac:dyDescent="0.2">
      <c r="A128"/>
      <c r="B128" s="35"/>
      <c r="C128" s="35"/>
      <c r="D128"/>
      <c r="E128"/>
      <c r="F128"/>
      <c r="G128" s="33"/>
      <c r="H128" s="32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I128"/>
      <c r="AJ128"/>
      <c r="BD128"/>
      <c r="BE128"/>
      <c r="BH128"/>
      <c r="BI128"/>
      <c r="BO128"/>
      <c r="BP128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</row>
    <row r="129" spans="1:205" x14ac:dyDescent="0.2">
      <c r="A129"/>
      <c r="B129" s="35"/>
      <c r="C129" s="35"/>
      <c r="D129"/>
      <c r="E129"/>
      <c r="F129"/>
      <c r="G129" s="33"/>
      <c r="H129" s="32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I129"/>
      <c r="AJ129"/>
      <c r="BD129"/>
      <c r="BE129"/>
      <c r="BH129"/>
      <c r="BI129"/>
      <c r="BO129"/>
      <c r="BP129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</row>
    <row r="130" spans="1:205" x14ac:dyDescent="0.2">
      <c r="A130"/>
      <c r="B130" s="35"/>
      <c r="C130" s="35"/>
      <c r="D130"/>
      <c r="E130"/>
      <c r="F130"/>
      <c r="G130" s="33"/>
      <c r="H130" s="32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I130"/>
      <c r="AJ130"/>
      <c r="BD130"/>
      <c r="BE130"/>
      <c r="BH130"/>
      <c r="BI130"/>
      <c r="BO130"/>
      <c r="BP130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</row>
    <row r="131" spans="1:205" x14ac:dyDescent="0.2">
      <c r="A131"/>
      <c r="B131" s="35"/>
      <c r="C131" s="35"/>
      <c r="D131"/>
      <c r="E131"/>
      <c r="F131"/>
      <c r="G131" s="33"/>
      <c r="H131" s="32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I131"/>
      <c r="AJ131"/>
      <c r="BD131"/>
      <c r="BE131"/>
      <c r="BH131"/>
      <c r="BI131"/>
      <c r="BO131"/>
      <c r="BP13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</row>
    <row r="132" spans="1:205" x14ac:dyDescent="0.2">
      <c r="A132"/>
      <c r="B132" s="35"/>
      <c r="C132" s="35"/>
      <c r="D132"/>
      <c r="E132"/>
      <c r="F132"/>
      <c r="G132" s="33"/>
      <c r="H132" s="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I132"/>
      <c r="AJ132"/>
      <c r="BD132"/>
      <c r="BE132"/>
      <c r="BH132"/>
      <c r="BI132"/>
      <c r="BO132"/>
      <c r="BP132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</row>
    <row r="133" spans="1:205" x14ac:dyDescent="0.2">
      <c r="A133"/>
      <c r="B133" s="35"/>
      <c r="C133" s="35"/>
      <c r="D133"/>
      <c r="E133"/>
      <c r="F133"/>
      <c r="G133" s="33"/>
      <c r="H133" s="32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I133"/>
      <c r="AJ133"/>
      <c r="BD133"/>
      <c r="BE133"/>
      <c r="BH133"/>
      <c r="BI133"/>
      <c r="BO133"/>
      <c r="BP133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</row>
    <row r="134" spans="1:205" x14ac:dyDescent="0.2">
      <c r="A134"/>
      <c r="B134" s="35"/>
      <c r="C134" s="35"/>
      <c r="D134"/>
      <c r="E134"/>
      <c r="F134"/>
      <c r="G134" s="33"/>
      <c r="H134" s="32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I134"/>
      <c r="AJ134"/>
      <c r="BD134"/>
      <c r="BE134"/>
      <c r="BH134"/>
      <c r="BI134"/>
      <c r="BO134"/>
      <c r="BP134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</row>
    <row r="135" spans="1:205" x14ac:dyDescent="0.2">
      <c r="A135"/>
      <c r="B135" s="35"/>
      <c r="C135" s="35"/>
      <c r="D135"/>
      <c r="E135"/>
      <c r="F135"/>
      <c r="G135" s="33"/>
      <c r="H135" s="32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I135"/>
      <c r="AJ135"/>
      <c r="BD135"/>
      <c r="BE135"/>
      <c r="BH135"/>
      <c r="BI135"/>
      <c r="BO135"/>
      <c r="BP135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</row>
    <row r="136" spans="1:205" x14ac:dyDescent="0.2">
      <c r="A136"/>
      <c r="B136" s="35"/>
      <c r="C136" s="35"/>
      <c r="D136"/>
      <c r="E136"/>
      <c r="F136"/>
      <c r="G136" s="33"/>
      <c r="H136" s="32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I136"/>
      <c r="AJ136"/>
      <c r="BD136"/>
      <c r="BE136"/>
      <c r="BH136"/>
      <c r="BI136"/>
      <c r="BO136"/>
      <c r="BP136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</row>
    <row r="137" spans="1:205" x14ac:dyDescent="0.2">
      <c r="A137"/>
      <c r="B137" s="35"/>
      <c r="C137" s="35"/>
      <c r="D137"/>
      <c r="E137"/>
      <c r="F137"/>
      <c r="G137" s="33"/>
      <c r="H137" s="32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I137"/>
      <c r="AJ137"/>
      <c r="BD137"/>
      <c r="BE137"/>
      <c r="BH137"/>
      <c r="BI137"/>
      <c r="BO137"/>
      <c r="BP137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</row>
    <row r="138" spans="1:205" x14ac:dyDescent="0.2">
      <c r="A138"/>
      <c r="B138" s="35"/>
      <c r="C138" s="35"/>
      <c r="D138"/>
      <c r="E138"/>
      <c r="F138"/>
      <c r="G138" s="33"/>
      <c r="H138" s="32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I138"/>
      <c r="AJ138"/>
      <c r="BD138"/>
      <c r="BE138"/>
      <c r="BH138"/>
      <c r="BI138"/>
      <c r="BO138"/>
      <c r="BP138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</row>
    <row r="139" spans="1:205" x14ac:dyDescent="0.2">
      <c r="A139"/>
      <c r="B139" s="35"/>
      <c r="C139" s="35"/>
      <c r="D139"/>
      <c r="E139"/>
      <c r="F139"/>
      <c r="G139" s="33"/>
      <c r="H139" s="32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I139"/>
      <c r="AJ139"/>
      <c r="BD139"/>
      <c r="BE139"/>
      <c r="BH139"/>
      <c r="BI139"/>
      <c r="BO139"/>
      <c r="BP139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</row>
    <row r="140" spans="1:205" x14ac:dyDescent="0.2">
      <c r="A140"/>
      <c r="B140" s="35"/>
      <c r="C140" s="35"/>
      <c r="D140"/>
      <c r="E140"/>
      <c r="F140"/>
      <c r="G140" s="33"/>
      <c r="H140" s="32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I140"/>
      <c r="AJ140"/>
      <c r="BD140"/>
      <c r="BE140"/>
      <c r="BH140"/>
      <c r="BI140"/>
      <c r="BO140"/>
      <c r="BP140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</row>
    <row r="141" spans="1:205" x14ac:dyDescent="0.2">
      <c r="A141"/>
      <c r="B141" s="35"/>
      <c r="C141" s="35"/>
      <c r="D141"/>
      <c r="E141"/>
      <c r="F141"/>
      <c r="G141" s="33"/>
      <c r="H141" s="32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I141"/>
      <c r="AJ141"/>
      <c r="BD141"/>
      <c r="BE141"/>
      <c r="BH141"/>
      <c r="BI141"/>
      <c r="BO141"/>
      <c r="BP141"/>
    </row>
    <row r="142" spans="1:205" x14ac:dyDescent="0.2">
      <c r="A142"/>
      <c r="B142" s="35"/>
      <c r="C142" s="35"/>
      <c r="D142"/>
      <c r="E142"/>
      <c r="F142"/>
      <c r="G142" s="33"/>
      <c r="H142" s="3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I142"/>
      <c r="AJ142"/>
      <c r="BD142"/>
      <c r="BE142"/>
      <c r="BH142"/>
      <c r="BI142"/>
      <c r="BO142"/>
      <c r="BP142"/>
    </row>
    <row r="143" spans="1:205" x14ac:dyDescent="0.2">
      <c r="A143"/>
      <c r="B143" s="35"/>
      <c r="C143" s="35"/>
      <c r="D143"/>
      <c r="E143"/>
      <c r="F143"/>
      <c r="G143" s="33"/>
      <c r="H143" s="32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I143"/>
      <c r="AJ143"/>
      <c r="BD143"/>
      <c r="BE143"/>
      <c r="BH143"/>
      <c r="BI143"/>
      <c r="BO143"/>
      <c r="BP143"/>
    </row>
    <row r="144" spans="1:205" x14ac:dyDescent="0.2">
      <c r="A144"/>
      <c r="B144" s="35"/>
      <c r="C144" s="35"/>
      <c r="D144"/>
      <c r="E144"/>
      <c r="F144"/>
      <c r="G144" s="33"/>
      <c r="H144" s="32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I144"/>
      <c r="AJ144"/>
      <c r="BD144"/>
      <c r="BE144"/>
      <c r="BH144"/>
      <c r="BI144"/>
      <c r="BO144"/>
      <c r="BP144"/>
    </row>
    <row r="145" spans="2:8" customFormat="1" x14ac:dyDescent="0.2">
      <c r="B145" s="33"/>
      <c r="C145" s="33"/>
      <c r="G145" s="33"/>
      <c r="H145" s="32"/>
    </row>
    <row r="146" spans="2:8" customFormat="1" x14ac:dyDescent="0.2">
      <c r="B146" s="33"/>
      <c r="C146" s="33"/>
      <c r="G146" s="33"/>
      <c r="H146" s="32"/>
    </row>
    <row r="147" spans="2:8" customFormat="1" x14ac:dyDescent="0.2">
      <c r="B147" s="33"/>
      <c r="C147" s="33"/>
      <c r="G147" s="33"/>
      <c r="H147" s="32"/>
    </row>
    <row r="148" spans="2:8" customFormat="1" x14ac:dyDescent="0.2">
      <c r="B148" s="33"/>
      <c r="C148" s="33"/>
      <c r="G148" s="33"/>
      <c r="H148" s="32"/>
    </row>
    <row r="149" spans="2:8" customFormat="1" x14ac:dyDescent="0.2">
      <c r="B149" s="33"/>
      <c r="C149" s="33"/>
      <c r="G149" s="33"/>
      <c r="H149" s="32"/>
    </row>
    <row r="150" spans="2:8" customFormat="1" x14ac:dyDescent="0.2">
      <c r="B150" s="33"/>
      <c r="C150" s="33"/>
      <c r="G150" s="33"/>
      <c r="H150" s="32"/>
    </row>
    <row r="151" spans="2:8" customFormat="1" x14ac:dyDescent="0.2">
      <c r="B151" s="33"/>
      <c r="C151" s="33"/>
      <c r="G151" s="33"/>
      <c r="H151" s="32"/>
    </row>
    <row r="152" spans="2:8" customFormat="1" x14ac:dyDescent="0.2">
      <c r="B152" s="33"/>
      <c r="C152" s="33"/>
      <c r="G152" s="33"/>
      <c r="H152" s="32"/>
    </row>
    <row r="153" spans="2:8" customFormat="1" x14ac:dyDescent="0.2">
      <c r="B153" s="33"/>
      <c r="C153" s="33"/>
      <c r="G153" s="33"/>
      <c r="H153" s="32"/>
    </row>
    <row r="154" spans="2:8" customFormat="1" x14ac:dyDescent="0.2">
      <c r="B154" s="33"/>
      <c r="C154" s="33"/>
      <c r="G154" s="33"/>
      <c r="H154" s="32"/>
    </row>
    <row r="155" spans="2:8" customFormat="1" x14ac:dyDescent="0.2">
      <c r="B155" s="33"/>
      <c r="C155" s="33"/>
      <c r="G155" s="33"/>
      <c r="H155" s="32"/>
    </row>
    <row r="156" spans="2:8" customFormat="1" x14ac:dyDescent="0.2">
      <c r="B156" s="33"/>
      <c r="C156" s="33"/>
      <c r="G156" s="33"/>
      <c r="H156" s="32"/>
    </row>
    <row r="157" spans="2:8" customFormat="1" x14ac:dyDescent="0.2">
      <c r="B157" s="33"/>
      <c r="C157" s="33"/>
      <c r="G157" s="33"/>
      <c r="H157" s="32"/>
    </row>
    <row r="158" spans="2:8" customFormat="1" x14ac:dyDescent="0.2">
      <c r="B158" s="33"/>
      <c r="C158" s="33"/>
      <c r="G158" s="33"/>
      <c r="H158" s="32"/>
    </row>
    <row r="159" spans="2:8" customFormat="1" x14ac:dyDescent="0.2">
      <c r="B159" s="33"/>
      <c r="C159" s="33"/>
      <c r="G159" s="33"/>
      <c r="H159" s="32"/>
    </row>
    <row r="160" spans="2:8" customFormat="1" x14ac:dyDescent="0.2">
      <c r="B160" s="33"/>
      <c r="C160" s="33"/>
      <c r="G160" s="33"/>
      <c r="H160" s="32"/>
    </row>
    <row r="161" spans="2:8" customFormat="1" x14ac:dyDescent="0.2">
      <c r="B161" s="33"/>
      <c r="C161" s="33"/>
      <c r="G161" s="33"/>
      <c r="H161" s="32"/>
    </row>
    <row r="162" spans="2:8" customFormat="1" x14ac:dyDescent="0.2">
      <c r="B162" s="33"/>
      <c r="C162" s="33"/>
      <c r="G162" s="33"/>
      <c r="H162" s="32"/>
    </row>
    <row r="163" spans="2:8" customFormat="1" x14ac:dyDescent="0.2">
      <c r="B163" s="33"/>
      <c r="C163" s="33"/>
      <c r="G163" s="33"/>
      <c r="H163" s="32"/>
    </row>
  </sheetData>
  <mergeCells count="22">
    <mergeCell ref="BM5:BO5"/>
    <mergeCell ref="BD2:BO2"/>
    <mergeCell ref="BD3:BO3"/>
    <mergeCell ref="AP3:AS3"/>
    <mergeCell ref="AW3:AZ3"/>
    <mergeCell ref="BD5:BF5"/>
    <mergeCell ref="BG5:BI5"/>
    <mergeCell ref="BJ5:BL5"/>
    <mergeCell ref="AI2:AN2"/>
    <mergeCell ref="AP2:AU2"/>
    <mergeCell ref="AW2:BB2"/>
    <mergeCell ref="Y5:Z5"/>
    <mergeCell ref="G5:I5"/>
    <mergeCell ref="P5:Q5"/>
    <mergeCell ref="AB2:AG2"/>
    <mergeCell ref="R5:S5"/>
    <mergeCell ref="T5:W5"/>
    <mergeCell ref="L3:Z3"/>
    <mergeCell ref="AB3:AE3"/>
    <mergeCell ref="AI3:AL3"/>
    <mergeCell ref="J2:J4"/>
    <mergeCell ref="K5:O5"/>
  </mergeCells>
  <pageMargins left="0.23622047244094491" right="0.23622047244094491" top="0.35433070866141736" bottom="0.35433070866141736" header="0.11811023622047245" footer="0.31496062992125984"/>
  <pageSetup firstPageNumber="0" orientation="landscape" horizontalDpi="300" verticalDpi="300" r:id="rId1"/>
  <headerFooter alignWithMargins="0"/>
  <colBreaks count="1" manualBreakCount="1">
    <brk id="2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B2EA-C29D-45C3-8728-CC22CDAE76A2}">
  <dimension ref="A1:BP67"/>
  <sheetViews>
    <sheetView tabSelected="1" workbookViewId="0">
      <selection activeCell="F7" sqref="F7"/>
    </sheetView>
  </sheetViews>
  <sheetFormatPr defaultRowHeight="12.75" x14ac:dyDescent="0.2"/>
  <cols>
    <col min="1" max="1" width="6" bestFit="1" customWidth="1"/>
    <col min="2" max="2" width="8.140625" bestFit="1" customWidth="1"/>
    <col min="3" max="4" width="8.5703125" bestFit="1" customWidth="1"/>
    <col min="5" max="5" width="5" bestFit="1" customWidth="1"/>
    <col min="6" max="6" width="7.140625" bestFit="1" customWidth="1"/>
    <col min="7" max="7" width="9.85546875" bestFit="1" customWidth="1"/>
    <col min="8" max="8" width="9.7109375" bestFit="1" customWidth="1"/>
    <col min="9" max="9" width="27.28515625" bestFit="1" customWidth="1"/>
    <col min="10" max="10" width="157.28515625" bestFit="1" customWidth="1"/>
    <col min="11" max="11" width="16.85546875" bestFit="1" customWidth="1"/>
    <col min="12" max="12" width="3" bestFit="1" customWidth="1"/>
    <col min="13" max="13" width="2.140625" bestFit="1" customWidth="1"/>
    <col min="14" max="14" width="4.7109375" bestFit="1" customWidth="1"/>
    <col min="15" max="15" width="2" bestFit="1" customWidth="1"/>
    <col min="16" max="16" width="2.5703125" bestFit="1" customWidth="1"/>
    <col min="17" max="17" width="2.140625" bestFit="1" customWidth="1"/>
    <col min="18" max="18" width="2.5703125" bestFit="1" customWidth="1"/>
    <col min="19" max="19" width="2.140625" bestFit="1" customWidth="1"/>
    <col min="20" max="20" width="2.5703125" bestFit="1" customWidth="1"/>
    <col min="21" max="21" width="2.140625" bestFit="1" customWidth="1"/>
    <col min="22" max="22" width="2" bestFit="1" customWidth="1"/>
    <col min="23" max="23" width="2.28515625" bestFit="1" customWidth="1"/>
    <col min="24" max="24" width="3.28515625" bestFit="1" customWidth="1"/>
    <col min="25" max="25" width="4.140625" bestFit="1" customWidth="1"/>
    <col min="26" max="26" width="3.85546875" bestFit="1" customWidth="1"/>
    <col min="27" max="27" width="2.28515625" bestFit="1" customWidth="1"/>
    <col min="28" max="28" width="5.85546875" bestFit="1" customWidth="1"/>
    <col min="29" max="29" width="4.28515625" bestFit="1" customWidth="1"/>
    <col min="30" max="30" width="8" bestFit="1" customWidth="1"/>
    <col min="31" max="31" width="8.28515625" bestFit="1" customWidth="1"/>
    <col min="32" max="32" width="5.85546875" bestFit="1" customWidth="1"/>
    <col min="33" max="33" width="9" bestFit="1" customWidth="1"/>
    <col min="34" max="34" width="2.28515625" bestFit="1" customWidth="1"/>
    <col min="35" max="35" width="7.7109375" bestFit="1" customWidth="1"/>
    <col min="36" max="36" width="4.28515625" bestFit="1" customWidth="1"/>
    <col min="37" max="37" width="8" bestFit="1" customWidth="1"/>
    <col min="38" max="38" width="8.28515625" bestFit="1" customWidth="1"/>
    <col min="39" max="39" width="5.28515625" bestFit="1" customWidth="1"/>
    <col min="40" max="40" width="9" bestFit="1" customWidth="1"/>
    <col min="41" max="41" width="2.28515625" bestFit="1" customWidth="1"/>
    <col min="42" max="42" width="4" bestFit="1" customWidth="1"/>
    <col min="43" max="43" width="4.28515625" bestFit="1" customWidth="1"/>
    <col min="44" max="44" width="8" bestFit="1" customWidth="1"/>
    <col min="45" max="45" width="8.28515625" bestFit="1" customWidth="1"/>
    <col min="46" max="46" width="5.28515625" bestFit="1" customWidth="1"/>
    <col min="47" max="47" width="9" bestFit="1" customWidth="1"/>
    <col min="48" max="48" width="2.28515625" bestFit="1" customWidth="1"/>
    <col min="49" max="49" width="4" bestFit="1" customWidth="1"/>
    <col min="50" max="50" width="4.28515625" bestFit="1" customWidth="1"/>
    <col min="51" max="51" width="8" bestFit="1" customWidth="1"/>
    <col min="52" max="52" width="8.28515625" bestFit="1" customWidth="1"/>
    <col min="53" max="53" width="5.28515625" bestFit="1" customWidth="1"/>
    <col min="54" max="54" width="9" bestFit="1" customWidth="1"/>
    <col min="55" max="55" width="2.28515625" bestFit="1" customWidth="1"/>
    <col min="56" max="56" width="2.5703125" bestFit="1" customWidth="1"/>
    <col min="57" max="57" width="2.140625" bestFit="1" customWidth="1"/>
    <col min="58" max="58" width="2" bestFit="1" customWidth="1"/>
    <col min="59" max="59" width="2.5703125" bestFit="1" customWidth="1"/>
    <col min="60" max="60" width="2.140625" bestFit="1" customWidth="1"/>
    <col min="61" max="61" width="2" bestFit="1" customWidth="1"/>
    <col min="62" max="62" width="2.5703125" bestFit="1" customWidth="1"/>
    <col min="63" max="63" width="2.140625" bestFit="1" customWidth="1"/>
    <col min="64" max="64" width="2" bestFit="1" customWidth="1"/>
    <col min="65" max="65" width="2.5703125" bestFit="1" customWidth="1"/>
    <col min="66" max="66" width="2.140625" bestFit="1" customWidth="1"/>
    <col min="67" max="67" width="2" bestFit="1" customWidth="1"/>
    <col min="68" max="68" width="3" bestFit="1" customWidth="1"/>
  </cols>
  <sheetData>
    <row r="1" spans="1:68" ht="25.5" x14ac:dyDescent="0.2">
      <c r="A1" s="237" t="s">
        <v>69</v>
      </c>
      <c r="B1" s="238" t="s">
        <v>57</v>
      </c>
      <c r="C1" s="239" t="s">
        <v>172</v>
      </c>
      <c r="D1" s="239" t="s">
        <v>173</v>
      </c>
      <c r="E1" s="239" t="s">
        <v>73</v>
      </c>
      <c r="F1" s="238" t="s">
        <v>174</v>
      </c>
      <c r="G1" s="240" t="s">
        <v>175</v>
      </c>
      <c r="H1" s="241" t="s">
        <v>176</v>
      </c>
      <c r="I1" s="242" t="s">
        <v>77</v>
      </c>
      <c r="J1" t="s">
        <v>30</v>
      </c>
      <c r="K1" t="s">
        <v>78</v>
      </c>
      <c r="L1" t="s">
        <v>11</v>
      </c>
      <c r="M1" t="s">
        <v>12</v>
      </c>
      <c r="N1" t="s">
        <v>79</v>
      </c>
      <c r="O1" t="s">
        <v>13</v>
      </c>
      <c r="P1" t="s">
        <v>11</v>
      </c>
      <c r="Q1" t="s">
        <v>12</v>
      </c>
      <c r="R1" t="s">
        <v>11</v>
      </c>
      <c r="S1" t="s">
        <v>12</v>
      </c>
      <c r="T1" t="s">
        <v>11</v>
      </c>
      <c r="U1" t="s">
        <v>12</v>
      </c>
      <c r="V1" t="s">
        <v>13</v>
      </c>
      <c r="W1" t="s">
        <v>15</v>
      </c>
      <c r="X1" t="s">
        <v>16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82</v>
      </c>
      <c r="AI1" t="s">
        <v>6</v>
      </c>
      <c r="AJ1" t="s">
        <v>84</v>
      </c>
      <c r="AK1" t="s">
        <v>85</v>
      </c>
      <c r="AL1" t="s">
        <v>86</v>
      </c>
      <c r="AM1" t="s">
        <v>89</v>
      </c>
      <c r="AN1" t="s">
        <v>88</v>
      </c>
      <c r="AO1" t="s">
        <v>82</v>
      </c>
      <c r="AP1" t="s">
        <v>63</v>
      </c>
      <c r="AQ1" t="s">
        <v>84</v>
      </c>
      <c r="AR1" t="s">
        <v>85</v>
      </c>
      <c r="AS1" t="s">
        <v>86</v>
      </c>
      <c r="AT1" t="s">
        <v>89</v>
      </c>
      <c r="AU1" t="s">
        <v>88</v>
      </c>
      <c r="AV1" t="s">
        <v>82</v>
      </c>
      <c r="AW1" t="s">
        <v>63</v>
      </c>
      <c r="AX1" t="s">
        <v>84</v>
      </c>
      <c r="AY1" t="s">
        <v>85</v>
      </c>
      <c r="AZ1" t="s">
        <v>86</v>
      </c>
      <c r="BA1" t="s">
        <v>89</v>
      </c>
      <c r="BB1" t="s">
        <v>88</v>
      </c>
      <c r="BC1" t="s">
        <v>82</v>
      </c>
      <c r="BD1" t="s">
        <v>11</v>
      </c>
      <c r="BE1" t="s">
        <v>12</v>
      </c>
      <c r="BF1" t="s">
        <v>90</v>
      </c>
      <c r="BG1" t="s">
        <v>11</v>
      </c>
      <c r="BH1" t="s">
        <v>12</v>
      </c>
      <c r="BI1" t="s">
        <v>90</v>
      </c>
      <c r="BJ1" t="s">
        <v>11</v>
      </c>
      <c r="BK1" t="s">
        <v>12</v>
      </c>
      <c r="BL1" t="s">
        <v>90</v>
      </c>
      <c r="BM1" t="s">
        <v>11</v>
      </c>
      <c r="BN1" t="s">
        <v>12</v>
      </c>
      <c r="BO1" t="s">
        <v>90</v>
      </c>
      <c r="BP1" t="s">
        <v>91</v>
      </c>
    </row>
    <row r="2" spans="1:68" x14ac:dyDescent="0.2">
      <c r="A2">
        <v>45195</v>
      </c>
      <c r="B2" s="236">
        <v>0.625</v>
      </c>
      <c r="I2" t="s">
        <v>92</v>
      </c>
      <c r="J2" t="s">
        <v>93</v>
      </c>
      <c r="BP2">
        <v>8</v>
      </c>
    </row>
    <row r="3" spans="1:68" x14ac:dyDescent="0.2">
      <c r="A3">
        <v>45204</v>
      </c>
      <c r="B3" s="236">
        <v>0.375</v>
      </c>
      <c r="C3">
        <v>14.7</v>
      </c>
      <c r="D3">
        <v>12.9</v>
      </c>
      <c r="E3">
        <v>7.76</v>
      </c>
      <c r="F3">
        <v>93.2</v>
      </c>
      <c r="G3">
        <v>18.2</v>
      </c>
      <c r="H3">
        <v>0.06</v>
      </c>
      <c r="I3" t="s">
        <v>94</v>
      </c>
      <c r="J3" t="s">
        <v>95</v>
      </c>
    </row>
    <row r="4" spans="1:68" x14ac:dyDescent="0.2">
      <c r="A4">
        <v>45205</v>
      </c>
      <c r="B4" s="236">
        <v>0.375</v>
      </c>
      <c r="C4">
        <v>11.2</v>
      </c>
      <c r="D4">
        <v>12.4</v>
      </c>
      <c r="E4">
        <v>7.67</v>
      </c>
      <c r="F4">
        <v>91.8</v>
      </c>
      <c r="G4">
        <v>18.899999999999999</v>
      </c>
      <c r="H4">
        <v>0.06</v>
      </c>
      <c r="I4" t="s">
        <v>96</v>
      </c>
    </row>
    <row r="5" spans="1:68" x14ac:dyDescent="0.2">
      <c r="A5">
        <v>45206</v>
      </c>
      <c r="B5" s="236">
        <v>0.375</v>
      </c>
      <c r="C5">
        <v>12</v>
      </c>
      <c r="D5">
        <v>11.5</v>
      </c>
      <c r="E5">
        <v>7.89</v>
      </c>
      <c r="F5">
        <v>92.1</v>
      </c>
      <c r="G5">
        <v>19.5</v>
      </c>
      <c r="H5">
        <v>0.06</v>
      </c>
      <c r="I5" t="s">
        <v>97</v>
      </c>
      <c r="J5" t="s">
        <v>98</v>
      </c>
    </row>
    <row r="6" spans="1:68" x14ac:dyDescent="0.2">
      <c r="A6">
        <v>45207</v>
      </c>
      <c r="B6" s="236">
        <v>0.3576388888888889</v>
      </c>
      <c r="C6">
        <v>12</v>
      </c>
      <c r="D6">
        <v>11.6</v>
      </c>
      <c r="E6">
        <v>7.82</v>
      </c>
      <c r="F6">
        <v>92.4</v>
      </c>
      <c r="G6">
        <v>196</v>
      </c>
      <c r="H6">
        <v>0.04</v>
      </c>
      <c r="I6" t="s">
        <v>99</v>
      </c>
      <c r="J6" t="s">
        <v>100</v>
      </c>
    </row>
    <row r="7" spans="1:68" x14ac:dyDescent="0.2">
      <c r="A7">
        <v>45208</v>
      </c>
      <c r="B7" s="236">
        <v>0.3576388888888889</v>
      </c>
      <c r="C7">
        <v>13.9</v>
      </c>
      <c r="D7">
        <v>12.8</v>
      </c>
      <c r="E7">
        <v>8.06</v>
      </c>
      <c r="F7">
        <v>88.2</v>
      </c>
      <c r="G7">
        <v>205</v>
      </c>
      <c r="H7">
        <v>0.06</v>
      </c>
      <c r="I7" t="s">
        <v>101</v>
      </c>
      <c r="J7" t="s">
        <v>102</v>
      </c>
    </row>
    <row r="8" spans="1:68" x14ac:dyDescent="0.2">
      <c r="A8">
        <v>45209</v>
      </c>
      <c r="B8" s="236">
        <v>0.375</v>
      </c>
      <c r="C8">
        <v>12.5</v>
      </c>
      <c r="D8">
        <v>12.7</v>
      </c>
      <c r="E8">
        <v>7.95</v>
      </c>
      <c r="F8">
        <v>88.3</v>
      </c>
      <c r="G8">
        <v>18</v>
      </c>
      <c r="H8">
        <v>0.06</v>
      </c>
      <c r="I8" t="s">
        <v>101</v>
      </c>
      <c r="J8" t="s">
        <v>103</v>
      </c>
    </row>
    <row r="9" spans="1:68" x14ac:dyDescent="0.2">
      <c r="A9">
        <v>45210</v>
      </c>
      <c r="B9" s="236">
        <v>0.375</v>
      </c>
      <c r="C9">
        <v>13.8</v>
      </c>
      <c r="D9">
        <v>12.2</v>
      </c>
      <c r="E9">
        <v>7.61</v>
      </c>
      <c r="F9">
        <v>93</v>
      </c>
      <c r="G9">
        <v>54.3</v>
      </c>
      <c r="H9">
        <v>0.22</v>
      </c>
      <c r="I9" t="s">
        <v>104</v>
      </c>
      <c r="X9">
        <v>1</v>
      </c>
    </row>
    <row r="10" spans="1:68" x14ac:dyDescent="0.2">
      <c r="A10">
        <v>45210</v>
      </c>
      <c r="B10" s="236">
        <v>0.66666666666666663</v>
      </c>
      <c r="J10" t="s">
        <v>106</v>
      </c>
      <c r="O10">
        <v>1</v>
      </c>
      <c r="BP10">
        <v>4</v>
      </c>
    </row>
    <row r="11" spans="1:68" x14ac:dyDescent="0.2">
      <c r="A11">
        <v>45211</v>
      </c>
      <c r="B11" s="236">
        <v>0.375</v>
      </c>
      <c r="C11">
        <v>12.1</v>
      </c>
      <c r="D11">
        <v>11.5</v>
      </c>
      <c r="E11">
        <v>7.77</v>
      </c>
      <c r="F11">
        <v>92.5</v>
      </c>
      <c r="G11">
        <v>14.8</v>
      </c>
      <c r="H11">
        <v>0</v>
      </c>
      <c r="I11" t="s">
        <v>107</v>
      </c>
    </row>
    <row r="12" spans="1:68" x14ac:dyDescent="0.2">
      <c r="A12">
        <v>45211</v>
      </c>
      <c r="B12" s="236">
        <v>0.70833333333333337</v>
      </c>
      <c r="J12" t="s">
        <v>108</v>
      </c>
      <c r="BP12">
        <v>1</v>
      </c>
    </row>
    <row r="13" spans="1:68" x14ac:dyDescent="0.2">
      <c r="A13">
        <v>45212</v>
      </c>
      <c r="B13" s="236">
        <v>0.375</v>
      </c>
      <c r="C13">
        <v>14.8</v>
      </c>
      <c r="D13">
        <v>11.2</v>
      </c>
      <c r="E13">
        <v>7.79</v>
      </c>
      <c r="F13">
        <v>92.5</v>
      </c>
      <c r="G13">
        <v>16.899999999999999</v>
      </c>
      <c r="H13">
        <v>-0.02</v>
      </c>
      <c r="I13" t="s">
        <v>109</v>
      </c>
      <c r="J13" t="s">
        <v>110</v>
      </c>
    </row>
    <row r="14" spans="1:68" x14ac:dyDescent="0.2">
      <c r="A14">
        <v>45212</v>
      </c>
      <c r="B14" s="236">
        <v>0.70833333333333337</v>
      </c>
      <c r="J14" t="s">
        <v>110</v>
      </c>
    </row>
    <row r="15" spans="1:68" x14ac:dyDescent="0.2">
      <c r="A15">
        <v>45213</v>
      </c>
      <c r="B15" s="236">
        <v>0.32291666666666669</v>
      </c>
      <c r="C15">
        <v>12.9</v>
      </c>
      <c r="D15">
        <v>12</v>
      </c>
      <c r="E15">
        <v>8.09</v>
      </c>
      <c r="F15">
        <v>87.2</v>
      </c>
      <c r="G15">
        <v>179</v>
      </c>
      <c r="H15">
        <v>0.08</v>
      </c>
      <c r="I15" t="s">
        <v>111</v>
      </c>
      <c r="J15" t="s">
        <v>112</v>
      </c>
    </row>
    <row r="16" spans="1:68" x14ac:dyDescent="0.2">
      <c r="A16">
        <v>45214</v>
      </c>
      <c r="B16" s="236">
        <v>0.375</v>
      </c>
      <c r="C16">
        <v>11</v>
      </c>
      <c r="D16">
        <v>13.5</v>
      </c>
      <c r="E16">
        <v>7.84</v>
      </c>
      <c r="F16">
        <v>82.8</v>
      </c>
      <c r="G16">
        <v>155</v>
      </c>
      <c r="H16">
        <v>0</v>
      </c>
      <c r="J16" t="s">
        <v>113</v>
      </c>
      <c r="BP16">
        <v>5</v>
      </c>
    </row>
    <row r="17" spans="1:68" x14ac:dyDescent="0.2">
      <c r="A17">
        <v>45215</v>
      </c>
      <c r="B17" s="236">
        <v>0.36458333333333331</v>
      </c>
      <c r="C17">
        <v>16</v>
      </c>
      <c r="D17">
        <v>13</v>
      </c>
      <c r="E17">
        <v>7.69</v>
      </c>
      <c r="F17">
        <v>92.8</v>
      </c>
      <c r="G17">
        <v>86.3</v>
      </c>
      <c r="H17">
        <v>0.26</v>
      </c>
      <c r="I17" t="s">
        <v>101</v>
      </c>
      <c r="J17" t="s">
        <v>114</v>
      </c>
    </row>
    <row r="18" spans="1:68" x14ac:dyDescent="0.2">
      <c r="A18">
        <v>45215</v>
      </c>
      <c r="B18" s="236">
        <v>0.70277777777777772</v>
      </c>
      <c r="I18" t="s">
        <v>107</v>
      </c>
      <c r="K18">
        <v>1</v>
      </c>
      <c r="L18">
        <v>7</v>
      </c>
      <c r="M18">
        <v>3</v>
      </c>
      <c r="N18">
        <v>1</v>
      </c>
      <c r="O18">
        <v>2</v>
      </c>
    </row>
    <row r="19" spans="1:68" x14ac:dyDescent="0.2">
      <c r="A19">
        <v>45216</v>
      </c>
      <c r="B19" s="236">
        <v>0.35625000000000001</v>
      </c>
      <c r="C19">
        <v>9.1</v>
      </c>
      <c r="D19">
        <v>11.3</v>
      </c>
      <c r="E19">
        <v>7.69</v>
      </c>
      <c r="F19">
        <v>85.9</v>
      </c>
      <c r="G19">
        <v>141</v>
      </c>
      <c r="H19">
        <v>0.1</v>
      </c>
      <c r="I19" t="s">
        <v>115</v>
      </c>
      <c r="O19">
        <v>1</v>
      </c>
    </row>
    <row r="20" spans="1:68" x14ac:dyDescent="0.2">
      <c r="A20">
        <v>45216</v>
      </c>
      <c r="B20" s="236">
        <v>0.66666666666666663</v>
      </c>
      <c r="H20">
        <v>0.2</v>
      </c>
    </row>
    <row r="21" spans="1:68" x14ac:dyDescent="0.2">
      <c r="A21">
        <v>45217</v>
      </c>
      <c r="B21" s="236">
        <v>0.375</v>
      </c>
      <c r="C21">
        <v>11.4</v>
      </c>
      <c r="D21">
        <v>12</v>
      </c>
      <c r="E21">
        <v>7.51</v>
      </c>
      <c r="F21">
        <v>10.1</v>
      </c>
      <c r="G21">
        <v>90</v>
      </c>
      <c r="H21">
        <v>0.42</v>
      </c>
      <c r="I21" t="s">
        <v>116</v>
      </c>
      <c r="L21">
        <v>4</v>
      </c>
      <c r="M21">
        <v>7</v>
      </c>
      <c r="O21">
        <v>3</v>
      </c>
    </row>
    <row r="22" spans="1:68" x14ac:dyDescent="0.2">
      <c r="A22">
        <v>45217</v>
      </c>
      <c r="B22" s="236">
        <v>0.44791666666666669</v>
      </c>
      <c r="L22">
        <v>3</v>
      </c>
      <c r="M22">
        <v>9</v>
      </c>
      <c r="N22">
        <v>1</v>
      </c>
      <c r="O22">
        <v>2</v>
      </c>
    </row>
    <row r="23" spans="1:68" x14ac:dyDescent="0.2">
      <c r="A23">
        <v>45217</v>
      </c>
      <c r="B23" s="236">
        <v>0.66666666666666663</v>
      </c>
      <c r="L23">
        <v>12</v>
      </c>
      <c r="M23">
        <v>7</v>
      </c>
      <c r="V23">
        <v>1</v>
      </c>
    </row>
    <row r="24" spans="1:68" x14ac:dyDescent="0.2">
      <c r="A24">
        <v>45218</v>
      </c>
      <c r="B24" s="236">
        <v>0.375</v>
      </c>
      <c r="C24">
        <v>14.9</v>
      </c>
      <c r="D24">
        <v>12.5</v>
      </c>
      <c r="E24">
        <v>7.84</v>
      </c>
      <c r="F24">
        <v>92</v>
      </c>
      <c r="G24">
        <v>122</v>
      </c>
      <c r="H24">
        <v>0.26</v>
      </c>
      <c r="I24" t="s">
        <v>111</v>
      </c>
      <c r="L24">
        <v>3</v>
      </c>
      <c r="M24">
        <v>9</v>
      </c>
      <c r="N24">
        <v>1</v>
      </c>
      <c r="O24">
        <v>1</v>
      </c>
      <c r="AH24">
        <v>1</v>
      </c>
    </row>
    <row r="25" spans="1:68" x14ac:dyDescent="0.2">
      <c r="A25">
        <v>45218</v>
      </c>
      <c r="B25" s="236">
        <v>0.66666666666666663</v>
      </c>
      <c r="I25" t="s">
        <v>111</v>
      </c>
      <c r="J25" t="s">
        <v>117</v>
      </c>
    </row>
    <row r="26" spans="1:68" x14ac:dyDescent="0.2">
      <c r="A26">
        <v>45219</v>
      </c>
      <c r="B26" s="236">
        <v>0.66666666666666663</v>
      </c>
      <c r="C26">
        <v>14.7</v>
      </c>
      <c r="E26">
        <v>7.71</v>
      </c>
      <c r="F26">
        <v>96.6</v>
      </c>
      <c r="G26">
        <v>15.6</v>
      </c>
      <c r="I26" t="s">
        <v>118</v>
      </c>
      <c r="J26" t="s">
        <v>119</v>
      </c>
      <c r="AH26">
        <v>1</v>
      </c>
    </row>
    <row r="27" spans="1:68" x14ac:dyDescent="0.2">
      <c r="A27">
        <v>45220</v>
      </c>
      <c r="B27" s="236">
        <v>0.375</v>
      </c>
      <c r="C27">
        <v>10.199999999999999</v>
      </c>
      <c r="D27">
        <v>11.8</v>
      </c>
      <c r="E27">
        <v>7.75</v>
      </c>
      <c r="F27">
        <v>93.4</v>
      </c>
      <c r="G27">
        <v>16.2</v>
      </c>
      <c r="H27">
        <v>0.12</v>
      </c>
      <c r="I27" t="s">
        <v>120</v>
      </c>
      <c r="J27" t="s">
        <v>121</v>
      </c>
    </row>
    <row r="28" spans="1:68" x14ac:dyDescent="0.2">
      <c r="A28">
        <v>45220</v>
      </c>
      <c r="B28" s="236">
        <v>0.66666666666666663</v>
      </c>
      <c r="J28" t="s">
        <v>117</v>
      </c>
    </row>
    <row r="29" spans="1:68" x14ac:dyDescent="0.2">
      <c r="A29">
        <v>45221</v>
      </c>
      <c r="B29" s="236">
        <v>0.36458333333333331</v>
      </c>
      <c r="C29">
        <v>8</v>
      </c>
      <c r="D29">
        <v>10.4</v>
      </c>
      <c r="E29">
        <v>7.86</v>
      </c>
      <c r="F29">
        <v>93.6</v>
      </c>
      <c r="G29">
        <v>170</v>
      </c>
      <c r="H29">
        <v>0.1</v>
      </c>
      <c r="I29" t="s">
        <v>122</v>
      </c>
      <c r="J29" t="s">
        <v>123</v>
      </c>
    </row>
    <row r="30" spans="1:68" x14ac:dyDescent="0.2">
      <c r="A30">
        <v>45222</v>
      </c>
      <c r="B30" s="236">
        <v>0.375</v>
      </c>
      <c r="C30">
        <v>7.6</v>
      </c>
      <c r="D30">
        <v>9.1</v>
      </c>
      <c r="E30">
        <v>7.73</v>
      </c>
      <c r="F30">
        <v>90.5</v>
      </c>
      <c r="G30">
        <v>178</v>
      </c>
      <c r="H30">
        <v>0.1</v>
      </c>
      <c r="I30" t="s">
        <v>122</v>
      </c>
      <c r="J30" t="s">
        <v>124</v>
      </c>
      <c r="BP30">
        <v>4</v>
      </c>
    </row>
    <row r="31" spans="1:68" x14ac:dyDescent="0.2">
      <c r="A31">
        <v>45223</v>
      </c>
      <c r="B31" s="236">
        <v>0.375</v>
      </c>
      <c r="C31">
        <v>9.5</v>
      </c>
      <c r="D31">
        <v>8.9</v>
      </c>
      <c r="E31">
        <v>7.68</v>
      </c>
      <c r="F31">
        <v>93.3</v>
      </c>
      <c r="G31">
        <v>161</v>
      </c>
      <c r="I31" t="s">
        <v>101</v>
      </c>
      <c r="L31">
        <v>1</v>
      </c>
      <c r="M31">
        <v>3</v>
      </c>
      <c r="U31">
        <v>2</v>
      </c>
    </row>
    <row r="32" spans="1:68" x14ac:dyDescent="0.2">
      <c r="A32">
        <v>45224</v>
      </c>
      <c r="B32" s="236">
        <v>0.33333333333333331</v>
      </c>
      <c r="C32">
        <v>3</v>
      </c>
      <c r="D32">
        <v>8.4</v>
      </c>
      <c r="E32">
        <v>7.89</v>
      </c>
      <c r="F32">
        <v>11.4</v>
      </c>
      <c r="G32">
        <v>13.7</v>
      </c>
      <c r="H32">
        <v>0.15</v>
      </c>
      <c r="I32" t="s">
        <v>97</v>
      </c>
      <c r="J32" t="s">
        <v>125</v>
      </c>
    </row>
    <row r="33" spans="1:68" x14ac:dyDescent="0.2">
      <c r="A33">
        <v>45224</v>
      </c>
      <c r="B33" s="236">
        <v>0.14583333333333334</v>
      </c>
      <c r="J33" t="s">
        <v>126</v>
      </c>
    </row>
    <row r="34" spans="1:68" x14ac:dyDescent="0.2">
      <c r="A34">
        <v>45225</v>
      </c>
      <c r="B34" s="236">
        <v>0.36458333333333331</v>
      </c>
      <c r="C34">
        <v>0</v>
      </c>
      <c r="D34">
        <v>8.1</v>
      </c>
      <c r="E34">
        <v>7.85</v>
      </c>
      <c r="F34">
        <v>94.4</v>
      </c>
      <c r="G34">
        <v>15.8</v>
      </c>
      <c r="H34">
        <v>0</v>
      </c>
      <c r="I34" t="s">
        <v>97</v>
      </c>
      <c r="J34" t="s">
        <v>127</v>
      </c>
    </row>
    <row r="35" spans="1:68" x14ac:dyDescent="0.2">
      <c r="A35">
        <v>45226</v>
      </c>
      <c r="B35" s="236">
        <v>0.36805555555555558</v>
      </c>
      <c r="C35">
        <v>-1</v>
      </c>
      <c r="D35">
        <v>6.7</v>
      </c>
      <c r="E35">
        <v>8.06</v>
      </c>
      <c r="F35">
        <v>97.2</v>
      </c>
      <c r="G35">
        <v>1.7</v>
      </c>
      <c r="H35">
        <v>0.2</v>
      </c>
      <c r="I35" t="s">
        <v>128</v>
      </c>
      <c r="J35" t="s">
        <v>110</v>
      </c>
    </row>
    <row r="36" spans="1:68" x14ac:dyDescent="0.2">
      <c r="A36">
        <v>45226</v>
      </c>
      <c r="B36" s="236">
        <v>0.66666666666666663</v>
      </c>
      <c r="J36" t="s">
        <v>110</v>
      </c>
    </row>
    <row r="37" spans="1:68" x14ac:dyDescent="0.2">
      <c r="A37">
        <v>45227</v>
      </c>
      <c r="B37" s="236">
        <v>0.33333333333333331</v>
      </c>
      <c r="C37">
        <v>0</v>
      </c>
      <c r="D37">
        <v>6.6</v>
      </c>
      <c r="E37">
        <v>7.86</v>
      </c>
      <c r="F37">
        <v>99.4</v>
      </c>
      <c r="G37">
        <v>17.5</v>
      </c>
      <c r="H37">
        <v>0.1</v>
      </c>
      <c r="I37" t="s">
        <v>129</v>
      </c>
      <c r="J37" t="s">
        <v>130</v>
      </c>
    </row>
    <row r="38" spans="1:68" x14ac:dyDescent="0.2">
      <c r="A38">
        <v>45227</v>
      </c>
      <c r="B38" s="236">
        <v>0.64583333333333337</v>
      </c>
      <c r="J38" t="s">
        <v>131</v>
      </c>
    </row>
    <row r="39" spans="1:68" x14ac:dyDescent="0.2">
      <c r="A39">
        <v>45228</v>
      </c>
      <c r="B39" s="236">
        <v>0.375</v>
      </c>
      <c r="C39">
        <v>2</v>
      </c>
      <c r="D39">
        <v>5.0999999999999996</v>
      </c>
      <c r="E39">
        <v>8.1999999999999993</v>
      </c>
      <c r="F39">
        <v>96.4</v>
      </c>
      <c r="G39">
        <v>181</v>
      </c>
      <c r="H39">
        <v>0.1</v>
      </c>
      <c r="I39" t="s">
        <v>122</v>
      </c>
      <c r="J39" t="s">
        <v>132</v>
      </c>
    </row>
    <row r="40" spans="1:68" x14ac:dyDescent="0.2">
      <c r="A40">
        <v>45229</v>
      </c>
      <c r="B40" s="236">
        <v>0.375</v>
      </c>
      <c r="C40">
        <v>-4</v>
      </c>
      <c r="D40">
        <v>4.9000000000000004</v>
      </c>
      <c r="E40">
        <v>7.95</v>
      </c>
      <c r="F40">
        <v>97.1</v>
      </c>
      <c r="G40">
        <v>11.4</v>
      </c>
      <c r="H40">
        <v>0.1</v>
      </c>
      <c r="I40" t="s">
        <v>122</v>
      </c>
    </row>
    <row r="41" spans="1:68" x14ac:dyDescent="0.2">
      <c r="A41">
        <v>45230</v>
      </c>
      <c r="B41" s="236">
        <v>0.375</v>
      </c>
      <c r="C41">
        <v>0</v>
      </c>
      <c r="D41">
        <v>5.9</v>
      </c>
      <c r="E41">
        <v>7.92</v>
      </c>
      <c r="F41">
        <v>98.1</v>
      </c>
      <c r="G41">
        <v>17.899999999999999</v>
      </c>
      <c r="H41">
        <v>0.1</v>
      </c>
      <c r="I41" t="s">
        <v>122</v>
      </c>
      <c r="J41" t="s">
        <v>133</v>
      </c>
    </row>
    <row r="42" spans="1:68" x14ac:dyDescent="0.2">
      <c r="A42">
        <v>45230</v>
      </c>
      <c r="B42" s="236">
        <v>0.66666666666666663</v>
      </c>
      <c r="J42" t="s">
        <v>134</v>
      </c>
    </row>
    <row r="43" spans="1:68" x14ac:dyDescent="0.2">
      <c r="A43">
        <v>45231</v>
      </c>
      <c r="B43" s="236">
        <v>0.36458333333333331</v>
      </c>
      <c r="C43">
        <v>5</v>
      </c>
      <c r="D43">
        <v>8.4</v>
      </c>
      <c r="E43">
        <v>8.01</v>
      </c>
      <c r="F43">
        <v>93.6</v>
      </c>
      <c r="G43">
        <v>18.399999999999999</v>
      </c>
      <c r="H43">
        <v>0</v>
      </c>
      <c r="I43" t="s">
        <v>135</v>
      </c>
    </row>
    <row r="44" spans="1:68" x14ac:dyDescent="0.2">
      <c r="A44">
        <v>45232</v>
      </c>
      <c r="B44" s="236">
        <v>0.375</v>
      </c>
      <c r="C44">
        <v>8</v>
      </c>
      <c r="D44">
        <v>9.6999999999999993</v>
      </c>
      <c r="F44">
        <v>10.6</v>
      </c>
      <c r="G44">
        <v>7.71</v>
      </c>
      <c r="H44">
        <v>0.35</v>
      </c>
      <c r="I44" t="s">
        <v>136</v>
      </c>
      <c r="J44" t="s">
        <v>137</v>
      </c>
      <c r="L44">
        <v>3</v>
      </c>
      <c r="M44">
        <v>2</v>
      </c>
      <c r="O44">
        <v>1</v>
      </c>
      <c r="S44">
        <v>1</v>
      </c>
      <c r="X44">
        <v>1</v>
      </c>
    </row>
    <row r="45" spans="1:68" x14ac:dyDescent="0.2">
      <c r="A45">
        <v>45232</v>
      </c>
      <c r="B45" s="236">
        <v>0.5</v>
      </c>
      <c r="L45">
        <v>2</v>
      </c>
      <c r="M45">
        <v>2</v>
      </c>
    </row>
    <row r="46" spans="1:68" x14ac:dyDescent="0.2">
      <c r="A46">
        <v>45232</v>
      </c>
      <c r="B46" s="236">
        <v>0.65625</v>
      </c>
      <c r="I46" t="s">
        <v>101</v>
      </c>
      <c r="L46">
        <v>2</v>
      </c>
      <c r="M46">
        <v>1</v>
      </c>
      <c r="R46">
        <v>1</v>
      </c>
      <c r="X46">
        <v>1</v>
      </c>
    </row>
    <row r="47" spans="1:68" x14ac:dyDescent="0.2">
      <c r="A47">
        <v>45233</v>
      </c>
      <c r="B47" s="236">
        <v>0.375</v>
      </c>
      <c r="C47">
        <v>14.7</v>
      </c>
      <c r="D47">
        <v>9.3000000000000007</v>
      </c>
      <c r="E47">
        <v>7.82</v>
      </c>
      <c r="F47">
        <v>96.7</v>
      </c>
      <c r="G47">
        <v>13.9</v>
      </c>
      <c r="H47">
        <v>0.18</v>
      </c>
      <c r="I47" t="s">
        <v>111</v>
      </c>
      <c r="J47" t="s">
        <v>138</v>
      </c>
      <c r="O47">
        <v>1</v>
      </c>
      <c r="BP47">
        <v>40</v>
      </c>
    </row>
    <row r="48" spans="1:68" x14ac:dyDescent="0.2">
      <c r="A48">
        <v>45234</v>
      </c>
      <c r="B48" s="236">
        <v>0.36458333333333331</v>
      </c>
      <c r="C48">
        <v>3</v>
      </c>
      <c r="D48">
        <v>10.7</v>
      </c>
      <c r="E48">
        <v>7.83</v>
      </c>
      <c r="F48">
        <v>96.6</v>
      </c>
      <c r="G48">
        <v>92.6</v>
      </c>
      <c r="H48">
        <v>0.36</v>
      </c>
      <c r="I48" t="s">
        <v>139</v>
      </c>
      <c r="J48" t="s">
        <v>140</v>
      </c>
      <c r="L48">
        <v>1</v>
      </c>
      <c r="M48">
        <v>1</v>
      </c>
      <c r="O48">
        <v>1</v>
      </c>
      <c r="S48">
        <v>3</v>
      </c>
    </row>
    <row r="49" spans="1:68" x14ac:dyDescent="0.2">
      <c r="A49">
        <v>45235</v>
      </c>
      <c r="B49" s="236">
        <v>0.375</v>
      </c>
      <c r="C49">
        <v>14</v>
      </c>
      <c r="D49">
        <v>9.8000000000000007</v>
      </c>
      <c r="E49">
        <v>7.75</v>
      </c>
      <c r="F49">
        <v>93.8</v>
      </c>
      <c r="G49">
        <v>101.4</v>
      </c>
      <c r="H49">
        <v>0.2</v>
      </c>
      <c r="I49" t="s">
        <v>111</v>
      </c>
      <c r="L49">
        <v>1</v>
      </c>
    </row>
    <row r="50" spans="1:68" x14ac:dyDescent="0.2">
      <c r="A50">
        <v>45236</v>
      </c>
      <c r="B50" s="236">
        <v>0.375</v>
      </c>
      <c r="C50">
        <v>13.1</v>
      </c>
      <c r="E50">
        <v>7.69</v>
      </c>
      <c r="F50">
        <v>94.6</v>
      </c>
      <c r="G50">
        <v>96.1</v>
      </c>
      <c r="H50">
        <v>0.3</v>
      </c>
      <c r="I50" t="s">
        <v>136</v>
      </c>
      <c r="J50" t="s">
        <v>141</v>
      </c>
      <c r="M50">
        <v>2</v>
      </c>
      <c r="BP50">
        <v>1</v>
      </c>
    </row>
    <row r="51" spans="1:68" x14ac:dyDescent="0.2">
      <c r="A51">
        <v>45236</v>
      </c>
      <c r="B51" s="236">
        <v>0.625</v>
      </c>
      <c r="J51" t="s">
        <v>142</v>
      </c>
      <c r="L51">
        <v>1</v>
      </c>
      <c r="M51">
        <v>2</v>
      </c>
      <c r="BP51">
        <v>6</v>
      </c>
    </row>
    <row r="52" spans="1:68" x14ac:dyDescent="0.2">
      <c r="A52">
        <v>45237</v>
      </c>
      <c r="B52" s="236">
        <v>0.36458333333333331</v>
      </c>
      <c r="C52">
        <v>7.3</v>
      </c>
      <c r="D52">
        <v>9.4</v>
      </c>
      <c r="E52">
        <v>7.6</v>
      </c>
      <c r="F52">
        <v>93.2</v>
      </c>
      <c r="G52">
        <v>108</v>
      </c>
      <c r="H52">
        <v>0.26</v>
      </c>
      <c r="I52" t="s">
        <v>97</v>
      </c>
      <c r="L52">
        <v>1</v>
      </c>
      <c r="M52">
        <v>1</v>
      </c>
    </row>
    <row r="53" spans="1:68" x14ac:dyDescent="0.2">
      <c r="A53">
        <v>45237</v>
      </c>
      <c r="B53" s="236">
        <v>0.66666666666666663</v>
      </c>
      <c r="J53" t="s">
        <v>143</v>
      </c>
      <c r="BP53">
        <v>8</v>
      </c>
    </row>
    <row r="54" spans="1:68" x14ac:dyDescent="0.2">
      <c r="A54">
        <v>45238</v>
      </c>
      <c r="B54" s="236">
        <v>0.37152777777777779</v>
      </c>
      <c r="C54">
        <v>7</v>
      </c>
      <c r="D54">
        <v>8.3000000000000007</v>
      </c>
      <c r="E54">
        <v>7.7</v>
      </c>
      <c r="F54">
        <v>96.6</v>
      </c>
      <c r="G54">
        <v>1.24</v>
      </c>
      <c r="H54">
        <v>0.2</v>
      </c>
      <c r="I54" t="s">
        <v>111</v>
      </c>
      <c r="M54">
        <v>1</v>
      </c>
    </row>
    <row r="55" spans="1:68" x14ac:dyDescent="0.2">
      <c r="A55">
        <v>45239</v>
      </c>
      <c r="B55" s="236">
        <v>0.375</v>
      </c>
      <c r="C55">
        <v>9</v>
      </c>
      <c r="D55">
        <v>8.4</v>
      </c>
      <c r="E55">
        <v>7.85</v>
      </c>
      <c r="F55">
        <v>94.9</v>
      </c>
      <c r="G55">
        <v>13.2</v>
      </c>
      <c r="H55">
        <v>0.1</v>
      </c>
      <c r="I55" t="s">
        <v>111</v>
      </c>
      <c r="L55">
        <v>1</v>
      </c>
      <c r="M55">
        <v>2</v>
      </c>
    </row>
    <row r="56" spans="1:68" x14ac:dyDescent="0.2">
      <c r="A56">
        <v>45240</v>
      </c>
      <c r="B56" s="236">
        <v>0.375</v>
      </c>
      <c r="C56">
        <v>6</v>
      </c>
      <c r="D56">
        <v>8.1999999999999993</v>
      </c>
      <c r="E56">
        <v>7.7</v>
      </c>
      <c r="F56">
        <v>94.8</v>
      </c>
      <c r="G56">
        <v>2.4</v>
      </c>
      <c r="H56">
        <v>0.1</v>
      </c>
      <c r="I56" t="s">
        <v>144</v>
      </c>
    </row>
    <row r="57" spans="1:68" x14ac:dyDescent="0.2">
      <c r="A57">
        <v>45241</v>
      </c>
      <c r="B57" s="236">
        <v>0.375</v>
      </c>
      <c r="C57">
        <v>6.5</v>
      </c>
      <c r="D57">
        <v>8.1999999999999993</v>
      </c>
      <c r="E57">
        <v>7.61</v>
      </c>
      <c r="F57">
        <v>93.6</v>
      </c>
      <c r="G57">
        <v>10.4</v>
      </c>
      <c r="H57">
        <v>0.36</v>
      </c>
      <c r="I57" t="s">
        <v>145</v>
      </c>
      <c r="L57">
        <v>1</v>
      </c>
      <c r="M57">
        <v>1</v>
      </c>
    </row>
    <row r="58" spans="1:68" x14ac:dyDescent="0.2">
      <c r="A58">
        <v>45241</v>
      </c>
      <c r="B58" s="236">
        <v>0.64583333333333337</v>
      </c>
      <c r="M58">
        <v>2</v>
      </c>
    </row>
    <row r="59" spans="1:68" x14ac:dyDescent="0.2">
      <c r="A59">
        <v>45242</v>
      </c>
      <c r="B59" s="236">
        <v>0.375</v>
      </c>
      <c r="C59">
        <v>12.4</v>
      </c>
      <c r="D59">
        <v>7.8</v>
      </c>
      <c r="E59">
        <v>7.62</v>
      </c>
      <c r="F59">
        <v>97.1</v>
      </c>
      <c r="G59">
        <v>86.8</v>
      </c>
      <c r="H59">
        <v>0.5</v>
      </c>
      <c r="I59" t="s">
        <v>146</v>
      </c>
      <c r="J59" t="s">
        <v>147</v>
      </c>
      <c r="M59">
        <v>1</v>
      </c>
      <c r="X59">
        <v>1</v>
      </c>
    </row>
    <row r="60" spans="1:68" x14ac:dyDescent="0.2">
      <c r="A60">
        <v>45242</v>
      </c>
      <c r="B60" s="236">
        <v>0.52083333333333337</v>
      </c>
      <c r="L60">
        <v>1</v>
      </c>
    </row>
    <row r="61" spans="1:68" x14ac:dyDescent="0.2">
      <c r="A61">
        <v>45243</v>
      </c>
      <c r="B61" s="236">
        <v>0.38194444444444442</v>
      </c>
      <c r="C61">
        <v>1</v>
      </c>
      <c r="D61">
        <v>7.3</v>
      </c>
      <c r="E61">
        <v>7.6</v>
      </c>
      <c r="F61">
        <v>96.7</v>
      </c>
      <c r="G61">
        <v>86.4</v>
      </c>
      <c r="H61">
        <v>0.5</v>
      </c>
      <c r="I61" t="s">
        <v>122</v>
      </c>
      <c r="J61" t="s">
        <v>148</v>
      </c>
      <c r="K61">
        <v>1</v>
      </c>
    </row>
    <row r="62" spans="1:68" x14ac:dyDescent="0.2">
      <c r="A62">
        <v>45243</v>
      </c>
      <c r="B62" s="236">
        <v>0.64583333333333337</v>
      </c>
      <c r="J62" t="s">
        <v>149</v>
      </c>
      <c r="AH62">
        <v>1</v>
      </c>
    </row>
    <row r="63" spans="1:68" x14ac:dyDescent="0.2">
      <c r="A63">
        <v>45244</v>
      </c>
      <c r="B63" s="236">
        <v>0.375</v>
      </c>
      <c r="C63">
        <v>3</v>
      </c>
      <c r="D63">
        <v>7.8</v>
      </c>
      <c r="E63">
        <v>7.57</v>
      </c>
      <c r="F63">
        <v>98.2</v>
      </c>
      <c r="G63">
        <v>9.6199999999999992</v>
      </c>
      <c r="H63">
        <v>0.36</v>
      </c>
      <c r="I63" t="s">
        <v>150</v>
      </c>
      <c r="J63" t="s">
        <v>151</v>
      </c>
      <c r="AH63">
        <v>2</v>
      </c>
    </row>
    <row r="64" spans="1:68" x14ac:dyDescent="0.2">
      <c r="A64">
        <v>45245</v>
      </c>
      <c r="B64" s="236">
        <v>0.37152777777777779</v>
      </c>
      <c r="C64">
        <v>5</v>
      </c>
      <c r="D64">
        <v>7.5</v>
      </c>
      <c r="E64">
        <v>7.61</v>
      </c>
      <c r="F64">
        <v>98.4</v>
      </c>
      <c r="G64">
        <v>10.4</v>
      </c>
      <c r="H64">
        <v>0.28000000000000003</v>
      </c>
      <c r="I64" t="s">
        <v>152</v>
      </c>
      <c r="J64" t="s">
        <v>153</v>
      </c>
    </row>
    <row r="65" spans="1:24" x14ac:dyDescent="0.2">
      <c r="A65">
        <v>45245</v>
      </c>
      <c r="B65" s="236">
        <v>0.64583333333333337</v>
      </c>
    </row>
    <row r="66" spans="1:24" x14ac:dyDescent="0.2">
      <c r="A66">
        <v>45246</v>
      </c>
      <c r="B66" s="236">
        <v>0.375</v>
      </c>
      <c r="C66">
        <v>1</v>
      </c>
      <c r="D66">
        <v>6.7</v>
      </c>
      <c r="E66">
        <v>7.95</v>
      </c>
      <c r="F66">
        <v>100.5</v>
      </c>
      <c r="G66">
        <v>11.8</v>
      </c>
      <c r="H66">
        <v>0.25</v>
      </c>
      <c r="I66" t="s">
        <v>154</v>
      </c>
      <c r="J66" t="s">
        <v>155</v>
      </c>
      <c r="M66">
        <v>1</v>
      </c>
      <c r="X66">
        <v>1</v>
      </c>
    </row>
    <row r="67" spans="1:24" x14ac:dyDescent="0.2">
      <c r="A67">
        <v>45247</v>
      </c>
      <c r="B67" s="236">
        <v>0.375</v>
      </c>
      <c r="C67">
        <v>5</v>
      </c>
      <c r="D67">
        <v>6.5</v>
      </c>
      <c r="E67">
        <v>7.81</v>
      </c>
      <c r="F67">
        <v>98.6</v>
      </c>
      <c r="G67">
        <v>115</v>
      </c>
      <c r="H67">
        <v>0.24</v>
      </c>
      <c r="I67" t="s">
        <v>107</v>
      </c>
      <c r="J67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38"/>
  <sheetViews>
    <sheetView workbookViewId="0"/>
  </sheetViews>
  <sheetFormatPr defaultColWidth="8.85546875" defaultRowHeight="12.75" x14ac:dyDescent="0.2"/>
  <cols>
    <col min="1" max="1" width="11.85546875" style="1" customWidth="1"/>
    <col min="2" max="2" width="7.7109375" style="1" bestFit="1" customWidth="1"/>
    <col min="3" max="4" width="8.42578125" style="1" customWidth="1"/>
    <col min="5" max="5" width="11.42578125" bestFit="1" customWidth="1"/>
    <col min="6" max="6" width="11.42578125" customWidth="1"/>
    <col min="7" max="7" width="15.5703125" bestFit="1" customWidth="1"/>
    <col min="8" max="8" width="7.42578125" style="1" customWidth="1"/>
    <col min="9" max="9" width="6.85546875" style="1" customWidth="1"/>
    <col min="10" max="10" width="9.42578125" customWidth="1"/>
    <col min="11" max="11" width="9" customWidth="1"/>
    <col min="12" max="12" width="13.28515625" customWidth="1"/>
    <col min="13" max="13" width="12.85546875" customWidth="1"/>
  </cols>
  <sheetData>
    <row r="1" spans="1:57" x14ac:dyDescent="0.2">
      <c r="A1" s="3" t="s">
        <v>69</v>
      </c>
      <c r="B1" s="3" t="s">
        <v>157</v>
      </c>
      <c r="C1" s="3" t="s">
        <v>84</v>
      </c>
      <c r="D1" s="3" t="s">
        <v>170</v>
      </c>
      <c r="E1" s="3" t="s">
        <v>66</v>
      </c>
      <c r="F1" s="3" t="s">
        <v>171</v>
      </c>
      <c r="G1" s="11" t="s">
        <v>30</v>
      </c>
      <c r="H1" s="3"/>
      <c r="I1" s="3"/>
    </row>
    <row r="2" spans="1:57" x14ac:dyDescent="0.2">
      <c r="A2" s="15">
        <v>45210</v>
      </c>
      <c r="B2" s="1" t="s">
        <v>20</v>
      </c>
      <c r="C2" s="1" t="s">
        <v>13</v>
      </c>
      <c r="E2">
        <v>405</v>
      </c>
      <c r="G2" t="s">
        <v>160</v>
      </c>
      <c r="H2"/>
      <c r="I2"/>
    </row>
    <row r="3" spans="1:57" x14ac:dyDescent="0.2">
      <c r="A3" s="15">
        <v>45215</v>
      </c>
      <c r="B3" s="1" t="s">
        <v>20</v>
      </c>
      <c r="C3" s="1" t="s">
        <v>159</v>
      </c>
      <c r="E3" s="1"/>
      <c r="F3" s="1"/>
      <c r="G3" t="s">
        <v>161</v>
      </c>
      <c r="H3"/>
      <c r="I3"/>
    </row>
    <row r="4" spans="1:57" s="19" customFormat="1" x14ac:dyDescent="0.2">
      <c r="A4" s="15">
        <v>45215</v>
      </c>
      <c r="B4" s="1" t="s">
        <v>20</v>
      </c>
      <c r="C4" s="1" t="s">
        <v>13</v>
      </c>
      <c r="D4" s="1"/>
      <c r="E4">
        <v>365</v>
      </c>
      <c r="F4"/>
      <c r="G4" t="s">
        <v>160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x14ac:dyDescent="0.2">
      <c r="A5" s="15">
        <v>45215</v>
      </c>
      <c r="B5" s="1" t="s">
        <v>20</v>
      </c>
      <c r="C5" s="1" t="s">
        <v>11</v>
      </c>
      <c r="E5">
        <v>520</v>
      </c>
      <c r="G5" t="s">
        <v>158</v>
      </c>
      <c r="H5"/>
      <c r="I5"/>
    </row>
    <row r="6" spans="1:57" x14ac:dyDescent="0.2">
      <c r="A6" s="15">
        <v>45215</v>
      </c>
      <c r="B6" s="1" t="s">
        <v>20</v>
      </c>
      <c r="C6" s="1" t="s">
        <v>11</v>
      </c>
      <c r="E6">
        <v>570</v>
      </c>
      <c r="G6" t="s">
        <v>158</v>
      </c>
      <c r="H6"/>
      <c r="I6"/>
    </row>
    <row r="7" spans="1:57" x14ac:dyDescent="0.2">
      <c r="A7" s="15">
        <v>45215</v>
      </c>
      <c r="B7" s="1" t="s">
        <v>20</v>
      </c>
      <c r="C7" s="1" t="s">
        <v>12</v>
      </c>
      <c r="E7">
        <v>600</v>
      </c>
      <c r="G7" t="s">
        <v>158</v>
      </c>
    </row>
    <row r="8" spans="1:57" x14ac:dyDescent="0.2">
      <c r="A8" s="15">
        <v>45215</v>
      </c>
      <c r="B8" s="1" t="s">
        <v>20</v>
      </c>
      <c r="C8" s="1" t="s">
        <v>11</v>
      </c>
      <c r="E8">
        <v>540</v>
      </c>
      <c r="G8" t="s">
        <v>158</v>
      </c>
    </row>
    <row r="9" spans="1:57" x14ac:dyDescent="0.2">
      <c r="A9" s="15">
        <v>45215</v>
      </c>
      <c r="B9" s="1" t="s">
        <v>20</v>
      </c>
      <c r="C9" s="1" t="s">
        <v>12</v>
      </c>
      <c r="E9">
        <v>560</v>
      </c>
      <c r="G9" t="s">
        <v>25</v>
      </c>
    </row>
    <row r="10" spans="1:57" s="19" customFormat="1" x14ac:dyDescent="0.2">
      <c r="A10" s="15">
        <v>45215</v>
      </c>
      <c r="B10" s="1" t="s">
        <v>20</v>
      </c>
      <c r="C10" s="1" t="s">
        <v>12</v>
      </c>
      <c r="D10" s="1"/>
      <c r="E10">
        <v>590</v>
      </c>
      <c r="F10"/>
      <c r="G10" t="s">
        <v>158</v>
      </c>
      <c r="H10" s="1"/>
      <c r="I10" s="1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x14ac:dyDescent="0.2">
      <c r="A11" s="15">
        <v>45215</v>
      </c>
      <c r="B11" s="1" t="s">
        <v>20</v>
      </c>
      <c r="C11" s="1" t="s">
        <v>11</v>
      </c>
      <c r="E11">
        <v>630</v>
      </c>
      <c r="G11" t="s">
        <v>158</v>
      </c>
    </row>
    <row r="12" spans="1:57" x14ac:dyDescent="0.2">
      <c r="A12" s="15">
        <v>45215</v>
      </c>
      <c r="B12" s="1" t="s">
        <v>20</v>
      </c>
      <c r="C12" s="1" t="s">
        <v>11</v>
      </c>
      <c r="E12">
        <v>680</v>
      </c>
      <c r="G12" t="s">
        <v>158</v>
      </c>
    </row>
    <row r="13" spans="1:57" x14ac:dyDescent="0.2">
      <c r="A13" s="15">
        <v>45215</v>
      </c>
      <c r="B13" s="1" t="s">
        <v>20</v>
      </c>
      <c r="C13" s="1" t="s">
        <v>11</v>
      </c>
      <c r="E13">
        <v>530</v>
      </c>
      <c r="G13" t="s">
        <v>158</v>
      </c>
    </row>
    <row r="14" spans="1:57" x14ac:dyDescent="0.2">
      <c r="A14" s="15">
        <v>45215</v>
      </c>
      <c r="B14" s="1" t="s">
        <v>20</v>
      </c>
      <c r="C14" s="1" t="s">
        <v>11</v>
      </c>
      <c r="E14">
        <v>600</v>
      </c>
      <c r="G14" t="s">
        <v>158</v>
      </c>
      <c r="H14"/>
      <c r="I14"/>
    </row>
    <row r="15" spans="1:57" x14ac:dyDescent="0.2">
      <c r="A15" s="15">
        <v>45216</v>
      </c>
      <c r="B15" s="1" t="s">
        <v>20</v>
      </c>
      <c r="C15" s="1" t="s">
        <v>13</v>
      </c>
      <c r="E15">
        <v>380</v>
      </c>
      <c r="G15" t="s">
        <v>158</v>
      </c>
      <c r="H15"/>
      <c r="I15"/>
    </row>
    <row r="16" spans="1:57" x14ac:dyDescent="0.2">
      <c r="A16" s="15">
        <v>45217</v>
      </c>
      <c r="B16" s="1" t="s">
        <v>20</v>
      </c>
      <c r="C16" s="1" t="s">
        <v>11</v>
      </c>
      <c r="E16">
        <v>610</v>
      </c>
      <c r="G16" t="s">
        <v>158</v>
      </c>
      <c r="H16"/>
      <c r="I16"/>
    </row>
    <row r="17" spans="1:57" x14ac:dyDescent="0.2">
      <c r="A17" s="15">
        <v>45217</v>
      </c>
      <c r="B17" s="1" t="s">
        <v>20</v>
      </c>
      <c r="C17" s="1" t="s">
        <v>11</v>
      </c>
      <c r="E17">
        <v>570</v>
      </c>
      <c r="G17" t="s">
        <v>158</v>
      </c>
      <c r="H17"/>
      <c r="I17"/>
    </row>
    <row r="18" spans="1:57" x14ac:dyDescent="0.2">
      <c r="A18" s="15">
        <v>45217</v>
      </c>
      <c r="B18" s="1" t="s">
        <v>20</v>
      </c>
      <c r="C18" s="1" t="s">
        <v>13</v>
      </c>
      <c r="E18">
        <v>310</v>
      </c>
      <c r="G18" t="s">
        <v>158</v>
      </c>
      <c r="H18"/>
      <c r="I18"/>
    </row>
    <row r="19" spans="1:57" s="19" customFormat="1" x14ac:dyDescent="0.2">
      <c r="A19" s="15">
        <v>45217</v>
      </c>
      <c r="B19" s="1" t="s">
        <v>20</v>
      </c>
      <c r="C19" s="1" t="s">
        <v>13</v>
      </c>
      <c r="D19" s="1"/>
      <c r="E19">
        <v>380</v>
      </c>
      <c r="F19"/>
      <c r="G19" t="s">
        <v>158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x14ac:dyDescent="0.2">
      <c r="A20" s="15">
        <v>45217</v>
      </c>
      <c r="B20" s="1" t="s">
        <v>20</v>
      </c>
      <c r="C20" s="1" t="s">
        <v>12</v>
      </c>
      <c r="E20">
        <v>600</v>
      </c>
      <c r="G20" t="s">
        <v>158</v>
      </c>
      <c r="H20"/>
      <c r="I20"/>
    </row>
    <row r="21" spans="1:57" x14ac:dyDescent="0.2">
      <c r="A21" s="15">
        <v>45217</v>
      </c>
      <c r="B21" s="1" t="s">
        <v>20</v>
      </c>
      <c r="C21" s="1" t="s">
        <v>12</v>
      </c>
      <c r="E21">
        <v>560</v>
      </c>
      <c r="G21" t="s">
        <v>158</v>
      </c>
      <c r="H21"/>
      <c r="I21"/>
    </row>
    <row r="22" spans="1:57" x14ac:dyDescent="0.2">
      <c r="A22" s="15">
        <v>45217</v>
      </c>
      <c r="B22" s="1" t="s">
        <v>20</v>
      </c>
      <c r="C22" s="1" t="s">
        <v>11</v>
      </c>
      <c r="E22">
        <v>520</v>
      </c>
      <c r="G22" t="s">
        <v>158</v>
      </c>
      <c r="H22"/>
      <c r="I22"/>
    </row>
    <row r="23" spans="1:57" x14ac:dyDescent="0.2">
      <c r="A23" s="15">
        <v>45217</v>
      </c>
      <c r="B23" s="1" t="s">
        <v>20</v>
      </c>
      <c r="C23" s="1" t="s">
        <v>12</v>
      </c>
      <c r="E23">
        <v>615</v>
      </c>
      <c r="G23" t="s">
        <v>158</v>
      </c>
      <c r="H23"/>
      <c r="I23"/>
    </row>
    <row r="24" spans="1:57" x14ac:dyDescent="0.2">
      <c r="A24" s="15">
        <v>45217</v>
      </c>
      <c r="B24" s="1" t="s">
        <v>20</v>
      </c>
      <c r="C24" s="1" t="s">
        <v>12</v>
      </c>
      <c r="E24">
        <v>660</v>
      </c>
      <c r="G24" t="s">
        <v>158</v>
      </c>
      <c r="H24"/>
      <c r="I24"/>
    </row>
    <row r="25" spans="1:57" x14ac:dyDescent="0.2">
      <c r="A25" s="15">
        <v>45217</v>
      </c>
      <c r="B25" s="1" t="s">
        <v>20</v>
      </c>
      <c r="C25" s="1" t="s">
        <v>13</v>
      </c>
      <c r="E25">
        <v>345</v>
      </c>
      <c r="G25" t="s">
        <v>158</v>
      </c>
      <c r="H25"/>
      <c r="I25"/>
    </row>
    <row r="26" spans="1:57" x14ac:dyDescent="0.2">
      <c r="A26" s="15">
        <v>45217</v>
      </c>
      <c r="B26" s="1" t="s">
        <v>20</v>
      </c>
      <c r="C26" s="1" t="s">
        <v>12</v>
      </c>
      <c r="E26">
        <v>590</v>
      </c>
      <c r="G26" t="s">
        <v>158</v>
      </c>
      <c r="H26"/>
      <c r="I26"/>
    </row>
    <row r="27" spans="1:57" x14ac:dyDescent="0.2">
      <c r="A27" s="15">
        <v>45217</v>
      </c>
      <c r="B27" s="1" t="s">
        <v>20</v>
      </c>
      <c r="C27" s="1" t="s">
        <v>12</v>
      </c>
      <c r="E27">
        <v>570</v>
      </c>
      <c r="G27" t="s">
        <v>158</v>
      </c>
      <c r="H27"/>
      <c r="I27"/>
    </row>
    <row r="28" spans="1:57" x14ac:dyDescent="0.2">
      <c r="A28" s="15">
        <v>45217</v>
      </c>
      <c r="B28" s="1" t="s">
        <v>20</v>
      </c>
      <c r="C28" s="1" t="s">
        <v>12</v>
      </c>
      <c r="E28">
        <v>600</v>
      </c>
      <c r="G28" t="s">
        <v>158</v>
      </c>
      <c r="H28"/>
      <c r="I28"/>
    </row>
    <row r="29" spans="1:57" x14ac:dyDescent="0.2">
      <c r="A29" s="15">
        <v>45217</v>
      </c>
      <c r="B29" s="1" t="s">
        <v>20</v>
      </c>
      <c r="C29" s="1" t="s">
        <v>11</v>
      </c>
      <c r="E29">
        <v>610</v>
      </c>
      <c r="G29" t="s">
        <v>158</v>
      </c>
      <c r="H29"/>
      <c r="I29"/>
    </row>
    <row r="30" spans="1:57" x14ac:dyDescent="0.2">
      <c r="A30" s="15">
        <v>45217</v>
      </c>
      <c r="B30" s="1" t="s">
        <v>20</v>
      </c>
      <c r="C30" s="1" t="s">
        <v>11</v>
      </c>
      <c r="E30">
        <v>570</v>
      </c>
      <c r="G30" t="s">
        <v>158</v>
      </c>
      <c r="H30"/>
      <c r="I30"/>
    </row>
    <row r="31" spans="1:57" x14ac:dyDescent="0.2">
      <c r="A31" s="15">
        <v>45217</v>
      </c>
      <c r="B31" s="1" t="s">
        <v>20</v>
      </c>
      <c r="C31" s="1" t="s">
        <v>12</v>
      </c>
      <c r="E31">
        <v>560</v>
      </c>
      <c r="G31" t="s">
        <v>158</v>
      </c>
      <c r="H31"/>
      <c r="I31"/>
    </row>
    <row r="32" spans="1:57" x14ac:dyDescent="0.2">
      <c r="A32" s="15">
        <v>45217</v>
      </c>
      <c r="B32" s="1" t="s">
        <v>20</v>
      </c>
      <c r="C32" s="1" t="s">
        <v>12</v>
      </c>
      <c r="E32">
        <v>540</v>
      </c>
      <c r="G32" t="s">
        <v>25</v>
      </c>
      <c r="H32"/>
      <c r="I32"/>
    </row>
    <row r="33" spans="1:57" x14ac:dyDescent="0.2">
      <c r="A33" s="15">
        <v>45217</v>
      </c>
      <c r="B33" s="1" t="s">
        <v>20</v>
      </c>
      <c r="C33" s="1" t="s">
        <v>12</v>
      </c>
      <c r="E33">
        <v>600</v>
      </c>
      <c r="G33" t="s">
        <v>158</v>
      </c>
      <c r="H33"/>
      <c r="I33"/>
    </row>
    <row r="34" spans="1:57" s="19" customFormat="1" x14ac:dyDescent="0.2">
      <c r="A34" s="15">
        <v>45217</v>
      </c>
      <c r="B34" s="1" t="s">
        <v>20</v>
      </c>
      <c r="C34" s="1" t="s">
        <v>12</v>
      </c>
      <c r="D34" s="1"/>
      <c r="E34">
        <v>635</v>
      </c>
      <c r="F34"/>
      <c r="G34" t="s">
        <v>158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x14ac:dyDescent="0.2">
      <c r="A35" s="15">
        <v>45217</v>
      </c>
      <c r="B35" s="1" t="s">
        <v>20</v>
      </c>
      <c r="C35" s="1" t="s">
        <v>12</v>
      </c>
      <c r="E35">
        <v>675</v>
      </c>
      <c r="G35" t="s">
        <v>158</v>
      </c>
      <c r="H35"/>
      <c r="I35"/>
    </row>
    <row r="36" spans="1:57" s="19" customFormat="1" x14ac:dyDescent="0.2">
      <c r="A36" s="15">
        <v>45217</v>
      </c>
      <c r="B36" s="1" t="s">
        <v>20</v>
      </c>
      <c r="C36" s="1" t="s">
        <v>12</v>
      </c>
      <c r="D36" s="1"/>
      <c r="E36">
        <v>530</v>
      </c>
      <c r="F36"/>
      <c r="G36" t="s">
        <v>158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s="19" customFormat="1" x14ac:dyDescent="0.2">
      <c r="A37" s="15">
        <v>45217</v>
      </c>
      <c r="B37" s="1" t="s">
        <v>20</v>
      </c>
      <c r="C37" s="1" t="s">
        <v>12</v>
      </c>
      <c r="D37" s="1"/>
      <c r="E37">
        <v>610</v>
      </c>
      <c r="F37"/>
      <c r="G37" t="s">
        <v>158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s="19" customFormat="1" x14ac:dyDescent="0.2">
      <c r="A38" s="15">
        <v>45217</v>
      </c>
      <c r="B38" s="1" t="s">
        <v>20</v>
      </c>
      <c r="C38" s="1" t="s">
        <v>12</v>
      </c>
      <c r="D38" s="1"/>
      <c r="E38">
        <v>650</v>
      </c>
      <c r="F38"/>
      <c r="G38" t="s">
        <v>158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x14ac:dyDescent="0.2">
      <c r="A39" s="15">
        <v>45217</v>
      </c>
      <c r="B39" s="1" t="s">
        <v>20</v>
      </c>
      <c r="C39" s="1" t="s">
        <v>11</v>
      </c>
      <c r="E39">
        <v>570</v>
      </c>
      <c r="G39" t="s">
        <v>158</v>
      </c>
      <c r="H39"/>
      <c r="I39"/>
    </row>
    <row r="40" spans="1:57" x14ac:dyDescent="0.2">
      <c r="A40" s="15">
        <v>45217</v>
      </c>
      <c r="B40" s="1" t="s">
        <v>20</v>
      </c>
      <c r="C40" s="1" t="s">
        <v>12</v>
      </c>
      <c r="E40">
        <v>625</v>
      </c>
      <c r="G40" t="s">
        <v>158</v>
      </c>
      <c r="H40"/>
      <c r="I40"/>
    </row>
    <row r="41" spans="1:57" x14ac:dyDescent="0.2">
      <c r="A41" s="15">
        <v>45217</v>
      </c>
      <c r="B41" s="1" t="s">
        <v>20</v>
      </c>
      <c r="C41" s="1" t="s">
        <v>11</v>
      </c>
      <c r="E41">
        <v>600</v>
      </c>
      <c r="G41" t="s">
        <v>158</v>
      </c>
      <c r="H41"/>
      <c r="I41"/>
    </row>
    <row r="42" spans="1:57" x14ac:dyDescent="0.2">
      <c r="A42" s="15">
        <v>45217</v>
      </c>
      <c r="B42" s="1" t="s">
        <v>20</v>
      </c>
      <c r="C42" s="1" t="s">
        <v>13</v>
      </c>
      <c r="E42">
        <v>360</v>
      </c>
      <c r="G42" t="s">
        <v>158</v>
      </c>
      <c r="H42"/>
      <c r="I42"/>
    </row>
    <row r="43" spans="1:57" x14ac:dyDescent="0.2">
      <c r="A43" s="15">
        <v>45217</v>
      </c>
      <c r="B43" s="1" t="s">
        <v>20</v>
      </c>
      <c r="C43" s="1" t="s">
        <v>13</v>
      </c>
      <c r="E43">
        <v>300</v>
      </c>
      <c r="G43" t="s">
        <v>158</v>
      </c>
      <c r="H43"/>
      <c r="I43"/>
    </row>
    <row r="44" spans="1:57" s="19" customFormat="1" x14ac:dyDescent="0.2">
      <c r="A44" s="15">
        <v>45217</v>
      </c>
      <c r="B44" s="1" t="s">
        <v>20</v>
      </c>
      <c r="C44" s="1" t="s">
        <v>12</v>
      </c>
      <c r="D44" s="1"/>
      <c r="E44">
        <v>610</v>
      </c>
      <c r="F44"/>
      <c r="G44" t="s">
        <v>158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x14ac:dyDescent="0.2">
      <c r="A45" s="15">
        <v>45217</v>
      </c>
      <c r="B45" s="1" t="s">
        <v>20</v>
      </c>
      <c r="C45" s="1" t="s">
        <v>12</v>
      </c>
      <c r="E45">
        <v>600</v>
      </c>
      <c r="G45" t="s">
        <v>158</v>
      </c>
      <c r="H45"/>
      <c r="I45"/>
    </row>
    <row r="46" spans="1:57" x14ac:dyDescent="0.2">
      <c r="A46" s="15">
        <v>45217</v>
      </c>
      <c r="B46" s="1" t="s">
        <v>20</v>
      </c>
      <c r="C46" s="1" t="s">
        <v>11</v>
      </c>
      <c r="E46">
        <v>510</v>
      </c>
      <c r="G46" t="s">
        <v>158</v>
      </c>
      <c r="H46"/>
      <c r="I46"/>
    </row>
    <row r="47" spans="1:57" x14ac:dyDescent="0.2">
      <c r="A47" s="15">
        <v>45217</v>
      </c>
      <c r="B47" s="1" t="s">
        <v>20</v>
      </c>
      <c r="C47" s="1" t="s">
        <v>11</v>
      </c>
      <c r="E47">
        <v>660</v>
      </c>
      <c r="G47" t="s">
        <v>158</v>
      </c>
      <c r="H47"/>
      <c r="I47"/>
    </row>
    <row r="48" spans="1:57" x14ac:dyDescent="0.2">
      <c r="A48" s="15">
        <v>45217</v>
      </c>
      <c r="B48" s="1" t="s">
        <v>20</v>
      </c>
      <c r="C48" s="1" t="s">
        <v>11</v>
      </c>
      <c r="E48">
        <v>555</v>
      </c>
      <c r="G48" s="36" t="s">
        <v>158</v>
      </c>
      <c r="H48" s="3"/>
      <c r="I48" s="3"/>
    </row>
    <row r="49" spans="1:9" x14ac:dyDescent="0.2">
      <c r="A49" s="15">
        <v>45217</v>
      </c>
      <c r="B49" s="1" t="s">
        <v>20</v>
      </c>
      <c r="C49" s="1" t="s">
        <v>11</v>
      </c>
      <c r="E49">
        <v>585</v>
      </c>
      <c r="G49" t="s">
        <v>158</v>
      </c>
      <c r="H49"/>
      <c r="I49"/>
    </row>
    <row r="50" spans="1:9" x14ac:dyDescent="0.2">
      <c r="A50" s="15">
        <v>45217</v>
      </c>
      <c r="B50" s="1" t="s">
        <v>20</v>
      </c>
      <c r="C50" s="1" t="s">
        <v>12</v>
      </c>
      <c r="E50">
        <v>580</v>
      </c>
      <c r="G50" t="s">
        <v>158</v>
      </c>
      <c r="H50"/>
      <c r="I50"/>
    </row>
    <row r="51" spans="1:9" x14ac:dyDescent="0.2">
      <c r="A51" s="15">
        <v>45217</v>
      </c>
      <c r="B51" s="1" t="s">
        <v>20</v>
      </c>
      <c r="C51" s="1" t="s">
        <v>12</v>
      </c>
      <c r="E51">
        <v>620</v>
      </c>
      <c r="G51" t="s">
        <v>158</v>
      </c>
      <c r="H51"/>
      <c r="I51"/>
    </row>
    <row r="52" spans="1:9" x14ac:dyDescent="0.2">
      <c r="A52" s="15">
        <v>45217</v>
      </c>
      <c r="B52" s="1" t="s">
        <v>20</v>
      </c>
      <c r="C52" s="1" t="s">
        <v>12</v>
      </c>
      <c r="E52">
        <v>600</v>
      </c>
      <c r="G52" t="s">
        <v>158</v>
      </c>
    </row>
    <row r="53" spans="1:9" x14ac:dyDescent="0.2">
      <c r="A53" s="15">
        <v>45217</v>
      </c>
      <c r="B53" s="1" t="s">
        <v>20</v>
      </c>
      <c r="C53" s="1" t="s">
        <v>12</v>
      </c>
      <c r="E53">
        <v>585</v>
      </c>
      <c r="G53" t="s">
        <v>158</v>
      </c>
      <c r="H53"/>
      <c r="I53"/>
    </row>
    <row r="54" spans="1:9" x14ac:dyDescent="0.2">
      <c r="A54" s="15">
        <v>45217</v>
      </c>
      <c r="B54" s="1" t="s">
        <v>20</v>
      </c>
      <c r="C54" s="1" t="s">
        <v>12</v>
      </c>
      <c r="E54">
        <v>615</v>
      </c>
      <c r="G54" t="s">
        <v>158</v>
      </c>
      <c r="H54"/>
      <c r="I54"/>
    </row>
    <row r="55" spans="1:9" x14ac:dyDescent="0.2">
      <c r="A55" s="15">
        <v>45217</v>
      </c>
      <c r="B55" s="1" t="s">
        <v>23</v>
      </c>
      <c r="C55" s="1" t="s">
        <v>13</v>
      </c>
      <c r="E55">
        <v>480</v>
      </c>
      <c r="G55" t="s">
        <v>159</v>
      </c>
      <c r="H55"/>
      <c r="I55"/>
    </row>
    <row r="56" spans="1:9" x14ac:dyDescent="0.2">
      <c r="A56" s="15">
        <v>45217</v>
      </c>
      <c r="B56" s="1" t="s">
        <v>20</v>
      </c>
      <c r="C56" s="1" t="s">
        <v>11</v>
      </c>
      <c r="E56">
        <v>640</v>
      </c>
      <c r="G56" t="s">
        <v>158</v>
      </c>
      <c r="H56"/>
      <c r="I56"/>
    </row>
    <row r="57" spans="1:9" x14ac:dyDescent="0.2">
      <c r="A57" s="15">
        <v>45217</v>
      </c>
      <c r="B57" s="1" t="s">
        <v>20</v>
      </c>
      <c r="C57" s="1" t="s">
        <v>11</v>
      </c>
      <c r="E57">
        <v>595</v>
      </c>
      <c r="G57" t="s">
        <v>158</v>
      </c>
      <c r="H57"/>
      <c r="I57"/>
    </row>
    <row r="58" spans="1:9" x14ac:dyDescent="0.2">
      <c r="A58" s="15">
        <v>45217</v>
      </c>
      <c r="B58" s="1" t="s">
        <v>20</v>
      </c>
      <c r="C58" s="1" t="s">
        <v>11</v>
      </c>
      <c r="E58">
        <v>560</v>
      </c>
      <c r="G58" t="s">
        <v>158</v>
      </c>
      <c r="H58"/>
      <c r="I58"/>
    </row>
    <row r="59" spans="1:9" x14ac:dyDescent="0.2">
      <c r="A59" s="15">
        <v>45217</v>
      </c>
      <c r="B59" s="1" t="s">
        <v>20</v>
      </c>
      <c r="C59" s="1" t="s">
        <v>11</v>
      </c>
      <c r="E59">
        <v>660</v>
      </c>
      <c r="G59" t="s">
        <v>158</v>
      </c>
    </row>
    <row r="60" spans="1:9" x14ac:dyDescent="0.2">
      <c r="A60" s="15">
        <v>45217</v>
      </c>
      <c r="B60" s="1" t="s">
        <v>20</v>
      </c>
      <c r="C60" s="1" t="s">
        <v>11</v>
      </c>
      <c r="E60">
        <v>605</v>
      </c>
      <c r="G60" t="s">
        <v>158</v>
      </c>
    </row>
    <row r="61" spans="1:9" x14ac:dyDescent="0.2">
      <c r="A61" s="15">
        <v>45217</v>
      </c>
      <c r="B61" s="1" t="s">
        <v>20</v>
      </c>
      <c r="C61" s="1" t="s">
        <v>11</v>
      </c>
      <c r="E61">
        <v>740</v>
      </c>
      <c r="G61" t="s">
        <v>158</v>
      </c>
    </row>
    <row r="62" spans="1:9" x14ac:dyDescent="0.2">
      <c r="A62" s="15">
        <v>45217</v>
      </c>
      <c r="B62" s="1" t="s">
        <v>20</v>
      </c>
      <c r="C62" s="1" t="s">
        <v>11</v>
      </c>
      <c r="E62">
        <v>550</v>
      </c>
      <c r="G62" t="s">
        <v>158</v>
      </c>
    </row>
    <row r="63" spans="1:9" x14ac:dyDescent="0.2">
      <c r="A63" s="15">
        <v>45217</v>
      </c>
      <c r="B63" s="1" t="s">
        <v>20</v>
      </c>
      <c r="C63" s="1" t="s">
        <v>11</v>
      </c>
      <c r="E63">
        <v>650</v>
      </c>
      <c r="G63" t="s">
        <v>158</v>
      </c>
    </row>
    <row r="64" spans="1:9" x14ac:dyDescent="0.2">
      <c r="A64" s="34">
        <v>45218</v>
      </c>
      <c r="B64" s="1" t="s">
        <v>20</v>
      </c>
      <c r="C64" s="1" t="s">
        <v>12</v>
      </c>
      <c r="E64">
        <v>650</v>
      </c>
      <c r="G64" t="s">
        <v>162</v>
      </c>
    </row>
    <row r="65" spans="1:57" x14ac:dyDescent="0.2">
      <c r="A65" s="34">
        <v>45218</v>
      </c>
      <c r="B65" s="1" t="s">
        <v>20</v>
      </c>
      <c r="C65" s="1" t="s">
        <v>12</v>
      </c>
      <c r="E65">
        <v>550</v>
      </c>
      <c r="G65" t="s">
        <v>158</v>
      </c>
    </row>
    <row r="66" spans="1:57" x14ac:dyDescent="0.2">
      <c r="A66" s="34">
        <v>45218</v>
      </c>
      <c r="B66" s="1" t="s">
        <v>20</v>
      </c>
      <c r="C66" s="1" t="s">
        <v>12</v>
      </c>
      <c r="E66">
        <v>610</v>
      </c>
      <c r="G66" t="s">
        <v>158</v>
      </c>
    </row>
    <row r="67" spans="1:57" x14ac:dyDescent="0.2">
      <c r="A67" s="34">
        <v>45218</v>
      </c>
      <c r="B67" s="1" t="s">
        <v>20</v>
      </c>
      <c r="C67" s="1" t="s">
        <v>11</v>
      </c>
      <c r="E67">
        <v>600</v>
      </c>
      <c r="G67" t="s">
        <v>158</v>
      </c>
    </row>
    <row r="68" spans="1:57" x14ac:dyDescent="0.2">
      <c r="A68" s="34">
        <v>45218</v>
      </c>
      <c r="B68" s="1" t="s">
        <v>20</v>
      </c>
      <c r="C68" s="1" t="s">
        <v>13</v>
      </c>
      <c r="E68">
        <v>250</v>
      </c>
      <c r="G68" t="s">
        <v>158</v>
      </c>
    </row>
    <row r="69" spans="1:57" x14ac:dyDescent="0.2">
      <c r="A69" s="34">
        <v>45218</v>
      </c>
      <c r="B69" s="1" t="s">
        <v>20</v>
      </c>
      <c r="C69" s="1" t="s">
        <v>12</v>
      </c>
      <c r="E69">
        <v>540</v>
      </c>
      <c r="G69" t="s">
        <v>163</v>
      </c>
    </row>
    <row r="70" spans="1:57" x14ac:dyDescent="0.2">
      <c r="A70" s="34">
        <v>45218</v>
      </c>
      <c r="B70" s="1" t="s">
        <v>20</v>
      </c>
      <c r="C70" s="1" t="s">
        <v>12</v>
      </c>
      <c r="E70">
        <v>220</v>
      </c>
      <c r="G70" t="s">
        <v>158</v>
      </c>
    </row>
    <row r="71" spans="1:57" x14ac:dyDescent="0.2">
      <c r="A71" s="34">
        <v>45218</v>
      </c>
      <c r="B71" s="1" t="s">
        <v>20</v>
      </c>
      <c r="C71" s="1" t="s">
        <v>12</v>
      </c>
      <c r="E71">
        <v>630</v>
      </c>
      <c r="G71" t="s">
        <v>158</v>
      </c>
    </row>
    <row r="72" spans="1:57" x14ac:dyDescent="0.2">
      <c r="A72" s="34">
        <v>45218</v>
      </c>
      <c r="B72" s="1" t="s">
        <v>20</v>
      </c>
      <c r="C72" s="1" t="s">
        <v>12</v>
      </c>
      <c r="E72">
        <v>580</v>
      </c>
      <c r="G72" t="s">
        <v>158</v>
      </c>
    </row>
    <row r="73" spans="1:57" x14ac:dyDescent="0.2">
      <c r="A73" s="34">
        <v>45218</v>
      </c>
      <c r="B73" s="1" t="s">
        <v>20</v>
      </c>
      <c r="C73" s="1" t="s">
        <v>12</v>
      </c>
      <c r="E73">
        <v>650</v>
      </c>
      <c r="G73" t="s">
        <v>158</v>
      </c>
    </row>
    <row r="74" spans="1:57" x14ac:dyDescent="0.2">
      <c r="A74" s="34">
        <v>45218</v>
      </c>
      <c r="B74" s="1" t="s">
        <v>20</v>
      </c>
      <c r="C74" s="1" t="s">
        <v>11</v>
      </c>
      <c r="E74">
        <v>570</v>
      </c>
      <c r="G74" t="s">
        <v>158</v>
      </c>
    </row>
    <row r="75" spans="1:57" x14ac:dyDescent="0.2">
      <c r="A75" s="34">
        <v>45218</v>
      </c>
      <c r="B75" s="1" t="s">
        <v>20</v>
      </c>
      <c r="C75" s="1" t="s">
        <v>11</v>
      </c>
      <c r="E75">
        <v>560</v>
      </c>
      <c r="G75" t="s">
        <v>158</v>
      </c>
    </row>
    <row r="76" spans="1:57" x14ac:dyDescent="0.2">
      <c r="A76" s="34">
        <v>45223</v>
      </c>
      <c r="B76" s="1" t="s">
        <v>20</v>
      </c>
      <c r="C76" s="1" t="s">
        <v>12</v>
      </c>
      <c r="E76">
        <v>560</v>
      </c>
      <c r="G76" t="s">
        <v>158</v>
      </c>
    </row>
    <row r="77" spans="1:57" s="19" customFormat="1" x14ac:dyDescent="0.2">
      <c r="A77" s="34">
        <v>45223</v>
      </c>
      <c r="B77" s="1" t="s">
        <v>20</v>
      </c>
      <c r="C77" s="1" t="s">
        <v>12</v>
      </c>
      <c r="D77" s="1"/>
      <c r="E77">
        <v>610</v>
      </c>
      <c r="F77"/>
      <c r="G77" t="s">
        <v>158</v>
      </c>
      <c r="H77" s="1"/>
      <c r="I77" s="1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</row>
    <row r="78" spans="1:57" x14ac:dyDescent="0.2">
      <c r="A78" s="34">
        <v>45223</v>
      </c>
      <c r="B78" s="1" t="s">
        <v>23</v>
      </c>
      <c r="C78" s="1" t="s">
        <v>12</v>
      </c>
      <c r="E78">
        <v>630</v>
      </c>
      <c r="G78" t="s">
        <v>159</v>
      </c>
    </row>
    <row r="79" spans="1:57" x14ac:dyDescent="0.2">
      <c r="A79" s="34">
        <v>45223</v>
      </c>
      <c r="B79" s="1" t="s">
        <v>20</v>
      </c>
      <c r="C79" s="1" t="s">
        <v>11</v>
      </c>
      <c r="E79">
        <v>650</v>
      </c>
      <c r="G79" t="s">
        <v>158</v>
      </c>
    </row>
    <row r="80" spans="1:57" s="19" customFormat="1" x14ac:dyDescent="0.2">
      <c r="A80" s="34">
        <v>45223</v>
      </c>
      <c r="B80" s="1" t="s">
        <v>23</v>
      </c>
      <c r="C80" s="1" t="s">
        <v>11</v>
      </c>
      <c r="D80" s="1"/>
      <c r="E80">
        <v>670</v>
      </c>
      <c r="F80"/>
      <c r="G80" t="s">
        <v>164</v>
      </c>
      <c r="H80" s="1"/>
      <c r="I80" s="1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</row>
    <row r="81" spans="1:9" x14ac:dyDescent="0.2">
      <c r="A81" s="34">
        <v>45223</v>
      </c>
      <c r="B81" s="1" t="s">
        <v>20</v>
      </c>
      <c r="C81" s="1" t="s">
        <v>12</v>
      </c>
      <c r="E81">
        <v>570</v>
      </c>
      <c r="G81" t="s">
        <v>158</v>
      </c>
    </row>
    <row r="82" spans="1:9" x14ac:dyDescent="0.2">
      <c r="A82" s="34">
        <v>45232</v>
      </c>
      <c r="B82" s="1" t="s">
        <v>20</v>
      </c>
      <c r="C82" s="1" t="s">
        <v>11</v>
      </c>
      <c r="E82">
        <v>535</v>
      </c>
      <c r="G82" t="s">
        <v>158</v>
      </c>
    </row>
    <row r="83" spans="1:9" x14ac:dyDescent="0.2">
      <c r="A83" s="34">
        <v>45232</v>
      </c>
      <c r="B83" s="1" t="s">
        <v>20</v>
      </c>
      <c r="C83" s="1" t="s">
        <v>13</v>
      </c>
      <c r="E83">
        <v>350</v>
      </c>
      <c r="G83" t="s">
        <v>158</v>
      </c>
      <c r="H83"/>
      <c r="I83"/>
    </row>
    <row r="84" spans="1:9" x14ac:dyDescent="0.2">
      <c r="A84" s="34">
        <v>45232</v>
      </c>
      <c r="B84" s="1" t="s">
        <v>20</v>
      </c>
      <c r="C84" s="1" t="s">
        <v>12</v>
      </c>
      <c r="E84">
        <v>610</v>
      </c>
      <c r="G84" t="s">
        <v>165</v>
      </c>
    </row>
    <row r="85" spans="1:9" x14ac:dyDescent="0.2">
      <c r="A85" s="34">
        <v>45232</v>
      </c>
      <c r="B85" s="1" t="s">
        <v>22</v>
      </c>
      <c r="C85" s="1" t="s">
        <v>12</v>
      </c>
      <c r="E85">
        <v>670</v>
      </c>
      <c r="G85" t="s">
        <v>159</v>
      </c>
    </row>
    <row r="86" spans="1:9" x14ac:dyDescent="0.2">
      <c r="A86" s="34">
        <v>45232</v>
      </c>
      <c r="B86" s="1" t="s">
        <v>20</v>
      </c>
      <c r="C86" s="1" t="s">
        <v>12</v>
      </c>
      <c r="E86">
        <v>580</v>
      </c>
      <c r="G86" t="s">
        <v>158</v>
      </c>
    </row>
    <row r="87" spans="1:9" x14ac:dyDescent="0.2">
      <c r="A87" s="34">
        <v>45232</v>
      </c>
      <c r="B87" s="1" t="s">
        <v>20</v>
      </c>
      <c r="C87" s="1" t="s">
        <v>11</v>
      </c>
      <c r="E87">
        <v>650</v>
      </c>
      <c r="G87" t="s">
        <v>158</v>
      </c>
    </row>
    <row r="88" spans="1:9" x14ac:dyDescent="0.2">
      <c r="A88" s="34">
        <v>45232</v>
      </c>
      <c r="B88" s="1" t="s">
        <v>20</v>
      </c>
      <c r="C88" s="1" t="s">
        <v>11</v>
      </c>
      <c r="E88">
        <v>570</v>
      </c>
      <c r="G88" t="s">
        <v>158</v>
      </c>
    </row>
    <row r="89" spans="1:9" x14ac:dyDescent="0.2">
      <c r="A89" s="34">
        <v>45232</v>
      </c>
      <c r="B89" s="1" t="s">
        <v>16</v>
      </c>
      <c r="C89" s="1" t="s">
        <v>159</v>
      </c>
      <c r="E89">
        <v>190</v>
      </c>
      <c r="G89" t="s">
        <v>159</v>
      </c>
    </row>
    <row r="90" spans="1:9" x14ac:dyDescent="0.2">
      <c r="A90" s="34">
        <v>45232</v>
      </c>
      <c r="B90" s="1" t="s">
        <v>20</v>
      </c>
      <c r="C90" s="1" t="s">
        <v>12</v>
      </c>
      <c r="E90">
        <v>581</v>
      </c>
      <c r="G90" t="s">
        <v>166</v>
      </c>
    </row>
    <row r="91" spans="1:9" x14ac:dyDescent="0.2">
      <c r="A91" s="34">
        <v>45232</v>
      </c>
      <c r="B91" s="1" t="s">
        <v>20</v>
      </c>
      <c r="C91" s="1" t="s">
        <v>11</v>
      </c>
      <c r="E91">
        <v>565</v>
      </c>
      <c r="G91" t="s">
        <v>158</v>
      </c>
    </row>
    <row r="92" spans="1:9" x14ac:dyDescent="0.2">
      <c r="A92" s="34">
        <v>45232</v>
      </c>
      <c r="B92" s="1" t="s">
        <v>20</v>
      </c>
      <c r="C92" s="1" t="s">
        <v>11</v>
      </c>
      <c r="E92">
        <v>585</v>
      </c>
      <c r="G92" t="s">
        <v>158</v>
      </c>
    </row>
    <row r="93" spans="1:9" x14ac:dyDescent="0.2">
      <c r="A93" s="34">
        <v>45232</v>
      </c>
      <c r="B93" s="1" t="s">
        <v>20</v>
      </c>
      <c r="C93" s="1" t="s">
        <v>12</v>
      </c>
      <c r="E93">
        <v>610</v>
      </c>
      <c r="G93" t="s">
        <v>158</v>
      </c>
    </row>
    <row r="94" spans="1:9" x14ac:dyDescent="0.2">
      <c r="A94" s="34">
        <v>45232</v>
      </c>
      <c r="B94" s="1" t="s">
        <v>20</v>
      </c>
      <c r="C94" s="1" t="s">
        <v>11</v>
      </c>
      <c r="E94">
        <v>545</v>
      </c>
      <c r="G94" t="s">
        <v>158</v>
      </c>
    </row>
    <row r="95" spans="1:9" ht="15" customHeight="1" x14ac:dyDescent="0.2">
      <c r="A95" s="34">
        <v>45232</v>
      </c>
      <c r="B95" s="1" t="s">
        <v>20</v>
      </c>
      <c r="C95" s="1" t="s">
        <v>11</v>
      </c>
      <c r="E95">
        <v>525</v>
      </c>
      <c r="G95" t="s">
        <v>158</v>
      </c>
      <c r="H95"/>
      <c r="I95"/>
    </row>
    <row r="96" spans="1:9" x14ac:dyDescent="0.2">
      <c r="A96" s="34">
        <v>45232</v>
      </c>
      <c r="B96" s="1" t="s">
        <v>22</v>
      </c>
      <c r="C96" s="1" t="s">
        <v>11</v>
      </c>
      <c r="E96">
        <v>670</v>
      </c>
      <c r="G96" t="s">
        <v>159</v>
      </c>
      <c r="H96"/>
      <c r="I96"/>
    </row>
    <row r="97" spans="1:9" x14ac:dyDescent="0.2">
      <c r="A97" s="34">
        <v>45232</v>
      </c>
      <c r="B97" s="1" t="s">
        <v>16</v>
      </c>
      <c r="C97" s="1" t="s">
        <v>159</v>
      </c>
      <c r="E97">
        <v>190</v>
      </c>
      <c r="G97" t="s">
        <v>159</v>
      </c>
      <c r="H97"/>
      <c r="I97"/>
    </row>
    <row r="98" spans="1:9" x14ac:dyDescent="0.2">
      <c r="A98" s="15">
        <v>45232</v>
      </c>
      <c r="B98" s="1" t="s">
        <v>20</v>
      </c>
      <c r="C98" s="1" t="s">
        <v>12</v>
      </c>
      <c r="E98">
        <v>560</v>
      </c>
      <c r="G98" t="s">
        <v>158</v>
      </c>
      <c r="H98"/>
      <c r="I98"/>
    </row>
    <row r="99" spans="1:9" x14ac:dyDescent="0.2">
      <c r="A99" s="34">
        <v>45233</v>
      </c>
      <c r="B99" s="1" t="s">
        <v>20</v>
      </c>
      <c r="C99" s="1" t="s">
        <v>13</v>
      </c>
      <c r="E99">
        <v>430</v>
      </c>
      <c r="G99" t="s">
        <v>158</v>
      </c>
    </row>
    <row r="100" spans="1:9" x14ac:dyDescent="0.2">
      <c r="A100" s="34">
        <v>45234</v>
      </c>
      <c r="B100" s="1" t="s">
        <v>20</v>
      </c>
      <c r="C100" s="1" t="s">
        <v>13</v>
      </c>
      <c r="E100">
        <v>355</v>
      </c>
      <c r="G100" t="s">
        <v>158</v>
      </c>
    </row>
    <row r="101" spans="1:9" x14ac:dyDescent="0.2">
      <c r="A101" s="34">
        <v>45234</v>
      </c>
      <c r="B101" s="1" t="s">
        <v>22</v>
      </c>
      <c r="C101" s="1" t="s">
        <v>12</v>
      </c>
      <c r="E101">
        <v>690</v>
      </c>
      <c r="G101" t="s">
        <v>167</v>
      </c>
    </row>
    <row r="102" spans="1:9" x14ac:dyDescent="0.2">
      <c r="A102" s="34">
        <v>45234</v>
      </c>
      <c r="B102" s="1" t="s">
        <v>22</v>
      </c>
      <c r="C102" s="1" t="s">
        <v>12</v>
      </c>
      <c r="E102">
        <v>650</v>
      </c>
      <c r="G102" t="s">
        <v>167</v>
      </c>
    </row>
    <row r="103" spans="1:9" x14ac:dyDescent="0.2">
      <c r="A103" s="34">
        <v>45234</v>
      </c>
      <c r="B103" s="1" t="s">
        <v>20</v>
      </c>
      <c r="C103" s="1" t="s">
        <v>11</v>
      </c>
      <c r="E103">
        <v>640</v>
      </c>
      <c r="G103" t="s">
        <v>158</v>
      </c>
    </row>
    <row r="104" spans="1:9" x14ac:dyDescent="0.2">
      <c r="A104" s="34">
        <v>45234</v>
      </c>
      <c r="B104" s="1" t="s">
        <v>20</v>
      </c>
      <c r="C104" s="1" t="s">
        <v>12</v>
      </c>
      <c r="E104">
        <v>585</v>
      </c>
      <c r="G104" t="s">
        <v>158</v>
      </c>
    </row>
    <row r="105" spans="1:9" x14ac:dyDescent="0.2">
      <c r="A105" s="34">
        <v>45234</v>
      </c>
      <c r="B105" s="1" t="s">
        <v>22</v>
      </c>
      <c r="C105" s="1" t="s">
        <v>12</v>
      </c>
      <c r="E105">
        <v>680</v>
      </c>
      <c r="G105" t="s">
        <v>168</v>
      </c>
    </row>
    <row r="106" spans="1:9" x14ac:dyDescent="0.2">
      <c r="A106" s="34">
        <v>45235</v>
      </c>
      <c r="B106" s="1" t="s">
        <v>20</v>
      </c>
      <c r="C106" s="1" t="s">
        <v>11</v>
      </c>
      <c r="E106">
        <v>600</v>
      </c>
      <c r="G106" t="s">
        <v>158</v>
      </c>
    </row>
    <row r="107" spans="1:9" x14ac:dyDescent="0.2">
      <c r="A107" s="34">
        <v>45236</v>
      </c>
      <c r="B107" s="1" t="s">
        <v>20</v>
      </c>
      <c r="C107" s="1" t="s">
        <v>12</v>
      </c>
      <c r="E107">
        <v>690</v>
      </c>
      <c r="G107" t="s">
        <v>158</v>
      </c>
    </row>
    <row r="108" spans="1:9" x14ac:dyDescent="0.2">
      <c r="A108" s="34">
        <v>45236</v>
      </c>
      <c r="B108" s="1" t="s">
        <v>20</v>
      </c>
      <c r="C108" s="1" t="s">
        <v>12</v>
      </c>
      <c r="E108">
        <v>690</v>
      </c>
      <c r="G108" t="s">
        <v>158</v>
      </c>
    </row>
    <row r="109" spans="1:9" x14ac:dyDescent="0.2">
      <c r="A109" s="34">
        <v>45236</v>
      </c>
      <c r="B109" s="1" t="s">
        <v>20</v>
      </c>
      <c r="C109" s="1" t="s">
        <v>12</v>
      </c>
      <c r="E109">
        <v>610</v>
      </c>
      <c r="G109" t="s">
        <v>158</v>
      </c>
    </row>
    <row r="110" spans="1:9" x14ac:dyDescent="0.2">
      <c r="A110" s="34">
        <v>45236</v>
      </c>
      <c r="B110" s="1" t="s">
        <v>20</v>
      </c>
      <c r="C110" s="1" t="s">
        <v>11</v>
      </c>
      <c r="E110">
        <v>650</v>
      </c>
      <c r="G110" t="s">
        <v>158</v>
      </c>
    </row>
    <row r="111" spans="1:9" x14ac:dyDescent="0.2">
      <c r="A111" s="34">
        <v>45236</v>
      </c>
      <c r="B111" s="1" t="s">
        <v>20</v>
      </c>
      <c r="C111" s="1" t="s">
        <v>12</v>
      </c>
      <c r="E111">
        <v>740</v>
      </c>
      <c r="G111" t="s">
        <v>158</v>
      </c>
    </row>
    <row r="112" spans="1:9" x14ac:dyDescent="0.2">
      <c r="A112" s="34">
        <v>45237</v>
      </c>
      <c r="B112" s="1" t="s">
        <v>20</v>
      </c>
      <c r="C112" s="1" t="s">
        <v>11</v>
      </c>
      <c r="E112">
        <v>690</v>
      </c>
      <c r="G112" t="s">
        <v>158</v>
      </c>
    </row>
    <row r="113" spans="1:7" x14ac:dyDescent="0.2">
      <c r="A113" s="34">
        <v>45237</v>
      </c>
      <c r="B113" s="1" t="s">
        <v>20</v>
      </c>
      <c r="C113" s="1" t="s">
        <v>12</v>
      </c>
      <c r="E113">
        <v>525</v>
      </c>
      <c r="G113" t="s">
        <v>158</v>
      </c>
    </row>
    <row r="114" spans="1:7" x14ac:dyDescent="0.2">
      <c r="A114" s="34">
        <v>45238</v>
      </c>
      <c r="B114" s="1" t="s">
        <v>20</v>
      </c>
      <c r="C114" s="1" t="s">
        <v>12</v>
      </c>
      <c r="E114">
        <v>690</v>
      </c>
      <c r="G114" t="s">
        <v>158</v>
      </c>
    </row>
    <row r="115" spans="1:7" x14ac:dyDescent="0.2">
      <c r="A115" s="34">
        <v>45239</v>
      </c>
      <c r="B115" s="1" t="s">
        <v>20</v>
      </c>
      <c r="C115" s="1" t="s">
        <v>12</v>
      </c>
      <c r="E115">
        <v>700</v>
      </c>
      <c r="G115" t="s">
        <v>158</v>
      </c>
    </row>
    <row r="116" spans="1:7" x14ac:dyDescent="0.2">
      <c r="A116" s="34">
        <v>45239</v>
      </c>
      <c r="B116" s="1" t="s">
        <v>20</v>
      </c>
      <c r="C116" s="1" t="s">
        <v>11</v>
      </c>
      <c r="E116">
        <v>560</v>
      </c>
      <c r="G116" t="s">
        <v>169</v>
      </c>
    </row>
    <row r="117" spans="1:7" x14ac:dyDescent="0.2">
      <c r="A117" s="34">
        <v>45239</v>
      </c>
      <c r="B117" s="1" t="s">
        <v>20</v>
      </c>
      <c r="C117" s="1" t="s">
        <v>12</v>
      </c>
      <c r="E117">
        <v>620</v>
      </c>
      <c r="G117" t="s">
        <v>158</v>
      </c>
    </row>
    <row r="118" spans="1:7" x14ac:dyDescent="0.2">
      <c r="A118" s="34">
        <v>45241</v>
      </c>
      <c r="B118" s="1" t="s">
        <v>20</v>
      </c>
      <c r="C118" s="1" t="s">
        <v>12</v>
      </c>
      <c r="E118">
        <v>710</v>
      </c>
      <c r="G118" t="s">
        <v>158</v>
      </c>
    </row>
    <row r="119" spans="1:7" x14ac:dyDescent="0.2">
      <c r="A119" s="34">
        <v>45241</v>
      </c>
      <c r="B119" s="1" t="s">
        <v>20</v>
      </c>
      <c r="C119" s="1" t="s">
        <v>11</v>
      </c>
      <c r="E119">
        <v>740</v>
      </c>
      <c r="G119" t="s">
        <v>158</v>
      </c>
    </row>
    <row r="120" spans="1:7" x14ac:dyDescent="0.2">
      <c r="A120" s="34">
        <v>45241</v>
      </c>
      <c r="B120" s="1" t="s">
        <v>20</v>
      </c>
      <c r="C120" s="1" t="s">
        <v>12</v>
      </c>
      <c r="E120">
        <v>630</v>
      </c>
      <c r="G120" t="s">
        <v>158</v>
      </c>
    </row>
    <row r="121" spans="1:7" x14ac:dyDescent="0.2">
      <c r="A121" s="34">
        <v>45241</v>
      </c>
      <c r="B121" s="1" t="s">
        <v>20</v>
      </c>
      <c r="C121" s="1" t="s">
        <v>12</v>
      </c>
      <c r="E121">
        <v>580</v>
      </c>
      <c r="G121" t="s">
        <v>158</v>
      </c>
    </row>
    <row r="122" spans="1:7" x14ac:dyDescent="0.2">
      <c r="A122" s="34">
        <v>45242</v>
      </c>
      <c r="B122" s="1" t="s">
        <v>20</v>
      </c>
      <c r="C122" s="1" t="s">
        <v>12</v>
      </c>
      <c r="E122">
        <v>540</v>
      </c>
      <c r="G122" t="s">
        <v>158</v>
      </c>
    </row>
    <row r="123" spans="1:7" x14ac:dyDescent="0.2">
      <c r="A123" s="34">
        <v>45242</v>
      </c>
      <c r="B123" s="1" t="s">
        <v>16</v>
      </c>
      <c r="C123" s="1" t="s">
        <v>159</v>
      </c>
      <c r="E123">
        <v>430</v>
      </c>
      <c r="G123" t="s">
        <v>159</v>
      </c>
    </row>
    <row r="124" spans="1:7" x14ac:dyDescent="0.2">
      <c r="A124" s="34">
        <v>45242</v>
      </c>
      <c r="B124" s="1" t="s">
        <v>20</v>
      </c>
      <c r="C124" s="1" t="s">
        <v>11</v>
      </c>
      <c r="E124">
        <v>650</v>
      </c>
      <c r="G124" t="s">
        <v>158</v>
      </c>
    </row>
    <row r="125" spans="1:7" x14ac:dyDescent="0.2">
      <c r="A125" s="34">
        <v>45246</v>
      </c>
      <c r="B125" s="1" t="s">
        <v>16</v>
      </c>
      <c r="C125" s="1" t="s">
        <v>159</v>
      </c>
      <c r="E125">
        <v>152</v>
      </c>
      <c r="G125" t="s">
        <v>159</v>
      </c>
    </row>
    <row r="126" spans="1:7" x14ac:dyDescent="0.2">
      <c r="A126" s="26">
        <v>45246</v>
      </c>
      <c r="B126" s="18" t="s">
        <v>20</v>
      </c>
      <c r="C126" s="18" t="s">
        <v>12</v>
      </c>
      <c r="D126" s="18"/>
      <c r="E126" s="19">
        <v>585</v>
      </c>
      <c r="G126" t="s">
        <v>158</v>
      </c>
    </row>
    <row r="127" spans="1:7" x14ac:dyDescent="0.2">
      <c r="A127" s="34"/>
    </row>
    <row r="128" spans="1:7" x14ac:dyDescent="0.2">
      <c r="A128" s="34"/>
    </row>
    <row r="129" spans="1:9" x14ac:dyDescent="0.2">
      <c r="A129" s="34"/>
    </row>
    <row r="130" spans="1:9" x14ac:dyDescent="0.2">
      <c r="A130" s="34"/>
    </row>
    <row r="131" spans="1:9" x14ac:dyDescent="0.2">
      <c r="A131" s="34"/>
      <c r="H131"/>
      <c r="I131"/>
    </row>
    <row r="132" spans="1:9" x14ac:dyDescent="0.2">
      <c r="A132" s="34"/>
      <c r="H132"/>
      <c r="I132"/>
    </row>
    <row r="133" spans="1:9" x14ac:dyDescent="0.2">
      <c r="A133" s="34"/>
      <c r="H133"/>
      <c r="I133"/>
    </row>
    <row r="134" spans="1:9" x14ac:dyDescent="0.2">
      <c r="A134" s="34"/>
      <c r="H134"/>
      <c r="I134"/>
    </row>
    <row r="135" spans="1:9" x14ac:dyDescent="0.2">
      <c r="A135" s="34"/>
      <c r="H135"/>
      <c r="I135"/>
    </row>
    <row r="136" spans="1:9" x14ac:dyDescent="0.2">
      <c r="A136" s="34"/>
      <c r="H136"/>
      <c r="I136"/>
    </row>
    <row r="137" spans="1:9" x14ac:dyDescent="0.2">
      <c r="A137" s="34"/>
      <c r="H137"/>
      <c r="I137"/>
    </row>
    <row r="138" spans="1:9" x14ac:dyDescent="0.2">
      <c r="A138" s="34"/>
      <c r="H138"/>
      <c r="I138"/>
    </row>
    <row r="139" spans="1:9" x14ac:dyDescent="0.2">
      <c r="A139" s="34"/>
      <c r="H139"/>
      <c r="I139"/>
    </row>
    <row r="140" spans="1:9" x14ac:dyDescent="0.2">
      <c r="A140" s="34"/>
      <c r="H140"/>
      <c r="I140"/>
    </row>
    <row r="141" spans="1:9" x14ac:dyDescent="0.2">
      <c r="A141" s="34"/>
      <c r="H141"/>
      <c r="I141"/>
    </row>
    <row r="142" spans="1:9" x14ac:dyDescent="0.2">
      <c r="A142" s="34"/>
      <c r="H142"/>
      <c r="I142"/>
    </row>
    <row r="143" spans="1:9" x14ac:dyDescent="0.2">
      <c r="A143" s="34"/>
      <c r="H143"/>
      <c r="I143"/>
    </row>
    <row r="144" spans="1:9" x14ac:dyDescent="0.2">
      <c r="A144" s="34"/>
      <c r="H144"/>
      <c r="I144"/>
    </row>
    <row r="145" spans="1:9" x14ac:dyDescent="0.2">
      <c r="A145" s="34"/>
      <c r="H145"/>
      <c r="I145"/>
    </row>
    <row r="146" spans="1:9" x14ac:dyDescent="0.2">
      <c r="A146" s="34"/>
      <c r="H146"/>
      <c r="I146"/>
    </row>
    <row r="147" spans="1:9" x14ac:dyDescent="0.2">
      <c r="A147" s="34"/>
      <c r="H147"/>
      <c r="I147"/>
    </row>
    <row r="148" spans="1:9" x14ac:dyDescent="0.2">
      <c r="A148" s="34"/>
      <c r="H148"/>
      <c r="I148"/>
    </row>
    <row r="149" spans="1:9" x14ac:dyDescent="0.2">
      <c r="A149" s="34"/>
      <c r="H149"/>
      <c r="I149"/>
    </row>
    <row r="150" spans="1:9" x14ac:dyDescent="0.2">
      <c r="A150" s="34"/>
      <c r="H150"/>
      <c r="I150"/>
    </row>
    <row r="151" spans="1:9" x14ac:dyDescent="0.2">
      <c r="A151" s="34"/>
      <c r="H151"/>
      <c r="I151"/>
    </row>
    <row r="152" spans="1:9" x14ac:dyDescent="0.2">
      <c r="A152" s="34"/>
      <c r="H152"/>
      <c r="I152"/>
    </row>
    <row r="153" spans="1:9" x14ac:dyDescent="0.2">
      <c r="A153" s="34"/>
      <c r="H153"/>
      <c r="I153"/>
    </row>
    <row r="154" spans="1:9" x14ac:dyDescent="0.2">
      <c r="A154" s="34"/>
      <c r="H154"/>
      <c r="I154"/>
    </row>
    <row r="155" spans="1:9" x14ac:dyDescent="0.2">
      <c r="A155" s="34"/>
      <c r="H155"/>
      <c r="I155"/>
    </row>
    <row r="156" spans="1:9" x14ac:dyDescent="0.2">
      <c r="A156" s="34"/>
      <c r="H156"/>
      <c r="I156"/>
    </row>
    <row r="157" spans="1:9" x14ac:dyDescent="0.2">
      <c r="A157" s="34"/>
      <c r="H157"/>
      <c r="I157"/>
    </row>
    <row r="158" spans="1:9" x14ac:dyDescent="0.2">
      <c r="A158" s="34"/>
      <c r="H158"/>
      <c r="I158"/>
    </row>
    <row r="159" spans="1:9" x14ac:dyDescent="0.2">
      <c r="A159" s="34"/>
      <c r="H159"/>
      <c r="I159"/>
    </row>
    <row r="160" spans="1:9" x14ac:dyDescent="0.2">
      <c r="A160" s="34"/>
      <c r="H160"/>
      <c r="I160"/>
    </row>
    <row r="161" spans="1:9" x14ac:dyDescent="0.2">
      <c r="A161" s="34"/>
      <c r="H161"/>
      <c r="I161"/>
    </row>
    <row r="162" spans="1:9" x14ac:dyDescent="0.2">
      <c r="A162" s="34"/>
      <c r="H162"/>
      <c r="I162"/>
    </row>
    <row r="163" spans="1:9" x14ac:dyDescent="0.2">
      <c r="A163" s="34"/>
      <c r="H163"/>
      <c r="I163"/>
    </row>
    <row r="164" spans="1:9" x14ac:dyDescent="0.2">
      <c r="A164" s="34"/>
      <c r="H164"/>
      <c r="I164"/>
    </row>
    <row r="165" spans="1:9" x14ac:dyDescent="0.2">
      <c r="A165" s="34"/>
      <c r="H165"/>
      <c r="I165"/>
    </row>
    <row r="166" spans="1:9" x14ac:dyDescent="0.2">
      <c r="A166" s="34"/>
      <c r="H166"/>
      <c r="I166"/>
    </row>
    <row r="167" spans="1:9" x14ac:dyDescent="0.2">
      <c r="A167" s="34"/>
      <c r="H167"/>
      <c r="I167"/>
    </row>
    <row r="168" spans="1:9" x14ac:dyDescent="0.2">
      <c r="A168" s="34"/>
      <c r="H168"/>
      <c r="I168"/>
    </row>
    <row r="169" spans="1:9" x14ac:dyDescent="0.2">
      <c r="A169" s="34"/>
      <c r="H169"/>
      <c r="I169"/>
    </row>
    <row r="170" spans="1:9" x14ac:dyDescent="0.2">
      <c r="A170" s="34"/>
      <c r="H170"/>
      <c r="I170"/>
    </row>
    <row r="171" spans="1:9" x14ac:dyDescent="0.2">
      <c r="A171" s="34"/>
      <c r="H171"/>
      <c r="I171"/>
    </row>
    <row r="172" spans="1:9" x14ac:dyDescent="0.2">
      <c r="A172" s="34"/>
      <c r="H172"/>
      <c r="I172"/>
    </row>
    <row r="173" spans="1:9" x14ac:dyDescent="0.2">
      <c r="A173" s="34"/>
      <c r="H173"/>
      <c r="I173"/>
    </row>
    <row r="174" spans="1:9" x14ac:dyDescent="0.2">
      <c r="A174" s="34"/>
      <c r="H174"/>
      <c r="I174"/>
    </row>
    <row r="175" spans="1:9" x14ac:dyDescent="0.2">
      <c r="A175" s="34"/>
      <c r="H175"/>
      <c r="I175"/>
    </row>
    <row r="176" spans="1:9" x14ac:dyDescent="0.2">
      <c r="A176" s="34"/>
      <c r="H176"/>
      <c r="I176"/>
    </row>
    <row r="177" spans="1:11" x14ac:dyDescent="0.2">
      <c r="A177" s="34"/>
      <c r="H177"/>
      <c r="I177"/>
    </row>
    <row r="178" spans="1:11" x14ac:dyDescent="0.2">
      <c r="A178" s="34"/>
      <c r="H178"/>
      <c r="I178"/>
    </row>
    <row r="179" spans="1:11" x14ac:dyDescent="0.2">
      <c r="A179" s="34"/>
      <c r="H179"/>
      <c r="I179"/>
    </row>
    <row r="180" spans="1:11" x14ac:dyDescent="0.2">
      <c r="A180" s="34"/>
      <c r="H180"/>
      <c r="I180"/>
    </row>
    <row r="181" spans="1:11" x14ac:dyDescent="0.2">
      <c r="A181" s="34"/>
      <c r="H181"/>
      <c r="I181"/>
    </row>
    <row r="182" spans="1:11" x14ac:dyDescent="0.2">
      <c r="A182" s="15"/>
      <c r="H182"/>
      <c r="I182"/>
    </row>
    <row r="183" spans="1:11" x14ac:dyDescent="0.2">
      <c r="A183" s="15"/>
      <c r="H183"/>
      <c r="I183"/>
    </row>
    <row r="184" spans="1:11" x14ac:dyDescent="0.2">
      <c r="A184" s="15"/>
      <c r="H184"/>
      <c r="K184" s="1"/>
    </row>
    <row r="185" spans="1:11" x14ac:dyDescent="0.2">
      <c r="A185" s="15"/>
      <c r="H185"/>
      <c r="K185" s="1"/>
    </row>
    <row r="186" spans="1:11" x14ac:dyDescent="0.2">
      <c r="A186" s="15"/>
      <c r="H186"/>
      <c r="I186"/>
    </row>
    <row r="187" spans="1:11" x14ac:dyDescent="0.2">
      <c r="A187" s="15"/>
      <c r="H187"/>
      <c r="I187"/>
    </row>
    <row r="188" spans="1:11" x14ac:dyDescent="0.2">
      <c r="A188" s="15"/>
      <c r="H188"/>
      <c r="I188"/>
    </row>
    <row r="189" spans="1:11" x14ac:dyDescent="0.2">
      <c r="A189" s="15"/>
    </row>
    <row r="190" spans="1:11" x14ac:dyDescent="0.2">
      <c r="A190" s="15"/>
    </row>
    <row r="191" spans="1:11" x14ac:dyDescent="0.2">
      <c r="A191" s="15"/>
    </row>
    <row r="192" spans="1:11" x14ac:dyDescent="0.2">
      <c r="A192" s="15"/>
    </row>
    <row r="193" spans="1:1" x14ac:dyDescent="0.2">
      <c r="A193" s="15"/>
    </row>
    <row r="194" spans="1:1" x14ac:dyDescent="0.2">
      <c r="A194" s="15"/>
    </row>
    <row r="195" spans="1:1" x14ac:dyDescent="0.2">
      <c r="A195" s="15"/>
    </row>
    <row r="196" spans="1:1" x14ac:dyDescent="0.2">
      <c r="A196" s="15"/>
    </row>
    <row r="197" spans="1:1" x14ac:dyDescent="0.2">
      <c r="A197" s="15"/>
    </row>
    <row r="198" spans="1:1" x14ac:dyDescent="0.2">
      <c r="A198" s="15"/>
    </row>
    <row r="199" spans="1:1" x14ac:dyDescent="0.2">
      <c r="A199" s="15"/>
    </row>
    <row r="200" spans="1:1" x14ac:dyDescent="0.2">
      <c r="A200" s="15"/>
    </row>
    <row r="201" spans="1:1" x14ac:dyDescent="0.2">
      <c r="A201" s="15"/>
    </row>
    <row r="202" spans="1:1" x14ac:dyDescent="0.2">
      <c r="A202" s="15"/>
    </row>
    <row r="203" spans="1:1" x14ac:dyDescent="0.2">
      <c r="A203" s="15"/>
    </row>
    <row r="204" spans="1:1" x14ac:dyDescent="0.2">
      <c r="A204" s="15"/>
    </row>
    <row r="205" spans="1:1" x14ac:dyDescent="0.2">
      <c r="A205" s="15"/>
    </row>
    <row r="206" spans="1:1" x14ac:dyDescent="0.2">
      <c r="A206" s="15"/>
    </row>
    <row r="207" spans="1:1" x14ac:dyDescent="0.2">
      <c r="A207" s="15"/>
    </row>
    <row r="208" spans="1:1" x14ac:dyDescent="0.2">
      <c r="A208" s="15"/>
    </row>
    <row r="209" spans="1:5" x14ac:dyDescent="0.2">
      <c r="A209" s="15"/>
    </row>
    <row r="210" spans="1:5" x14ac:dyDescent="0.2">
      <c r="A210" s="22"/>
      <c r="B210" s="18"/>
      <c r="C210" s="18"/>
      <c r="D210" s="18"/>
      <c r="E210" s="19"/>
    </row>
    <row r="211" spans="1:5" x14ac:dyDescent="0.2">
      <c r="A211" s="15"/>
    </row>
    <row r="212" spans="1:5" x14ac:dyDescent="0.2">
      <c r="A212" s="15"/>
    </row>
    <row r="213" spans="1:5" x14ac:dyDescent="0.2">
      <c r="A213" s="15"/>
    </row>
    <row r="214" spans="1:5" x14ac:dyDescent="0.2">
      <c r="A214" s="15"/>
    </row>
    <row r="215" spans="1:5" x14ac:dyDescent="0.2">
      <c r="A215" s="22"/>
      <c r="B215" s="18"/>
      <c r="C215" s="18"/>
      <c r="D215" s="18"/>
      <c r="E215" s="19"/>
    </row>
    <row r="216" spans="1:5" x14ac:dyDescent="0.2">
      <c r="A216" s="15"/>
    </row>
    <row r="217" spans="1:5" x14ac:dyDescent="0.2">
      <c r="A217" s="15"/>
    </row>
    <row r="218" spans="1:5" x14ac:dyDescent="0.2">
      <c r="A218" s="15"/>
    </row>
    <row r="219" spans="1:5" x14ac:dyDescent="0.2">
      <c r="A219" s="22"/>
      <c r="B219" s="18"/>
      <c r="C219" s="18"/>
      <c r="D219" s="18"/>
      <c r="E219" s="19"/>
    </row>
    <row r="220" spans="1:5" x14ac:dyDescent="0.2">
      <c r="A220" s="15"/>
    </row>
    <row r="221" spans="1:5" x14ac:dyDescent="0.2">
      <c r="A221" s="22"/>
      <c r="B221" s="18"/>
      <c r="C221" s="18"/>
      <c r="D221" s="18"/>
      <c r="E221" s="19"/>
    </row>
    <row r="222" spans="1:5" x14ac:dyDescent="0.2">
      <c r="A222" s="28"/>
      <c r="B222" s="29"/>
      <c r="C222" s="29"/>
      <c r="D222" s="29"/>
      <c r="E222" s="30"/>
    </row>
    <row r="223" spans="1:5" x14ac:dyDescent="0.2">
      <c r="A223" s="22"/>
      <c r="B223" s="18"/>
      <c r="C223" s="18"/>
      <c r="D223" s="18"/>
      <c r="E223" s="19"/>
    </row>
    <row r="224" spans="1:5" x14ac:dyDescent="0.2">
      <c r="A224" s="27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0" ma:contentTypeDescription="Create a new document." ma:contentTypeScope="" ma:versionID="254642ea41a95a130a57e0d2dee95d11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8f4f5678b084875edaf209d05ebfcb35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EBDF3899-B471-4CB0-83F6-7D906AC92F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EE8407-D4B2-4C9B-888D-0F1C7AC919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4B30B5-AA0E-4CD2-952B-911F47BEAEFC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SimmsRaw</vt:lpstr>
      <vt:lpstr>SimmsCreek</vt:lpstr>
      <vt:lpstr>SimmsBioData</vt:lpstr>
      <vt:lpstr>Simms Water Quality Graph</vt:lpstr>
      <vt:lpstr>SimmsRaw!Print_Titles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2024-08-04T05:16:37Z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