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_adj\Lancers\MF\sjm\20190523\"/>
    </mc:Choice>
  </mc:AlternateContent>
  <bookViews>
    <workbookView xWindow="0" yWindow="0" windowWidth="22950" windowHeight="8505"/>
  </bookViews>
  <sheets>
    <sheet name="0201" sheetId="2" r:id="rId1"/>
    <sheet name="(新)テーブル定義" sheetId="4" r:id="rId2"/>
    <sheet name="(旧)テーブル定義" sheetId="3" r:id="rId3"/>
  </sheets>
  <definedNames>
    <definedName name="_xlnm._FilterDatabase" localSheetId="2" hidden="1">'(旧)テーブル定義'!$B$5:$S$5</definedName>
    <definedName name="_xlnm._FilterDatabase" localSheetId="1" hidden="1">'(新)テーブル定義'!$B$5:$S$5</definedName>
    <definedName name="_xlnm._FilterDatabase" localSheetId="0" hidden="1">'0201'!$A$4:$U$10</definedName>
  </definedNames>
  <calcPr calcId="152511"/>
</workbook>
</file>

<file path=xl/calcChain.xml><?xml version="1.0" encoding="utf-8"?>
<calcChain xmlns="http://schemas.openxmlformats.org/spreadsheetml/2006/main">
  <c r="Q10" i="2" l="1"/>
  <c r="P10" i="2"/>
  <c r="N10" i="2"/>
  <c r="M10" i="2"/>
  <c r="L10" i="2"/>
  <c r="K10" i="2"/>
  <c r="J10" i="2"/>
  <c r="I10" i="2"/>
  <c r="O10" i="2" s="1"/>
  <c r="Q9" i="2"/>
  <c r="P9" i="2"/>
  <c r="N9" i="2"/>
  <c r="M9" i="2"/>
  <c r="L9" i="2"/>
  <c r="K9" i="2"/>
  <c r="J9" i="2"/>
  <c r="I9" i="2"/>
  <c r="O9" i="2" s="1"/>
  <c r="Q8" i="2"/>
  <c r="P8" i="2"/>
  <c r="N8" i="2"/>
  <c r="M8" i="2"/>
  <c r="L8" i="2"/>
  <c r="K8" i="2"/>
  <c r="J8" i="2"/>
  <c r="I8" i="2"/>
  <c r="O8" i="2" s="1"/>
  <c r="Q7" i="2"/>
  <c r="P7" i="2"/>
  <c r="N7" i="2"/>
  <c r="M7" i="2"/>
  <c r="L7" i="2"/>
  <c r="K7" i="2"/>
  <c r="J7" i="2"/>
  <c r="I7" i="2"/>
  <c r="O7" i="2" s="1"/>
  <c r="Q6" i="2"/>
  <c r="P6" i="2"/>
  <c r="N6" i="2"/>
  <c r="M6" i="2"/>
  <c r="L6" i="2"/>
  <c r="K6" i="2"/>
  <c r="J6" i="2"/>
  <c r="I6" i="2"/>
  <c r="O6" i="2" s="1"/>
  <c r="Q5" i="2"/>
  <c r="P5" i="2"/>
  <c r="N5" i="2"/>
  <c r="M5" i="2"/>
  <c r="L5" i="2"/>
  <c r="K5" i="2"/>
  <c r="J5" i="2"/>
  <c r="I5" i="2"/>
  <c r="O5" i="2" s="1"/>
</calcChain>
</file>

<file path=xl/sharedStrings.xml><?xml version="1.0" encoding="utf-8"?>
<sst xmlns="http://schemas.openxmlformats.org/spreadsheetml/2006/main" count="288" uniqueCount="167">
  <si>
    <t>↓貴社ご要望事項</t>
  </si>
  <si>
    <t>Pers.No.</t>
  </si>
  <si>
    <t>Last name</t>
  </si>
  <si>
    <t>First name</t>
  </si>
  <si>
    <r>
      <rPr>
        <sz val="11"/>
        <color rgb="FF000000"/>
        <rFont val="ＭＳ Ｐゴシック"/>
        <family val="3"/>
        <charset val="128"/>
      </rPr>
      <t>組織２</t>
    </r>
  </si>
  <si>
    <r>
      <rPr>
        <sz val="11"/>
        <color rgb="FF000000"/>
        <rFont val="ＭＳ Ｐゴシック"/>
        <family val="3"/>
        <charset val="128"/>
      </rPr>
      <t>組織３</t>
    </r>
  </si>
  <si>
    <r>
      <rPr>
        <b/>
        <sz val="13"/>
        <color rgb="FFFFFFFF"/>
        <rFont val="ＭＳ Ｐゴシック"/>
        <family val="3"/>
        <charset val="128"/>
      </rPr>
      <t>事業部番号（</t>
    </r>
    <r>
      <rPr>
        <b/>
        <sz val="13"/>
        <color rgb="FFFFFFFF"/>
        <rFont val="Calibri"/>
        <family val="2"/>
      </rPr>
      <t>AF</t>
    </r>
    <r>
      <rPr>
        <b/>
        <sz val="13"/>
        <color rgb="FFFFFFFF"/>
        <rFont val="ＭＳ Ｐゴシック"/>
        <family val="3"/>
        <charset val="128"/>
      </rPr>
      <t>事業部＝</t>
    </r>
    <r>
      <rPr>
        <b/>
        <sz val="13"/>
        <color rgb="FFFFFFFF"/>
        <rFont val="Calibri"/>
        <family val="2"/>
      </rPr>
      <t>0</t>
    </r>
    <r>
      <rPr>
        <b/>
        <sz val="13"/>
        <color rgb="FFFFFFFF"/>
        <rFont val="ＭＳ Ｐゴシック"/>
        <family val="3"/>
        <charset val="128"/>
      </rPr>
      <t>、</t>
    </r>
    <r>
      <rPr>
        <b/>
        <sz val="13"/>
        <color rgb="FFFFFFFF"/>
        <rFont val="Calibri"/>
        <family val="2"/>
      </rPr>
      <t>CRM</t>
    </r>
    <r>
      <rPr>
        <b/>
        <sz val="13"/>
        <color rgb="FFFFFFFF"/>
        <rFont val="ＭＳ Ｐゴシック"/>
        <family val="3"/>
        <charset val="128"/>
      </rPr>
      <t>事業部＝</t>
    </r>
    <r>
      <rPr>
        <b/>
        <sz val="13"/>
        <color rgb="FFFFFFFF"/>
        <rFont val="Calibri"/>
        <family val="2"/>
      </rPr>
      <t>1</t>
    </r>
    <r>
      <rPr>
        <b/>
        <sz val="13"/>
        <color rgb="FFFFFFFF"/>
        <rFont val="ＭＳ Ｐゴシック"/>
        <family val="3"/>
        <charset val="128"/>
      </rPr>
      <t>）</t>
    </r>
  </si>
  <si>
    <r>
      <rPr>
        <b/>
        <sz val="13"/>
        <color rgb="FFFFFFFF"/>
        <rFont val="ＭＳ Ｐゴシック"/>
        <family val="3"/>
        <charset val="128"/>
      </rPr>
      <t>事業部名称</t>
    </r>
  </si>
  <si>
    <r>
      <t>Region</t>
    </r>
    <r>
      <rPr>
        <b/>
        <sz val="13"/>
        <color rgb="FFFFFFFF"/>
        <rFont val="ＭＳ Ｐゴシック"/>
        <family val="3"/>
        <charset val="128"/>
      </rPr>
      <t>番号
東日本</t>
    </r>
    <r>
      <rPr>
        <b/>
        <sz val="13"/>
        <color rgb="FFFFFFFF"/>
        <rFont val="Calibri"/>
        <family val="2"/>
      </rPr>
      <t xml:space="preserve">=1
</t>
    </r>
    <r>
      <rPr>
        <b/>
        <sz val="13"/>
        <color rgb="FFFFFFFF"/>
        <rFont val="ＭＳ Ｐゴシック"/>
        <family val="3"/>
        <charset val="128"/>
      </rPr>
      <t>西日本</t>
    </r>
    <r>
      <rPr>
        <b/>
        <sz val="13"/>
        <color rgb="FFFFFFFF"/>
        <rFont val="Calibri"/>
        <family val="2"/>
      </rPr>
      <t xml:space="preserve">=2
</t>
    </r>
    <r>
      <rPr>
        <b/>
        <sz val="13"/>
        <color rgb="FFFFFFFF"/>
        <rFont val="ＭＳ Ｐゴシック"/>
        <family val="3"/>
        <charset val="128"/>
      </rPr>
      <t>西日本</t>
    </r>
    <r>
      <rPr>
        <b/>
        <sz val="13"/>
        <color rgb="FFFFFFFF"/>
        <rFont val="Calibri"/>
        <family val="2"/>
      </rPr>
      <t xml:space="preserve">1=3
</t>
    </r>
    <r>
      <rPr>
        <b/>
        <sz val="13"/>
        <color rgb="FFFFFFFF"/>
        <rFont val="ＭＳ Ｐゴシック"/>
        <family val="3"/>
        <charset val="128"/>
      </rPr>
      <t>西日本</t>
    </r>
    <r>
      <rPr>
        <b/>
        <sz val="13"/>
        <color rgb="FFFFFFFF"/>
        <rFont val="Calibri"/>
        <family val="2"/>
      </rPr>
      <t>2=4
FCE</t>
    </r>
    <r>
      <rPr>
        <b/>
        <sz val="13"/>
        <color rgb="FFFFFFFF"/>
        <rFont val="ＭＳ Ｐゴシック"/>
        <family val="3"/>
        <charset val="128"/>
      </rPr>
      <t>ﾌｨｰﾙﾄﾞﾄﾚｰﾅｰ</t>
    </r>
    <r>
      <rPr>
        <b/>
        <sz val="13"/>
        <color rgb="FFFFFFFF"/>
        <rFont val="Calibri"/>
        <family val="2"/>
      </rPr>
      <t xml:space="preserve">G=5
</t>
    </r>
  </si>
  <si>
    <r>
      <t>Region</t>
    </r>
    <r>
      <rPr>
        <b/>
        <sz val="13"/>
        <color rgb="FFFFFFFF"/>
        <rFont val="ＭＳ Ｐゴシック"/>
        <family val="3"/>
        <charset val="128"/>
      </rPr>
      <t>名称</t>
    </r>
  </si>
  <si>
    <r>
      <t>District</t>
    </r>
    <r>
      <rPr>
        <b/>
        <sz val="13"/>
        <color rgb="FFFFFFFF"/>
        <rFont val="ＭＳ Ｐゴシック"/>
        <family val="3"/>
        <charset val="128"/>
      </rPr>
      <t>番号</t>
    </r>
  </si>
  <si>
    <r>
      <t>District</t>
    </r>
    <r>
      <rPr>
        <b/>
        <sz val="13"/>
        <color rgb="FFFFFFFF"/>
        <rFont val="ＭＳ Ｐゴシック"/>
        <family val="3"/>
        <charset val="128"/>
      </rPr>
      <t>名称</t>
    </r>
  </si>
  <si>
    <r>
      <t>NavX</t>
    </r>
    <r>
      <rPr>
        <b/>
        <sz val="13"/>
        <color rgb="FFFFFFFF"/>
        <rFont val="ＭＳ Ｐゴシック"/>
        <family val="3"/>
        <charset val="128"/>
      </rPr>
      <t>レポート（非対称＝</t>
    </r>
    <r>
      <rPr>
        <b/>
        <sz val="13"/>
        <color rgb="FFFFFFFF"/>
        <rFont val="Calibri"/>
        <family val="2"/>
      </rPr>
      <t>0</t>
    </r>
    <r>
      <rPr>
        <b/>
        <sz val="13"/>
        <color rgb="FFFFFFFF"/>
        <rFont val="ＭＳ Ｐゴシック"/>
        <family val="3"/>
        <charset val="128"/>
      </rPr>
      <t>、対象＝</t>
    </r>
    <r>
      <rPr>
        <b/>
        <sz val="13"/>
        <color rgb="FFFFFFFF"/>
        <rFont val="Calibri"/>
        <family val="2"/>
      </rPr>
      <t>1</t>
    </r>
    <r>
      <rPr>
        <b/>
        <sz val="13"/>
        <color rgb="FFFFFFFF"/>
        <rFont val="ＭＳ Ｐゴシック"/>
        <family val="3"/>
        <charset val="128"/>
      </rPr>
      <t>）</t>
    </r>
  </si>
  <si>
    <r>
      <rPr>
        <b/>
        <sz val="13"/>
        <color rgb="FFFFFFFF"/>
        <rFont val="ＭＳ Ｐゴシック"/>
        <family val="3"/>
        <charset val="128"/>
      </rPr>
      <t>担当者番号（社員番号）</t>
    </r>
  </si>
  <si>
    <r>
      <rPr>
        <b/>
        <sz val="13"/>
        <color rgb="FFFFFFFF"/>
        <rFont val="ＭＳ Ｐゴシック"/>
        <family val="3"/>
        <charset val="128"/>
      </rPr>
      <t>担当者氏名（山田太郎）</t>
    </r>
    <r>
      <rPr>
        <b/>
        <sz val="13"/>
        <color rgb="FFFFFFFF"/>
        <rFont val="Calibri"/>
        <family val="2"/>
      </rPr>
      <t>*</t>
    </r>
    <r>
      <rPr>
        <b/>
        <sz val="13"/>
        <color rgb="FFFFFFFF"/>
        <rFont val="ＭＳ Ｐゴシック"/>
        <family val="3"/>
        <charset val="128"/>
      </rPr>
      <t>スペースなしで記載</t>
    </r>
  </si>
  <si>
    <r>
      <rPr>
        <b/>
        <sz val="13"/>
        <color rgb="FFFFFFFF"/>
        <rFont val="ＭＳ Ｐゴシック"/>
        <family val="3"/>
        <charset val="128"/>
      </rPr>
      <t>担当者所属（</t>
    </r>
    <r>
      <rPr>
        <b/>
        <sz val="13"/>
        <color rgb="FFFFFFFF"/>
        <rFont val="Calibri"/>
        <family val="2"/>
      </rPr>
      <t>Sales=0, FCE=1</t>
    </r>
    <r>
      <rPr>
        <b/>
        <sz val="13"/>
        <color rgb="FFFFFFFF"/>
        <rFont val="ＭＳ Ｐゴシック"/>
        <family val="3"/>
        <charset val="128"/>
      </rPr>
      <t>）</t>
    </r>
  </si>
  <si>
    <r>
      <rPr>
        <b/>
        <sz val="13"/>
        <color rgb="FFFFFFFF"/>
        <rFont val="ＭＳ Ｐゴシック"/>
        <family val="3"/>
        <charset val="128"/>
      </rPr>
      <t>担当者メールアドレス</t>
    </r>
  </si>
  <si>
    <r>
      <rPr>
        <b/>
        <sz val="13"/>
        <color rgb="FFFFFFFF"/>
        <rFont val="ＭＳ Ｐゴシック"/>
        <family val="3"/>
        <charset val="128"/>
      </rPr>
      <t>パスワード</t>
    </r>
  </si>
  <si>
    <t>新規</t>
  </si>
  <si>
    <t>J2O3</t>
  </si>
  <si>
    <t>AF南関東D</t>
  </si>
  <si>
    <t>CRM事業部</t>
  </si>
  <si>
    <t>J1M1</t>
  </si>
  <si>
    <t>CRM北海道D</t>
  </si>
  <si>
    <t>J1M6</t>
  </si>
  <si>
    <t>CRM神奈川D</t>
  </si>
  <si>
    <t>西日本1リージョン</t>
  </si>
  <si>
    <t>J1N1</t>
  </si>
  <si>
    <t>CRM京都/北陸D</t>
  </si>
  <si>
    <t>西日本2リージョン</t>
  </si>
  <si>
    <t>J1N5</t>
  </si>
  <si>
    <t>CRM九州/沖縄D</t>
  </si>
  <si>
    <t>FCEフィールドトレーナーグループ</t>
  </si>
  <si>
    <t>J2QX</t>
  </si>
  <si>
    <t>AF FCE Field Trainer Group</t>
  </si>
  <si>
    <t>J1N3</t>
  </si>
  <si>
    <t>CRM大阪D</t>
  </si>
  <si>
    <t>J2Q2</t>
  </si>
  <si>
    <t>AF北関東FCE D</t>
  </si>
  <si>
    <t>J2Q7</t>
  </si>
  <si>
    <t>AF南関東FCE D</t>
  </si>
  <si>
    <t>AF FCE</t>
  </si>
  <si>
    <t>AF関西D</t>
  </si>
  <si>
    <t>AF関西FCE D</t>
  </si>
  <si>
    <t>西日本リージョン</t>
  </si>
  <si>
    <t>AF FCE DM</t>
  </si>
  <si>
    <t>AF九州/沖縄D</t>
  </si>
  <si>
    <t>AF九州/沖縄FCE D</t>
  </si>
  <si>
    <t>AF中四国FCE D</t>
  </si>
  <si>
    <t>AF中四国D</t>
  </si>
  <si>
    <t>AF中日本FCE D</t>
  </si>
  <si>
    <t>AF北海道/東北FCE D</t>
  </si>
  <si>
    <t>AF中日本D</t>
  </si>
  <si>
    <t>AF北海道/東北D</t>
  </si>
  <si>
    <t>AF北関東D</t>
  </si>
  <si>
    <t>CRM西日本FCE D</t>
  </si>
  <si>
    <t>CRM中四国D</t>
  </si>
  <si>
    <t>CRM東海D</t>
  </si>
  <si>
    <t>CRM東京D</t>
  </si>
  <si>
    <t>CRM東日本FCE D</t>
  </si>
  <si>
    <t>CRM東北D</t>
  </si>
  <si>
    <t>CRM北関東/甲信越D</t>
  </si>
  <si>
    <t>Capital Sales</t>
  </si>
  <si>
    <t>AF Sales</t>
  </si>
  <si>
    <t>AF Sales DM</t>
  </si>
  <si>
    <t>CRM FCE</t>
  </si>
  <si>
    <t>CRM FCE DM</t>
  </si>
  <si>
    <t>CRM Sales DM</t>
  </si>
  <si>
    <t>CRM Sales</t>
  </si>
  <si>
    <t>CRM Sales RM</t>
  </si>
  <si>
    <t>CRM NSD</t>
  </si>
  <si>
    <r>
      <t>AF</t>
    </r>
    <r>
      <rPr>
        <sz val="11"/>
        <color rgb="FF000000"/>
        <rFont val="ＭＳ Ｐゴシック"/>
        <family val="3"/>
        <charset val="128"/>
      </rPr>
      <t>事業部</t>
    </r>
  </si>
  <si>
    <r>
      <rPr>
        <sz val="11"/>
        <color rgb="FF000000"/>
        <rFont val="ＭＳ Ｐゴシック"/>
        <family val="3"/>
        <charset val="128"/>
      </rPr>
      <t>事業部番号（</t>
    </r>
    <r>
      <rPr>
        <sz val="11"/>
        <color rgb="FF000000"/>
        <rFont val="Calibri"/>
        <family val="2"/>
      </rPr>
      <t>AF</t>
    </r>
    <r>
      <rPr>
        <sz val="11"/>
        <color rgb="FF000000"/>
        <rFont val="ＭＳ Ｐゴシック"/>
        <family val="3"/>
        <charset val="128"/>
      </rPr>
      <t>事業部＝</t>
    </r>
    <r>
      <rPr>
        <sz val="11"/>
        <color rgb="FF000000"/>
        <rFont val="Calibri"/>
        <family val="2"/>
      </rPr>
      <t>0</t>
    </r>
    <r>
      <rPr>
        <sz val="11"/>
        <color rgb="FF000000"/>
        <rFont val="ＭＳ Ｐゴシック"/>
        <family val="3"/>
        <charset val="128"/>
      </rPr>
      <t>、</t>
    </r>
    <r>
      <rPr>
        <sz val="11"/>
        <color rgb="FF000000"/>
        <rFont val="Calibri"/>
        <family val="2"/>
      </rPr>
      <t>CRM</t>
    </r>
    <r>
      <rPr>
        <sz val="11"/>
        <color rgb="FF000000"/>
        <rFont val="ＭＳ Ｐゴシック"/>
        <family val="3"/>
        <charset val="128"/>
      </rPr>
      <t>事業部＝</t>
    </r>
    <r>
      <rPr>
        <sz val="11"/>
        <color rgb="FF000000"/>
        <rFont val="Calibri"/>
        <family val="2"/>
      </rPr>
      <t>1</t>
    </r>
    <r>
      <rPr>
        <sz val="11"/>
        <color rgb="FF000000"/>
        <rFont val="ＭＳ Ｐゴシック"/>
        <family val="3"/>
        <charset val="128"/>
      </rPr>
      <t>）</t>
    </r>
  </si>
  <si>
    <t xml:space="preserve">Region番号
東日本=1
西日本=2
西日本1=3
西日本2=4
FCEﾌｨｰﾙﾄﾞﾄﾚｰﾅｰG=5
</t>
  </si>
  <si>
    <r>
      <t>District</t>
    </r>
    <r>
      <rPr>
        <sz val="11"/>
        <color rgb="FF000000"/>
        <rFont val="ＭＳ Ｐゴシック"/>
        <family val="3"/>
        <charset val="128"/>
      </rPr>
      <t>名</t>
    </r>
  </si>
  <si>
    <r>
      <t>District</t>
    </r>
    <r>
      <rPr>
        <sz val="11"/>
        <color rgb="FF000000"/>
        <rFont val="ＭＳ Ｐゴシック"/>
        <family val="3"/>
        <charset val="128"/>
      </rPr>
      <t>番号</t>
    </r>
  </si>
  <si>
    <t>Region #</t>
  </si>
  <si>
    <r>
      <rPr>
        <sz val="11"/>
        <color rgb="FF000000"/>
        <rFont val="ＭＳ Ｐゴシック"/>
        <family val="3"/>
        <charset val="128"/>
      </rPr>
      <t>担当者所属（</t>
    </r>
    <r>
      <rPr>
        <sz val="11"/>
        <color rgb="FF000000"/>
        <rFont val="Calibri"/>
        <family val="2"/>
      </rPr>
      <t>Sales=0, FCE=1</t>
    </r>
    <r>
      <rPr>
        <sz val="11"/>
        <color rgb="FF000000"/>
        <rFont val="ＭＳ Ｐゴシック"/>
        <family val="3"/>
        <charset val="128"/>
      </rPr>
      <t>）</t>
    </r>
  </si>
  <si>
    <r>
      <rPr>
        <sz val="11"/>
        <color rgb="FF000000"/>
        <rFont val="Calibri"/>
        <family val="2"/>
      </rPr>
      <t>東日本リージョン</t>
    </r>
  </si>
  <si>
    <t>CRM事業本部Common D</t>
  </si>
  <si>
    <t>J101</t>
  </si>
  <si>
    <r>
      <t>CRM</t>
    </r>
    <r>
      <rPr>
        <sz val="11"/>
        <color rgb="FF000000"/>
        <rFont val="Calibri"/>
        <family val="2"/>
      </rPr>
      <t>事業部</t>
    </r>
  </si>
  <si>
    <t>CRM マーケティング D</t>
  </si>
  <si>
    <t>J191</t>
  </si>
  <si>
    <t>CRMマーケティングCommon D</t>
  </si>
  <si>
    <t>J199</t>
  </si>
  <si>
    <t>AF FCE RM</t>
  </si>
  <si>
    <t>J1M2</t>
  </si>
  <si>
    <t>J1M3</t>
  </si>
  <si>
    <t>AF Sales RM</t>
  </si>
  <si>
    <t>CRM東関東D</t>
  </si>
  <si>
    <t>J1M4</t>
  </si>
  <si>
    <t>J1M5</t>
  </si>
  <si>
    <t>J1M7</t>
  </si>
  <si>
    <t>J1M8</t>
  </si>
  <si>
    <t>CRM兵庫D</t>
  </si>
  <si>
    <t>J1N2</t>
  </si>
  <si>
    <t>FCEとSalesの両組織にまたがります</t>
  </si>
  <si>
    <t>AF RM</t>
  </si>
  <si>
    <t>J1N4</t>
  </si>
  <si>
    <t>CRM西日本1FCE D</t>
  </si>
  <si>
    <t>J1N8</t>
  </si>
  <si>
    <t>CRM西日本2FCE D</t>
  </si>
  <si>
    <t>J1N9</t>
  </si>
  <si>
    <t>AF 事業本部Common D</t>
  </si>
  <si>
    <t>J201</t>
  </si>
  <si>
    <t>AF マーケティング D</t>
  </si>
  <si>
    <t>J291</t>
  </si>
  <si>
    <t>J2O1</t>
  </si>
  <si>
    <t>AF東関東D</t>
  </si>
  <si>
    <t>J2O2</t>
  </si>
  <si>
    <t>J2O4</t>
  </si>
  <si>
    <t>J2P1</t>
  </si>
  <si>
    <t>J2P2</t>
  </si>
  <si>
    <t>J2P3</t>
  </si>
  <si>
    <t>J2P4</t>
  </si>
  <si>
    <t>J2Q1</t>
  </si>
  <si>
    <t>J2Q3</t>
  </si>
  <si>
    <t>J2Q4</t>
  </si>
  <si>
    <t>J2Q5</t>
  </si>
  <si>
    <t>J2Q6</t>
  </si>
  <si>
    <t>New Tech</t>
  </si>
  <si>
    <t>J2NT</t>
  </si>
  <si>
    <t>J2CP</t>
  </si>
  <si>
    <t>AF東関東FCE D　　　　　　　</t>
  </si>
  <si>
    <r>
      <rPr>
        <sz val="11"/>
        <color theme="1"/>
        <rFont val="ＭＳ Ｐゴシック"/>
        <family val="3"/>
        <charset val="128"/>
      </rPr>
      <t>組織４</t>
    </r>
  </si>
  <si>
    <t>東日本リージョン</t>
    <rPh sb="0" eb="3">
      <t>ヒガシニホン</t>
    </rPh>
    <phoneticPr fontId="7"/>
  </si>
  <si>
    <t>CRM東京1D</t>
    <phoneticPr fontId="7"/>
  </si>
  <si>
    <t>CRM東京2D</t>
  </si>
  <si>
    <t>CRM東京2D</t>
    <phoneticPr fontId="7"/>
  </si>
  <si>
    <t>J1P1</t>
  </si>
  <si>
    <t>J1P2</t>
  </si>
  <si>
    <t>J1P3</t>
  </si>
  <si>
    <t>J1P4</t>
  </si>
  <si>
    <t>J1P5</t>
  </si>
  <si>
    <t>J1P6</t>
    <phoneticPr fontId="7"/>
  </si>
  <si>
    <t>J1P7</t>
    <phoneticPr fontId="7"/>
  </si>
  <si>
    <t>J1P8</t>
    <phoneticPr fontId="7"/>
  </si>
  <si>
    <t>J1P9</t>
    <phoneticPr fontId="7"/>
  </si>
  <si>
    <t>J1Q1</t>
  </si>
  <si>
    <t>J1Q2</t>
  </si>
  <si>
    <t>J1Q3</t>
  </si>
  <si>
    <t>J1Q4</t>
  </si>
  <si>
    <t>J1Q5</t>
  </si>
  <si>
    <t xml:space="preserve"> </t>
    <phoneticPr fontId="7"/>
  </si>
  <si>
    <t>J190</t>
    <phoneticPr fontId="7"/>
  </si>
  <si>
    <t>J101</t>
    <phoneticPr fontId="7"/>
  </si>
  <si>
    <t>CRM東京1D</t>
    <rPh sb="3" eb="5">
      <t>トウキョウ</t>
    </rPh>
    <phoneticPr fontId="7"/>
  </si>
  <si>
    <t>CRM東京2D</t>
    <rPh sb="3" eb="5">
      <t>トウキョウ</t>
    </rPh>
    <phoneticPr fontId="7"/>
  </si>
  <si>
    <r>
      <t>Region</t>
    </r>
    <r>
      <rPr>
        <sz val="11"/>
        <color rgb="FF000000"/>
        <rFont val="ＭＳ Ｐゴシック"/>
        <family val="3"/>
        <charset val="128"/>
      </rPr>
      <t>番号
東日本</t>
    </r>
    <r>
      <rPr>
        <sz val="11"/>
        <color rgb="FF000000"/>
        <rFont val="Calibri"/>
        <family val="2"/>
      </rPr>
      <t xml:space="preserve">=1
</t>
    </r>
    <r>
      <rPr>
        <sz val="11"/>
        <color rgb="FF000000"/>
        <rFont val="ＭＳ Ｐゴシック"/>
        <family val="3"/>
        <charset val="128"/>
      </rPr>
      <t>西日本</t>
    </r>
    <r>
      <rPr>
        <sz val="11"/>
        <color rgb="FF000000"/>
        <rFont val="Calibri"/>
        <family val="2"/>
      </rPr>
      <t xml:space="preserve">=2
</t>
    </r>
    <r>
      <rPr>
        <sz val="11"/>
        <color rgb="FF000000"/>
        <rFont val="Calibri"/>
        <family val="2"/>
      </rPr>
      <t>FCE</t>
    </r>
    <r>
      <rPr>
        <sz val="11"/>
        <color rgb="FF000000"/>
        <rFont val="ＭＳ Ｐゴシック"/>
        <family val="3"/>
        <charset val="128"/>
      </rPr>
      <t>ﾌｨｰﾙﾄﾞﾄﾚｰﾅｰ</t>
    </r>
    <r>
      <rPr>
        <sz val="11"/>
        <color rgb="FF000000"/>
        <rFont val="Calibri"/>
        <family val="2"/>
      </rPr>
      <t xml:space="preserve">G=5
</t>
    </r>
    <phoneticPr fontId="7"/>
  </si>
  <si>
    <t>CRM西日本FCE D</t>
    <phoneticPr fontId="7"/>
  </si>
  <si>
    <t>J1Q9</t>
    <phoneticPr fontId="7"/>
  </si>
  <si>
    <t>新規</t>
    <rPh sb="0" eb="2">
      <t>シンキ</t>
    </rPh>
    <phoneticPr fontId="7"/>
  </si>
  <si>
    <t>西日本リージョン</t>
    <rPh sb="0" eb="1">
      <t>ニシ</t>
    </rPh>
    <phoneticPr fontId="7"/>
  </si>
  <si>
    <t>CRM大阪D</t>
    <rPh sb="3" eb="5">
      <t>オオサカ</t>
    </rPh>
    <phoneticPr fontId="7"/>
  </si>
  <si>
    <t>CRM兵庫D</t>
    <rPh sb="3" eb="5">
      <t>ヒョウゴ</t>
    </rPh>
    <phoneticPr fontId="7"/>
  </si>
  <si>
    <t>丸田</t>
    <rPh sb="0" eb="2">
      <t>マルタ</t>
    </rPh>
    <phoneticPr fontId="7"/>
  </si>
  <si>
    <t>佐々木</t>
    <rPh sb="0" eb="3">
      <t>ササキ</t>
    </rPh>
    <phoneticPr fontId="7"/>
  </si>
  <si>
    <t>石川</t>
    <rPh sb="0" eb="2">
      <t>イシカワ</t>
    </rPh>
    <phoneticPr fontId="7"/>
  </si>
  <si>
    <t>高良</t>
    <rPh sb="0" eb="2">
      <t>タカラ</t>
    </rPh>
    <phoneticPr fontId="7"/>
  </si>
  <si>
    <t>高村</t>
    <rPh sb="0" eb="2">
      <t>タカムラ</t>
    </rPh>
    <phoneticPr fontId="7"/>
  </si>
  <si>
    <t>真樹</t>
    <rPh sb="0" eb="2">
      <t>マサキ</t>
    </rPh>
    <phoneticPr fontId="7"/>
  </si>
  <si>
    <t>駿</t>
    <rPh sb="0" eb="1">
      <t>シュン</t>
    </rPh>
    <phoneticPr fontId="7"/>
  </si>
  <si>
    <t>康太</t>
    <rPh sb="0" eb="2">
      <t>コウタ</t>
    </rPh>
    <phoneticPr fontId="7"/>
  </si>
  <si>
    <t>宏</t>
    <rPh sb="0" eb="1">
      <t>ヒロシ</t>
    </rPh>
    <phoneticPr fontId="7"/>
  </si>
  <si>
    <t>憲久</t>
    <phoneticPr fontId="7"/>
  </si>
  <si>
    <t>秀和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</si>
</sst>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b/>
      <sz val="18"/>
      <color rgb="FFC00000"/>
      <name val="ＭＳ Ｐゴシック"/>
      <family val="3"/>
      <charset val="128"/>
    </font>
    <font>
      <b/>
      <sz val="13"/>
      <color rgb="FFFFFFFF"/>
      <name val="Calibri"/>
      <family val="2"/>
    </font>
    <font>
      <sz val="11"/>
      <color rgb="FF000000"/>
      <name val="ＭＳ Ｐゴシック"/>
      <family val="3"/>
      <charset val="128"/>
    </font>
    <font>
      <b/>
      <sz val="10"/>
      <color rgb="FF000000"/>
      <name val="Calibri"/>
      <family val="2"/>
    </font>
    <font>
      <b/>
      <sz val="13"/>
      <color rgb="FFFFFFFF"/>
      <name val="ＭＳ Ｐゴシック"/>
      <family val="3"/>
      <charset val="128"/>
    </font>
    <font>
      <sz val="11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theme="1"/>
      <name val="Calibri"/>
      <family val="2"/>
    </font>
    <font>
      <sz val="11"/>
      <color theme="1"/>
      <name val="ＭＳ Ｐゴシック"/>
      <family val="3"/>
      <charset val="128"/>
    </font>
    <font>
      <b/>
      <sz val="11"/>
      <color rgb="FF000000"/>
      <name val="Calibri"/>
      <family val="2"/>
    </font>
    <font>
      <b/>
      <sz val="11"/>
      <color rgb="FF00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70AD47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2" borderId="0"/>
  </cellStyleXfs>
  <cellXfs count="26">
    <xf numFmtId="0" fontId="0" fillId="2" borderId="0" xfId="0" applyFill="1"/>
    <xf numFmtId="0" fontId="0" fillId="2" borderId="0" xfId="0" applyFill="1" applyAlignment="1">
      <alignment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center" shrinkToFit="1"/>
    </xf>
    <xf numFmtId="0" fontId="2" fillId="4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/>
    <xf numFmtId="0" fontId="8" fillId="2" borderId="0" xfId="0" applyFont="1" applyFill="1" applyAlignment="1">
      <alignment vertical="center"/>
    </xf>
    <xf numFmtId="0" fontId="8" fillId="3" borderId="0" xfId="0" applyFont="1" applyFill="1" applyAlignment="1">
      <alignment horizontal="center" shrinkToFit="1"/>
    </xf>
    <xf numFmtId="0" fontId="8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3" fillId="4" borderId="0" xfId="0" applyFont="1" applyFill="1" applyAlignment="1">
      <alignment horizontal="center" shrinkToFit="1"/>
    </xf>
    <xf numFmtId="0" fontId="6" fillId="2" borderId="0" xfId="0" applyFont="1" applyFill="1" applyAlignment="1">
      <alignment vertical="center" wrapText="1"/>
    </xf>
    <xf numFmtId="0" fontId="3" fillId="6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0" fontId="3" fillId="7" borderId="0" xfId="0" applyFont="1" applyFill="1" applyAlignment="1">
      <alignment vertical="center"/>
    </xf>
    <xf numFmtId="0" fontId="8" fillId="7" borderId="0" xfId="0" applyFont="1" applyFill="1" applyAlignment="1">
      <alignment vertical="center"/>
    </xf>
    <xf numFmtId="0" fontId="11" fillId="7" borderId="0" xfId="0" applyFont="1" applyFill="1" applyAlignment="1">
      <alignment vertical="center"/>
    </xf>
    <xf numFmtId="0" fontId="0" fillId="7" borderId="0" xfId="0" applyFill="1"/>
  </cellXfs>
  <cellStyles count="2">
    <cellStyle name="Normal" xfId="0" builtinId="0"/>
    <cellStyle name="Normal 2" xfId="1"/>
  </cellStyles>
  <dxfs count="0"/>
  <tableStyles count="0" defaultTableStyle="TableStyleMedium9"/>
  <colors>
    <mruColors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"/>
  <sheetViews>
    <sheetView tabSelected="1" zoomScale="70" zoomScaleNormal="70" workbookViewId="0">
      <pane ySplit="4" topLeftCell="A5" activePane="bottomLeft" state="frozen"/>
      <selection activeCell="F1" sqref="F1"/>
      <selection pane="bottomLeft" activeCell="A5" sqref="A5:XFD283"/>
    </sheetView>
  </sheetViews>
  <sheetFormatPr defaultColWidth="10.28515625" defaultRowHeight="15"/>
  <cols>
    <col min="1" max="1" width="21.28515625" style="1" customWidth="1"/>
    <col min="2" max="3" width="10.28515625" style="1"/>
    <col min="4" max="4" width="15.85546875" style="1" customWidth="1"/>
    <col min="5" max="5" width="29.7109375" style="1" customWidth="1"/>
    <col min="6" max="6" width="32" style="12" customWidth="1"/>
    <col min="7" max="7" width="36.7109375" style="1" customWidth="1"/>
    <col min="8" max="8" width="10.28515625" style="16" customWidth="1"/>
    <col min="9" max="9" width="10.28515625" style="1" customWidth="1"/>
    <col min="10" max="10" width="15.85546875" style="1" customWidth="1"/>
    <col min="11" max="11" width="25.28515625" style="1" customWidth="1"/>
    <col min="12" max="12" width="32.140625" style="1" customWidth="1"/>
    <col min="13" max="13" width="10.28515625" style="1" customWidth="1"/>
    <col min="14" max="14" width="21.28515625" style="1" customWidth="1"/>
    <col min="15" max="15" width="10.28515625" style="1"/>
    <col min="16" max="16" width="12.28515625" style="1" customWidth="1"/>
    <col min="17" max="17" width="17.140625" style="1" customWidth="1"/>
    <col min="18" max="18" width="10.28515625" style="1"/>
    <col min="19" max="19" width="32.140625" style="1" customWidth="1"/>
    <col min="20" max="20" width="108" style="1" customWidth="1"/>
    <col min="21" max="21" width="10.28515625" style="1"/>
  </cols>
  <sheetData>
    <row r="1" spans="1:21">
      <c r="T1" s="1">
        <v>272</v>
      </c>
    </row>
    <row r="2" spans="1:21">
      <c r="A2" s="9"/>
      <c r="B2" s="9"/>
      <c r="C2" s="9"/>
      <c r="D2" s="9"/>
      <c r="E2" s="9"/>
      <c r="F2" s="14"/>
      <c r="G2" s="9"/>
      <c r="H2" s="17"/>
    </row>
    <row r="3" spans="1:21" ht="21" customHeight="1">
      <c r="A3" s="9"/>
      <c r="B3" s="10"/>
      <c r="C3" s="9"/>
      <c r="D3" s="9"/>
      <c r="E3" s="10"/>
      <c r="F3" s="14"/>
      <c r="G3" s="9"/>
      <c r="H3" s="17"/>
      <c r="I3" s="2" t="s">
        <v>0</v>
      </c>
    </row>
    <row r="4" spans="1:21" ht="120.75" customHeight="1">
      <c r="A4" s="1" t="s">
        <v>1</v>
      </c>
      <c r="B4" s="1" t="s">
        <v>2</v>
      </c>
      <c r="C4" s="1" t="s">
        <v>3</v>
      </c>
      <c r="D4" s="3" t="s">
        <v>4</v>
      </c>
      <c r="E4" s="3" t="s">
        <v>5</v>
      </c>
      <c r="F4" s="13" t="s">
        <v>125</v>
      </c>
      <c r="G4" s="18" t="s">
        <v>144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4" t="s">
        <v>17</v>
      </c>
      <c r="U4" s="15"/>
    </row>
    <row r="5" spans="1:21" s="25" customFormat="1">
      <c r="A5" s="21">
        <v>12156302</v>
      </c>
      <c r="B5" s="22" t="s">
        <v>156</v>
      </c>
      <c r="C5" s="22" t="s">
        <v>161</v>
      </c>
      <c r="D5" s="21" t="s">
        <v>21</v>
      </c>
      <c r="E5" s="22" t="s">
        <v>153</v>
      </c>
      <c r="F5" s="23" t="s">
        <v>31</v>
      </c>
      <c r="G5" s="21" t="s">
        <v>68</v>
      </c>
      <c r="H5" s="24" t="s">
        <v>152</v>
      </c>
      <c r="I5" s="21">
        <f>VLOOKUP($D5,'(新)テーブル定義'!$B$6:$C$7,2,FALSE)</f>
        <v>1</v>
      </c>
      <c r="J5" s="21" t="str">
        <f t="shared" ref="J5:J10" si="0">D5</f>
        <v>CRM事業部</v>
      </c>
      <c r="K5" s="21">
        <f>VLOOKUP($E5,'(新)テーブル定義'!$E$6:$F$11,2,FALSE)</f>
        <v>2</v>
      </c>
      <c r="L5" s="21" t="str">
        <f t="shared" ref="L5:L10" si="1">E5</f>
        <v>西日本リージョン</v>
      </c>
      <c r="M5" s="21" t="str">
        <f>IFERROR(VLOOKUP($F5,'(新)テーブル定義'!$G$6:$H$42,2,FALSE),"")</f>
        <v>J1Q5</v>
      </c>
      <c r="N5" s="21" t="str">
        <f t="shared" ref="N5:N10" si="2">F5</f>
        <v>CRM九州/沖縄D</v>
      </c>
      <c r="O5" s="21">
        <f t="shared" ref="O5:O10" si="3">IF(I5=0,1,0)</f>
        <v>0</v>
      </c>
      <c r="P5" s="21">
        <f t="shared" ref="P5:P10" si="4">A5</f>
        <v>12156302</v>
      </c>
      <c r="Q5" s="21" t="str">
        <f t="shared" ref="Q5:Q10" si="5">B5&amp;C5</f>
        <v>丸田真樹</v>
      </c>
      <c r="R5" s="21">
        <v>0</v>
      </c>
      <c r="S5" s="21"/>
      <c r="T5" s="21"/>
      <c r="U5" s="21"/>
    </row>
    <row r="6" spans="1:21" s="25" customFormat="1">
      <c r="A6" s="21">
        <v>12156737</v>
      </c>
      <c r="B6" s="22" t="s">
        <v>157</v>
      </c>
      <c r="C6" s="22" t="s">
        <v>162</v>
      </c>
      <c r="D6" s="21" t="s">
        <v>21</v>
      </c>
      <c r="E6" s="22" t="s">
        <v>126</v>
      </c>
      <c r="F6" s="23" t="s">
        <v>61</v>
      </c>
      <c r="G6" s="21" t="s">
        <v>68</v>
      </c>
      <c r="H6" s="24" t="s">
        <v>152</v>
      </c>
      <c r="I6" s="21">
        <f>VLOOKUP($D6,'(新)テーブル定義'!$B$6:$C$7,2,FALSE)</f>
        <v>1</v>
      </c>
      <c r="J6" s="21" t="str">
        <f t="shared" si="0"/>
        <v>CRM事業部</v>
      </c>
      <c r="K6" s="21">
        <f>VLOOKUP($E6,'(新)テーブル定義'!$E$6:$F$11,2,FALSE)</f>
        <v>1</v>
      </c>
      <c r="L6" s="21" t="str">
        <f t="shared" si="1"/>
        <v>東日本リージョン</v>
      </c>
      <c r="M6" s="21" t="str">
        <f>IFERROR(VLOOKUP($F6,'(新)テーブル定義'!$G$6:$H$42,2,FALSE),"")</f>
        <v>J1P3</v>
      </c>
      <c r="N6" s="21" t="str">
        <f t="shared" si="2"/>
        <v>CRM北関東/甲信越D</v>
      </c>
      <c r="O6" s="21">
        <f t="shared" si="3"/>
        <v>0</v>
      </c>
      <c r="P6" s="21">
        <f t="shared" si="4"/>
        <v>12156737</v>
      </c>
      <c r="Q6" s="21" t="str">
        <f t="shared" si="5"/>
        <v>佐々木駿</v>
      </c>
      <c r="R6" s="21">
        <v>0</v>
      </c>
      <c r="S6" s="21"/>
      <c r="T6" s="21"/>
      <c r="U6" s="21"/>
    </row>
    <row r="7" spans="1:21" s="25" customFormat="1">
      <c r="A7" s="21">
        <v>12157880</v>
      </c>
      <c r="B7" s="22" t="s">
        <v>158</v>
      </c>
      <c r="C7" s="22" t="s">
        <v>164</v>
      </c>
      <c r="D7" s="21" t="s">
        <v>21</v>
      </c>
      <c r="E7" s="22" t="s">
        <v>153</v>
      </c>
      <c r="F7" s="23" t="s">
        <v>31</v>
      </c>
      <c r="G7" s="21" t="s">
        <v>68</v>
      </c>
      <c r="H7" s="24" t="s">
        <v>152</v>
      </c>
      <c r="I7" s="21">
        <f>VLOOKUP($D7,'(新)テーブル定義'!$B$6:$C$7,2,FALSE)</f>
        <v>1</v>
      </c>
      <c r="J7" s="21" t="str">
        <f t="shared" si="0"/>
        <v>CRM事業部</v>
      </c>
      <c r="K7" s="21">
        <f>VLOOKUP($E7,'(新)テーブル定義'!$E$6:$F$11,2,FALSE)</f>
        <v>2</v>
      </c>
      <c r="L7" s="21" t="str">
        <f t="shared" si="1"/>
        <v>西日本リージョン</v>
      </c>
      <c r="M7" s="21" t="str">
        <f>IFERROR(VLOOKUP($F7,'(新)テーブル定義'!$G$6:$H$42,2,FALSE),"")</f>
        <v>J1Q5</v>
      </c>
      <c r="N7" s="21" t="str">
        <f t="shared" si="2"/>
        <v>CRM九州/沖縄D</v>
      </c>
      <c r="O7" s="21">
        <f t="shared" si="3"/>
        <v>0</v>
      </c>
      <c r="P7" s="21">
        <f t="shared" si="4"/>
        <v>12157880</v>
      </c>
      <c r="Q7" s="21" t="str">
        <f t="shared" si="5"/>
        <v>石川宏</v>
      </c>
      <c r="R7" s="21">
        <v>0</v>
      </c>
      <c r="S7" s="21"/>
      <c r="T7" s="21"/>
      <c r="U7" s="21"/>
    </row>
    <row r="8" spans="1:21" s="25" customFormat="1">
      <c r="A8" s="21">
        <v>12157877</v>
      </c>
      <c r="B8" s="22" t="s">
        <v>159</v>
      </c>
      <c r="C8" s="22" t="s">
        <v>165</v>
      </c>
      <c r="D8" s="21" t="s">
        <v>21</v>
      </c>
      <c r="E8" s="22" t="s">
        <v>153</v>
      </c>
      <c r="F8" s="23" t="s">
        <v>31</v>
      </c>
      <c r="G8" s="21" t="s">
        <v>68</v>
      </c>
      <c r="H8" s="24" t="s">
        <v>152</v>
      </c>
      <c r="I8" s="21">
        <f>VLOOKUP($D8,'(新)テーブル定義'!$B$6:$C$7,2,FALSE)</f>
        <v>1</v>
      </c>
      <c r="J8" s="21" t="str">
        <f t="shared" si="0"/>
        <v>CRM事業部</v>
      </c>
      <c r="K8" s="21">
        <f>VLOOKUP($E8,'(新)テーブル定義'!$E$6:$F$11,2,FALSE)</f>
        <v>2</v>
      </c>
      <c r="L8" s="21" t="str">
        <f t="shared" si="1"/>
        <v>西日本リージョン</v>
      </c>
      <c r="M8" s="21" t="str">
        <f>IFERROR(VLOOKUP($F8,'(新)テーブル定義'!$G$6:$H$42,2,FALSE),"")</f>
        <v>J1Q5</v>
      </c>
      <c r="N8" s="21" t="str">
        <f t="shared" si="2"/>
        <v>CRM九州/沖縄D</v>
      </c>
      <c r="O8" s="21">
        <f t="shared" si="3"/>
        <v>0</v>
      </c>
      <c r="P8" s="21">
        <f t="shared" si="4"/>
        <v>12157877</v>
      </c>
      <c r="Q8" s="21" t="str">
        <f t="shared" si="5"/>
        <v>高良憲久</v>
      </c>
      <c r="R8" s="21">
        <v>0</v>
      </c>
      <c r="S8" s="21"/>
      <c r="T8" s="21"/>
      <c r="U8" s="21"/>
    </row>
    <row r="9" spans="1:21" s="25" customFormat="1">
      <c r="A9" s="21">
        <v>12157881</v>
      </c>
      <c r="B9" s="22" t="s">
        <v>160</v>
      </c>
      <c r="C9" s="22" t="s">
        <v>166</v>
      </c>
      <c r="D9" s="21" t="s">
        <v>21</v>
      </c>
      <c r="E9" s="22" t="s">
        <v>153</v>
      </c>
      <c r="F9" s="23" t="s">
        <v>31</v>
      </c>
      <c r="G9" s="21" t="s">
        <v>68</v>
      </c>
      <c r="H9" s="24" t="s">
        <v>152</v>
      </c>
      <c r="I9" s="21">
        <f>VLOOKUP($D9,'(新)テーブル定義'!$B$6:$C$7,2,FALSE)</f>
        <v>1</v>
      </c>
      <c r="J9" s="21" t="str">
        <f t="shared" si="0"/>
        <v>CRM事業部</v>
      </c>
      <c r="K9" s="21">
        <f>VLOOKUP($E9,'(新)テーブル定義'!$E$6:$F$11,2,FALSE)</f>
        <v>2</v>
      </c>
      <c r="L9" s="21" t="str">
        <f t="shared" si="1"/>
        <v>西日本リージョン</v>
      </c>
      <c r="M9" s="21" t="str">
        <f>IFERROR(VLOOKUP($F9,'(新)テーブル定義'!$G$6:$H$42,2,FALSE),"")</f>
        <v>J1Q5</v>
      </c>
      <c r="N9" s="21" t="str">
        <f t="shared" si="2"/>
        <v>CRM九州/沖縄D</v>
      </c>
      <c r="O9" s="21">
        <f t="shared" si="3"/>
        <v>0</v>
      </c>
      <c r="P9" s="21">
        <f t="shared" si="4"/>
        <v>12157881</v>
      </c>
      <c r="Q9" s="21" t="str">
        <f t="shared" si="5"/>
        <v>高村秀和</v>
      </c>
      <c r="R9" s="21">
        <v>0</v>
      </c>
      <c r="S9" s="21"/>
      <c r="T9" s="21"/>
      <c r="U9" s="21"/>
    </row>
    <row r="10" spans="1:21" s="25" customFormat="1">
      <c r="A10" s="21">
        <v>12159282</v>
      </c>
      <c r="B10" s="22" t="s">
        <v>157</v>
      </c>
      <c r="C10" s="22" t="s">
        <v>163</v>
      </c>
      <c r="D10" s="21" t="s">
        <v>21</v>
      </c>
      <c r="E10" s="22" t="s">
        <v>126</v>
      </c>
      <c r="F10" s="23" t="s">
        <v>128</v>
      </c>
      <c r="G10" s="21" t="s">
        <v>68</v>
      </c>
      <c r="H10" s="24" t="s">
        <v>152</v>
      </c>
      <c r="I10" s="21">
        <f>VLOOKUP($D10,'(新)テーブル定義'!$B$6:$C$7,2,FALSE)</f>
        <v>1</v>
      </c>
      <c r="J10" s="21" t="str">
        <f t="shared" si="0"/>
        <v>CRM事業部</v>
      </c>
      <c r="K10" s="21">
        <f>VLOOKUP($E10,'(新)テーブル定義'!$E$6:$F$11,2,FALSE)</f>
        <v>1</v>
      </c>
      <c r="L10" s="21" t="str">
        <f t="shared" si="1"/>
        <v>東日本リージョン</v>
      </c>
      <c r="M10" s="21" t="str">
        <f>IFERROR(VLOOKUP($F10,'(新)テーブル定義'!$G$6:$H$42,2,FALSE),"")</f>
        <v>J1P6</v>
      </c>
      <c r="N10" s="21" t="str">
        <f t="shared" si="2"/>
        <v>CRM東京2D</v>
      </c>
      <c r="O10" s="21">
        <f t="shared" si="3"/>
        <v>0</v>
      </c>
      <c r="P10" s="21">
        <f t="shared" si="4"/>
        <v>12159282</v>
      </c>
      <c r="Q10" s="21" t="str">
        <f t="shared" si="5"/>
        <v>佐々木康太</v>
      </c>
      <c r="R10" s="21">
        <v>0</v>
      </c>
      <c r="S10" s="21"/>
      <c r="T10" s="21"/>
      <c r="U10" s="21"/>
    </row>
  </sheetData>
  <sheetProtection formatCells="0" formatColumns="0" formatRows="0" insertColumns="0" insertRows="0" insertHyperlinks="0" deleteColumns="0" deleteRows="0" sort="0" autoFilter="0" pivotTables="0"/>
  <autoFilter ref="A4:U10"/>
  <phoneticPr fontId="7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Q46"/>
  <sheetViews>
    <sheetView workbookViewId="0">
      <selection activeCell="G19" sqref="G19"/>
    </sheetView>
  </sheetViews>
  <sheetFormatPr defaultColWidth="9" defaultRowHeight="15"/>
  <cols>
    <col min="1" max="2" width="9" style="5"/>
    <col min="3" max="3" width="7.7109375" style="5" customWidth="1"/>
    <col min="4" max="4" width="7.28515625" style="5" customWidth="1"/>
    <col min="5" max="5" width="27.28515625" style="5" customWidth="1"/>
    <col min="6" max="6" width="9" style="5"/>
    <col min="7" max="7" width="27.7109375" style="5" customWidth="1"/>
    <col min="8" max="12" width="9" style="5"/>
    <col min="13" max="13" width="14.140625" style="5" customWidth="1"/>
    <col min="14" max="14" width="9" style="5"/>
  </cols>
  <sheetData>
    <row r="5" spans="2:17" ht="105" customHeight="1">
      <c r="B5" s="6" t="s">
        <v>72</v>
      </c>
      <c r="C5" s="6"/>
      <c r="D5" s="6"/>
      <c r="E5" s="19" t="s">
        <v>149</v>
      </c>
      <c r="F5" s="6"/>
      <c r="G5" s="6" t="s">
        <v>74</v>
      </c>
      <c r="H5" s="6" t="s">
        <v>75</v>
      </c>
      <c r="I5" s="6"/>
      <c r="J5" s="6"/>
      <c r="K5" s="6"/>
      <c r="L5" s="6" t="s">
        <v>76</v>
      </c>
      <c r="M5" s="6" t="s">
        <v>77</v>
      </c>
    </row>
    <row r="6" spans="2:17" ht="15" customHeight="1">
      <c r="B6" s="1" t="s">
        <v>71</v>
      </c>
      <c r="C6" s="5">
        <v>0</v>
      </c>
      <c r="E6" s="5" t="s">
        <v>78</v>
      </c>
      <c r="F6" s="5">
        <v>1</v>
      </c>
      <c r="G6" s="5" t="s">
        <v>79</v>
      </c>
      <c r="H6" s="5" t="s">
        <v>146</v>
      </c>
      <c r="M6" s="1" t="s">
        <v>41</v>
      </c>
      <c r="N6" s="5">
        <v>1</v>
      </c>
    </row>
    <row r="7" spans="2:17" ht="15" customHeight="1">
      <c r="B7" s="1" t="s">
        <v>81</v>
      </c>
      <c r="C7" s="5">
        <v>1</v>
      </c>
      <c r="E7" s="5" t="s">
        <v>44</v>
      </c>
      <c r="F7" s="5">
        <v>2</v>
      </c>
      <c r="G7" s="5" t="s">
        <v>82</v>
      </c>
      <c r="H7" s="5" t="s">
        <v>145</v>
      </c>
      <c r="M7" s="1" t="s">
        <v>45</v>
      </c>
      <c r="N7" s="5">
        <v>1</v>
      </c>
    </row>
    <row r="8" spans="2:17" ht="15" customHeight="1">
      <c r="E8" s="1" t="s">
        <v>32</v>
      </c>
      <c r="F8" s="5">
        <v>5</v>
      </c>
      <c r="G8" s="5" t="s">
        <v>84</v>
      </c>
      <c r="H8" s="5" t="s">
        <v>85</v>
      </c>
      <c r="M8" s="1" t="s">
        <v>86</v>
      </c>
      <c r="N8" s="5">
        <v>1</v>
      </c>
    </row>
    <row r="9" spans="2:17" ht="15" customHeight="1">
      <c r="G9" s="5" t="s">
        <v>23</v>
      </c>
      <c r="H9" s="20" t="s">
        <v>130</v>
      </c>
      <c r="M9" s="1" t="s">
        <v>63</v>
      </c>
      <c r="N9" s="5">
        <v>0</v>
      </c>
      <c r="Q9" s="7"/>
    </row>
    <row r="10" spans="2:17" ht="15" customHeight="1">
      <c r="G10" s="5" t="s">
        <v>60</v>
      </c>
      <c r="H10" s="20" t="s">
        <v>131</v>
      </c>
      <c r="M10" s="1" t="s">
        <v>64</v>
      </c>
      <c r="N10" s="5">
        <v>0</v>
      </c>
      <c r="Q10" s="7"/>
    </row>
    <row r="11" spans="2:17" ht="15" customHeight="1">
      <c r="G11" s="5" t="s">
        <v>61</v>
      </c>
      <c r="H11" s="20" t="s">
        <v>132</v>
      </c>
      <c r="M11" s="1" t="s">
        <v>89</v>
      </c>
      <c r="N11" s="5">
        <v>0</v>
      </c>
      <c r="Q11" s="7"/>
    </row>
    <row r="12" spans="2:17" ht="15" customHeight="1">
      <c r="D12" s="10"/>
      <c r="E12" s="10"/>
      <c r="F12" s="10"/>
      <c r="G12" s="5" t="s">
        <v>90</v>
      </c>
      <c r="H12" s="20" t="s">
        <v>133</v>
      </c>
      <c r="M12" s="1" t="s">
        <v>65</v>
      </c>
      <c r="N12" s="5">
        <v>1</v>
      </c>
      <c r="Q12" s="7"/>
    </row>
    <row r="13" spans="2:17" ht="15" customHeight="1">
      <c r="D13" s="10"/>
      <c r="E13" s="10"/>
      <c r="F13" s="10"/>
      <c r="G13" s="20" t="s">
        <v>127</v>
      </c>
      <c r="H13" s="20" t="s">
        <v>134</v>
      </c>
      <c r="M13" s="1" t="s">
        <v>66</v>
      </c>
      <c r="N13" s="5">
        <v>1</v>
      </c>
      <c r="Q13" s="7"/>
    </row>
    <row r="14" spans="2:17" ht="15" customHeight="1">
      <c r="D14" s="10"/>
      <c r="E14" s="10"/>
      <c r="F14" s="10"/>
      <c r="G14" s="20" t="s">
        <v>129</v>
      </c>
      <c r="H14" s="20" t="s">
        <v>135</v>
      </c>
      <c r="M14" s="1" t="s">
        <v>67</v>
      </c>
      <c r="N14" s="5">
        <v>0</v>
      </c>
      <c r="Q14" s="7"/>
    </row>
    <row r="15" spans="2:17" ht="15" customHeight="1">
      <c r="G15" s="5" t="s">
        <v>25</v>
      </c>
      <c r="H15" s="20" t="s">
        <v>136</v>
      </c>
      <c r="M15" s="1" t="s">
        <v>68</v>
      </c>
      <c r="N15" s="5">
        <v>0</v>
      </c>
      <c r="Q15" s="7"/>
    </row>
    <row r="16" spans="2:17" ht="15" customHeight="1">
      <c r="G16" s="5" t="s">
        <v>57</v>
      </c>
      <c r="H16" s="20" t="s">
        <v>137</v>
      </c>
      <c r="M16" s="1" t="s">
        <v>69</v>
      </c>
      <c r="N16" s="5">
        <v>0</v>
      </c>
      <c r="Q16" s="7"/>
    </row>
    <row r="17" spans="7:17" ht="15" customHeight="1">
      <c r="G17" s="5" t="s">
        <v>59</v>
      </c>
      <c r="H17" s="20" t="s">
        <v>138</v>
      </c>
      <c r="M17" s="1" t="s">
        <v>70</v>
      </c>
      <c r="N17" s="5">
        <v>0</v>
      </c>
      <c r="Q17" s="7"/>
    </row>
    <row r="18" spans="7:17">
      <c r="G18" s="5" t="s">
        <v>28</v>
      </c>
      <c r="H18" s="20" t="s">
        <v>139</v>
      </c>
      <c r="Q18" s="7"/>
    </row>
    <row r="19" spans="7:17">
      <c r="G19" s="5" t="s">
        <v>154</v>
      </c>
      <c r="H19" s="20" t="s">
        <v>140</v>
      </c>
      <c r="L19" s="10"/>
      <c r="M19" s="10"/>
      <c r="N19" s="10"/>
      <c r="O19" s="11"/>
      <c r="Q19" s="7"/>
    </row>
    <row r="20" spans="7:17">
      <c r="G20" s="5" t="s">
        <v>155</v>
      </c>
      <c r="H20" s="20" t="s">
        <v>141</v>
      </c>
      <c r="Q20" s="7"/>
    </row>
    <row r="21" spans="7:17">
      <c r="G21" s="5" t="s">
        <v>56</v>
      </c>
      <c r="H21" s="20" t="s">
        <v>142</v>
      </c>
      <c r="Q21" s="7"/>
    </row>
    <row r="22" spans="7:17">
      <c r="G22" s="5" t="s">
        <v>31</v>
      </c>
      <c r="H22" s="20" t="s">
        <v>143</v>
      </c>
      <c r="Q22" s="7"/>
    </row>
    <row r="23" spans="7:17">
      <c r="G23" s="20" t="s">
        <v>150</v>
      </c>
      <c r="H23" s="20" t="s">
        <v>151</v>
      </c>
      <c r="Q23" s="7"/>
    </row>
    <row r="24" spans="7:17">
      <c r="G24" s="5" t="s">
        <v>104</v>
      </c>
      <c r="H24" s="5" t="s">
        <v>105</v>
      </c>
      <c r="Q24" s="7"/>
    </row>
    <row r="25" spans="7:17">
      <c r="G25" s="5" t="s">
        <v>106</v>
      </c>
      <c r="H25" s="5" t="s">
        <v>107</v>
      </c>
      <c r="Q25" s="7"/>
    </row>
    <row r="26" spans="7:17">
      <c r="G26" s="5" t="s">
        <v>53</v>
      </c>
      <c r="H26" s="5" t="s">
        <v>108</v>
      </c>
      <c r="Q26" s="7"/>
    </row>
    <row r="27" spans="7:17">
      <c r="G27" s="5" t="s">
        <v>109</v>
      </c>
      <c r="H27" s="5" t="s">
        <v>110</v>
      </c>
      <c r="Q27" s="7"/>
    </row>
    <row r="28" spans="7:17">
      <c r="G28" s="5" t="s">
        <v>20</v>
      </c>
      <c r="H28" s="5" t="s">
        <v>19</v>
      </c>
    </row>
    <row r="29" spans="7:17">
      <c r="G29" s="5" t="s">
        <v>54</v>
      </c>
      <c r="H29" s="5" t="s">
        <v>111</v>
      </c>
    </row>
    <row r="30" spans="7:17">
      <c r="G30" s="5" t="s">
        <v>52</v>
      </c>
      <c r="H30" s="5" t="s">
        <v>112</v>
      </c>
    </row>
    <row r="31" spans="7:17">
      <c r="G31" s="5" t="s">
        <v>42</v>
      </c>
      <c r="H31" s="5" t="s">
        <v>113</v>
      </c>
    </row>
    <row r="32" spans="7:17" s="5" customFormat="1">
      <c r="G32" s="5" t="s">
        <v>49</v>
      </c>
      <c r="H32" s="5" t="s">
        <v>114</v>
      </c>
      <c r="O32"/>
      <c r="P32"/>
      <c r="Q32"/>
    </row>
    <row r="33" spans="6:17" s="5" customFormat="1">
      <c r="G33" s="5" t="s">
        <v>46</v>
      </c>
      <c r="H33" s="5" t="s">
        <v>115</v>
      </c>
      <c r="O33"/>
      <c r="P33"/>
      <c r="Q33"/>
    </row>
    <row r="34" spans="6:17" s="5" customFormat="1">
      <c r="G34" s="5" t="s">
        <v>51</v>
      </c>
      <c r="H34" s="5" t="s">
        <v>116</v>
      </c>
      <c r="O34"/>
      <c r="P34"/>
      <c r="Q34"/>
    </row>
    <row r="35" spans="6:17" s="5" customFormat="1">
      <c r="G35" s="5" t="s">
        <v>38</v>
      </c>
      <c r="H35" s="5" t="s">
        <v>37</v>
      </c>
      <c r="O35"/>
      <c r="P35"/>
      <c r="Q35"/>
    </row>
    <row r="36" spans="6:17" s="5" customFormat="1">
      <c r="G36" s="5" t="s">
        <v>50</v>
      </c>
      <c r="H36" s="5" t="s">
        <v>117</v>
      </c>
      <c r="O36"/>
      <c r="P36"/>
      <c r="Q36"/>
    </row>
    <row r="37" spans="6:17" s="5" customFormat="1">
      <c r="G37" s="5" t="s">
        <v>43</v>
      </c>
      <c r="H37" s="5" t="s">
        <v>118</v>
      </c>
      <c r="O37"/>
      <c r="P37"/>
      <c r="Q37"/>
    </row>
    <row r="38" spans="6:17" s="5" customFormat="1">
      <c r="G38" s="5" t="s">
        <v>48</v>
      </c>
      <c r="H38" s="5" t="s">
        <v>119</v>
      </c>
      <c r="O38"/>
      <c r="P38"/>
      <c r="Q38"/>
    </row>
    <row r="39" spans="6:17" s="5" customFormat="1">
      <c r="G39" s="5" t="s">
        <v>47</v>
      </c>
      <c r="H39" s="5" t="s">
        <v>120</v>
      </c>
      <c r="O39"/>
      <c r="P39"/>
      <c r="Q39"/>
    </row>
    <row r="40" spans="6:17" s="5" customFormat="1">
      <c r="G40" s="5" t="s">
        <v>40</v>
      </c>
      <c r="H40" s="5" t="s">
        <v>39</v>
      </c>
      <c r="O40"/>
      <c r="P40"/>
      <c r="Q40"/>
    </row>
    <row r="41" spans="6:17" s="5" customFormat="1">
      <c r="G41" s="5" t="s">
        <v>121</v>
      </c>
      <c r="H41" s="5" t="s">
        <v>122</v>
      </c>
      <c r="O41"/>
      <c r="P41"/>
      <c r="Q41"/>
    </row>
    <row r="42" spans="6:17" s="5" customFormat="1">
      <c r="G42" s="5" t="s">
        <v>62</v>
      </c>
      <c r="H42" s="5" t="s">
        <v>123</v>
      </c>
      <c r="O42"/>
      <c r="P42"/>
      <c r="Q42"/>
    </row>
    <row r="43" spans="6:17" s="5" customFormat="1">
      <c r="G43" s="5" t="s">
        <v>34</v>
      </c>
      <c r="H43" s="5" t="s">
        <v>33</v>
      </c>
      <c r="O43"/>
      <c r="P43"/>
      <c r="Q43"/>
    </row>
    <row r="44" spans="6:17" s="5" customFormat="1">
      <c r="F44" s="8" t="s">
        <v>18</v>
      </c>
      <c r="G44" s="8" t="s">
        <v>147</v>
      </c>
      <c r="H44" s="8"/>
      <c r="O44"/>
      <c r="P44"/>
      <c r="Q44"/>
    </row>
    <row r="45" spans="6:17">
      <c r="F45" s="8" t="s">
        <v>18</v>
      </c>
      <c r="G45" s="8" t="s">
        <v>148</v>
      </c>
      <c r="H45" s="8"/>
    </row>
    <row r="46" spans="6:17">
      <c r="F46" s="8" t="s">
        <v>18</v>
      </c>
      <c r="G46" s="8" t="s">
        <v>55</v>
      </c>
      <c r="H46" s="8"/>
    </row>
  </sheetData>
  <sheetProtection formatCells="0" formatColumns="0" formatRows="0" insertColumns="0" insertRows="0" insertHyperlinks="0" deleteColumns="0" deleteRows="0" sort="0" autoFilter="0" pivotTables="0"/>
  <autoFilter ref="B5:S5"/>
  <phoneticPr fontId="7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Q49"/>
  <sheetViews>
    <sheetView topLeftCell="A5" workbookViewId="0">
      <selection activeCell="M8" sqref="M8"/>
    </sheetView>
  </sheetViews>
  <sheetFormatPr defaultColWidth="9" defaultRowHeight="15"/>
  <cols>
    <col min="1" max="2" width="9" style="5"/>
    <col min="3" max="3" width="7.7109375" style="5" customWidth="1"/>
    <col min="4" max="4" width="7.28515625" style="5" customWidth="1"/>
    <col min="5" max="5" width="27.28515625" style="5" customWidth="1"/>
    <col min="6" max="6" width="9" style="5"/>
    <col min="7" max="7" width="27.7109375" style="5" customWidth="1"/>
    <col min="8" max="12" width="9" style="5"/>
    <col min="13" max="13" width="14.140625" style="5" customWidth="1"/>
    <col min="14" max="14" width="9" style="5"/>
  </cols>
  <sheetData>
    <row r="5" spans="2:17" ht="105" customHeight="1">
      <c r="B5" s="6" t="s">
        <v>72</v>
      </c>
      <c r="C5" s="6"/>
      <c r="D5" s="6"/>
      <c r="E5" s="6" t="s">
        <v>73</v>
      </c>
      <c r="F5" s="6"/>
      <c r="G5" s="6" t="s">
        <v>74</v>
      </c>
      <c r="H5" s="6" t="s">
        <v>75</v>
      </c>
      <c r="I5" s="6"/>
      <c r="J5" s="6"/>
      <c r="K5" s="6"/>
      <c r="L5" s="6" t="s">
        <v>76</v>
      </c>
      <c r="M5" s="6" t="s">
        <v>77</v>
      </c>
    </row>
    <row r="6" spans="2:17" ht="15" customHeight="1">
      <c r="B6" s="1" t="s">
        <v>71</v>
      </c>
      <c r="C6" s="5">
        <v>0</v>
      </c>
      <c r="E6" s="5" t="s">
        <v>78</v>
      </c>
      <c r="F6" s="5">
        <v>1</v>
      </c>
      <c r="G6" s="5" t="s">
        <v>79</v>
      </c>
      <c r="H6" s="5" t="s">
        <v>80</v>
      </c>
      <c r="M6" s="1" t="s">
        <v>41</v>
      </c>
      <c r="N6" s="5">
        <v>1</v>
      </c>
    </row>
    <row r="7" spans="2:17" ht="15" customHeight="1">
      <c r="B7" s="1" t="s">
        <v>81</v>
      </c>
      <c r="C7" s="5">
        <v>1</v>
      </c>
      <c r="E7" s="5" t="s">
        <v>44</v>
      </c>
      <c r="F7" s="5">
        <v>2</v>
      </c>
      <c r="G7" s="5" t="s">
        <v>82</v>
      </c>
      <c r="H7" s="5" t="s">
        <v>83</v>
      </c>
      <c r="M7" s="1" t="s">
        <v>45</v>
      </c>
      <c r="N7" s="5">
        <v>1</v>
      </c>
    </row>
    <row r="8" spans="2:17" ht="15" customHeight="1">
      <c r="E8" s="5" t="s">
        <v>26</v>
      </c>
      <c r="F8" s="5">
        <v>3</v>
      </c>
      <c r="G8" s="5" t="s">
        <v>84</v>
      </c>
      <c r="H8" s="5" t="s">
        <v>85</v>
      </c>
      <c r="M8" s="1" t="s">
        <v>86</v>
      </c>
      <c r="N8" s="5">
        <v>1</v>
      </c>
    </row>
    <row r="9" spans="2:17" ht="15" customHeight="1">
      <c r="E9" s="5" t="s">
        <v>29</v>
      </c>
      <c r="F9" s="5">
        <v>4</v>
      </c>
      <c r="G9" s="5" t="s">
        <v>23</v>
      </c>
      <c r="H9" s="5" t="s">
        <v>22</v>
      </c>
      <c r="M9" s="1" t="s">
        <v>63</v>
      </c>
      <c r="N9" s="5">
        <v>0</v>
      </c>
      <c r="Q9" s="7"/>
    </row>
    <row r="10" spans="2:17" ht="15" customHeight="1">
      <c r="E10" s="1" t="s">
        <v>32</v>
      </c>
      <c r="F10" s="5">
        <v>5</v>
      </c>
      <c r="G10" s="5" t="s">
        <v>60</v>
      </c>
      <c r="H10" s="5" t="s">
        <v>87</v>
      </c>
      <c r="M10" s="1" t="s">
        <v>64</v>
      </c>
      <c r="N10" s="5">
        <v>0</v>
      </c>
      <c r="Q10" s="7"/>
    </row>
    <row r="11" spans="2:17" ht="15" customHeight="1">
      <c r="G11" s="5" t="s">
        <v>61</v>
      </c>
      <c r="H11" s="5" t="s">
        <v>88</v>
      </c>
      <c r="M11" s="1" t="s">
        <v>89</v>
      </c>
      <c r="N11" s="5">
        <v>0</v>
      </c>
      <c r="Q11" s="7"/>
    </row>
    <row r="12" spans="2:17" ht="15" customHeight="1">
      <c r="D12" s="8" t="s">
        <v>18</v>
      </c>
      <c r="E12" s="8" t="s">
        <v>26</v>
      </c>
      <c r="F12" s="8"/>
      <c r="G12" s="5" t="s">
        <v>90</v>
      </c>
      <c r="H12" s="5" t="s">
        <v>91</v>
      </c>
      <c r="M12" s="1" t="s">
        <v>65</v>
      </c>
      <c r="N12" s="5">
        <v>1</v>
      </c>
      <c r="Q12" s="7"/>
    </row>
    <row r="13" spans="2:17" ht="15" customHeight="1">
      <c r="D13" s="8" t="s">
        <v>18</v>
      </c>
      <c r="E13" s="8" t="s">
        <v>29</v>
      </c>
      <c r="F13" s="8"/>
      <c r="G13" s="5" t="s">
        <v>58</v>
      </c>
      <c r="H13" s="5" t="s">
        <v>92</v>
      </c>
      <c r="M13" s="1" t="s">
        <v>66</v>
      </c>
      <c r="N13" s="5">
        <v>1</v>
      </c>
      <c r="Q13" s="7"/>
    </row>
    <row r="14" spans="2:17" ht="15" customHeight="1">
      <c r="D14" s="8" t="s">
        <v>18</v>
      </c>
      <c r="E14" s="8" t="s">
        <v>32</v>
      </c>
      <c r="F14" s="8"/>
      <c r="G14" s="5" t="s">
        <v>25</v>
      </c>
      <c r="H14" s="5" t="s">
        <v>24</v>
      </c>
      <c r="M14" s="1" t="s">
        <v>67</v>
      </c>
      <c r="N14" s="5">
        <v>0</v>
      </c>
      <c r="Q14" s="7"/>
    </row>
    <row r="15" spans="2:17" ht="15" customHeight="1">
      <c r="G15" s="5" t="s">
        <v>57</v>
      </c>
      <c r="H15" s="5" t="s">
        <v>93</v>
      </c>
      <c r="M15" s="1" t="s">
        <v>68</v>
      </c>
      <c r="N15" s="5">
        <v>0</v>
      </c>
      <c r="Q15" s="7"/>
    </row>
    <row r="16" spans="2:17" ht="15" customHeight="1">
      <c r="G16" s="5" t="s">
        <v>59</v>
      </c>
      <c r="H16" s="5" t="s">
        <v>94</v>
      </c>
      <c r="M16" s="1" t="s">
        <v>69</v>
      </c>
      <c r="N16" s="5">
        <v>0</v>
      </c>
      <c r="Q16" s="7"/>
    </row>
    <row r="17" spans="7:17" ht="15" customHeight="1">
      <c r="G17" s="5" t="s">
        <v>28</v>
      </c>
      <c r="H17" s="5" t="s">
        <v>27</v>
      </c>
      <c r="M17" s="1" t="s">
        <v>70</v>
      </c>
      <c r="N17" s="5">
        <v>0</v>
      </c>
      <c r="Q17" s="7"/>
    </row>
    <row r="18" spans="7:17">
      <c r="G18" s="5" t="s">
        <v>95</v>
      </c>
      <c r="H18" s="5" t="s">
        <v>96</v>
      </c>
      <c r="Q18" s="7"/>
    </row>
    <row r="19" spans="7:17">
      <c r="G19" s="5" t="s">
        <v>36</v>
      </c>
      <c r="H19" s="5" t="s">
        <v>35</v>
      </c>
      <c r="L19" s="8" t="s">
        <v>97</v>
      </c>
      <c r="M19" s="8" t="s">
        <v>98</v>
      </c>
      <c r="N19" s="8"/>
      <c r="Q19" s="7"/>
    </row>
    <row r="20" spans="7:17">
      <c r="G20" s="5" t="s">
        <v>56</v>
      </c>
      <c r="H20" s="5" t="s">
        <v>99</v>
      </c>
      <c r="Q20" s="7"/>
    </row>
    <row r="21" spans="7:17">
      <c r="G21" s="5" t="s">
        <v>31</v>
      </c>
      <c r="H21" s="5" t="s">
        <v>30</v>
      </c>
      <c r="Q21" s="7"/>
    </row>
    <row r="22" spans="7:17">
      <c r="G22" s="5" t="s">
        <v>100</v>
      </c>
      <c r="H22" s="5" t="s">
        <v>101</v>
      </c>
      <c r="Q22" s="7"/>
    </row>
    <row r="23" spans="7:17">
      <c r="G23" s="5" t="s">
        <v>102</v>
      </c>
      <c r="H23" s="5" t="s">
        <v>103</v>
      </c>
      <c r="Q23" s="7"/>
    </row>
    <row r="24" spans="7:17">
      <c r="G24" s="5" t="s">
        <v>104</v>
      </c>
      <c r="H24" s="5" t="s">
        <v>105</v>
      </c>
      <c r="Q24" s="7"/>
    </row>
    <row r="25" spans="7:17">
      <c r="G25" s="5" t="s">
        <v>106</v>
      </c>
      <c r="H25" s="5" t="s">
        <v>107</v>
      </c>
      <c r="Q25" s="7"/>
    </row>
    <row r="26" spans="7:17">
      <c r="G26" s="5" t="s">
        <v>53</v>
      </c>
      <c r="H26" s="5" t="s">
        <v>108</v>
      </c>
      <c r="Q26" s="7"/>
    </row>
    <row r="27" spans="7:17">
      <c r="G27" s="5" t="s">
        <v>109</v>
      </c>
      <c r="H27" s="5" t="s">
        <v>110</v>
      </c>
      <c r="Q27" s="7"/>
    </row>
    <row r="28" spans="7:17">
      <c r="G28" s="5" t="s">
        <v>20</v>
      </c>
      <c r="H28" s="5" t="s">
        <v>19</v>
      </c>
      <c r="Q28" s="7"/>
    </row>
    <row r="29" spans="7:17">
      <c r="G29" s="5" t="s">
        <v>54</v>
      </c>
      <c r="H29" s="5" t="s">
        <v>111</v>
      </c>
    </row>
    <row r="30" spans="7:17">
      <c r="G30" s="5" t="s">
        <v>52</v>
      </c>
      <c r="H30" s="5" t="s">
        <v>112</v>
      </c>
    </row>
    <row r="31" spans="7:17">
      <c r="G31" s="5" t="s">
        <v>42</v>
      </c>
      <c r="H31" s="5" t="s">
        <v>113</v>
      </c>
    </row>
    <row r="32" spans="7:17">
      <c r="G32" s="5" t="s">
        <v>49</v>
      </c>
      <c r="H32" s="5" t="s">
        <v>114</v>
      </c>
    </row>
    <row r="33" spans="6:8">
      <c r="G33" s="5" t="s">
        <v>46</v>
      </c>
      <c r="H33" s="5" t="s">
        <v>115</v>
      </c>
    </row>
    <row r="34" spans="6:8">
      <c r="G34" s="5" t="s">
        <v>51</v>
      </c>
      <c r="H34" s="5" t="s">
        <v>116</v>
      </c>
    </row>
    <row r="35" spans="6:8">
      <c r="G35" s="5" t="s">
        <v>38</v>
      </c>
      <c r="H35" s="5" t="s">
        <v>37</v>
      </c>
    </row>
    <row r="36" spans="6:8">
      <c r="G36" s="5" t="s">
        <v>50</v>
      </c>
      <c r="H36" s="5" t="s">
        <v>117</v>
      </c>
    </row>
    <row r="37" spans="6:8">
      <c r="G37" s="5" t="s">
        <v>43</v>
      </c>
      <c r="H37" s="5" t="s">
        <v>118</v>
      </c>
    </row>
    <row r="38" spans="6:8">
      <c r="G38" s="5" t="s">
        <v>48</v>
      </c>
      <c r="H38" s="5" t="s">
        <v>119</v>
      </c>
    </row>
    <row r="39" spans="6:8">
      <c r="G39" s="5" t="s">
        <v>47</v>
      </c>
      <c r="H39" s="5" t="s">
        <v>120</v>
      </c>
    </row>
    <row r="40" spans="6:8">
      <c r="G40" s="5" t="s">
        <v>40</v>
      </c>
      <c r="H40" s="5" t="s">
        <v>39</v>
      </c>
    </row>
    <row r="41" spans="6:8">
      <c r="G41" s="5" t="s">
        <v>121</v>
      </c>
      <c r="H41" s="5" t="s">
        <v>122</v>
      </c>
    </row>
    <row r="42" spans="6:8">
      <c r="G42" s="5" t="s">
        <v>62</v>
      </c>
      <c r="H42" s="5" t="s">
        <v>123</v>
      </c>
    </row>
    <row r="43" spans="6:8">
      <c r="G43" s="5" t="s">
        <v>34</v>
      </c>
      <c r="H43" s="5" t="s">
        <v>33</v>
      </c>
    </row>
    <row r="44" spans="6:8">
      <c r="F44" s="8" t="s">
        <v>18</v>
      </c>
      <c r="G44" s="8" t="s">
        <v>124</v>
      </c>
      <c r="H44" s="8"/>
    </row>
    <row r="45" spans="6:8">
      <c r="F45" s="8" t="s">
        <v>18</v>
      </c>
      <c r="G45" s="8" t="s">
        <v>38</v>
      </c>
      <c r="H45" s="8"/>
    </row>
    <row r="46" spans="6:8">
      <c r="F46" s="8" t="s">
        <v>18</v>
      </c>
      <c r="G46" s="8" t="s">
        <v>100</v>
      </c>
      <c r="H46" s="8"/>
    </row>
    <row r="47" spans="6:8">
      <c r="F47" s="8" t="s">
        <v>18</v>
      </c>
      <c r="G47" s="8" t="s">
        <v>102</v>
      </c>
      <c r="H47" s="8"/>
    </row>
    <row r="48" spans="6:8">
      <c r="F48" s="8" t="s">
        <v>18</v>
      </c>
      <c r="G48" s="8" t="s">
        <v>95</v>
      </c>
      <c r="H48" s="8"/>
    </row>
    <row r="49" spans="6:8">
      <c r="F49" s="8" t="s">
        <v>18</v>
      </c>
      <c r="G49" s="8" t="s">
        <v>36</v>
      </c>
      <c r="H49" s="8"/>
    </row>
  </sheetData>
  <sheetProtection formatCells="0" formatColumns="0" formatRows="0" insertColumns="0" insertRows="0" insertHyperlinks="0" deleteColumns="0" deleteRows="0" sort="0" autoFilter="0" pivotTables="0"/>
  <autoFilter ref="B5:S5"/>
  <phoneticPr fontId="7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0201</vt:lpstr>
      <vt:lpstr>(新)テーブル定義</vt:lpstr>
      <vt:lpstr>(旧)テーブル定義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RGY</dc:creator>
  <cp:keywords/>
  <dc:description/>
  <cp:lastModifiedBy>dj a</cp:lastModifiedBy>
  <dcterms:created xsi:type="dcterms:W3CDTF">2018-03-08T06:07:53Z</dcterms:created>
  <dcterms:modified xsi:type="dcterms:W3CDTF">2019-05-23T14:15:13Z</dcterms:modified>
  <cp:category/>
</cp:coreProperties>
</file>