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F5EF2193-FB0A-4488-853A-36A4F482A472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<sst xmlns="http://schemas.openxmlformats.org/spreadsheetml/2006/main" count="736" uniqueCount="305">
  <si>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</si>
  <si>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</si>
  <si>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</si>
  <si>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</si>
  <si>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</si>
  <si>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</si>
  <si>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</si>
  <si>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</si>
  <si>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</si>
  <si>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</si>
  <si>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</si>
  <si>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</si>
  <si>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</si>
  <si>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</si>
  <si>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</si>
  <si>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</si>
  <si>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</si>
  <si>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</si>
  <si>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</si>
  <si>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</si>
  <si>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</si>
  <si>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</si>
  <si>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</si>
  <si>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</si>
  <si>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</si>
  <si>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</si>
  <si>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</si>
  <si>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</si>
  <si>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</si>
  <si>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</si>
  <si>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</si>
  <si>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</si>
  <si>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</si>
  <si>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</si>
  <si>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</si>
  <si>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</si>
  <si>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</si>
  <si>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</si>
  <si>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</si>
  <si>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</si>
  <si>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</si>
  <si>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</si>
  <si>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</si>
  <si>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</si>
  <si>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</si>
  <si>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</si>
  <si>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</si>
  <si>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</si>
  <si>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</si>
  <si>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</si>
  <si>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</si>
  <si>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</si>
  <si>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</si>
  <si>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</si>
  <si>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</si>
  <si>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</si>
  <si>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</si>
  <si>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</si>
  <si>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</si>
  <si>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</si>
  <si>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</si>
  <si>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</si>
  <si>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</si>
  <si>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</si>
  <si>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</si>
  <si>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</si>
  <si>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</si>
  <si>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</si>
  <si>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</si>
  <si>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</si>
  <si>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</si>
  <si>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</si>
  <si>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</si>
  <si>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</si>
  <si>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</si>
  <si>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</si>
  <si>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</si>
  <si>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</si>
  <si>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</si>
  <si>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</si>
  <si>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</si>
  <si>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</si>
  <si>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</si>
  <si>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</si>
  <si>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</si>
  <si>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</si>
  <si>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</si>
  <si>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</si>
  <si>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</si>
  <si>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</si>
  <si>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</si>
  <si>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</si>
  <si>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</si>
  <si>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</si>
  <si>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</si>
  <si>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</si>
  <si>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</si>
  <si>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</si>
  <si>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</si>
  <si>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</si>
  <si>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</si>
  <si>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</si>
  <si>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</si>
  <si>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</si>
  <si>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</si>
  <si>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</si>
  <si>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</si>
  <si>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</si>
  <si>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</si>
  <si>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</si>
  <si>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</si>
  <si>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</si>
  <si>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</si>
  <si>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</si>
  <si>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</si>
  <si>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</si>
  <si>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</si>
  <si>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</si>
  <si>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</si>
  <si>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</si>
  <si>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</si>
  <si>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</si>
  <si>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</si>
  <si>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</si>
  <si>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</si>
  <si>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</si>
  <si>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</si>
  <si>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</si>
  <si>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</si>
  <si>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</si>
  <si>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</si>
  <si>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</si>
  <si>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</si>
  <si>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</si>
  <si>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</si>
  <si>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</si>
  <si>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</si>
  <si>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</si>
  <si>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</si>
  <si>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</si>
  <si>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</si>
  <si>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</si>
  <si>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</si>
  <si>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</si>
  <si>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</si>
  <si>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</si>
  <si>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</si>
  <si>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</si>
  <si>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</si>
  <si>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</si>
  <si>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</si>
  <si>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</si>
  <si>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</si>
  <si>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</si>
  <si>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</si>
  <si>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</si>
  <si>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</si>
  <si>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</si>
  <si>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</si>
  <si>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</si>
  <si>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</si>
  <si>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</si>
  <si>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</si>
  <si>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</si>
  <si>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</si>
  <si>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</si>
  <si>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</si>
  <si>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</si>
  <si>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</si>
  <si>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</si>
  <si>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</si>
  <si>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</si>
  <si>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</si>
  <si>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</si>
  <si>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</si>
  <si>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</si>
  <si>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</si>
  <si>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</si>
  <si>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</si>
  <si>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</si>
  <si>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</si>
  <si>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</si>
  <si>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</si>
  <si>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</si>
  <si>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</si>
  <si>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</si>
  <si>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</si>
  <si>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</si>
  <si>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</si>
  <si>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</si>
  <si>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</si>
  <si>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</si>
  <si>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</si>
  <si>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</si>
  <si>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</si>
  <si>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</si>
  <si>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</si>
  <si>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</si>
  <si>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</si>
  <si>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</si>
  <si>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</si>
  <si>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</si>
  <si>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</si>
  <si>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</si>
  <si>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</si>
  <si>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</si>
  <si>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</si>
  <si>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</si>
  <si>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</si>
  <si>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</si>
  <si>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</si>
  <si>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</si>
  <si>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</si>
  <si>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</si>
  <si>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</si>
  <si>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</si>
  <si>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</si>
  <si>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</si>
  <si>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</si>
  <si>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</si>
  <si>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</si>
  <si>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</si>
  <si>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</si>
  <si>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</si>
  <si>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</si>
  <si>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</si>
  <si>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</si>
  <si>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</si>
  <si>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</si>
  <si>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</si>
  <si>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</si>
  <si>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</si>
  <si>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</si>
  <si>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</si>
  <si>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</si>
  <si>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</si>
  <si>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</si>
  <si>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</si>
  <si>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</si>
  <si>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</si>
  <si>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</si>
  <si>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</si>
  <si>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</si>
  <si>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</si>
  <si>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</si>
  <si>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</si>
  <si>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</si>
  <si>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</si>
  <si>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</si>
  <si>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</si>
  <si>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</si>
  <si>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</si>
  <si>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</si>
  <si>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</si>
  <si>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</si>
  <si>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</si>
  <si>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</si>
  <si>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</si>
  <si>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</si>
  <si>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</si>
  <si>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</si>
  <si>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</si>
  <si>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</si>
  <si>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</si>
  <si>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</si>
  <si>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</si>
  <si>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</si>
  <si>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</si>
  <si>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</si>
  <si>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</si>
  <si>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</si>
  <si>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</si>
  <si>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</si>
  <si>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</si>
  <si>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</si>
  <si>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</si>
  <si>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</si>
  <si>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</si>
  <si>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</si>
  <si>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</si>
  <si>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</si>
  <si>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</si>
  <si>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</si>
  <si>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</si>
  <si>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r>
      <t xml:space="preserve">WARN REPORT - 01/01/2023 - 07/23/2025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</si>
  <si>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</si>
  <si>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</si>
  <si>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</si>
  <si>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</si>
  <si>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</si>
  <si>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</si>
  <si>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</si>
  <si>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</si>
  <si>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</si>
  <si>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</si>
  <si>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</si>
  <si>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</si>
  <si>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</si>
  <si>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</si>
  <si>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</si>
  <si>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</si>
  <si>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</si>
  <si>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</si>
  <si>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</si>
  <si>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r>
      <t xml:space="preserve">WARN REPORT - </t>
    </r>
    <r>
      <rPr>
        <b/>
        <sz val="12"/>
        <rFont val="Calibri"/>
        <family val="2"/>
        <scheme val="minor"/>
      </rPr>
      <t>07/01/25 to 07/23/2025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</si>
</sst>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35" totalsRowShown="0" headerRowDxfId="27" dataDxfId="26">
  <autoFilter ref="A2:I13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28</v>
      </c>
    </row>
    <row r="2" spans="1:1" ht="21" x14ac:dyDescent="0.35">
      <c r="A2" s="12" t="s">
        <v>20</v>
      </c>
    </row>
    <row r="3" spans="1:1" x14ac:dyDescent="0.25">
      <c r="A3" s="13" t="s">
        <v>18</v>
      </c>
    </row>
    <row r="4" spans="1:1" x14ac:dyDescent="0.25">
      <c r="A4" s="13" t="s">
        <v>19</v>
      </c>
    </row>
    <row r="5" spans="1:1" x14ac:dyDescent="0.25">
      <c r="A5" s="13" t="s">
        <v>23</v>
      </c>
    </row>
    <row r="6" spans="1:1" x14ac:dyDescent="0.2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5.7109375" style="3" bestFit="1" customWidth="1"/>
  </cols>
  <sheetData>
    <row r="1" spans="1:2" ht="78.75" x14ac:dyDescent="0.25">
      <c r="A1" s="10" t="s">
        <v>21</v>
      </c>
    </row>
    <row r="2" spans="1:2" x14ac:dyDescent="0.25">
      <c r="A2" s="14" t="s">
        <v>16</v>
      </c>
      <c r="B2" s="15" t="s">
        <v>15</v>
      </c>
    </row>
    <row r="3" spans="1:2" x14ac:dyDescent="0.25">
      <c r="A3" s="2" t="s">
        <v>17</v>
      </c>
      <c r="B3" s="11">
        <f>SUM('Detailed WARN Report '!G:G)</f>
        <v>7780</v>
      </c>
    </row>
    <row r="4" spans="1:2" x14ac:dyDescent="0.25">
      <c r="A4" s="2" t="s">
        <v>9</v>
      </c>
      <c r="B4" s="11">
        <f>COUNTIF('Detailed WARN Report '!F:F,"Layoff Permanent")</f>
        <v>98</v>
      </c>
    </row>
    <row r="5" spans="1:2" x14ac:dyDescent="0.25">
      <c r="A5" s="2" t="s">
        <v>10</v>
      </c>
      <c r="B5" s="11">
        <f>COUNTIF('Detailed WARN Report '!F:F,"Layoff Temporary")</f>
        <v>1</v>
      </c>
    </row>
    <row r="6" spans="1:2" x14ac:dyDescent="0.25">
      <c r="A6" s="2" t="s">
        <v>11</v>
      </c>
      <c r="B6" s="11">
        <v>1</v>
      </c>
    </row>
    <row r="7" spans="1:2" x14ac:dyDescent="0.25">
      <c r="A7" s="2" t="s">
        <v>12</v>
      </c>
      <c r="B7" s="11">
        <f>COUNTIF('Detailed WARN Report '!F:F,"Closure Permanent")</f>
        <v>30</v>
      </c>
    </row>
    <row r="8" spans="1:2" x14ac:dyDescent="0.25">
      <c r="A8" s="2" t="s">
        <v>13</v>
      </c>
      <c r="B8" s="11">
        <f>COUNTIF('Detailed WARN Report '!F:F,"Closure Temporary")</f>
        <v>2</v>
      </c>
    </row>
    <row r="9" spans="1:2" x14ac:dyDescent="0.2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35"/>
  <sheetViews>
    <sheetView zoomScaleNormal="100" workbookViewId="0"/>
  </sheetViews>
  <sheetFormatPr defaultColWidth="30" defaultRowHeight="15" x14ac:dyDescent="0.25"/>
  <cols>
    <col min="1" max="1" width="29.140625" style="3" bestFit="1" customWidth="1"/>
    <col min="2" max="2" width="7" style="8" bestFit="1" customWidth="1"/>
    <col min="3" max="3" width="9.85546875" style="8" customWidth="1"/>
    <col min="4" max="4" width="8.28515625" style="8" bestFit="1" customWidth="1"/>
    <col min="5" max="5" width="53.5703125" style="10" bestFit="1" customWidth="1"/>
    <col min="6" max="6" width="21.5703125" style="3" bestFit="1" customWidth="1"/>
    <col min="7" max="7" width="10.28515625" style="3" bestFit="1" customWidth="1"/>
    <col min="8" max="8" width="41.5703125" style="3" bestFit="1" customWidth="1"/>
    <col min="9" max="9" width="51.85546875" style="3" bestFit="1" customWidth="1"/>
  </cols>
  <sheetData>
    <row r="1" spans="1:9" ht="102" x14ac:dyDescent="0.25">
      <c r="A1" s="16" t="s">
        <v>304</v>
      </c>
      <c r="E1" s="3"/>
    </row>
    <row r="2" spans="1:9" ht="24.75" x14ac:dyDescent="0.2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2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2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2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2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2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2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2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2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2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2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2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2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2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2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2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2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2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2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2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2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2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2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2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2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2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2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2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2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2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2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2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2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2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2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2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2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2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2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2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2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2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2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2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2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2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2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2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2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2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2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2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2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2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2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2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2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2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2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2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2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2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2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2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2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2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2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2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344</v>
      </c>
      <c r="H69" s="34" t="s">
        <v>126</v>
      </c>
      <c r="I69" s="26" t="s">
        <v>41</v>
      </c>
    </row>
    <row r="70" spans="1:9" x14ac:dyDescent="0.2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2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2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387</v>
      </c>
      <c r="H72" s="34" t="s">
        <v>110</v>
      </c>
      <c r="I72" s="26" t="s">
        <v>41</v>
      </c>
    </row>
    <row r="73" spans="1:9" x14ac:dyDescent="0.2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5</v>
      </c>
      <c r="H73" s="34" t="s">
        <v>112</v>
      </c>
      <c r="I73" s="26" t="s">
        <v>41</v>
      </c>
    </row>
    <row r="74" spans="1:9" x14ac:dyDescent="0.2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44</v>
      </c>
      <c r="H74" s="34" t="s">
        <v>112</v>
      </c>
      <c r="I74" s="26" t="s">
        <v>41</v>
      </c>
    </row>
    <row r="75" spans="1:9" x14ac:dyDescent="0.2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53</v>
      </c>
      <c r="H75" s="34" t="s">
        <v>157</v>
      </c>
      <c r="I75" s="26" t="s">
        <v>41</v>
      </c>
    </row>
    <row r="76" spans="1:9" x14ac:dyDescent="0.2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13</v>
      </c>
      <c r="H76" s="34" t="s">
        <v>117</v>
      </c>
      <c r="I76" s="26" t="s">
        <v>41</v>
      </c>
    </row>
    <row r="77" spans="1:9" x14ac:dyDescent="0.2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234</v>
      </c>
      <c r="H77" s="34" t="s">
        <v>119</v>
      </c>
      <c r="I77" s="26" t="s">
        <v>41</v>
      </c>
    </row>
    <row r="78" spans="1:9" x14ac:dyDescent="0.2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2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2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2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2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2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2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2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2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2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2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2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2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2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2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2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198</v>
      </c>
      <c r="H93" s="34" t="s">
        <v>230</v>
      </c>
      <c r="I93" s="26" t="s">
        <v>46</v>
      </c>
    </row>
    <row r="94" spans="1:9" x14ac:dyDescent="0.2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34</v>
      </c>
    </row>
    <row r="95" spans="1:9" x14ac:dyDescent="0.2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48</v>
      </c>
    </row>
    <row r="96" spans="1:9" x14ac:dyDescent="0.2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2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2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25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2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2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2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2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2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2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2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2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2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2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2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2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2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2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2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2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2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2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2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2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2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2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2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2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2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2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2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285</v>
      </c>
      <c r="I126" s="26" t="s">
        <v>45</v>
      </c>
    </row>
    <row r="127" spans="1:9" x14ac:dyDescent="0.25">
      <c r="A127" s="32" t="s">
        <v>286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287</v>
      </c>
      <c r="I127" s="26" t="s">
        <v>45</v>
      </c>
    </row>
    <row r="128" spans="1:9" x14ac:dyDescent="0.2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288</v>
      </c>
      <c r="F128" s="32" t="s">
        <v>54</v>
      </c>
      <c r="G128" s="34">
        <v>89</v>
      </c>
      <c r="H128" s="34" t="s">
        <v>289</v>
      </c>
      <c r="I128" s="26" t="s">
        <v>47</v>
      </c>
    </row>
    <row r="129" spans="1:9" x14ac:dyDescent="0.2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290</v>
      </c>
      <c r="F129" s="32" t="s">
        <v>54</v>
      </c>
      <c r="G129" s="34">
        <v>7</v>
      </c>
      <c r="H129" s="34" t="s">
        <v>291</v>
      </c>
      <c r="I129" s="26" t="s">
        <v>34</v>
      </c>
    </row>
    <row r="130" spans="1:9" x14ac:dyDescent="0.2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292</v>
      </c>
      <c r="F130" s="32" t="s">
        <v>54</v>
      </c>
      <c r="G130" s="34">
        <v>10</v>
      </c>
      <c r="H130" s="34" t="s">
        <v>293</v>
      </c>
      <c r="I130" s="26" t="s">
        <v>34</v>
      </c>
    </row>
    <row r="131" spans="1:9" x14ac:dyDescent="0.2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294</v>
      </c>
      <c r="F131" s="32" t="s">
        <v>54</v>
      </c>
      <c r="G131" s="34">
        <v>130</v>
      </c>
      <c r="H131" s="34" t="s">
        <v>295</v>
      </c>
      <c r="I131" s="26" t="s">
        <v>34</v>
      </c>
    </row>
    <row r="132" spans="1:9" x14ac:dyDescent="0.2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296</v>
      </c>
      <c r="F132" s="32" t="s">
        <v>54</v>
      </c>
      <c r="G132" s="34">
        <v>48</v>
      </c>
      <c r="H132" s="34" t="s">
        <v>297</v>
      </c>
      <c r="I132" s="26" t="s">
        <v>35</v>
      </c>
    </row>
    <row r="133" spans="1:9" x14ac:dyDescent="0.25">
      <c r="A133" s="32" t="s">
        <v>267</v>
      </c>
      <c r="B133" s="33">
        <v>45860</v>
      </c>
      <c r="C133" s="33">
        <v>45861</v>
      </c>
      <c r="D133" s="33">
        <v>45922</v>
      </c>
      <c r="E133" s="32" t="s">
        <v>298</v>
      </c>
      <c r="F133" s="32" t="s">
        <v>54</v>
      </c>
      <c r="G133" s="34">
        <v>36</v>
      </c>
      <c r="H133" s="34" t="s">
        <v>299</v>
      </c>
      <c r="I133" s="26" t="s">
        <v>35</v>
      </c>
    </row>
    <row r="134" spans="1:9" x14ac:dyDescent="0.25">
      <c r="A134" s="32" t="s">
        <v>71</v>
      </c>
      <c r="B134" s="33">
        <v>45859</v>
      </c>
      <c r="C134" s="33">
        <v>45861</v>
      </c>
      <c r="D134" s="33">
        <v>45922</v>
      </c>
      <c r="E134" s="32" t="s">
        <v>300</v>
      </c>
      <c r="F134" s="32" t="s">
        <v>58</v>
      </c>
      <c r="G134" s="34">
        <v>22</v>
      </c>
      <c r="H134" s="34" t="s">
        <v>301</v>
      </c>
      <c r="I134" s="26" t="s">
        <v>43</v>
      </c>
    </row>
    <row r="135" spans="1:9" x14ac:dyDescent="0.25">
      <c r="A135" s="32" t="s">
        <v>74</v>
      </c>
      <c r="B135" s="33">
        <v>45848</v>
      </c>
      <c r="C135" s="33">
        <v>45861</v>
      </c>
      <c r="D135" s="33">
        <v>45915</v>
      </c>
      <c r="E135" s="32" t="s">
        <v>302</v>
      </c>
      <c r="F135" s="32" t="s">
        <v>54</v>
      </c>
      <c r="G135" s="34">
        <v>119</v>
      </c>
      <c r="H135" s="34" t="s">
        <v>303</v>
      </c>
      <c r="I135" s="26" t="s">
        <v>34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25</v>
      </c>
    </row>
    <row r="2" spans="1:2" x14ac:dyDescent="0.25">
      <c r="A2" s="15" t="s">
        <v>16</v>
      </c>
      <c r="B2" s="23" t="s">
        <v>15</v>
      </c>
    </row>
    <row r="3" spans="1:2" x14ac:dyDescent="0.25">
      <c r="A3" s="17" t="s">
        <v>17</v>
      </c>
      <c r="B3" s="24">
        <f>SUM('Call Center Relocations Report'!G:G)</f>
        <v>163</v>
      </c>
    </row>
    <row r="4" spans="1:2" x14ac:dyDescent="0.25">
      <c r="A4" s="17" t="s">
        <v>9</v>
      </c>
      <c r="B4" s="24">
        <f>COUNTIF('Call Center Relocations Report'!F:F,"Layoff Permanent")</f>
        <v>1</v>
      </c>
    </row>
    <row r="5" spans="1:2" x14ac:dyDescent="0.25">
      <c r="A5" s="17" t="s">
        <v>10</v>
      </c>
      <c r="B5" s="24">
        <f>COUNTIF('Call Center Relocations Report'!F:F,"Layoff Temporary")</f>
        <v>0</v>
      </c>
    </row>
    <row r="6" spans="1:2" x14ac:dyDescent="0.25">
      <c r="A6" s="17" t="s">
        <v>11</v>
      </c>
      <c r="B6" s="24">
        <f>COUNTIF('Call Center Relocations Report'!F:F,"Layoff Not Identified")</f>
        <v>0</v>
      </c>
    </row>
    <row r="7" spans="1:2" x14ac:dyDescent="0.25">
      <c r="A7" s="17" t="s">
        <v>12</v>
      </c>
      <c r="B7" s="24">
        <f>COUNTIF('Call Center Relocations Report'!F:F,"Closure Permanent")</f>
        <v>0</v>
      </c>
    </row>
    <row r="8" spans="1:2" x14ac:dyDescent="0.25">
      <c r="A8" s="17" t="s">
        <v>13</v>
      </c>
      <c r="B8" s="24">
        <f>COUNTIF('Call Center Relocations Report'!F:F,"Closure Temporary")</f>
        <v>0</v>
      </c>
    </row>
    <row r="9" spans="1:2" x14ac:dyDescent="0.2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110.25" x14ac:dyDescent="0.25">
      <c r="A1" s="25" t="s">
        <v>284</v>
      </c>
      <c r="E1"/>
    </row>
    <row r="2" spans="1:8" ht="24.75" x14ac:dyDescent="0.2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2025-07-24T15:56:20Z</dcterms:modified>
  <cp:category>Calculating WARN Report</cp:category>
</cp:coreProperties>
</file>