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9F060FB8-F78E-41E6-A961-13EF813B7D1E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<sst xmlns="http://schemas.openxmlformats.org/spreadsheetml/2006/main" count="761" uniqueCount="316">
  <si>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</si>
  <si>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</si>
  <si>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</si>
  <si>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</si>
  <si>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</si>
  <si>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</si>
  <si>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</si>
  <si>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</si>
  <si>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</si>
  <si>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</si>
  <si>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</si>
  <si>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</si>
  <si>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</si>
  <si>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</si>
  <si>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</si>
  <si>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</si>
  <si>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</si>
  <si>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</si>
  <si>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</si>
  <si>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</si>
  <si>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</si>
  <si>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</si>
  <si>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</si>
  <si>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</si>
  <si>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</si>
  <si>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</si>
  <si>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</si>
  <si>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</si>
  <si>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</si>
  <si>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</si>
  <si>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</si>
  <si>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</si>
  <si>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</si>
  <si>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</si>
  <si>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</si>
  <si>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</si>
  <si>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</si>
  <si>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</si>
  <si>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</si>
  <si>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</si>
  <si>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</si>
  <si>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</si>
  <si>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</si>
  <si>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</si>
  <si>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</si>
  <si>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</si>
  <si>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</si>
  <si>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</si>
  <si>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</si>
  <si>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</si>
  <si>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</si>
  <si>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</si>
  <si>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</si>
  <si>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</si>
  <si>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</si>
  <si>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</si>
  <si>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</si>
  <si>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</si>
  <si>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</si>
  <si>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</si>
  <si>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</si>
  <si>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</si>
  <si>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</si>
  <si>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</si>
  <si>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</si>
  <si>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</si>
  <si>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</si>
  <si>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</si>
  <si>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</si>
  <si>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</si>
  <si>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</si>
  <si>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</si>
  <si>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</si>
  <si>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</si>
  <si>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</si>
  <si>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</si>
  <si>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</si>
  <si>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</si>
  <si>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</si>
  <si>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</si>
  <si>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</si>
  <si>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</si>
  <si>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</si>
  <si>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</si>
  <si>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</si>
  <si>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</si>
  <si>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</si>
  <si>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</si>
  <si>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</si>
  <si>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</si>
  <si>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</si>
  <si>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</si>
  <si>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</si>
  <si>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</si>
  <si>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</si>
  <si>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</si>
  <si>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</si>
  <si>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</si>
  <si>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</si>
  <si>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</si>
  <si>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</si>
  <si>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</si>
  <si>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</si>
  <si>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</si>
  <si>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</si>
  <si>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</si>
  <si>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</si>
  <si>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</si>
  <si>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</si>
  <si>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</si>
  <si>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</si>
  <si>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</si>
  <si>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</si>
  <si>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</si>
  <si>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</si>
  <si>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</si>
  <si>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</si>
  <si>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</si>
  <si>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</si>
  <si>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</si>
  <si>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</si>
  <si>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</si>
  <si>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</si>
  <si>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</si>
  <si>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</si>
  <si>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</si>
  <si>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</si>
  <si>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</si>
  <si>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</si>
  <si>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</si>
  <si>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</si>
  <si>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</si>
  <si>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</si>
  <si>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</si>
  <si>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</si>
  <si>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</si>
  <si>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</si>
  <si>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</si>
  <si>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</si>
  <si>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</si>
  <si>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</si>
  <si>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</si>
  <si>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</si>
  <si>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</si>
  <si>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</si>
  <si>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</si>
  <si>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</si>
  <si>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</si>
  <si>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</si>
  <si>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</si>
  <si>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</si>
  <si>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</si>
  <si>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</si>
  <si>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</si>
  <si>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</si>
  <si>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</si>
  <si>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</si>
  <si>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</si>
  <si>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</si>
  <si>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</si>
  <si>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</si>
  <si>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</si>
  <si>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</si>
  <si>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</si>
  <si>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</si>
  <si>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</si>
  <si>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</si>
  <si>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</si>
  <si>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</si>
  <si>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</si>
  <si>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</si>
  <si>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</si>
  <si>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</si>
  <si>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</si>
  <si>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</si>
  <si>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</si>
  <si>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</si>
  <si>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</si>
  <si>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</si>
  <si>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</si>
  <si>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</si>
  <si>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</si>
  <si>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</si>
  <si>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</si>
  <si>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</si>
  <si>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</si>
  <si>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</si>
  <si>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</si>
  <si>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</si>
  <si>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</si>
  <si>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</si>
  <si>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</si>
  <si>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</si>
  <si>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</si>
  <si>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</si>
  <si>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</si>
  <si>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</si>
  <si>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</si>
  <si>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</si>
  <si>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</si>
  <si>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</si>
  <si>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</si>
  <si>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</si>
  <si>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</si>
  <si>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</si>
  <si>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</si>
  <si>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</si>
  <si>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</si>
  <si>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</si>
  <si>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</si>
  <si>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</si>
  <si>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</si>
  <si>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</si>
  <si>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</si>
  <si>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</si>
  <si>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</si>
  <si>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</si>
  <si>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</si>
  <si>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</si>
  <si>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</si>
  <si>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</si>
  <si>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</si>
  <si>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</si>
  <si>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</si>
  <si>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</si>
  <si>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</si>
  <si>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</si>
  <si>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</si>
  <si>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</si>
  <si>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</si>
  <si>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</si>
  <si>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</si>
  <si>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</si>
  <si>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</si>
  <si>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</si>
  <si>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</si>
  <si>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</si>
  <si>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</si>
  <si>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</si>
  <si>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</si>
  <si>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</si>
  <si>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</si>
  <si>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</si>
  <si>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</si>
  <si>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</si>
  <si>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</si>
  <si>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</si>
  <si>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</si>
  <si>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</si>
  <si>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</si>
  <si>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</si>
  <si>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</si>
  <si>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</si>
  <si>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</si>
  <si>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</si>
  <si>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</si>
  <si>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</si>
  <si>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</si>
  <si>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</si>
  <si>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</si>
  <si>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</si>
  <si>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</si>
  <si>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</si>
  <si>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</si>
  <si>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</si>
  <si>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</si>
  <si>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</si>
  <si>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</si>
  <si>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</si>
  <si>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</si>
  <si>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</si>
  <si>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</si>
  <si>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</si>
  <si>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</si>
  <si>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</si>
  <si>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</si>
  <si>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</si>
  <si>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</si>
  <si>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</si>
  <si>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</si>
  <si>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</si>
  <si>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</si>
  <si>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</si>
  <si>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</si>
  <si>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</si>
  <si>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</si>
  <si>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</si>
  <si>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</si>
  <si>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</si>
  <si>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</si>
  <si>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</si>
  <si>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</si>
  <si>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</si>
  <si>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</si>
  <si>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</si>
  <si>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</si>
  <si>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</si>
  <si>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</si>
  <si>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</si>
  <si>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</si>
  <si>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</si>
  <si>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</si>
  <si>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</si>
  <si>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r>
      <t xml:space="preserve">WARN REPORT - </t>
    </r>
    <r>
      <rPr>
        <b/>
        <sz val="12"/>
        <rFont val="Calibri"/>
        <family val="2"/>
        <scheme val="minor"/>
      </rPr>
      <t>07/01/25 to 07/28/2025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I135.</t>
    </r>
  </si>
  <si>
    <r>
      <t xml:space="preserve">WARN REPORT - 01/01/2023 - 07/28/2025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</si>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</sst>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40" totalsRowShown="0" headerRowDxfId="27" dataDxfId="26">
  <autoFilter ref="A2:I140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28</v>
      </c>
    </row>
    <row r="2" spans="1:1" ht="21" x14ac:dyDescent="0.35">
      <c r="A2" s="12" t="s">
        <v>20</v>
      </c>
    </row>
    <row r="3" spans="1:1" x14ac:dyDescent="0.25">
      <c r="A3" s="13" t="s">
        <v>18</v>
      </c>
    </row>
    <row r="4" spans="1:1" x14ac:dyDescent="0.25">
      <c r="A4" s="13" t="s">
        <v>19</v>
      </c>
    </row>
    <row r="5" spans="1:1" x14ac:dyDescent="0.25">
      <c r="A5" s="13" t="s">
        <v>23</v>
      </c>
    </row>
    <row r="6" spans="1:1" x14ac:dyDescent="0.2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28.28515625" defaultRowHeight="15" x14ac:dyDescent="0.25"/>
  <cols>
    <col min="1" max="1" width="27.28515625" style="3" bestFit="1" customWidth="1"/>
    <col min="2" max="2" width="5.5703125" style="3" bestFit="1" customWidth="1"/>
  </cols>
  <sheetData>
    <row r="1" spans="1:2" ht="78.75" x14ac:dyDescent="0.25">
      <c r="A1" s="10" t="s">
        <v>21</v>
      </c>
    </row>
    <row r="2" spans="1:2" x14ac:dyDescent="0.25">
      <c r="A2" s="14" t="s">
        <v>16</v>
      </c>
      <c r="B2" s="15" t="s">
        <v>15</v>
      </c>
    </row>
    <row r="3" spans="1:2" x14ac:dyDescent="0.25">
      <c r="A3" s="2" t="s">
        <v>17</v>
      </c>
      <c r="B3" s="11">
        <f>SUM('Detailed WARN Report '!G:G)</f>
        <v>7565</v>
      </c>
    </row>
    <row r="4" spans="1:2" x14ac:dyDescent="0.25">
      <c r="A4" s="2" t="s">
        <v>9</v>
      </c>
      <c r="B4" s="11">
        <f>COUNTIF('Detailed WARN Report '!F:F,"Layoff Permanent")</f>
        <v>100</v>
      </c>
    </row>
    <row r="5" spans="1:2" x14ac:dyDescent="0.25">
      <c r="A5" s="2" t="s">
        <v>10</v>
      </c>
      <c r="B5" s="11">
        <f>COUNTIF('Detailed WARN Report '!F:F,"Layoff Temporary")</f>
        <v>2</v>
      </c>
    </row>
    <row r="6" spans="1:2" x14ac:dyDescent="0.25">
      <c r="A6" s="2" t="s">
        <v>11</v>
      </c>
      <c r="B6" s="11">
        <v>1</v>
      </c>
    </row>
    <row r="7" spans="1:2" x14ac:dyDescent="0.25">
      <c r="A7" s="2" t="s">
        <v>12</v>
      </c>
      <c r="B7" s="11">
        <f>COUNTIF('Detailed WARN Report '!F:F,"Closure Permanent")</f>
        <v>32</v>
      </c>
    </row>
    <row r="8" spans="1:2" x14ac:dyDescent="0.25">
      <c r="A8" s="2" t="s">
        <v>13</v>
      </c>
      <c r="B8" s="11">
        <f>COUNTIF('Detailed WARN Report '!F:F,"Closure Temporary")</f>
        <v>2</v>
      </c>
    </row>
    <row r="9" spans="1:2" x14ac:dyDescent="0.2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40"/>
  <sheetViews>
    <sheetView zoomScaleNormal="100" workbookViewId="0"/>
  </sheetViews>
  <sheetFormatPr defaultColWidth="30" defaultRowHeight="15" x14ac:dyDescent="0.25"/>
  <cols>
    <col min="1" max="1" width="29" style="3" bestFit="1" customWidth="1"/>
    <col min="2" max="2" width="7" style="8" bestFit="1" customWidth="1"/>
    <col min="3" max="3" width="9.85546875" style="8" customWidth="1"/>
    <col min="4" max="4" width="8" style="8" bestFit="1" customWidth="1"/>
    <col min="5" max="5" width="53.5703125" style="10" bestFit="1" customWidth="1"/>
    <col min="6" max="6" width="21.5703125" style="3" bestFit="1" customWidth="1"/>
    <col min="7" max="7" width="9.85546875" style="3" customWidth="1"/>
    <col min="8" max="8" width="59.140625" style="3" bestFit="1" customWidth="1"/>
    <col min="9" max="9" width="51.85546875" style="3" bestFit="1" customWidth="1"/>
  </cols>
  <sheetData>
    <row r="1" spans="1:9" ht="102" x14ac:dyDescent="0.25">
      <c r="A1" s="16" t="s">
        <v>303</v>
      </c>
      <c r="E1" s="3"/>
    </row>
    <row r="2" spans="1:9" ht="24.75" x14ac:dyDescent="0.2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2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2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2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2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2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2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2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2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2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2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2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2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2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2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2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2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2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2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2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2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2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2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2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2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2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2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2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2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2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2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2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2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2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2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2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2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2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2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2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2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2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2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2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2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2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2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2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2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2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2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2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2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2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2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2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2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2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2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2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2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2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2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2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2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2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2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2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2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2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2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2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2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2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2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2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2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2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2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2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2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2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2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2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2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2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2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2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2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2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2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2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198</v>
      </c>
      <c r="H93" s="34" t="s">
        <v>230</v>
      </c>
      <c r="I93" s="26" t="s">
        <v>46</v>
      </c>
    </row>
    <row r="94" spans="1:9" x14ac:dyDescent="0.2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34</v>
      </c>
    </row>
    <row r="95" spans="1:9" x14ac:dyDescent="0.2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48</v>
      </c>
    </row>
    <row r="96" spans="1:9" x14ac:dyDescent="0.2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2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2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25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2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2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2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2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2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2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2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2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2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2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2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2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2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2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2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2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2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2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2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2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2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2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2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2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2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2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2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2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2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2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2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2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2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25">
      <c r="A133" s="32" t="s">
        <v>267</v>
      </c>
      <c r="B133" s="33">
        <v>45860</v>
      </c>
      <c r="C133" s="33">
        <v>45861</v>
      </c>
      <c r="D133" s="33">
        <v>45922</v>
      </c>
      <c r="E133" s="32" t="s">
        <v>297</v>
      </c>
      <c r="F133" s="32" t="s">
        <v>54</v>
      </c>
      <c r="G133" s="34">
        <v>36</v>
      </c>
      <c r="H133" s="34" t="s">
        <v>298</v>
      </c>
      <c r="I133" s="26" t="s">
        <v>35</v>
      </c>
    </row>
    <row r="134" spans="1:9" x14ac:dyDescent="0.25">
      <c r="A134" s="32" t="s">
        <v>71</v>
      </c>
      <c r="B134" s="33">
        <v>45859</v>
      </c>
      <c r="C134" s="33">
        <v>45861</v>
      </c>
      <c r="D134" s="33">
        <v>45922</v>
      </c>
      <c r="E134" s="32" t="s">
        <v>299</v>
      </c>
      <c r="F134" s="32" t="s">
        <v>58</v>
      </c>
      <c r="G134" s="34">
        <v>22</v>
      </c>
      <c r="H134" s="34" t="s">
        <v>300</v>
      </c>
      <c r="I134" s="26" t="s">
        <v>43</v>
      </c>
    </row>
    <row r="135" spans="1:9" x14ac:dyDescent="0.25">
      <c r="A135" s="32" t="s">
        <v>74</v>
      </c>
      <c r="B135" s="33">
        <v>45848</v>
      </c>
      <c r="C135" s="33">
        <v>45861</v>
      </c>
      <c r="D135" s="33">
        <v>45915</v>
      </c>
      <c r="E135" s="32" t="s">
        <v>301</v>
      </c>
      <c r="F135" s="32" t="s">
        <v>54</v>
      </c>
      <c r="G135" s="34">
        <v>119</v>
      </c>
      <c r="H135" s="34" t="s">
        <v>302</v>
      </c>
      <c r="I135" s="26" t="s">
        <v>34</v>
      </c>
    </row>
    <row r="136" spans="1:9" x14ac:dyDescent="0.25">
      <c r="A136" s="32" t="s">
        <v>5</v>
      </c>
      <c r="B136" s="33">
        <v>45862</v>
      </c>
      <c r="C136" s="33">
        <v>45863</v>
      </c>
      <c r="D136" s="33">
        <v>45930</v>
      </c>
      <c r="E136" s="32" t="s">
        <v>305</v>
      </c>
      <c r="F136" s="32" t="s">
        <v>6</v>
      </c>
      <c r="G136" s="34">
        <v>82</v>
      </c>
      <c r="H136" s="34" t="s">
        <v>306</v>
      </c>
      <c r="I136" s="26" t="s">
        <v>43</v>
      </c>
    </row>
    <row r="137" spans="1:9" x14ac:dyDescent="0.25">
      <c r="A137" s="32" t="s">
        <v>124</v>
      </c>
      <c r="B137" s="33">
        <v>45863</v>
      </c>
      <c r="C137" s="33">
        <v>45863</v>
      </c>
      <c r="D137" s="33">
        <v>45925</v>
      </c>
      <c r="E137" s="32" t="s">
        <v>307</v>
      </c>
      <c r="F137" s="32" t="s">
        <v>280</v>
      </c>
      <c r="G137" s="34">
        <v>85</v>
      </c>
      <c r="H137" s="34" t="s">
        <v>308</v>
      </c>
      <c r="I137" s="26" t="s">
        <v>47</v>
      </c>
    </row>
    <row r="138" spans="1:9" x14ac:dyDescent="0.25">
      <c r="A138" s="32" t="s">
        <v>267</v>
      </c>
      <c r="B138" s="33">
        <v>45866</v>
      </c>
      <c r="C138" s="33">
        <v>45866</v>
      </c>
      <c r="D138" s="33">
        <v>45930</v>
      </c>
      <c r="E138" s="32" t="s">
        <v>309</v>
      </c>
      <c r="F138" s="32" t="s">
        <v>54</v>
      </c>
      <c r="G138" s="34">
        <v>57</v>
      </c>
      <c r="H138" s="34" t="s">
        <v>310</v>
      </c>
      <c r="I138" s="26" t="s">
        <v>34</v>
      </c>
    </row>
    <row r="139" spans="1:9" x14ac:dyDescent="0.25">
      <c r="A139" s="32" t="s">
        <v>267</v>
      </c>
      <c r="B139" s="33">
        <v>45866</v>
      </c>
      <c r="C139" s="33">
        <v>45866</v>
      </c>
      <c r="D139" s="33">
        <v>45927</v>
      </c>
      <c r="E139" s="32" t="s">
        <v>311</v>
      </c>
      <c r="F139" s="32" t="s">
        <v>6</v>
      </c>
      <c r="G139" s="34">
        <v>10</v>
      </c>
      <c r="H139" s="34" t="s">
        <v>312</v>
      </c>
      <c r="I139" s="26" t="s">
        <v>48</v>
      </c>
    </row>
    <row r="140" spans="1:9" x14ac:dyDescent="0.25">
      <c r="A140" s="32" t="s">
        <v>313</v>
      </c>
      <c r="B140" s="33">
        <v>45866</v>
      </c>
      <c r="C140" s="33">
        <v>45866</v>
      </c>
      <c r="D140" s="33">
        <v>45926</v>
      </c>
      <c r="E140" s="32" t="s">
        <v>314</v>
      </c>
      <c r="F140" s="32" t="s">
        <v>54</v>
      </c>
      <c r="G140" s="34">
        <v>135</v>
      </c>
      <c r="H140" s="34" t="s">
        <v>315</v>
      </c>
      <c r="I140" s="26" t="s">
        <v>34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25</v>
      </c>
    </row>
    <row r="2" spans="1:2" x14ac:dyDescent="0.25">
      <c r="A2" s="15" t="s">
        <v>16</v>
      </c>
      <c r="B2" s="23" t="s">
        <v>15</v>
      </c>
    </row>
    <row r="3" spans="1:2" x14ac:dyDescent="0.25">
      <c r="A3" s="17" t="s">
        <v>17</v>
      </c>
      <c r="B3" s="24">
        <f>SUM('Call Center Relocations Report'!G:G)</f>
        <v>163</v>
      </c>
    </row>
    <row r="4" spans="1:2" x14ac:dyDescent="0.25">
      <c r="A4" s="17" t="s">
        <v>9</v>
      </c>
      <c r="B4" s="24">
        <f>COUNTIF('Call Center Relocations Report'!F:F,"Layoff Permanent")</f>
        <v>1</v>
      </c>
    </row>
    <row r="5" spans="1:2" x14ac:dyDescent="0.25">
      <c r="A5" s="17" t="s">
        <v>10</v>
      </c>
      <c r="B5" s="24">
        <f>COUNTIF('Call Center Relocations Report'!F:F,"Layoff Temporary")</f>
        <v>0</v>
      </c>
    </row>
    <row r="6" spans="1:2" x14ac:dyDescent="0.25">
      <c r="A6" s="17" t="s">
        <v>11</v>
      </c>
      <c r="B6" s="24">
        <f>COUNTIF('Call Center Relocations Report'!F:F,"Layoff Not Identified")</f>
        <v>0</v>
      </c>
    </row>
    <row r="7" spans="1:2" x14ac:dyDescent="0.25">
      <c r="A7" s="17" t="s">
        <v>12</v>
      </c>
      <c r="B7" s="24">
        <f>COUNTIF('Call Center Relocations Report'!F:F,"Closure Permanent")</f>
        <v>0</v>
      </c>
    </row>
    <row r="8" spans="1:2" x14ac:dyDescent="0.25">
      <c r="A8" s="17" t="s">
        <v>13</v>
      </c>
      <c r="B8" s="24">
        <f>COUNTIF('Call Center Relocations Report'!F:F,"Closure Temporary")</f>
        <v>0</v>
      </c>
    </row>
    <row r="9" spans="1:2" x14ac:dyDescent="0.2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304</v>
      </c>
      <c r="E1"/>
    </row>
    <row r="2" spans="1:8" ht="24.75" x14ac:dyDescent="0.2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2025-07-29T15:56:50Z</dcterms:modified>
  <cp:category>Calculating WARN Report</cp:category>
</cp:coreProperties>
</file>