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7AFAE764-96E9-FF4A-B731-8E6C73232261}" xr6:coauthVersionLast="45" xr6:coauthVersionMax="45" xr10:uidLastSave="{00000000-0000-0000-0000-000000000000}"/>
  <bookViews>
    <workbookView xWindow="0" yWindow="440" windowWidth="28800" windowHeight="16020" xr2:uid="{7F26DCCE-6B3D-F64F-ABE2-2B5A5ED9D7AA}"/>
  </bookViews>
  <sheets>
    <sheet name="steady" sheetId="1" r:id="rId1"/>
    <sheet name="eigenvalues-drdv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3" l="1"/>
  <c r="D4" i="3" l="1"/>
  <c r="C4" i="3"/>
  <c r="AI65" i="2"/>
  <c r="R58" i="2" l="1"/>
  <c r="D2" i="3"/>
  <c r="C2" i="3"/>
  <c r="B2" i="3"/>
  <c r="A2" i="3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<sst xmlns="http://schemas.openxmlformats.org/spreadsheetml/2006/main" count="216" uniqueCount="45">
  <si>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</si>
  <si>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</si>
  <si>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</si>
  <si>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</si>
  <si>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</si>
  <si>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</si>
  <si>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</si>
  <si>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</si>
  <si>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</si>
  <si>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</si>
  <si>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</si>
  <si>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</si>
  <si>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</si>
  <si>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</si>
  <si>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</si>
  <si>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</si>
  <si>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</si>
  <si>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</si>
  <si>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</si>
  <si>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</si>
  <si>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</si>
  <si>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</si>
  <si>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</si>
  <si>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</si>
  <si>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</si>
  <si>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</si>
  <si>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</si>
  <si>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</si>
  <si>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</si>
  <si>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</si>
  <si>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</si>
  <si>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</si>
  <si>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</si>
  <si>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 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</si>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</sst>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18183927529892097"/>
          <c:h val="0.490115011665208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'eigenvalues-drdv'!$O$54:$O$69</c:f>
              <c:numCache>
                <c:formatCode>General</c:formatCode>
                <c:ptCount val="16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16.899999999999999</c:v>
                </c:pt>
                <c:pt idx="4">
                  <c:v>16.8</c:v>
                </c:pt>
                <c:pt idx="5">
                  <c:v>16.7</c:v>
                </c:pt>
                <c:pt idx="6">
                  <c:v>16.600000000000001</c:v>
                </c:pt>
                <c:pt idx="7">
                  <c:v>16.5</c:v>
                </c:pt>
                <c:pt idx="8">
                  <c:v>16.399999999999999</c:v>
                </c:pt>
                <c:pt idx="9">
                  <c:v>16.3</c:v>
                </c:pt>
                <c:pt idx="10">
                  <c:v>16.2</c:v>
                </c:pt>
                <c:pt idx="11">
                  <c:v>16.100000000000001</c:v>
                </c:pt>
                <c:pt idx="12">
                  <c:v>16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</c:numCache>
            </c:numRef>
          </c:xVal>
          <c:yVal>
            <c:numRef>
              <c:f>'eigenvalues-drdv'!$P$54:$P$69</c:f>
              <c:numCache>
                <c:formatCode>General</c:formatCode>
                <c:ptCount val="16"/>
                <c:pt idx="0">
                  <c:v>1.78E-2</c:v>
                </c:pt>
                <c:pt idx="1">
                  <c:v>9.7999999999999997E-3</c:v>
                </c:pt>
                <c:pt idx="2">
                  <c:v>1.15E-2</c:v>
                </c:pt>
                <c:pt idx="3">
                  <c:v>1.77E-2</c:v>
                </c:pt>
                <c:pt idx="4">
                  <c:v>2.2499999999999999E-2</c:v>
                </c:pt>
                <c:pt idx="5">
                  <c:v>2.0199999999999999E-2</c:v>
                </c:pt>
                <c:pt idx="6">
                  <c:v>9.5999999999999992E-3</c:v>
                </c:pt>
                <c:pt idx="7">
                  <c:v>-5.0000000000000001E-3</c:v>
                </c:pt>
                <c:pt idx="8">
                  <c:v>-1.9699999999999999E-2</c:v>
                </c:pt>
                <c:pt idx="9">
                  <c:v>-3.1E-2</c:v>
                </c:pt>
                <c:pt idx="10">
                  <c:v>-3.8899999999999997E-2</c:v>
                </c:pt>
                <c:pt idx="11">
                  <c:v>-4.2700000000000002E-2</c:v>
                </c:pt>
                <c:pt idx="12">
                  <c:v>-4.1300000000000003E-2</c:v>
                </c:pt>
                <c:pt idx="13">
                  <c:v>2.9999999999999997E-4</c:v>
                </c:pt>
                <c:pt idx="14">
                  <c:v>1.0500000000000001E-2</c:v>
                </c:pt>
                <c:pt idx="15">
                  <c:v>4.2299999999999997E-2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2B4F-8320-F5110125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1920"/>
        <c:axId val="1509105712"/>
      </c:scatterChart>
      <c:valAx>
        <c:axId val="1454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712"/>
        <c:crosses val="autoZero"/>
        <c:crossBetween val="midCat"/>
      </c:valAx>
      <c:valAx>
        <c:axId val="1509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5.000000000000001E-2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5.000000000000001E-2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6763433216681248"/>
          <c:h val="0.209862569262175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634655</xdr:colOff>
      <xdr:row>2</xdr:row>
      <xdr:rowOff>124239</xdr:rowOff>
    </xdr:from>
    <xdr:to>
      <xdr:col>15</xdr:col>
      <xdr:colOff>323229</xdr:colOff>
      <xdr:row>29</xdr:row>
      <xdr:rowOff>19878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652220</xdr:colOff>
      <xdr:row>52</xdr:row>
      <xdr:rowOff>156705</xdr:rowOff>
    </xdr:from>
    <xdr:to>
      <xdr:col>32</xdr:col>
      <xdr:colOff>645763</xdr:colOff>
      <xdr:row>86</xdr:row>
      <xdr:rowOff>43051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1B69-3AC0-AA4F-88CF-3FF725BB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773045</xdr:colOff>
      <xdr:row>4</xdr:row>
      <xdr:rowOff>193264</xdr:rowOff>
    </xdr:from>
    <xdr:to>
      <xdr:col>29</xdr:col>
      <xdr:colOff>414132</xdr:colOff>
      <xdr:row>32</xdr:row>
      <xdr:rowOff>165654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abSelected="1" zoomScale="90" zoomScaleNormal="90" workbookViewId="0">
      <selection activeCell="J13" sqref="J1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31" t="s">
        <v>6</v>
      </c>
      <c r="B1" s="31"/>
      <c r="C1" s="31"/>
      <c r="D1" s="31"/>
      <c r="E1" s="31"/>
      <c r="F1" s="3"/>
      <c r="G1" s="4"/>
      <c r="H1" s="3"/>
      <c r="I1" s="32" t="s">
        <v>7</v>
      </c>
      <c r="J1" s="32"/>
      <c r="K1" s="32"/>
      <c r="L1" s="32"/>
      <c r="M1" s="32"/>
      <c r="N1" s="22" t="s">
        <v>34</v>
      </c>
    </row>
    <row r="2" spans="1:14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21"/>
      <c r="J4" s="21"/>
      <c r="K4" s="21"/>
      <c r="L4" s="21"/>
      <c r="M4" s="21"/>
      <c r="N4" s="15"/>
    </row>
    <row r="5" spans="1:14" s="13" customFormat="1">
      <c r="A5" s="18">
        <f t="shared" si="0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1"/>
        <v>1.00039332226204</v>
      </c>
      <c r="H5" s="10"/>
      <c r="I5" s="21"/>
      <c r="J5" s="21"/>
      <c r="K5" s="21"/>
      <c r="L5" s="21"/>
      <c r="M5" s="21"/>
      <c r="N5" s="16"/>
    </row>
    <row r="6" spans="1:14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1"/>
      <c r="J6" s="21"/>
      <c r="K6" s="21"/>
      <c r="L6" s="21"/>
      <c r="M6" s="21"/>
      <c r="N6" s="17"/>
    </row>
    <row r="7" spans="1:14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1"/>
      <c r="J7" s="21"/>
      <c r="K7" s="21"/>
      <c r="L7" s="21"/>
      <c r="M7" s="21"/>
      <c r="N7" s="17"/>
    </row>
    <row r="8" spans="1:14" s="13" customFormat="1">
      <c r="A8" s="10">
        <f t="shared" si="0"/>
        <v>117325</v>
      </c>
      <c r="B8" s="10">
        <v>16</v>
      </c>
      <c r="C8" s="11">
        <v>0.22575999999999999</v>
      </c>
      <c r="D8" s="10">
        <v>1.4404999999999999</v>
      </c>
      <c r="E8" s="10">
        <v>0.81599999999999995</v>
      </c>
      <c r="F8" s="10" t="s">
        <v>2</v>
      </c>
      <c r="G8" s="12">
        <f t="shared" si="1"/>
        <v>0.98662704309063887</v>
      </c>
      <c r="H8" s="10"/>
      <c r="I8" s="21"/>
      <c r="J8" s="21"/>
      <c r="K8" s="21"/>
      <c r="L8" s="21"/>
      <c r="M8" s="21"/>
      <c r="N8" s="17"/>
    </row>
    <row r="9" spans="1:14" s="13" customFormat="1">
      <c r="A9" s="10">
        <f t="shared" si="0"/>
        <v>118325</v>
      </c>
      <c r="B9" s="10">
        <v>17</v>
      </c>
      <c r="C9" s="11">
        <v>0.22406999999999999</v>
      </c>
      <c r="D9" s="10">
        <v>1.452</v>
      </c>
      <c r="E9" s="10">
        <v>0.82030000000000003</v>
      </c>
      <c r="F9" s="10" t="s">
        <v>2</v>
      </c>
      <c r="G9" s="12">
        <f t="shared" si="1"/>
        <v>0.9792413250589983</v>
      </c>
      <c r="H9" s="10"/>
      <c r="I9" s="21"/>
      <c r="J9" s="21"/>
      <c r="K9" s="21"/>
      <c r="L9" s="21"/>
      <c r="M9" s="21"/>
      <c r="N9" s="17"/>
    </row>
    <row r="10" spans="1:14" s="13" customFormat="1">
      <c r="A10" s="10">
        <f t="shared" si="0"/>
        <v>118825</v>
      </c>
      <c r="B10" s="10">
        <v>17.5</v>
      </c>
      <c r="C10" s="10">
        <v>0.22283</v>
      </c>
      <c r="D10" s="10">
        <v>1.4572000000000001</v>
      </c>
      <c r="E10" s="10">
        <v>0.82150000000000001</v>
      </c>
      <c r="F10" s="10" t="s">
        <v>2</v>
      </c>
      <c r="G10" s="12">
        <f t="shared" si="1"/>
        <v>0.97382221833755789</v>
      </c>
      <c r="H10" s="10"/>
      <c r="I10" s="21"/>
      <c r="J10" s="21"/>
      <c r="K10" s="21"/>
      <c r="L10" s="21"/>
      <c r="M10" s="21"/>
      <c r="N10" s="17"/>
    </row>
    <row r="11" spans="1:14" s="13" customFormat="1">
      <c r="A11" s="10">
        <f t="shared" si="0"/>
        <v>119325</v>
      </c>
      <c r="B11" s="10">
        <v>18</v>
      </c>
      <c r="C11" s="10">
        <v>0.22106999999999999</v>
      </c>
      <c r="D11" s="10">
        <v>1.462</v>
      </c>
      <c r="E11" s="10">
        <v>0.82130000000000003</v>
      </c>
      <c r="F11" s="10" t="s">
        <v>2</v>
      </c>
      <c r="G11" s="12">
        <f t="shared" si="1"/>
        <v>0.9661305829909973</v>
      </c>
      <c r="H11" s="10"/>
      <c r="I11" s="21"/>
      <c r="J11" s="21"/>
      <c r="K11" s="21"/>
      <c r="L11" s="21"/>
      <c r="M11" s="21"/>
      <c r="N11" s="17"/>
    </row>
    <row r="12" spans="1:14" s="13" customFormat="1">
      <c r="A12" s="10">
        <f t="shared" si="0"/>
        <v>119425</v>
      </c>
      <c r="B12" s="10">
        <v>18.100000000000001</v>
      </c>
      <c r="C12" s="10">
        <v>0.22059000000000001</v>
      </c>
      <c r="D12" s="10">
        <v>1.4628000000000001</v>
      </c>
      <c r="E12" s="10">
        <v>0.82099999999999995</v>
      </c>
      <c r="F12" s="10" t="s">
        <v>2</v>
      </c>
      <c r="G12" s="12">
        <f t="shared" si="1"/>
        <v>0.96403286426011714</v>
      </c>
      <c r="H12" s="10"/>
      <c r="I12" s="21"/>
      <c r="J12" s="21"/>
      <c r="K12" s="21"/>
      <c r="L12" s="21"/>
      <c r="M12" s="21"/>
      <c r="N12" s="17"/>
    </row>
    <row r="13" spans="1:14" s="13" customFormat="1">
      <c r="A13" s="10">
        <f t="shared" si="0"/>
        <v>119525</v>
      </c>
      <c r="B13" s="10">
        <v>18.2</v>
      </c>
      <c r="C13" s="10">
        <v>0.22001999999999999</v>
      </c>
      <c r="D13" s="10">
        <v>1.4634</v>
      </c>
      <c r="E13" s="10">
        <v>0.82040000000000002</v>
      </c>
      <c r="F13" s="10" t="s">
        <v>2</v>
      </c>
      <c r="G13" s="12">
        <f t="shared" si="1"/>
        <v>0.96154182326719695</v>
      </c>
      <c r="H13" s="10"/>
      <c r="I13" s="21"/>
      <c r="J13" s="21"/>
      <c r="K13" s="21"/>
      <c r="L13" s="21"/>
      <c r="M13" s="21"/>
      <c r="N13" s="17"/>
    </row>
    <row r="14" spans="1:14" s="13" customFormat="1">
      <c r="A14" s="10">
        <f t="shared" si="0"/>
        <v>119575</v>
      </c>
      <c r="B14" s="10">
        <v>18.25</v>
      </c>
      <c r="C14" s="10">
        <v>0.21967999999999999</v>
      </c>
      <c r="D14" s="10">
        <v>1.4637</v>
      </c>
      <c r="E14" s="10">
        <v>0.82</v>
      </c>
      <c r="F14" s="10" t="s">
        <v>2</v>
      </c>
      <c r="G14" s="12">
        <f t="shared" si="1"/>
        <v>0.96005593916615672</v>
      </c>
      <c r="H14" s="10"/>
      <c r="I14" s="21"/>
      <c r="J14" s="21"/>
      <c r="K14" s="21"/>
      <c r="L14" s="21"/>
      <c r="M14" s="21"/>
      <c r="N14" s="17"/>
    </row>
    <row r="15" spans="1:14" s="13" customFormat="1">
      <c r="A15" s="18">
        <f t="shared" si="0"/>
        <v>119615</v>
      </c>
      <c r="B15" s="23">
        <v>18.29</v>
      </c>
      <c r="C15" s="23">
        <v>0.21937000000000001</v>
      </c>
      <c r="D15" s="23">
        <v>1.4639</v>
      </c>
      <c r="E15" s="23">
        <v>0.81950000000000001</v>
      </c>
      <c r="F15" s="23" t="s">
        <v>2</v>
      </c>
      <c r="G15" s="25">
        <f t="shared" si="1"/>
        <v>0.95870116248579673</v>
      </c>
      <c r="H15" s="10"/>
      <c r="I15" s="21"/>
      <c r="J15" s="21"/>
      <c r="K15" s="21"/>
      <c r="L15" s="21"/>
      <c r="M15" s="21"/>
      <c r="N15" s="16"/>
    </row>
    <row r="16" spans="1:14" s="13" customFormat="1">
      <c r="A16" s="10">
        <f t="shared" si="0"/>
        <v>119625</v>
      </c>
      <c r="B16" s="23">
        <v>18.3</v>
      </c>
      <c r="C16" s="23">
        <v>0.21929000000000001</v>
      </c>
      <c r="D16" s="23">
        <v>1.4639</v>
      </c>
      <c r="E16" s="23">
        <v>0.81940000000000002</v>
      </c>
      <c r="F16" s="23" t="s">
        <v>2</v>
      </c>
      <c r="G16" s="25">
        <f t="shared" si="1"/>
        <v>0.95835154269731671</v>
      </c>
      <c r="H16" s="10"/>
      <c r="I16" s="21"/>
      <c r="J16" s="21"/>
      <c r="K16" s="21"/>
      <c r="L16" s="21"/>
      <c r="M16" s="21"/>
      <c r="N16" s="16"/>
    </row>
    <row r="17" spans="1:14" s="13" customFormat="1">
      <c r="A17" s="10">
        <f t="shared" si="0"/>
        <v>119725</v>
      </c>
      <c r="B17" s="23">
        <v>18.399999999999999</v>
      </c>
      <c r="C17" s="23">
        <v>0.21833</v>
      </c>
      <c r="D17" s="23">
        <v>1.4641</v>
      </c>
      <c r="E17" s="23">
        <v>0.81789999999999996</v>
      </c>
      <c r="F17" s="23" t="s">
        <v>2</v>
      </c>
      <c r="G17" s="25">
        <f t="shared" si="1"/>
        <v>0.95415610523555638</v>
      </c>
      <c r="H17" s="10"/>
      <c r="I17" s="21"/>
      <c r="J17" s="21"/>
      <c r="K17" s="21"/>
      <c r="L17" s="21"/>
      <c r="M17" s="21"/>
      <c r="N17" s="16"/>
    </row>
    <row r="18" spans="1:14" s="13" customFormat="1">
      <c r="A18" s="18">
        <f t="shared" si="0"/>
        <v>119825</v>
      </c>
      <c r="B18" s="23">
        <v>18.5</v>
      </c>
      <c r="C18" s="23">
        <v>0.21668999999999999</v>
      </c>
      <c r="D18" s="23">
        <v>1.4635</v>
      </c>
      <c r="E18" s="23">
        <v>0.81469999999999998</v>
      </c>
      <c r="F18" s="23" t="s">
        <v>2</v>
      </c>
      <c r="G18" s="25">
        <f t="shared" si="1"/>
        <v>0.94698889957171573</v>
      </c>
      <c r="H18" s="10"/>
      <c r="I18" s="21"/>
      <c r="J18" s="21"/>
      <c r="K18" s="21"/>
      <c r="L18" s="21"/>
      <c r="M18" s="21"/>
      <c r="N18" s="16"/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4" t="s">
        <v>5</v>
      </c>
      <c r="G19" s="4">
        <f t="shared" si="1"/>
        <v>0</v>
      </c>
      <c r="H19" s="3"/>
      <c r="I19" s="21"/>
      <c r="J19" s="21"/>
      <c r="K19" s="21"/>
      <c r="L19" s="21"/>
      <c r="M19" s="21"/>
      <c r="N19" s="15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4" t="s">
        <v>5</v>
      </c>
      <c r="G20" s="4">
        <f t="shared" si="1"/>
        <v>0</v>
      </c>
      <c r="H20" s="3"/>
      <c r="I20" s="21"/>
      <c r="J20" s="21"/>
      <c r="K20" s="21"/>
      <c r="L20" s="21"/>
      <c r="M20" s="21"/>
      <c r="N20" s="15"/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BH69"/>
  <sheetViews>
    <sheetView topLeftCell="G1" zoomScale="92" zoomScaleNormal="60" workbookViewId="0">
      <selection activeCell="N33" sqref="N33"/>
    </sheetView>
  </sheetViews>
  <sheetFormatPr baseColWidth="10" defaultRowHeight="16"/>
  <cols>
    <col min="51" max="51" width="6.5" customWidth="1"/>
  </cols>
  <sheetData>
    <row r="1" spans="1:60">
      <c r="A1" s="33" t="s">
        <v>9</v>
      </c>
      <c r="B1" s="34"/>
      <c r="C1" s="33" t="s">
        <v>17</v>
      </c>
      <c r="D1" s="34"/>
      <c r="E1" s="33" t="s">
        <v>18</v>
      </c>
      <c r="F1" s="34"/>
      <c r="G1" s="33" t="s">
        <v>25</v>
      </c>
      <c r="H1" s="34"/>
      <c r="I1" s="33" t="s">
        <v>24</v>
      </c>
      <c r="J1" s="34"/>
      <c r="K1" s="33" t="s">
        <v>19</v>
      </c>
      <c r="L1" s="34"/>
      <c r="M1" s="33" t="s">
        <v>20</v>
      </c>
      <c r="N1" s="34"/>
      <c r="O1" s="33" t="s">
        <v>16</v>
      </c>
      <c r="P1" s="34"/>
      <c r="Q1" s="33" t="s">
        <v>12</v>
      </c>
      <c r="R1" s="34"/>
      <c r="S1" s="33" t="s">
        <v>10</v>
      </c>
      <c r="T1" s="34"/>
      <c r="U1" s="35" t="s">
        <v>36</v>
      </c>
      <c r="V1" s="35"/>
      <c r="W1" s="35" t="s">
        <v>37</v>
      </c>
      <c r="X1" s="35"/>
      <c r="Y1" s="35" t="s">
        <v>38</v>
      </c>
      <c r="Z1" s="35"/>
      <c r="AA1" s="35" t="s">
        <v>39</v>
      </c>
      <c r="AB1" s="35"/>
      <c r="AC1" s="33">
        <v>16.55</v>
      </c>
      <c r="AD1" s="34"/>
      <c r="AE1" s="33" t="s">
        <v>44</v>
      </c>
      <c r="AF1" s="34"/>
      <c r="AG1" s="35" t="s">
        <v>40</v>
      </c>
      <c r="AH1" s="35"/>
      <c r="AI1" s="35" t="s">
        <v>41</v>
      </c>
      <c r="AJ1" s="35"/>
      <c r="AK1" s="35" t="s">
        <v>42</v>
      </c>
      <c r="AL1" s="35"/>
      <c r="AM1" s="35" t="s">
        <v>43</v>
      </c>
      <c r="AN1" s="35"/>
      <c r="AO1" s="35" t="s">
        <v>35</v>
      </c>
      <c r="AP1" s="35"/>
      <c r="AQ1" s="33" t="s">
        <v>13</v>
      </c>
      <c r="AR1" s="34"/>
      <c r="AS1" s="33" t="s">
        <v>11</v>
      </c>
      <c r="AT1" s="34"/>
      <c r="AU1" s="33" t="s">
        <v>14</v>
      </c>
      <c r="AV1" s="34"/>
      <c r="AW1" s="33" t="s">
        <v>15</v>
      </c>
      <c r="AX1" s="34"/>
      <c r="AY1" s="19" t="s">
        <v>27</v>
      </c>
      <c r="AZ1" s="7"/>
      <c r="BA1" s="29" t="s">
        <v>32</v>
      </c>
      <c r="BB1">
        <v>-0.1041</v>
      </c>
      <c r="BC1">
        <v>1.3994</v>
      </c>
      <c r="BD1" t="s">
        <v>26</v>
      </c>
      <c r="BE1" t="s">
        <v>26</v>
      </c>
      <c r="BF1">
        <v>1.0549999999999999</v>
      </c>
      <c r="BG1" t="s">
        <v>26</v>
      </c>
      <c r="BH1" t="s">
        <v>26</v>
      </c>
    </row>
    <row r="2" spans="1:60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36" t="s">
        <v>26</v>
      </c>
      <c r="AZ2" s="7"/>
      <c r="BA2" s="29" t="s">
        <v>32</v>
      </c>
      <c r="BB2">
        <v>-0.14419999999999999</v>
      </c>
      <c r="BC2">
        <v>1.5485</v>
      </c>
      <c r="BD2" t="s">
        <v>26</v>
      </c>
      <c r="BE2" t="s">
        <v>26</v>
      </c>
      <c r="BF2">
        <v>1.0004999999999999</v>
      </c>
      <c r="BG2" t="s">
        <v>26</v>
      </c>
      <c r="BH2" t="s">
        <v>26</v>
      </c>
    </row>
    <row r="3" spans="1:60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36"/>
      <c r="AZ3" s="7"/>
      <c r="BA3" s="29" t="s">
        <v>32</v>
      </c>
      <c r="BB3">
        <v>-6.0299999999999999E-2</v>
      </c>
      <c r="BC3">
        <v>1.3545</v>
      </c>
      <c r="BD3" t="s">
        <v>26</v>
      </c>
      <c r="BE3" t="s">
        <v>26</v>
      </c>
      <c r="BF3">
        <v>1.1031</v>
      </c>
      <c r="BG3" t="s">
        <v>26</v>
      </c>
      <c r="BH3" t="s">
        <v>26</v>
      </c>
    </row>
    <row r="4" spans="1:60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36"/>
      <c r="AZ4" s="7"/>
      <c r="BA4" s="29" t="s">
        <v>32</v>
      </c>
      <c r="BB4">
        <v>-0.16400000000000001</v>
      </c>
      <c r="BC4">
        <v>1.452</v>
      </c>
      <c r="BD4" t="s">
        <v>26</v>
      </c>
      <c r="BE4" t="s">
        <v>26</v>
      </c>
      <c r="BF4">
        <v>1.0355000000000001</v>
      </c>
      <c r="BG4" t="s">
        <v>26</v>
      </c>
      <c r="BH4" t="s">
        <v>26</v>
      </c>
    </row>
    <row r="5" spans="1:60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36"/>
      <c r="AZ5" s="7"/>
      <c r="BA5" s="29" t="s">
        <v>32</v>
      </c>
      <c r="BB5">
        <v>-2.9499999999999998E-2</v>
      </c>
      <c r="BC5">
        <v>1.3122</v>
      </c>
      <c r="BD5" t="s">
        <v>26</v>
      </c>
      <c r="BE5" t="s">
        <v>26</v>
      </c>
      <c r="BF5">
        <v>1.0781000000000001</v>
      </c>
      <c r="BG5" t="s">
        <v>26</v>
      </c>
      <c r="BH5" t="s">
        <v>26</v>
      </c>
    </row>
    <row r="6" spans="1:60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36"/>
      <c r="AZ6" s="7"/>
      <c r="BA6" s="29" t="s">
        <v>32</v>
      </c>
      <c r="BB6">
        <v>-0.1391</v>
      </c>
      <c r="BC6">
        <v>1.6737</v>
      </c>
      <c r="BD6" t="s">
        <v>26</v>
      </c>
      <c r="BE6" t="s">
        <v>26</v>
      </c>
      <c r="BF6">
        <v>1.1476</v>
      </c>
      <c r="BG6" t="s">
        <v>26</v>
      </c>
      <c r="BH6" t="s">
        <v>26</v>
      </c>
    </row>
    <row r="7" spans="1:60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36"/>
      <c r="AZ7" s="7"/>
      <c r="BA7" s="29" t="s">
        <v>32</v>
      </c>
      <c r="BB7">
        <v>-1.0200000000000001E-2</v>
      </c>
      <c r="BC7">
        <v>1.2701</v>
      </c>
      <c r="BD7" t="s">
        <v>26</v>
      </c>
      <c r="BE7" t="s">
        <v>26</v>
      </c>
      <c r="BF7">
        <v>1.0014000000000001</v>
      </c>
      <c r="BG7" t="s">
        <v>26</v>
      </c>
      <c r="BH7" t="s">
        <v>26</v>
      </c>
    </row>
    <row r="8" spans="1:60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36"/>
      <c r="AZ8" s="7"/>
      <c r="BA8" s="29" t="s">
        <v>32</v>
      </c>
      <c r="BB8">
        <v>-0.24199999999999999</v>
      </c>
      <c r="BC8">
        <v>1.5138</v>
      </c>
      <c r="BD8" t="s">
        <v>26</v>
      </c>
      <c r="BE8" t="s">
        <v>26</v>
      </c>
      <c r="BF8">
        <v>0.94089999999999996</v>
      </c>
      <c r="BG8" t="s">
        <v>26</v>
      </c>
      <c r="BH8" t="s">
        <v>26</v>
      </c>
    </row>
    <row r="9" spans="1:60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36"/>
      <c r="AZ9" s="7"/>
      <c r="BA9" s="29" t="s">
        <v>32</v>
      </c>
      <c r="BB9">
        <v>-8.9999999999999998E-4</v>
      </c>
      <c r="BC9">
        <v>1.2284999999999999</v>
      </c>
      <c r="BD9" t="s">
        <v>26</v>
      </c>
      <c r="BE9" t="s">
        <v>26</v>
      </c>
      <c r="BF9">
        <v>1.1879999999999999</v>
      </c>
      <c r="BG9" t="s">
        <v>26</v>
      </c>
      <c r="BH9" t="s">
        <v>26</v>
      </c>
    </row>
    <row r="10" spans="1:60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36"/>
      <c r="AZ10" s="7"/>
      <c r="BA10" s="29" t="s">
        <v>33</v>
      </c>
      <c r="BB10">
        <v>1E-3</v>
      </c>
      <c r="BC10">
        <v>1.1871</v>
      </c>
      <c r="BD10" t="s">
        <v>26</v>
      </c>
      <c r="BE10" t="s">
        <v>26</v>
      </c>
      <c r="BF10">
        <v>0.96709999999999996</v>
      </c>
      <c r="BG10" t="s">
        <v>26</v>
      </c>
      <c r="BH10" t="s">
        <v>26</v>
      </c>
    </row>
    <row r="11" spans="1:60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36"/>
      <c r="AZ11" s="7"/>
      <c r="BA11" s="29" t="s">
        <v>32</v>
      </c>
      <c r="BB11">
        <v>-0.13070000000000001</v>
      </c>
      <c r="BC11">
        <v>1.8151999999999999</v>
      </c>
      <c r="BD11" t="s">
        <v>26</v>
      </c>
      <c r="BF11" t="s">
        <v>26</v>
      </c>
    </row>
    <row r="12" spans="1:60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37" t="s">
        <v>28</v>
      </c>
      <c r="AZ12" s="7"/>
      <c r="BA12" s="29" t="s">
        <v>32</v>
      </c>
      <c r="BB12">
        <v>-0.2283</v>
      </c>
      <c r="BC12">
        <v>2.016</v>
      </c>
      <c r="BD12" t="s">
        <v>26</v>
      </c>
      <c r="BF12" t="s">
        <v>26</v>
      </c>
    </row>
    <row r="13" spans="1:60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37"/>
      <c r="AZ13" s="7"/>
      <c r="BA13" s="29" t="s">
        <v>32</v>
      </c>
      <c r="BB13">
        <v>-0.12709999999999999</v>
      </c>
      <c r="BC13">
        <v>2.2067999999999999</v>
      </c>
      <c r="BD13" t="s">
        <v>26</v>
      </c>
      <c r="BF13" t="s">
        <v>26</v>
      </c>
    </row>
    <row r="14" spans="1:60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37"/>
      <c r="AZ14" s="7"/>
      <c r="BA14" s="29" t="s">
        <v>32</v>
      </c>
      <c r="BB14">
        <v>-0.1391</v>
      </c>
      <c r="BC14">
        <v>1.6737</v>
      </c>
      <c r="BD14" t="s">
        <v>26</v>
      </c>
      <c r="BF14" t="s">
        <v>26</v>
      </c>
    </row>
    <row r="15" spans="1:60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37"/>
      <c r="AZ15" s="7"/>
      <c r="BA15" s="29" t="s">
        <v>32</v>
      </c>
      <c r="BB15">
        <v>-0.29330000000000001</v>
      </c>
      <c r="BC15">
        <v>2.3043999999999998</v>
      </c>
      <c r="BD15" t="s">
        <v>26</v>
      </c>
      <c r="BF15" t="s">
        <v>26</v>
      </c>
    </row>
    <row r="16" spans="1:60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37"/>
      <c r="AZ16" s="7"/>
      <c r="BA16" s="29" t="s">
        <v>32</v>
      </c>
      <c r="BB16">
        <v>-0.35370000000000001</v>
      </c>
      <c r="BC16">
        <v>1.7637</v>
      </c>
      <c r="BD16" t="s">
        <v>26</v>
      </c>
      <c r="BF16" t="s">
        <v>26</v>
      </c>
    </row>
    <row r="17" spans="1:5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37"/>
      <c r="AZ17" s="7"/>
      <c r="BA17" s="29" t="s">
        <v>32</v>
      </c>
      <c r="BB17">
        <v>-0.14419999999999999</v>
      </c>
      <c r="BC17">
        <v>1.5485</v>
      </c>
      <c r="BD17" t="s">
        <v>26</v>
      </c>
      <c r="BF17" t="s">
        <v>26</v>
      </c>
    </row>
    <row r="18" spans="1:5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37"/>
      <c r="AZ18" s="7"/>
      <c r="BA18" s="29" t="s">
        <v>32</v>
      </c>
      <c r="BB18">
        <v>-0.25629999999999997</v>
      </c>
      <c r="BC18">
        <v>2.4521999999999999</v>
      </c>
      <c r="BD18" t="s">
        <v>26</v>
      </c>
      <c r="BF18" t="s">
        <v>26</v>
      </c>
    </row>
    <row r="19" spans="1:5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37"/>
      <c r="AZ19" s="7"/>
      <c r="BA19" s="29" t="s">
        <v>32</v>
      </c>
      <c r="BB19">
        <v>-0.29570000000000002</v>
      </c>
      <c r="BC19">
        <v>2.4409000000000001</v>
      </c>
      <c r="BD19" t="s">
        <v>26</v>
      </c>
      <c r="BF19" t="s">
        <v>26</v>
      </c>
    </row>
    <row r="20" spans="1:5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37"/>
      <c r="AZ20" s="7"/>
      <c r="BA20" s="29" t="s">
        <v>32</v>
      </c>
      <c r="BB20">
        <v>-0.33110000000000001</v>
      </c>
      <c r="BC20">
        <v>1.5721000000000001</v>
      </c>
      <c r="BD20" t="s">
        <v>26</v>
      </c>
      <c r="BF20" t="s">
        <v>26</v>
      </c>
    </row>
    <row r="21" spans="1:5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9">
        <v>2.0199999999999999E-2</v>
      </c>
      <c r="Z21" s="6">
        <v>1.1835</v>
      </c>
      <c r="AA21" s="9">
        <v>9.5999999999999992E-3</v>
      </c>
      <c r="AB21" s="6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37"/>
      <c r="AZ21" s="7"/>
      <c r="BA21" s="29" t="s">
        <v>32</v>
      </c>
      <c r="BB21">
        <v>-9.5899999999999999E-2</v>
      </c>
      <c r="BC21">
        <v>0.5575</v>
      </c>
      <c r="BD21" t="s">
        <v>26</v>
      </c>
    </row>
    <row r="22" spans="1:5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36" t="s">
        <v>29</v>
      </c>
      <c r="BA22" s="29" t="s">
        <v>32</v>
      </c>
      <c r="BB22">
        <v>-0.1847</v>
      </c>
      <c r="BC22">
        <v>0.83460000000000001</v>
      </c>
      <c r="BD22" t="s">
        <v>26</v>
      </c>
    </row>
    <row r="23" spans="1:5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36"/>
      <c r="BA23" s="29" t="s">
        <v>32</v>
      </c>
      <c r="BB23">
        <v>-0.1588</v>
      </c>
      <c r="BC23">
        <v>0.87509999999999999</v>
      </c>
      <c r="BD23" t="s">
        <v>26</v>
      </c>
    </row>
    <row r="24" spans="1:5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36"/>
      <c r="BA24" s="29" t="s">
        <v>32</v>
      </c>
      <c r="BB24">
        <v>-0.24299999999999999</v>
      </c>
      <c r="BC24">
        <v>0.69420000000000004</v>
      </c>
      <c r="BD24" t="s">
        <v>26</v>
      </c>
    </row>
    <row r="25" spans="1:5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36"/>
      <c r="BA25" s="29" t="s">
        <v>32</v>
      </c>
      <c r="BB25">
        <v>-0.12479999999999999</v>
      </c>
      <c r="BC25">
        <v>0.91839999999999999</v>
      </c>
      <c r="BD25" t="s">
        <v>26</v>
      </c>
    </row>
    <row r="26" spans="1:5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36"/>
      <c r="BA26" s="29" t="s">
        <v>32</v>
      </c>
      <c r="BB26">
        <v>-0.2432</v>
      </c>
      <c r="BC26">
        <v>0.77329999999999999</v>
      </c>
      <c r="BD26" t="s">
        <v>26</v>
      </c>
    </row>
    <row r="27" spans="1:5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36"/>
      <c r="BA27" s="29" t="s">
        <v>32</v>
      </c>
      <c r="BB27">
        <v>-0.23810000000000001</v>
      </c>
      <c r="BC27">
        <v>0.60970000000000002</v>
      </c>
      <c r="BD27" t="s">
        <v>26</v>
      </c>
    </row>
    <row r="28" spans="1:5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36"/>
      <c r="BA28" s="29" t="s">
        <v>32</v>
      </c>
      <c r="BB28">
        <v>-0.2631</v>
      </c>
      <c r="BC28">
        <v>0.69840000000000002</v>
      </c>
      <c r="BD28" t="s">
        <v>26</v>
      </c>
    </row>
    <row r="29" spans="1:5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36"/>
      <c r="BA29" s="29" t="s">
        <v>32</v>
      </c>
      <c r="BB29">
        <v>-0.23849999999999999</v>
      </c>
      <c r="BC29">
        <v>0.84760000000000002</v>
      </c>
      <c r="BD29" t="s">
        <v>26</v>
      </c>
    </row>
    <row r="30" spans="1:5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36"/>
      <c r="BA30" s="29" t="s">
        <v>32</v>
      </c>
      <c r="BB30">
        <v>-7.3899999999999993E-2</v>
      </c>
      <c r="BC30">
        <v>0.98370000000000002</v>
      </c>
      <c r="BD30" t="s">
        <v>26</v>
      </c>
    </row>
    <row r="31" spans="1:5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36"/>
      <c r="BA31" s="29" t="s">
        <v>32</v>
      </c>
      <c r="BB31">
        <v>-0.20979999999999999</v>
      </c>
      <c r="BC31">
        <v>0.2732</v>
      </c>
      <c r="BD31" t="s">
        <v>26</v>
      </c>
    </row>
    <row r="32" spans="1:5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37" t="s">
        <v>30</v>
      </c>
      <c r="BA32" s="29" t="s">
        <v>32</v>
      </c>
      <c r="BB32">
        <v>-0.21809999999999999</v>
      </c>
      <c r="BC32">
        <v>0.30680000000000002</v>
      </c>
      <c r="BD32" t="s">
        <v>26</v>
      </c>
    </row>
    <row r="33" spans="1:56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37"/>
      <c r="BA33" s="29" t="s">
        <v>32</v>
      </c>
      <c r="BB33">
        <v>-0.17530000000000001</v>
      </c>
      <c r="BC33">
        <v>0.45810000000000001</v>
      </c>
      <c r="BD33" t="s">
        <v>26</v>
      </c>
    </row>
    <row r="34" spans="1:56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37"/>
      <c r="BA34" s="29" t="s">
        <v>32</v>
      </c>
      <c r="BB34">
        <v>-0.21110000000000001</v>
      </c>
      <c r="BC34">
        <v>0.18590000000000001</v>
      </c>
      <c r="BD34" t="s">
        <v>26</v>
      </c>
    </row>
    <row r="35" spans="1:56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37"/>
      <c r="BA35" s="29" t="s">
        <v>32</v>
      </c>
      <c r="BB35">
        <v>-0.22359999999999999</v>
      </c>
      <c r="BC35">
        <v>0.41589999999999999</v>
      </c>
      <c r="BD35" t="s">
        <v>26</v>
      </c>
    </row>
    <row r="36" spans="1:56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37"/>
      <c r="BA36" s="29" t="s">
        <v>32</v>
      </c>
      <c r="BB36">
        <v>-9.5899999999999999E-2</v>
      </c>
      <c r="BC36">
        <v>0.5575</v>
      </c>
      <c r="BD36" t="s">
        <v>26</v>
      </c>
    </row>
    <row r="37" spans="1:56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37"/>
      <c r="BA37" s="29" t="s">
        <v>32</v>
      </c>
      <c r="BB37">
        <v>-0.2157</v>
      </c>
      <c r="BC37">
        <v>0.107</v>
      </c>
      <c r="BD37" t="s">
        <v>26</v>
      </c>
    </row>
    <row r="38" spans="1:56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37"/>
      <c r="BA38" s="29" t="s">
        <v>32</v>
      </c>
      <c r="BB38">
        <v>-5.9999999999999995E-4</v>
      </c>
      <c r="BC38">
        <v>0</v>
      </c>
      <c r="BD38" t="s">
        <v>26</v>
      </c>
    </row>
    <row r="39" spans="1:56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37"/>
      <c r="BA39" s="29" t="s">
        <v>32</v>
      </c>
      <c r="BB39">
        <v>-5.9999999999999995E-4</v>
      </c>
      <c r="BC39">
        <v>0</v>
      </c>
      <c r="BD39" t="s">
        <v>26</v>
      </c>
    </row>
    <row r="40" spans="1:56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37"/>
      <c r="BA40" s="29" t="s">
        <v>32</v>
      </c>
      <c r="BB40">
        <v>-0.23050000000000001</v>
      </c>
      <c r="BC40">
        <v>0.51729999999999998</v>
      </c>
      <c r="BD40" t="s">
        <v>26</v>
      </c>
    </row>
    <row r="41" spans="1:56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37"/>
      <c r="BA41" s="8" t="s">
        <v>32</v>
      </c>
    </row>
    <row r="42" spans="1:56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36" t="s">
        <v>31</v>
      </c>
      <c r="BA42" s="8" t="s">
        <v>32</v>
      </c>
    </row>
    <row r="43" spans="1:56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36"/>
      <c r="BA43" s="8" t="s">
        <v>32</v>
      </c>
    </row>
    <row r="44" spans="1:56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36"/>
      <c r="BA44" s="8" t="s">
        <v>32</v>
      </c>
    </row>
    <row r="45" spans="1:56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36"/>
      <c r="BA45" s="8" t="s">
        <v>32</v>
      </c>
    </row>
    <row r="46" spans="1:56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36"/>
      <c r="BA46" s="8" t="s">
        <v>32</v>
      </c>
    </row>
    <row r="47" spans="1:56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36"/>
      <c r="BA47" s="8" t="s">
        <v>32</v>
      </c>
    </row>
    <row r="48" spans="1:56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36"/>
      <c r="BA48" s="8" t="s">
        <v>32</v>
      </c>
    </row>
    <row r="49" spans="1:60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36"/>
      <c r="BA49" s="8" t="s">
        <v>32</v>
      </c>
    </row>
    <row r="50" spans="1:60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36"/>
      <c r="BA50" s="8" t="s">
        <v>32</v>
      </c>
    </row>
    <row r="51" spans="1:60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36"/>
    </row>
    <row r="52" spans="1:60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</row>
    <row r="53" spans="1:60" ht="18">
      <c r="A53" s="33" t="s">
        <v>9</v>
      </c>
      <c r="B53" s="34"/>
      <c r="C53" s="33" t="s">
        <v>17</v>
      </c>
      <c r="D53" s="34"/>
      <c r="E53" s="33" t="s">
        <v>18</v>
      </c>
      <c r="F53" s="34"/>
      <c r="G53" s="33" t="s">
        <v>25</v>
      </c>
      <c r="H53" s="34"/>
      <c r="I53" s="33" t="s">
        <v>24</v>
      </c>
      <c r="J53" s="34"/>
      <c r="K53" s="33" t="s">
        <v>19</v>
      </c>
      <c r="L53" s="34"/>
      <c r="M53" s="33" t="s">
        <v>20</v>
      </c>
      <c r="N53" s="34"/>
      <c r="O53" s="33" t="s">
        <v>16</v>
      </c>
      <c r="P53" s="34"/>
      <c r="Q53" s="33" t="s">
        <v>12</v>
      </c>
      <c r="R53" s="34"/>
      <c r="S53" s="33" t="s">
        <v>10</v>
      </c>
      <c r="T53" s="34"/>
      <c r="U53" s="35" t="s">
        <v>36</v>
      </c>
      <c r="V53" s="35"/>
      <c r="W53" s="35" t="s">
        <v>37</v>
      </c>
      <c r="X53" s="35"/>
      <c r="Y53" s="35" t="s">
        <v>38</v>
      </c>
      <c r="Z53" s="35"/>
      <c r="AA53" s="35" t="s">
        <v>39</v>
      </c>
      <c r="AB53" s="35"/>
      <c r="AC53" s="27"/>
      <c r="AD53" s="27"/>
      <c r="AE53" s="28"/>
      <c r="AF53" s="28"/>
      <c r="AG53" s="35" t="s">
        <v>40</v>
      </c>
      <c r="AH53" s="35"/>
      <c r="AI53" s="35" t="s">
        <v>41</v>
      </c>
      <c r="AJ53" s="35"/>
      <c r="AK53" s="35" t="s">
        <v>42</v>
      </c>
      <c r="AL53" s="35"/>
      <c r="AM53" s="35" t="s">
        <v>43</v>
      </c>
      <c r="AN53" s="35"/>
      <c r="AO53" s="35" t="s">
        <v>35</v>
      </c>
      <c r="AP53" s="35"/>
      <c r="AQ53" s="33" t="s">
        <v>13</v>
      </c>
      <c r="AR53" s="34"/>
      <c r="AS53" s="33" t="s">
        <v>11</v>
      </c>
      <c r="AT53" s="34"/>
      <c r="AU53" s="33" t="s">
        <v>14</v>
      </c>
      <c r="AV53" s="34"/>
      <c r="AW53" s="33" t="s">
        <v>15</v>
      </c>
      <c r="AX53" s="34"/>
      <c r="AY53" s="19" t="s">
        <v>27</v>
      </c>
      <c r="AZ53" s="7"/>
      <c r="BA53" s="8" t="s">
        <v>32</v>
      </c>
      <c r="BF53">
        <v>1.0549999999999999</v>
      </c>
      <c r="BG53" t="s">
        <v>26</v>
      </c>
      <c r="BH53" t="s">
        <v>26</v>
      </c>
    </row>
    <row r="54" spans="1:60">
      <c r="O54" s="26">
        <v>18</v>
      </c>
      <c r="P54" s="26">
        <v>1.78E-2</v>
      </c>
      <c r="Q54" s="26"/>
      <c r="S54" s="26"/>
      <c r="U54" s="26"/>
      <c r="W54" s="26"/>
    </row>
    <row r="55" spans="1:60">
      <c r="O55" s="26">
        <v>17.5</v>
      </c>
      <c r="P55" s="26">
        <v>9.7999999999999997E-3</v>
      </c>
    </row>
    <row r="56" spans="1:60">
      <c r="O56" s="26">
        <v>17</v>
      </c>
      <c r="P56" s="26">
        <v>1.15E-2</v>
      </c>
    </row>
    <row r="57" spans="1:60">
      <c r="O57" s="26">
        <v>16.899999999999999</v>
      </c>
      <c r="P57" s="26">
        <v>1.77E-2</v>
      </c>
    </row>
    <row r="58" spans="1:60">
      <c r="O58" s="26">
        <v>16.8</v>
      </c>
      <c r="P58" s="26">
        <v>2.2499999999999999E-2</v>
      </c>
      <c r="R58">
        <f>101325+16550</f>
        <v>117875</v>
      </c>
    </row>
    <row r="59" spans="1:60">
      <c r="O59" s="26">
        <v>16.7</v>
      </c>
      <c r="P59" s="26">
        <v>2.0199999999999999E-2</v>
      </c>
    </row>
    <row r="60" spans="1:60">
      <c r="O60" s="26">
        <v>16.600000000000001</v>
      </c>
      <c r="P60" s="26">
        <v>9.5999999999999992E-3</v>
      </c>
    </row>
    <row r="61" spans="1:60">
      <c r="O61" s="26">
        <v>16.5</v>
      </c>
      <c r="P61" s="26">
        <v>-5.0000000000000001E-3</v>
      </c>
    </row>
    <row r="62" spans="1:60">
      <c r="O62" s="26">
        <v>16.399999999999999</v>
      </c>
      <c r="P62" s="26">
        <v>-1.9699999999999999E-2</v>
      </c>
    </row>
    <row r="63" spans="1:60">
      <c r="O63" s="26">
        <v>16.3</v>
      </c>
      <c r="P63" s="26">
        <v>-3.1E-2</v>
      </c>
    </row>
    <row r="64" spans="1:60">
      <c r="O64" s="26">
        <v>16.2</v>
      </c>
      <c r="P64" s="26">
        <v>-3.8899999999999997E-2</v>
      </c>
    </row>
    <row r="65" spans="15:35">
      <c r="O65" s="26">
        <v>16.100000000000001</v>
      </c>
      <c r="P65" s="26">
        <v>-4.2700000000000002E-2</v>
      </c>
      <c r="AI65">
        <f>16540+101325</f>
        <v>117865</v>
      </c>
    </row>
    <row r="66" spans="15:35">
      <c r="O66" s="26">
        <v>16</v>
      </c>
      <c r="P66" s="26">
        <v>-4.1300000000000003E-2</v>
      </c>
    </row>
    <row r="67" spans="15:35">
      <c r="O67" s="26">
        <v>15</v>
      </c>
      <c r="P67" s="26">
        <v>2.9999999999999997E-4</v>
      </c>
    </row>
    <row r="68" spans="15:35">
      <c r="O68" s="26">
        <v>12.5</v>
      </c>
      <c r="P68" s="26">
        <v>1.0500000000000001E-2</v>
      </c>
    </row>
    <row r="69" spans="15:35">
      <c r="O69" s="26">
        <v>10</v>
      </c>
      <c r="P69" s="26">
        <v>4.2299999999999997E-2</v>
      </c>
    </row>
  </sheetData>
  <mergeCells count="53">
    <mergeCell ref="AY2:AY11"/>
    <mergeCell ref="AY12:AY21"/>
    <mergeCell ref="AY22:AY31"/>
    <mergeCell ref="AY32:AY41"/>
    <mergeCell ref="AY42:AY5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G53:AH53"/>
    <mergeCell ref="AS53:AT53"/>
    <mergeCell ref="AU53:AV53"/>
    <mergeCell ref="AW53:AX53"/>
    <mergeCell ref="AI53:AJ53"/>
    <mergeCell ref="AK53:AL53"/>
    <mergeCell ref="AM53:AN53"/>
    <mergeCell ref="AO53:AP53"/>
    <mergeCell ref="AQ53:AR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workbookViewId="0">
      <selection activeCell="B1" sqref="B1"/>
    </sheetView>
  </sheetViews>
  <sheetFormatPr baseColWidth="10" defaultRowHeight="16"/>
  <cols>
    <col min="2" max="2" width="11.1640625" bestFit="1" customWidth="1"/>
  </cols>
  <sheetData>
    <row r="1" spans="1:4">
      <c r="A1">
        <f>27658-22156</f>
        <v>5502</v>
      </c>
      <c r="B1">
        <v>1.2</v>
      </c>
      <c r="C1">
        <f>LN(B1)/(A1*0.00002)</f>
        <v>1.6568662013263775</v>
      </c>
      <c r="D1">
        <f>C1/1680</f>
        <v>9.8622988174189145E-4</v>
      </c>
    </row>
    <row r="2" spans="1:4">
      <c r="A2">
        <f>16834-3425</f>
        <v>13409</v>
      </c>
      <c r="B2">
        <f>25.57/0.000000006</f>
        <v>4261666666.6666665</v>
      </c>
      <c r="C2">
        <f>LN(B2)/(A2*0.00002)</f>
        <v>82.679268241559583</v>
      </c>
      <c r="D2">
        <f>C2/1680</f>
        <v>4.9213850143785466E-2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</vt:lpstr>
      <vt:lpstr>eigenvalues-drdv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2019-09-14T15:00:12Z</dcterms:modified>
</cp:coreProperties>
</file>