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nren\Desktop\"/>
    </mc:Choice>
  </mc:AlternateContent>
  <xr:revisionPtr revIDLastSave="0" documentId="13_ncr:1_{7BEDE2DF-4E35-4D28-8177-2915D0230C0A}" xr6:coauthVersionLast="45" xr6:coauthVersionMax="45" xr10:uidLastSave="{00000000-0000-0000-0000-000000000000}"/>
  <bookViews>
    <workbookView xWindow="-98" yWindow="-98" windowWidth="22695" windowHeight="14595" firstSheet="3" activeTab="3" xr2:uid="{6C45CA7B-0F64-4C9E-92D3-1D692DB66BA3}"/>
  </bookViews>
  <sheets>
    <sheet name="100%转速 定常计算" sheetId="1" r:id="rId1"/>
    <sheet name="100%转速 特征值" sheetId="2" r:id="rId2"/>
    <sheet name="50%转速 定常计算" sheetId="3" r:id="rId3"/>
    <sheet name="50%转速 特征值" sheetId="4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53" i="4" l="1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52" i="4"/>
  <c r="Z2" i="4"/>
  <c r="AC50" i="4" s="1"/>
  <c r="M37" i="4"/>
  <c r="Y50" i="4"/>
  <c r="Y51" i="4"/>
  <c r="AB50" i="4"/>
  <c r="AB3" i="4"/>
  <c r="AB5" i="4"/>
  <c r="AB7" i="4"/>
  <c r="AB9" i="4"/>
  <c r="AB11" i="4"/>
  <c r="AB13" i="4"/>
  <c r="AB15" i="4"/>
  <c r="AB17" i="4"/>
  <c r="AB19" i="4"/>
  <c r="AB21" i="4"/>
  <c r="AB23" i="4"/>
  <c r="AB25" i="4"/>
  <c r="AB27" i="4"/>
  <c r="AB29" i="4"/>
  <c r="AB31" i="4"/>
  <c r="AB33" i="4"/>
  <c r="AB35" i="4"/>
  <c r="AB37" i="4"/>
  <c r="AB39" i="4"/>
  <c r="AB41" i="4"/>
  <c r="AB43" i="4"/>
  <c r="AB45" i="4"/>
  <c r="AC46" i="4"/>
  <c r="AB47" i="4"/>
  <c r="AC47" i="4"/>
  <c r="AC48" i="4"/>
  <c r="AB49" i="4"/>
  <c r="AC49" i="4"/>
  <c r="AC2" i="4"/>
  <c r="AB2" i="4"/>
  <c r="Y49" i="4"/>
  <c r="Y48" i="4"/>
  <c r="Y47" i="4"/>
  <c r="Y46" i="4"/>
  <c r="Y45" i="4"/>
  <c r="Y44" i="4"/>
  <c r="Y43" i="4"/>
  <c r="Y42" i="4"/>
  <c r="Y41" i="4"/>
  <c r="Y40" i="4"/>
  <c r="Y39" i="4"/>
  <c r="Y38" i="4"/>
  <c r="Y37" i="4"/>
  <c r="Y36" i="4"/>
  <c r="Y35" i="4"/>
  <c r="Y34" i="4"/>
  <c r="Y33" i="4"/>
  <c r="Y32" i="4"/>
  <c r="Y31" i="4"/>
  <c r="Y30" i="4"/>
  <c r="Y29" i="4"/>
  <c r="Y28" i="4"/>
  <c r="Y27" i="4"/>
  <c r="Y26" i="4"/>
  <c r="Y25" i="4"/>
  <c r="Y24" i="4"/>
  <c r="Y23" i="4"/>
  <c r="Y22" i="4"/>
  <c r="Y21" i="4"/>
  <c r="Y20" i="4"/>
  <c r="Y19" i="4"/>
  <c r="Y18" i="4"/>
  <c r="Y17" i="4"/>
  <c r="Y16" i="4"/>
  <c r="Y15" i="4"/>
  <c r="Y14" i="4"/>
  <c r="Y13" i="4"/>
  <c r="Y12" i="4"/>
  <c r="Y11" i="4"/>
  <c r="Y10" i="4"/>
  <c r="Y9" i="4"/>
  <c r="Y8" i="4"/>
  <c r="Y7" i="4"/>
  <c r="Y6" i="4"/>
  <c r="Y5" i="4"/>
  <c r="Y4" i="4"/>
  <c r="Y3" i="4"/>
  <c r="Y2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3" i="4"/>
  <c r="AG4" i="4"/>
  <c r="AG5" i="4"/>
  <c r="AG6" i="4"/>
  <c r="AG7" i="4"/>
  <c r="AG8" i="4"/>
  <c r="AG9" i="4"/>
  <c r="AG10" i="4"/>
  <c r="AG11" i="4"/>
  <c r="AG12" i="4"/>
  <c r="AG13" i="4"/>
  <c r="AG14" i="4"/>
  <c r="AG2" i="4"/>
  <c r="AH2" i="4" s="1"/>
  <c r="Z52" i="4" l="1"/>
  <c r="AC44" i="4"/>
  <c r="AC42" i="4"/>
  <c r="AC40" i="4"/>
  <c r="AC38" i="4"/>
  <c r="AC36" i="4"/>
  <c r="AC34" i="4"/>
  <c r="AC32" i="4"/>
  <c r="AC30" i="4"/>
  <c r="AC28" i="4"/>
  <c r="AC26" i="4"/>
  <c r="AC24" i="4"/>
  <c r="AC22" i="4"/>
  <c r="AC20" i="4"/>
  <c r="AC18" i="4"/>
  <c r="AC16" i="4"/>
  <c r="AC14" i="4"/>
  <c r="AC12" i="4"/>
  <c r="AC10" i="4"/>
  <c r="AC8" i="4"/>
  <c r="AC6" i="4"/>
  <c r="AC4" i="4"/>
  <c r="AC51" i="4"/>
  <c r="AB48" i="4"/>
  <c r="AB46" i="4"/>
  <c r="AB44" i="4"/>
  <c r="AB42" i="4"/>
  <c r="AB40" i="4"/>
  <c r="AB38" i="4"/>
  <c r="AB36" i="4"/>
  <c r="AB34" i="4"/>
  <c r="AB32" i="4"/>
  <c r="AB30" i="4"/>
  <c r="AB28" i="4"/>
  <c r="AB26" i="4"/>
  <c r="AB24" i="4"/>
  <c r="AB22" i="4"/>
  <c r="AB20" i="4"/>
  <c r="AB18" i="4"/>
  <c r="AB16" i="4"/>
  <c r="AB14" i="4"/>
  <c r="AB12" i="4"/>
  <c r="AB10" i="4"/>
  <c r="AB8" i="4"/>
  <c r="AB6" i="4"/>
  <c r="AB4" i="4"/>
  <c r="AB51" i="4"/>
  <c r="AC45" i="4"/>
  <c r="AC43" i="4"/>
  <c r="AC41" i="4"/>
  <c r="AC39" i="4"/>
  <c r="AC37" i="4"/>
  <c r="AC35" i="4"/>
  <c r="AC33" i="4"/>
  <c r="AC31" i="4"/>
  <c r="AC29" i="4"/>
  <c r="AC27" i="4"/>
  <c r="AC25" i="4"/>
  <c r="AC23" i="4"/>
  <c r="AC21" i="4"/>
  <c r="AC19" i="4"/>
  <c r="AC17" i="4"/>
  <c r="AC15" i="4"/>
  <c r="AC13" i="4"/>
  <c r="AC11" i="4"/>
  <c r="AC9" i="4"/>
  <c r="AC7" i="4"/>
  <c r="AC5" i="4"/>
  <c r="AC3" i="4"/>
  <c r="AK3" i="4"/>
  <c r="AK7" i="4"/>
  <c r="AK11" i="4"/>
  <c r="AK15" i="4"/>
  <c r="AK19" i="4"/>
  <c r="AK23" i="4"/>
  <c r="AK27" i="4"/>
  <c r="AK31" i="4"/>
  <c r="AK35" i="4"/>
  <c r="AK39" i="4"/>
  <c r="AK43" i="4"/>
  <c r="AK47" i="4"/>
  <c r="AJ3" i="4"/>
  <c r="AJ7" i="4"/>
  <c r="AJ11" i="4"/>
  <c r="AJ15" i="4"/>
  <c r="AJ19" i="4"/>
  <c r="AJ23" i="4"/>
  <c r="AJ27" i="4"/>
  <c r="AJ31" i="4"/>
  <c r="AJ35" i="4"/>
  <c r="AJ39" i="4"/>
  <c r="AJ43" i="4"/>
  <c r="AJ47" i="4"/>
  <c r="AK9" i="4"/>
  <c r="AK17" i="4"/>
  <c r="AK25" i="4"/>
  <c r="AK33" i="4"/>
  <c r="AK41" i="4"/>
  <c r="AK49" i="4"/>
  <c r="AJ9" i="4"/>
  <c r="AJ17" i="4"/>
  <c r="AJ25" i="4"/>
  <c r="AJ37" i="4"/>
  <c r="AJ45" i="4"/>
  <c r="AK4" i="4"/>
  <c r="AK8" i="4"/>
  <c r="AK12" i="4"/>
  <c r="AK16" i="4"/>
  <c r="AK20" i="4"/>
  <c r="AK24" i="4"/>
  <c r="AK28" i="4"/>
  <c r="AK32" i="4"/>
  <c r="AK36" i="4"/>
  <c r="AK40" i="4"/>
  <c r="AK44" i="4"/>
  <c r="AK48" i="4"/>
  <c r="AJ4" i="4"/>
  <c r="AJ8" i="4"/>
  <c r="AJ12" i="4"/>
  <c r="AJ16" i="4"/>
  <c r="AJ20" i="4"/>
  <c r="AJ24" i="4"/>
  <c r="AJ28" i="4"/>
  <c r="AJ32" i="4"/>
  <c r="AJ36" i="4"/>
  <c r="AJ40" i="4"/>
  <c r="AJ44" i="4"/>
  <c r="AJ48" i="4"/>
  <c r="AK5" i="4"/>
  <c r="AK21" i="4"/>
  <c r="AK29" i="4"/>
  <c r="AK37" i="4"/>
  <c r="AK45" i="4"/>
  <c r="AJ5" i="4"/>
  <c r="AJ13" i="4"/>
  <c r="AJ21" i="4"/>
  <c r="AJ29" i="4"/>
  <c r="AJ41" i="4"/>
  <c r="AJ49" i="4"/>
  <c r="AK6" i="4"/>
  <c r="AK10" i="4"/>
  <c r="AK14" i="4"/>
  <c r="AK18" i="4"/>
  <c r="AK22" i="4"/>
  <c r="AK26" i="4"/>
  <c r="AK30" i="4"/>
  <c r="AK34" i="4"/>
  <c r="AK38" i="4"/>
  <c r="AK42" i="4"/>
  <c r="AK46" i="4"/>
  <c r="AK2" i="4"/>
  <c r="AJ6" i="4"/>
  <c r="AJ10" i="4"/>
  <c r="AJ14" i="4"/>
  <c r="AJ18" i="4"/>
  <c r="AJ22" i="4"/>
  <c r="AJ26" i="4"/>
  <c r="AJ30" i="4"/>
  <c r="AJ34" i="4"/>
  <c r="AJ38" i="4"/>
  <c r="AJ42" i="4"/>
  <c r="AJ46" i="4"/>
  <c r="AJ2" i="4"/>
  <c r="AK13" i="4"/>
  <c r="AJ33" i="4"/>
  <c r="B10" i="3"/>
  <c r="B11" i="3"/>
  <c r="B12" i="3"/>
  <c r="AC54" i="4" l="1"/>
  <c r="AC56" i="4"/>
  <c r="AC58" i="4"/>
  <c r="AC60" i="4"/>
  <c r="AC62" i="4"/>
  <c r="AC64" i="4"/>
  <c r="AC66" i="4"/>
  <c r="AC68" i="4"/>
  <c r="AC70" i="4"/>
  <c r="AC72" i="4"/>
  <c r="AC74" i="4"/>
  <c r="AC76" i="4"/>
  <c r="AC78" i="4"/>
  <c r="AC80" i="4"/>
  <c r="AC82" i="4"/>
  <c r="AC84" i="4"/>
  <c r="AC86" i="4"/>
  <c r="AC88" i="4"/>
  <c r="AC90" i="4"/>
  <c r="AC92" i="4"/>
  <c r="AC94" i="4"/>
  <c r="AC96" i="4"/>
  <c r="AC98" i="4"/>
  <c r="AC100" i="4"/>
  <c r="AB52" i="4"/>
  <c r="AB54" i="4"/>
  <c r="AB58" i="4"/>
  <c r="AB64" i="4"/>
  <c r="AB70" i="4"/>
  <c r="AB76" i="4"/>
  <c r="AB80" i="4"/>
  <c r="AB86" i="4"/>
  <c r="AB92" i="4"/>
  <c r="AB96" i="4"/>
  <c r="AC52" i="4"/>
  <c r="AB53" i="4"/>
  <c r="AB55" i="4"/>
  <c r="AB57" i="4"/>
  <c r="AB59" i="4"/>
  <c r="AB61" i="4"/>
  <c r="AB63" i="4"/>
  <c r="AB65" i="4"/>
  <c r="AB67" i="4"/>
  <c r="AB69" i="4"/>
  <c r="AB71" i="4"/>
  <c r="AB73" i="4"/>
  <c r="AB75" i="4"/>
  <c r="AB77" i="4"/>
  <c r="AB79" i="4"/>
  <c r="AB81" i="4"/>
  <c r="AB83" i="4"/>
  <c r="AB85" i="4"/>
  <c r="AB87" i="4"/>
  <c r="AB89" i="4"/>
  <c r="AB91" i="4"/>
  <c r="AB93" i="4"/>
  <c r="AB95" i="4"/>
  <c r="AB97" i="4"/>
  <c r="AB99" i="4"/>
  <c r="AB101" i="4"/>
  <c r="AB60" i="4"/>
  <c r="AB66" i="4"/>
  <c r="AB74" i="4"/>
  <c r="AB82" i="4"/>
  <c r="AB88" i="4"/>
  <c r="AB94" i="4"/>
  <c r="AB100" i="4"/>
  <c r="AC53" i="4"/>
  <c r="AC55" i="4"/>
  <c r="AC57" i="4"/>
  <c r="AC59" i="4"/>
  <c r="AC61" i="4"/>
  <c r="AC63" i="4"/>
  <c r="AC65" i="4"/>
  <c r="AC67" i="4"/>
  <c r="AC69" i="4"/>
  <c r="AC71" i="4"/>
  <c r="AC73" i="4"/>
  <c r="AC75" i="4"/>
  <c r="AC77" i="4"/>
  <c r="AC79" i="4"/>
  <c r="AC81" i="4"/>
  <c r="AC83" i="4"/>
  <c r="AC85" i="4"/>
  <c r="AC87" i="4"/>
  <c r="AC89" i="4"/>
  <c r="AC91" i="4"/>
  <c r="AC93" i="4"/>
  <c r="AC95" i="4"/>
  <c r="AC97" i="4"/>
  <c r="AC99" i="4"/>
  <c r="AC101" i="4"/>
  <c r="AB56" i="4"/>
  <c r="AB62" i="4"/>
  <c r="AB68" i="4"/>
  <c r="AB72" i="4"/>
  <c r="AB78" i="4"/>
  <c r="AB84" i="4"/>
  <c r="AB90" i="4"/>
  <c r="AB98" i="4"/>
  <c r="M23" i="4"/>
  <c r="M24" i="4"/>
  <c r="M25" i="4"/>
  <c r="M26" i="4"/>
  <c r="M27" i="4"/>
  <c r="M28" i="4"/>
  <c r="M29" i="4"/>
  <c r="M30" i="4"/>
  <c r="M31" i="4"/>
  <c r="M22" i="4"/>
  <c r="M13" i="4"/>
  <c r="M14" i="4"/>
  <c r="M15" i="4"/>
  <c r="M16" i="4"/>
  <c r="M17" i="4"/>
  <c r="M18" i="4"/>
  <c r="M19" i="4"/>
  <c r="M20" i="4"/>
  <c r="M21" i="4"/>
  <c r="M12" i="4"/>
  <c r="M3" i="4"/>
  <c r="M4" i="4"/>
  <c r="M5" i="4"/>
  <c r="M6" i="4"/>
  <c r="M7" i="4"/>
  <c r="M8" i="4"/>
  <c r="M9" i="4"/>
  <c r="M10" i="4"/>
  <c r="M11" i="4"/>
  <c r="M2" i="4"/>
  <c r="J23" i="4"/>
  <c r="J24" i="4"/>
  <c r="J25" i="4"/>
  <c r="J26" i="4"/>
  <c r="J27" i="4"/>
  <c r="J28" i="4"/>
  <c r="J29" i="4"/>
  <c r="J30" i="4"/>
  <c r="J31" i="4"/>
  <c r="J22" i="4"/>
  <c r="J13" i="4"/>
  <c r="J14" i="4"/>
  <c r="J15" i="4"/>
  <c r="J16" i="4"/>
  <c r="J17" i="4"/>
  <c r="J18" i="4"/>
  <c r="J19" i="4"/>
  <c r="J20" i="4"/>
  <c r="J21" i="4"/>
  <c r="J12" i="4"/>
  <c r="J3" i="4"/>
  <c r="J4" i="4"/>
  <c r="J5" i="4"/>
  <c r="J6" i="4"/>
  <c r="J7" i="4"/>
  <c r="J8" i="4"/>
  <c r="J9" i="4"/>
  <c r="J10" i="4"/>
  <c r="J11" i="4"/>
  <c r="J2" i="4"/>
  <c r="B5" i="3"/>
  <c r="B6" i="3"/>
  <c r="B7" i="3"/>
  <c r="B8" i="3"/>
  <c r="B9" i="3"/>
  <c r="B14" i="3"/>
  <c r="B15" i="3"/>
  <c r="B16" i="3"/>
  <c r="B17" i="3"/>
  <c r="B18" i="3"/>
  <c r="B19" i="3"/>
  <c r="B4" i="3"/>
  <c r="K12" i="4" l="1"/>
  <c r="N15" i="4" s="1"/>
  <c r="K22" i="4"/>
  <c r="K2" i="4"/>
  <c r="N4" i="4" s="1"/>
  <c r="O27" i="4"/>
  <c r="N27" i="4"/>
  <c r="O24" i="4"/>
  <c r="N25" i="4"/>
  <c r="N31" i="4"/>
  <c r="O28" i="4"/>
  <c r="N23" i="4"/>
  <c r="N28" i="4"/>
  <c r="O23" i="4"/>
  <c r="O31" i="4"/>
  <c r="N24" i="4"/>
  <c r="N29" i="4"/>
  <c r="O9" i="4"/>
  <c r="N9" i="4"/>
  <c r="O8" i="4"/>
  <c r="N8" i="4"/>
  <c r="O10" i="4"/>
  <c r="N11" i="4"/>
  <c r="O7" i="4"/>
  <c r="N7" i="4"/>
  <c r="O19" i="4"/>
  <c r="N21" i="4"/>
  <c r="O18" i="4"/>
  <c r="N19" i="4"/>
  <c r="O21" i="4"/>
  <c r="O17" i="4"/>
  <c r="N18" i="4"/>
  <c r="O29" i="4"/>
  <c r="N2" i="4"/>
  <c r="O16" i="4"/>
  <c r="O22" i="4"/>
  <c r="N10" i="4"/>
  <c r="O12" i="4"/>
  <c r="N30" i="4"/>
  <c r="N26" i="4"/>
  <c r="O25" i="4"/>
  <c r="O30" i="4"/>
  <c r="O26" i="4"/>
  <c r="N22" i="4"/>
  <c r="N16" i="4"/>
  <c r="O2" i="4"/>
  <c r="B40" i="1"/>
  <c r="B39" i="1"/>
  <c r="B38" i="1"/>
  <c r="B37" i="1"/>
  <c r="B36" i="1"/>
  <c r="B35" i="1"/>
  <c r="N20" i="4" l="1"/>
  <c r="N6" i="4"/>
  <c r="O20" i="4"/>
  <c r="N13" i="4"/>
  <c r="O15" i="4"/>
  <c r="O13" i="4"/>
  <c r="O14" i="4"/>
  <c r="O3" i="4"/>
  <c r="O6" i="4"/>
  <c r="O4" i="4"/>
  <c r="O5" i="4"/>
  <c r="N12" i="4"/>
  <c r="N17" i="4"/>
  <c r="N14" i="4"/>
  <c r="O11" i="4"/>
  <c r="N5" i="4"/>
  <c r="N3" i="4"/>
  <c r="B34" i="1"/>
  <c r="B33" i="1"/>
  <c r="B32" i="1"/>
  <c r="B31" i="1"/>
  <c r="B30" i="1"/>
  <c r="B29" i="1"/>
  <c r="B28" i="1" l="1"/>
  <c r="B27" i="1"/>
  <c r="B26" i="1"/>
  <c r="I18" i="1" l="1"/>
  <c r="P17" i="1" l="1"/>
  <c r="P16" i="1"/>
  <c r="I17" i="1"/>
  <c r="I16" i="1" l="1"/>
  <c r="W3" i="1"/>
  <c r="W4" i="1" s="1"/>
  <c r="W5" i="1" s="1"/>
  <c r="W6" i="1" s="1"/>
  <c r="I15" i="1"/>
  <c r="I14" i="1"/>
  <c r="I13" i="1"/>
  <c r="I12" i="1"/>
  <c r="B6" i="1"/>
  <c r="W8" i="1" l="1"/>
  <c r="W10" i="1" s="1"/>
  <c r="B19" i="1"/>
  <c r="B18" i="1"/>
  <c r="B17" i="1"/>
  <c r="B16" i="1"/>
  <c r="I11" i="1"/>
  <c r="I10" i="1"/>
  <c r="P8" i="1" l="1"/>
  <c r="P9" i="1"/>
  <c r="P10" i="1"/>
  <c r="P11" i="1"/>
  <c r="P12" i="1"/>
  <c r="P13" i="1"/>
  <c r="P14" i="1"/>
  <c r="P15" i="1"/>
  <c r="P7" i="1"/>
  <c r="I9" i="1"/>
  <c r="I8" i="1"/>
  <c r="I7" i="1"/>
  <c r="B7" i="1"/>
  <c r="B8" i="1"/>
  <c r="B9" i="1"/>
  <c r="B10" i="1"/>
  <c r="B11" i="1"/>
  <c r="B12" i="1"/>
  <c r="B13" i="1"/>
  <c r="B14" i="1"/>
  <c r="B15" i="1"/>
</calcChain>
</file>

<file path=xl/sharedStrings.xml><?xml version="1.0" encoding="utf-8"?>
<sst xmlns="http://schemas.openxmlformats.org/spreadsheetml/2006/main" count="153" uniqueCount="89">
  <si>
    <t>bp(kpa)</t>
    <phoneticPr fontId="1" type="noConversion"/>
  </si>
  <si>
    <t>mdot</t>
    <phoneticPr fontId="1" type="noConversion"/>
  </si>
  <si>
    <t>pr</t>
    <phoneticPr fontId="1" type="noConversion"/>
  </si>
  <si>
    <t>eff</t>
    <phoneticPr fontId="1" type="noConversion"/>
  </si>
  <si>
    <t>tol</t>
    <phoneticPr fontId="1" type="noConversion"/>
  </si>
  <si>
    <t>modt_norm</t>
    <phoneticPr fontId="1" type="noConversion"/>
  </si>
  <si>
    <t>.</t>
    <phoneticPr fontId="1" type="noConversion"/>
  </si>
  <si>
    <t>LCO</t>
    <phoneticPr fontId="1" type="noConversion"/>
  </si>
  <si>
    <t>T</t>
    <phoneticPr fontId="1" type="noConversion"/>
  </si>
  <si>
    <t>r per sec</t>
    <phoneticPr fontId="1" type="noConversion"/>
  </si>
  <si>
    <t>T/22</t>
    <phoneticPr fontId="1" type="noConversion"/>
  </si>
  <si>
    <t>dt</t>
    <phoneticPr fontId="1" type="noConversion"/>
  </si>
  <si>
    <t>timestep/rev</t>
    <phoneticPr fontId="1" type="noConversion"/>
  </si>
  <si>
    <t>rev simulated</t>
    <phoneticPr fontId="1" type="noConversion"/>
  </si>
  <si>
    <t>total phy time step</t>
    <phoneticPr fontId="1" type="noConversion"/>
  </si>
  <si>
    <t>dnc</t>
    <phoneticPr fontId="1" type="noConversion"/>
  </si>
  <si>
    <t>dnc</t>
    <phoneticPr fontId="1" type="noConversion"/>
  </si>
  <si>
    <t>dnc</t>
    <phoneticPr fontId="1" type="noConversion"/>
  </si>
  <si>
    <t>uns</t>
    <phoneticPr fontId="1" type="noConversion"/>
  </si>
  <si>
    <t>numeca 计算结果</t>
    <phoneticPr fontId="1" type="noConversion"/>
  </si>
  <si>
    <t>非定常计算参数</t>
    <phoneticPr fontId="1" type="noConversion"/>
  </si>
  <si>
    <t>NutsCFD 计算结果</t>
    <phoneticPr fontId="1" type="noConversion"/>
  </si>
  <si>
    <t>mdot_in</t>
    <phoneticPr fontId="1" type="noConversion"/>
  </si>
  <si>
    <t>NutsCFD-coarse</t>
    <phoneticPr fontId="1" type="noConversion"/>
  </si>
  <si>
    <t>NutsCFD-medium</t>
    <phoneticPr fontId="1" type="noConversion"/>
  </si>
  <si>
    <t>NutsCFD-fine</t>
    <phoneticPr fontId="1" type="noConversion"/>
  </si>
  <si>
    <t>Numeca-fine</t>
    <phoneticPr fontId="1" type="noConversion"/>
  </si>
  <si>
    <t>Numeca-medium</t>
    <phoneticPr fontId="1" type="noConversion"/>
  </si>
  <si>
    <t>Numeca-coarse</t>
    <phoneticPr fontId="1" type="noConversion"/>
  </si>
  <si>
    <t>20kpa</t>
    <phoneticPr fontId="1" type="noConversion"/>
  </si>
  <si>
    <t>31kpa</t>
    <phoneticPr fontId="1" type="noConversion"/>
  </si>
  <si>
    <t>30kpa</t>
    <phoneticPr fontId="1" type="noConversion"/>
  </si>
  <si>
    <t>1i</t>
    <phoneticPr fontId="1" type="noConversion"/>
  </si>
  <si>
    <t>2i</t>
    <phoneticPr fontId="1" type="noConversion"/>
  </si>
  <si>
    <t>3i</t>
    <phoneticPr fontId="1" type="noConversion"/>
  </si>
  <si>
    <t>4i</t>
    <phoneticPr fontId="1" type="noConversion"/>
  </si>
  <si>
    <t>0.5i</t>
    <phoneticPr fontId="1" type="noConversion"/>
  </si>
  <si>
    <t>29kpa</t>
    <phoneticPr fontId="1" type="noConversion"/>
  </si>
  <si>
    <t>1+i</t>
    <phoneticPr fontId="1" type="noConversion"/>
  </si>
  <si>
    <t>28kpa</t>
    <phoneticPr fontId="1" type="noConversion"/>
  </si>
  <si>
    <t>31.2kpa</t>
    <phoneticPr fontId="1" type="noConversion"/>
  </si>
  <si>
    <t>31.4kpa</t>
    <phoneticPr fontId="1" type="noConversion"/>
  </si>
  <si>
    <t>31.1kpa</t>
    <phoneticPr fontId="1" type="noConversion"/>
  </si>
  <si>
    <t>31.3kpa</t>
    <phoneticPr fontId="1" type="noConversion"/>
  </si>
  <si>
    <t>i</t>
    <phoneticPr fontId="1" type="noConversion"/>
  </si>
  <si>
    <t>x</t>
    <phoneticPr fontId="1" type="noConversion"/>
  </si>
  <si>
    <t>y</t>
    <phoneticPr fontId="1" type="noConversion"/>
  </si>
  <si>
    <t>4kpa</t>
    <phoneticPr fontId="1" type="noConversion"/>
  </si>
  <si>
    <t>5kpa</t>
    <phoneticPr fontId="1" type="noConversion"/>
  </si>
  <si>
    <t>3kpa</t>
    <phoneticPr fontId="1" type="noConversion"/>
  </si>
  <si>
    <t>rad</t>
    <phoneticPr fontId="1" type="noConversion"/>
  </si>
  <si>
    <t>angle</t>
    <phoneticPr fontId="1" type="noConversion"/>
  </si>
  <si>
    <t>max rad</t>
    <phoneticPr fontId="1" type="noConversion"/>
  </si>
  <si>
    <t>DNC</t>
    <phoneticPr fontId="1" type="noConversion"/>
  </si>
  <si>
    <t>5.3kpa</t>
    <phoneticPr fontId="1" type="noConversion"/>
  </si>
  <si>
    <t>3i</t>
    <phoneticPr fontId="1" type="noConversion"/>
  </si>
  <si>
    <t>4i</t>
    <phoneticPr fontId="1" type="noConversion"/>
  </si>
  <si>
    <t>5i</t>
    <phoneticPr fontId="1" type="noConversion"/>
  </si>
  <si>
    <t>6i</t>
    <phoneticPr fontId="1" type="noConversion"/>
  </si>
  <si>
    <t>10i</t>
    <phoneticPr fontId="1" type="noConversion"/>
  </si>
  <si>
    <t>6i</t>
    <phoneticPr fontId="1" type="noConversion"/>
  </si>
  <si>
    <t>7i</t>
    <phoneticPr fontId="1" type="noConversion"/>
  </si>
  <si>
    <t>8i</t>
    <phoneticPr fontId="1" type="noConversion"/>
  </si>
  <si>
    <t>10i</t>
    <phoneticPr fontId="1" type="noConversion"/>
  </si>
  <si>
    <t>9i</t>
    <phoneticPr fontId="1" type="noConversion"/>
  </si>
  <si>
    <t>20i</t>
    <phoneticPr fontId="1" type="noConversion"/>
  </si>
  <si>
    <t>15i</t>
    <phoneticPr fontId="1" type="noConversion"/>
  </si>
  <si>
    <t>11i</t>
    <phoneticPr fontId="1" type="noConversion"/>
  </si>
  <si>
    <t>1+4i</t>
    <phoneticPr fontId="1" type="noConversion"/>
  </si>
  <si>
    <t>1+8i</t>
    <phoneticPr fontId="1" type="noConversion"/>
  </si>
  <si>
    <t>1+12i</t>
    <phoneticPr fontId="1" type="noConversion"/>
  </si>
  <si>
    <t>30i</t>
    <phoneticPr fontId="1" type="noConversion"/>
  </si>
  <si>
    <t>100i</t>
    <phoneticPr fontId="1" type="noConversion"/>
  </si>
  <si>
    <t>50i</t>
    <phoneticPr fontId="1" type="noConversion"/>
  </si>
  <si>
    <t>5.2kpa</t>
    <phoneticPr fontId="1" type="noConversion"/>
  </si>
  <si>
    <t>0i</t>
    <phoneticPr fontId="1" type="noConversion"/>
  </si>
  <si>
    <t>5.2kpa-long</t>
    <phoneticPr fontId="1" type="noConversion"/>
  </si>
  <si>
    <t>5i</t>
    <phoneticPr fontId="1" type="noConversion"/>
  </si>
  <si>
    <t>5.3kpa-long</t>
    <phoneticPr fontId="1" type="noConversion"/>
  </si>
  <si>
    <t>rad</t>
    <phoneticPr fontId="1" type="noConversion"/>
  </si>
  <si>
    <t>x</t>
    <phoneticPr fontId="1" type="noConversion"/>
  </si>
  <si>
    <t>y</t>
    <phoneticPr fontId="1" type="noConversion"/>
  </si>
  <si>
    <t>theta</t>
    <phoneticPr fontId="1" type="noConversion"/>
  </si>
  <si>
    <t>long-5d3-5i</t>
    <phoneticPr fontId="1" type="noConversion"/>
  </si>
  <si>
    <t>long-5d3-0i</t>
    <phoneticPr fontId="1" type="noConversion"/>
  </si>
  <si>
    <t>long-5d2-0i</t>
    <phoneticPr fontId="1" type="noConversion"/>
  </si>
  <si>
    <t>long-5d2-5i</t>
    <phoneticPr fontId="1" type="noConversion"/>
  </si>
  <si>
    <t>long-5d3-2i</t>
    <phoneticPr fontId="1" type="noConversion"/>
  </si>
  <si>
    <t>long-5d2-2i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</si>
</sst>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 "/>
    <numFmt numFmtId="177" formatCode="0.00000_ "/>
  </numFmts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8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0" tint="-0.34998626667073579"/>
      <name val="等线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3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176" fontId="0" fillId="4" borderId="1" xfId="0" applyNumberFormat="1" applyFill="1" applyBorder="1">
      <alignment vertical="center"/>
    </xf>
    <xf numFmtId="177" fontId="0" fillId="4" borderId="1" xfId="0" applyNumberFormat="1" applyFill="1" applyBorder="1">
      <alignment vertical="center"/>
    </xf>
    <xf numFmtId="11" fontId="0" fillId="0" borderId="0" xfId="0" applyNumberFormat="1">
      <alignment vertical="center"/>
    </xf>
    <xf numFmtId="11" fontId="0" fillId="7" borderId="1" xfId="0" applyNumberFormat="1" applyFill="1" applyBorder="1">
      <alignment vertical="center"/>
    </xf>
    <xf numFmtId="0" fontId="0" fillId="7" borderId="1" xfId="0" applyFill="1" applyBorder="1">
      <alignment vertical="center"/>
    </xf>
    <xf numFmtId="11" fontId="4" fillId="7" borderId="1" xfId="0" applyNumberFormat="1" applyFont="1" applyFill="1" applyBorder="1">
      <alignment vertical="center"/>
    </xf>
    <xf numFmtId="0" fontId="4" fillId="0" borderId="0" xfId="0" applyFont="1" applyFill="1" applyBorder="1" applyAlignment="1">
      <alignment vertical="center"/>
    </xf>
    <xf numFmtId="11" fontId="4" fillId="0" borderId="0" xfId="0" applyNumberFormat="1" applyFont="1" applyFill="1" applyBorder="1">
      <alignment vertical="center"/>
    </xf>
    <xf numFmtId="0" fontId="4" fillId="0" borderId="0" xfId="0" applyFont="1" applyFill="1" applyBorder="1">
      <alignment vertical="center"/>
    </xf>
    <xf numFmtId="11" fontId="4" fillId="4" borderId="1" xfId="0" applyNumberFormat="1" applyFont="1" applyFill="1" applyBorder="1">
      <alignment vertical="center"/>
    </xf>
    <xf numFmtId="11" fontId="0" fillId="4" borderId="1" xfId="0" applyNumberFormat="1" applyFill="1" applyBorder="1">
      <alignment vertical="center"/>
    </xf>
    <xf numFmtId="11" fontId="4" fillId="9" borderId="1" xfId="0" applyNumberFormat="1" applyFont="1" applyFill="1" applyBorder="1">
      <alignment vertical="center"/>
    </xf>
    <xf numFmtId="11" fontId="0" fillId="9" borderId="1" xfId="0" applyNumberFormat="1" applyFill="1" applyBorder="1">
      <alignment vertical="center"/>
    </xf>
    <xf numFmtId="11" fontId="4" fillId="5" borderId="1" xfId="0" applyNumberFormat="1" applyFont="1" applyFill="1" applyBorder="1">
      <alignment vertical="center"/>
    </xf>
    <xf numFmtId="11" fontId="0" fillId="0" borderId="0" xfId="0" applyNumberFormat="1" applyFill="1" applyBorder="1">
      <alignment vertical="center"/>
    </xf>
    <xf numFmtId="11" fontId="0" fillId="0" borderId="0" xfId="0" applyNumberFormat="1" applyFill="1">
      <alignment vertical="center"/>
    </xf>
    <xf numFmtId="0" fontId="0" fillId="0" borderId="0" xfId="0" applyFill="1">
      <alignment vertical="center"/>
    </xf>
    <xf numFmtId="11" fontId="5" fillId="7" borderId="1" xfId="0" applyNumberFormat="1" applyFont="1" applyFill="1" applyBorder="1">
      <alignment vertical="center"/>
    </xf>
    <xf numFmtId="0" fontId="0" fillId="0" borderId="1" xfId="0" applyBorder="1">
      <alignment vertical="center"/>
    </xf>
    <xf numFmtId="11" fontId="0" fillId="8" borderId="1" xfId="0" applyNumberFormat="1" applyFill="1" applyBorder="1">
      <alignment vertical="center"/>
    </xf>
    <xf numFmtId="11" fontId="5" fillId="8" borderId="1" xfId="0" applyNumberFormat="1" applyFont="1" applyFill="1" applyBorder="1">
      <alignment vertical="center"/>
    </xf>
    <xf numFmtId="11" fontId="5" fillId="4" borderId="1" xfId="0" applyNumberFormat="1" applyFont="1" applyFill="1" applyBorder="1">
      <alignment vertical="center"/>
    </xf>
    <xf numFmtId="0" fontId="2" fillId="0" borderId="0" xfId="0" applyFont="1" applyFill="1" applyBorder="1" applyAlignment="1">
      <alignment vertical="center"/>
    </xf>
    <xf numFmtId="11" fontId="5" fillId="0" borderId="0" xfId="0" applyNumberFormat="1" applyFont="1" applyFill="1" applyBorder="1">
      <alignment vertical="center"/>
    </xf>
    <xf numFmtId="0" fontId="0" fillId="8" borderId="0" xfId="0" applyFill="1">
      <alignment vertical="center"/>
    </xf>
    <xf numFmtId="11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8" borderId="1" xfId="0" applyFill="1" applyBorder="1">
      <alignment vertical="center"/>
    </xf>
    <xf numFmtId="0" fontId="6" fillId="0" borderId="0" xfId="0" applyFont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41979929384954"/>
          <c:y val="3.6080356144365847E-2"/>
          <c:w val="0.82836347587489589"/>
          <c:h val="0.88782857466063936"/>
        </c:manualLayout>
      </c:layout>
      <c:scatterChart>
        <c:scatterStyle val="lineMarker"/>
        <c:varyColors val="0"/>
        <c:ser>
          <c:idx val="0"/>
          <c:order val="0"/>
          <c:tx>
            <c:strRef>
              <c:f>'100%转速 定常计算'!$A$2</c:f>
              <c:strCache>
                <c:ptCount val="1"/>
                <c:pt idx="0">
                  <c:v>Numeca-coarse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'100%转速 定常计算'!$C$4:$C$19</c:f>
              <c:numCache>
                <c:formatCode>General</c:formatCode>
                <c:ptCount val="16"/>
                <c:pt idx="2">
                  <c:v>0.23250000000000001</c:v>
                </c:pt>
                <c:pt idx="3">
                  <c:v>0.23250000000000001</c:v>
                </c:pt>
                <c:pt idx="4">
                  <c:v>0.23250000000000001</c:v>
                </c:pt>
                <c:pt idx="5">
                  <c:v>0.23250000000000001</c:v>
                </c:pt>
                <c:pt idx="6">
                  <c:v>0.2321</c:v>
                </c:pt>
                <c:pt idx="7">
                  <c:v>0.23130000000000001</c:v>
                </c:pt>
                <c:pt idx="8">
                  <c:v>0.2301</c:v>
                </c:pt>
                <c:pt idx="9">
                  <c:v>0.2283</c:v>
                </c:pt>
                <c:pt idx="10">
                  <c:v>0.22570000000000001</c:v>
                </c:pt>
                <c:pt idx="11">
                  <c:v>0.22489999999999999</c:v>
                </c:pt>
                <c:pt idx="12">
                  <c:v>0.22409999999999999</c:v>
                </c:pt>
                <c:pt idx="13">
                  <c:v>0.22320000000000001</c:v>
                </c:pt>
                <c:pt idx="14">
                  <c:v>0.2218</c:v>
                </c:pt>
                <c:pt idx="15">
                  <c:v>0.219</c:v>
                </c:pt>
              </c:numCache>
            </c:numRef>
          </c:xVal>
          <c:yVal>
            <c:numRef>
              <c:f>'100%转速 定常计算'!$D$4:$D$19</c:f>
              <c:numCache>
                <c:formatCode>General</c:formatCode>
                <c:ptCount val="16"/>
                <c:pt idx="2">
                  <c:v>1.157</c:v>
                </c:pt>
                <c:pt idx="3">
                  <c:v>1.2609999999999999</c:v>
                </c:pt>
                <c:pt idx="4">
                  <c:v>1.375</c:v>
                </c:pt>
                <c:pt idx="5">
                  <c:v>1.4810000000000001</c:v>
                </c:pt>
                <c:pt idx="6">
                  <c:v>1.5680000000000001</c:v>
                </c:pt>
                <c:pt idx="7">
                  <c:v>1.575</c:v>
                </c:pt>
                <c:pt idx="8">
                  <c:v>1.5820000000000001</c:v>
                </c:pt>
                <c:pt idx="9">
                  <c:v>1.591</c:v>
                </c:pt>
                <c:pt idx="10">
                  <c:v>1.601</c:v>
                </c:pt>
                <c:pt idx="11">
                  <c:v>1.603</c:v>
                </c:pt>
                <c:pt idx="12">
                  <c:v>1.605</c:v>
                </c:pt>
                <c:pt idx="13">
                  <c:v>1.607</c:v>
                </c:pt>
                <c:pt idx="14">
                  <c:v>1.61</c:v>
                </c:pt>
                <c:pt idx="15">
                  <c:v>1.613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55-46B8-9C65-DCE49AEFF225}"/>
            </c:ext>
          </c:extLst>
        </c:ser>
        <c:ser>
          <c:idx val="1"/>
          <c:order val="1"/>
          <c:tx>
            <c:strRef>
              <c:f>'100%转速 定常计算'!$H$2</c:f>
              <c:strCache>
                <c:ptCount val="1"/>
                <c:pt idx="0">
                  <c:v>Numeca-medium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'100%转速 定常计算'!$J$7:$J$19</c:f>
              <c:numCache>
                <c:formatCode>General</c:formatCode>
                <c:ptCount val="13"/>
                <c:pt idx="0">
                  <c:v>0.2326</c:v>
                </c:pt>
                <c:pt idx="1">
                  <c:v>0.2326</c:v>
                </c:pt>
                <c:pt idx="2">
                  <c:v>0.2326</c:v>
                </c:pt>
                <c:pt idx="3">
                  <c:v>0.2326</c:v>
                </c:pt>
                <c:pt idx="4">
                  <c:v>0.23250000000000001</c:v>
                </c:pt>
                <c:pt idx="5">
                  <c:v>0.2319</c:v>
                </c:pt>
                <c:pt idx="6">
                  <c:v>0.23089999999999999</c:v>
                </c:pt>
                <c:pt idx="7">
                  <c:v>0.22939999999999999</c:v>
                </c:pt>
                <c:pt idx="8">
                  <c:v>0.2271</c:v>
                </c:pt>
                <c:pt idx="9">
                  <c:v>0.22409999999999999</c:v>
                </c:pt>
                <c:pt idx="10">
                  <c:v>0.21970000000000001</c:v>
                </c:pt>
                <c:pt idx="11">
                  <c:v>0.21809999999999999</c:v>
                </c:pt>
              </c:numCache>
            </c:numRef>
          </c:xVal>
          <c:yVal>
            <c:numRef>
              <c:f>'100%转速 定常计算'!$K$7:$K$19</c:f>
              <c:numCache>
                <c:formatCode>General</c:formatCode>
                <c:ptCount val="13"/>
                <c:pt idx="0">
                  <c:v>1.2609999999999999</c:v>
                </c:pt>
                <c:pt idx="1">
                  <c:v>1.375</c:v>
                </c:pt>
                <c:pt idx="2">
                  <c:v>1.4830000000000001</c:v>
                </c:pt>
                <c:pt idx="3">
                  <c:v>1.5349999999999999</c:v>
                </c:pt>
                <c:pt idx="4">
                  <c:v>1.5760000000000001</c:v>
                </c:pt>
                <c:pt idx="5">
                  <c:v>1.583</c:v>
                </c:pt>
                <c:pt idx="6">
                  <c:v>1.591</c:v>
                </c:pt>
                <c:pt idx="7">
                  <c:v>1.6</c:v>
                </c:pt>
                <c:pt idx="8">
                  <c:v>1.609</c:v>
                </c:pt>
                <c:pt idx="9">
                  <c:v>1.617</c:v>
                </c:pt>
                <c:pt idx="10">
                  <c:v>1.6259999999999999</c:v>
                </c:pt>
                <c:pt idx="11">
                  <c:v>1.6279999999999999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55-46B8-9C65-DCE49AEFF225}"/>
            </c:ext>
          </c:extLst>
        </c:ser>
        <c:ser>
          <c:idx val="2"/>
          <c:order val="2"/>
          <c:tx>
            <c:strRef>
              <c:f>'100%转速 定常计算'!$O$2</c:f>
              <c:strCache>
                <c:ptCount val="1"/>
                <c:pt idx="0">
                  <c:v>Numeca-fine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'100%转速 定常计算'!$Q$7:$Q$19</c:f>
              <c:numCache>
                <c:formatCode>General</c:formatCode>
                <c:ptCount val="13"/>
                <c:pt idx="0">
                  <c:v>0.23269999999999999</c:v>
                </c:pt>
                <c:pt idx="1">
                  <c:v>0.23269999999999999</c:v>
                </c:pt>
                <c:pt idx="2">
                  <c:v>0.23269999999999999</c:v>
                </c:pt>
                <c:pt idx="3">
                  <c:v>0.2326</c:v>
                </c:pt>
                <c:pt idx="4">
                  <c:v>0.23219999999999999</c:v>
                </c:pt>
                <c:pt idx="5">
                  <c:v>0.23119999999999999</c:v>
                </c:pt>
                <c:pt idx="6">
                  <c:v>0.23</c:v>
                </c:pt>
                <c:pt idx="7">
                  <c:v>0.2283</c:v>
                </c:pt>
                <c:pt idx="8">
                  <c:v>0.22589999999999999</c:v>
                </c:pt>
                <c:pt idx="9">
                  <c:v>0.22209999999999999</c:v>
                </c:pt>
                <c:pt idx="10">
                  <c:v>0.21870000000000001</c:v>
                </c:pt>
              </c:numCache>
            </c:numRef>
          </c:xVal>
          <c:yVal>
            <c:numRef>
              <c:f>'100%转速 定常计算'!$R$7:$R$19</c:f>
              <c:numCache>
                <c:formatCode>General</c:formatCode>
                <c:ptCount val="13"/>
                <c:pt idx="0">
                  <c:v>1.2629999999999999</c:v>
                </c:pt>
                <c:pt idx="1">
                  <c:v>1.377</c:v>
                </c:pt>
                <c:pt idx="2">
                  <c:v>1.486</c:v>
                </c:pt>
                <c:pt idx="3">
                  <c:v>1.5820000000000001</c:v>
                </c:pt>
                <c:pt idx="4">
                  <c:v>1.589</c:v>
                </c:pt>
                <c:pt idx="5">
                  <c:v>1.597</c:v>
                </c:pt>
                <c:pt idx="6">
                  <c:v>1.605</c:v>
                </c:pt>
                <c:pt idx="7">
                  <c:v>1.613</c:v>
                </c:pt>
                <c:pt idx="8">
                  <c:v>1.621</c:v>
                </c:pt>
                <c:pt idx="9">
                  <c:v>1.63</c:v>
                </c:pt>
                <c:pt idx="10">
                  <c:v>1.6339999999999999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255-46B8-9C65-DCE49AEFF225}"/>
            </c:ext>
          </c:extLst>
        </c:ser>
        <c:ser>
          <c:idx val="3"/>
          <c:order val="3"/>
          <c:tx>
            <c:strRef>
              <c:f>'100%转速 定常计算'!$A$24</c:f>
              <c:strCache>
                <c:ptCount val="1"/>
                <c:pt idx="0">
                  <c:v>NutsCFD-coarse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'100%转速 定常计算'!$C$26:$C$44</c:f>
              <c:numCache>
                <c:formatCode>0.00000_ </c:formatCode>
                <c:ptCount val="19"/>
                <c:pt idx="0">
                  <c:v>0.23458000000000001</c:v>
                </c:pt>
                <c:pt idx="1">
                  <c:v>0.23458000000000001</c:v>
                </c:pt>
                <c:pt idx="2">
                  <c:v>0.23458000000000001</c:v>
                </c:pt>
                <c:pt idx="3">
                  <c:v>0.23441000000000001</c:v>
                </c:pt>
                <c:pt idx="4">
                  <c:v>0.23393</c:v>
                </c:pt>
                <c:pt idx="5">
                  <c:v>0.23286000000000001</c:v>
                </c:pt>
                <c:pt idx="6">
                  <c:v>0.23064000000000001</c:v>
                </c:pt>
                <c:pt idx="7">
                  <c:v>0.22991</c:v>
                </c:pt>
                <c:pt idx="8">
                  <c:v>0.22949</c:v>
                </c:pt>
                <c:pt idx="9">
                  <c:v>0.22903999999999999</c:v>
                </c:pt>
                <c:pt idx="10">
                  <c:v>0.22849</c:v>
                </c:pt>
                <c:pt idx="11">
                  <c:v>0.22789999999999999</c:v>
                </c:pt>
                <c:pt idx="12">
                  <c:v>0.22713</c:v>
                </c:pt>
                <c:pt idx="13">
                  <c:v>0.22620999999999999</c:v>
                </c:pt>
                <c:pt idx="14">
                  <c:v>0.22450000000000001</c:v>
                </c:pt>
              </c:numCache>
            </c:numRef>
          </c:xVal>
          <c:yVal>
            <c:numRef>
              <c:f>'100%转速 定常计算'!$D$26:$D$44</c:f>
              <c:numCache>
                <c:formatCode>0.0000_ </c:formatCode>
                <c:ptCount val="19"/>
                <c:pt idx="0">
                  <c:v>1.2463</c:v>
                </c:pt>
                <c:pt idx="1">
                  <c:v>1.3664000000000001</c:v>
                </c:pt>
                <c:pt idx="2">
                  <c:v>1.5046999999999999</c:v>
                </c:pt>
                <c:pt idx="3">
                  <c:v>1.6301000000000001</c:v>
                </c:pt>
                <c:pt idx="4">
                  <c:v>1.6464000000000001</c:v>
                </c:pt>
                <c:pt idx="5">
                  <c:v>1.6620999999999999</c:v>
                </c:pt>
                <c:pt idx="6">
                  <c:v>1.6762999999999999</c:v>
                </c:pt>
                <c:pt idx="7">
                  <c:v>1.6789000000000001</c:v>
                </c:pt>
                <c:pt idx="8">
                  <c:v>1.6800999999999999</c:v>
                </c:pt>
                <c:pt idx="9">
                  <c:v>1.6813</c:v>
                </c:pt>
                <c:pt idx="10">
                  <c:v>1.6822999999999999</c:v>
                </c:pt>
                <c:pt idx="11">
                  <c:v>1.6834</c:v>
                </c:pt>
                <c:pt idx="12">
                  <c:v>1.6841999999999999</c:v>
                </c:pt>
                <c:pt idx="13">
                  <c:v>1.6850000000000001</c:v>
                </c:pt>
                <c:pt idx="14">
                  <c:v>1.6849000000000001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86-4CA1-B9CB-E2F163580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385640"/>
        <c:axId val="495387280"/>
      </c:scatterChart>
      <c:valAx>
        <c:axId val="495385640"/>
        <c:scaling>
          <c:orientation val="minMax"/>
          <c:min val="0.21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387280"/>
        <c:crosses val="autoZero"/>
        <c:crossBetween val="midCat"/>
        <c:majorUnit val="1.0000000000000002E-2"/>
      </c:valAx>
      <c:valAx>
        <c:axId val="495387280"/>
        <c:scaling>
          <c:orientation val="minMax"/>
          <c:max val="1.7000000000000002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38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277658744586147"/>
          <c:y val="0.5434637983271734"/>
          <c:w val="0.5351801911512255"/>
          <c:h val="0.3282641802915729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400" baseline="0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91409439525009"/>
          <c:y val="3.6080356144365847E-2"/>
          <c:w val="0.8046777996924005"/>
          <c:h val="0.88782857466063936"/>
        </c:manualLayout>
      </c:layout>
      <c:scatterChart>
        <c:scatterStyle val="lineMarker"/>
        <c:varyColors val="0"/>
        <c:ser>
          <c:idx val="0"/>
          <c:order val="0"/>
          <c:tx>
            <c:strRef>
              <c:f>'100%转速 定常计算'!$A$2</c:f>
              <c:strCache>
                <c:ptCount val="1"/>
                <c:pt idx="0">
                  <c:v>Numeca-coarse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'100%转速 定常计算'!$C$4:$C$19</c:f>
              <c:numCache>
                <c:formatCode>General</c:formatCode>
                <c:ptCount val="16"/>
                <c:pt idx="2">
                  <c:v>0.23250000000000001</c:v>
                </c:pt>
                <c:pt idx="3">
                  <c:v>0.23250000000000001</c:v>
                </c:pt>
                <c:pt idx="4">
                  <c:v>0.23250000000000001</c:v>
                </c:pt>
                <c:pt idx="5">
                  <c:v>0.23250000000000001</c:v>
                </c:pt>
                <c:pt idx="6">
                  <c:v>0.2321</c:v>
                </c:pt>
                <c:pt idx="7">
                  <c:v>0.23130000000000001</c:v>
                </c:pt>
                <c:pt idx="8">
                  <c:v>0.2301</c:v>
                </c:pt>
                <c:pt idx="9">
                  <c:v>0.2283</c:v>
                </c:pt>
                <c:pt idx="10">
                  <c:v>0.22570000000000001</c:v>
                </c:pt>
                <c:pt idx="11">
                  <c:v>0.22489999999999999</c:v>
                </c:pt>
                <c:pt idx="12">
                  <c:v>0.22409999999999999</c:v>
                </c:pt>
                <c:pt idx="13">
                  <c:v>0.22320000000000001</c:v>
                </c:pt>
                <c:pt idx="14">
                  <c:v>0.2218</c:v>
                </c:pt>
                <c:pt idx="15">
                  <c:v>0.219</c:v>
                </c:pt>
              </c:numCache>
            </c:numRef>
          </c:xVal>
          <c:yVal>
            <c:numRef>
              <c:f>'100%转速 定常计算'!$E$4:$E$19</c:f>
              <c:numCache>
                <c:formatCode>General</c:formatCode>
                <c:ptCount val="16"/>
                <c:pt idx="1">
                  <c:v>0</c:v>
                </c:pt>
                <c:pt idx="2">
                  <c:v>0.53910000000000002</c:v>
                </c:pt>
                <c:pt idx="3">
                  <c:v>0.70209999999999995</c:v>
                </c:pt>
                <c:pt idx="4">
                  <c:v>0.79400000000000004</c:v>
                </c:pt>
                <c:pt idx="5">
                  <c:v>0.85170000000000001</c:v>
                </c:pt>
                <c:pt idx="6">
                  <c:v>0.86960000000000004</c:v>
                </c:pt>
                <c:pt idx="7">
                  <c:v>0.86839999999999995</c:v>
                </c:pt>
                <c:pt idx="8">
                  <c:v>0.86709999999999998</c:v>
                </c:pt>
                <c:pt idx="9">
                  <c:v>0.86519999999999997</c:v>
                </c:pt>
                <c:pt idx="10">
                  <c:v>0.86209999999999998</c:v>
                </c:pt>
                <c:pt idx="11">
                  <c:v>0.86109999999999998</c:v>
                </c:pt>
                <c:pt idx="12">
                  <c:v>0.8599</c:v>
                </c:pt>
                <c:pt idx="13">
                  <c:v>0.85860000000000003</c:v>
                </c:pt>
                <c:pt idx="14">
                  <c:v>0.85650000000000004</c:v>
                </c:pt>
                <c:pt idx="15">
                  <c:v>0.85199999999999998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75-42E9-BFEF-E117AA51EA7F}"/>
            </c:ext>
          </c:extLst>
        </c:ser>
        <c:ser>
          <c:idx val="1"/>
          <c:order val="1"/>
          <c:tx>
            <c:strRef>
              <c:f>'100%转速 定常计算'!$H$2</c:f>
              <c:strCache>
                <c:ptCount val="1"/>
                <c:pt idx="0">
                  <c:v>Numeca-medium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'100%转速 定常计算'!$J$4:$J$19</c:f>
              <c:numCache>
                <c:formatCode>General</c:formatCode>
                <c:ptCount val="16"/>
                <c:pt idx="3">
                  <c:v>0.2326</c:v>
                </c:pt>
                <c:pt idx="4">
                  <c:v>0.2326</c:v>
                </c:pt>
                <c:pt idx="5">
                  <c:v>0.2326</c:v>
                </c:pt>
                <c:pt idx="6">
                  <c:v>0.2326</c:v>
                </c:pt>
                <c:pt idx="7">
                  <c:v>0.23250000000000001</c:v>
                </c:pt>
                <c:pt idx="8">
                  <c:v>0.2319</c:v>
                </c:pt>
                <c:pt idx="9">
                  <c:v>0.23089999999999999</c:v>
                </c:pt>
                <c:pt idx="10">
                  <c:v>0.22939999999999999</c:v>
                </c:pt>
                <c:pt idx="11">
                  <c:v>0.2271</c:v>
                </c:pt>
                <c:pt idx="12">
                  <c:v>0.22409999999999999</c:v>
                </c:pt>
                <c:pt idx="13">
                  <c:v>0.21970000000000001</c:v>
                </c:pt>
                <c:pt idx="14">
                  <c:v>0.21809999999999999</c:v>
                </c:pt>
              </c:numCache>
            </c:numRef>
          </c:xVal>
          <c:yVal>
            <c:numRef>
              <c:f>'100%转速 定常计算'!$L$4:$L$19</c:f>
              <c:numCache>
                <c:formatCode>General</c:formatCode>
                <c:ptCount val="16"/>
                <c:pt idx="3">
                  <c:v>0.70469999999999999</c:v>
                </c:pt>
                <c:pt idx="4">
                  <c:v>0.79649999999999999</c:v>
                </c:pt>
                <c:pt idx="5">
                  <c:v>0.85299999999999998</c:v>
                </c:pt>
                <c:pt idx="6">
                  <c:v>0.86980000000000002</c:v>
                </c:pt>
                <c:pt idx="7">
                  <c:v>0.87509999999999999</c:v>
                </c:pt>
                <c:pt idx="8">
                  <c:v>0.87409999999999999</c:v>
                </c:pt>
                <c:pt idx="9">
                  <c:v>0.87329999999999997</c:v>
                </c:pt>
                <c:pt idx="10">
                  <c:v>0.87180000000000002</c:v>
                </c:pt>
                <c:pt idx="11">
                  <c:v>0.86919999999999997</c:v>
                </c:pt>
                <c:pt idx="12">
                  <c:v>0.86450000000000005</c:v>
                </c:pt>
                <c:pt idx="13">
                  <c:v>0.85629999999999995</c:v>
                </c:pt>
                <c:pt idx="14">
                  <c:v>0.85319999999999996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75-42E9-BFEF-E117AA51EA7F}"/>
            </c:ext>
          </c:extLst>
        </c:ser>
        <c:ser>
          <c:idx val="2"/>
          <c:order val="2"/>
          <c:tx>
            <c:strRef>
              <c:f>'100%转速 定常计算'!$O$2</c:f>
              <c:strCache>
                <c:ptCount val="1"/>
                <c:pt idx="0">
                  <c:v>Numeca-fine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'100%转速 定常计算'!$Q$4:$Q$19</c:f>
              <c:numCache>
                <c:formatCode>General</c:formatCode>
                <c:ptCount val="16"/>
                <c:pt idx="3">
                  <c:v>0.23269999999999999</c:v>
                </c:pt>
                <c:pt idx="4">
                  <c:v>0.23269999999999999</c:v>
                </c:pt>
                <c:pt idx="5">
                  <c:v>0.23269999999999999</c:v>
                </c:pt>
                <c:pt idx="6">
                  <c:v>0.2326</c:v>
                </c:pt>
                <c:pt idx="7">
                  <c:v>0.23219999999999999</c:v>
                </c:pt>
                <c:pt idx="8">
                  <c:v>0.23119999999999999</c:v>
                </c:pt>
                <c:pt idx="9">
                  <c:v>0.23</c:v>
                </c:pt>
                <c:pt idx="10">
                  <c:v>0.2283</c:v>
                </c:pt>
                <c:pt idx="11">
                  <c:v>0.22589999999999999</c:v>
                </c:pt>
                <c:pt idx="12">
                  <c:v>0.22209999999999999</c:v>
                </c:pt>
                <c:pt idx="13">
                  <c:v>0.21870000000000001</c:v>
                </c:pt>
              </c:numCache>
            </c:numRef>
          </c:xVal>
          <c:yVal>
            <c:numRef>
              <c:f>'100%转速 定常计算'!$S$4:$S$19</c:f>
              <c:numCache>
                <c:formatCode>General</c:formatCode>
                <c:ptCount val="16"/>
                <c:pt idx="3">
                  <c:v>0.70630000000000004</c:v>
                </c:pt>
                <c:pt idx="4">
                  <c:v>0.79790000000000005</c:v>
                </c:pt>
                <c:pt idx="5">
                  <c:v>0.85360000000000003</c:v>
                </c:pt>
                <c:pt idx="6">
                  <c:v>0.878</c:v>
                </c:pt>
                <c:pt idx="7">
                  <c:v>0.87719999999999998</c:v>
                </c:pt>
                <c:pt idx="8">
                  <c:v>0.87629999999999997</c:v>
                </c:pt>
                <c:pt idx="9">
                  <c:v>0.875</c:v>
                </c:pt>
                <c:pt idx="10">
                  <c:v>0.87280000000000002</c:v>
                </c:pt>
                <c:pt idx="11">
                  <c:v>0.86919999999999997</c:v>
                </c:pt>
                <c:pt idx="12">
                  <c:v>0.86260000000000003</c:v>
                </c:pt>
                <c:pt idx="13">
                  <c:v>0.85609999999999997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75-42E9-BFEF-E117AA51EA7F}"/>
            </c:ext>
          </c:extLst>
        </c:ser>
        <c:ser>
          <c:idx val="3"/>
          <c:order val="3"/>
          <c:tx>
            <c:strRef>
              <c:f>'100%转速 定常计算'!$A$24</c:f>
              <c:strCache>
                <c:ptCount val="1"/>
                <c:pt idx="0">
                  <c:v>NutsCFD-coarse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'100%转速 定常计算'!$C$26:$C$44</c:f>
              <c:numCache>
                <c:formatCode>0.00000_ </c:formatCode>
                <c:ptCount val="19"/>
                <c:pt idx="0">
                  <c:v>0.23458000000000001</c:v>
                </c:pt>
                <c:pt idx="1">
                  <c:v>0.23458000000000001</c:v>
                </c:pt>
                <c:pt idx="2">
                  <c:v>0.23458000000000001</c:v>
                </c:pt>
                <c:pt idx="3">
                  <c:v>0.23441000000000001</c:v>
                </c:pt>
                <c:pt idx="4">
                  <c:v>0.23393</c:v>
                </c:pt>
                <c:pt idx="5">
                  <c:v>0.23286000000000001</c:v>
                </c:pt>
                <c:pt idx="6">
                  <c:v>0.23064000000000001</c:v>
                </c:pt>
                <c:pt idx="7">
                  <c:v>0.22991</c:v>
                </c:pt>
                <c:pt idx="8">
                  <c:v>0.22949</c:v>
                </c:pt>
                <c:pt idx="9">
                  <c:v>0.22903999999999999</c:v>
                </c:pt>
                <c:pt idx="10">
                  <c:v>0.22849</c:v>
                </c:pt>
                <c:pt idx="11">
                  <c:v>0.22789999999999999</c:v>
                </c:pt>
                <c:pt idx="12">
                  <c:v>0.22713</c:v>
                </c:pt>
                <c:pt idx="13">
                  <c:v>0.22620999999999999</c:v>
                </c:pt>
                <c:pt idx="14">
                  <c:v>0.22450000000000001</c:v>
                </c:pt>
              </c:numCache>
            </c:numRef>
          </c:xVal>
          <c:yVal>
            <c:numRef>
              <c:f>'100%转速 定常计算'!$E$26:$E$44</c:f>
              <c:numCache>
                <c:formatCode>General</c:formatCode>
                <c:ptCount val="19"/>
                <c:pt idx="0">
                  <c:v>0.67300000000000004</c:v>
                </c:pt>
                <c:pt idx="1">
                  <c:v>0.78039999999999998</c:v>
                </c:pt>
                <c:pt idx="2">
                  <c:v>0.85729999999999995</c:v>
                </c:pt>
                <c:pt idx="3">
                  <c:v>0.90620000000000001</c:v>
                </c:pt>
                <c:pt idx="4">
                  <c:v>0.91069999999999995</c:v>
                </c:pt>
                <c:pt idx="5">
                  <c:v>0.91420000000000001</c:v>
                </c:pt>
                <c:pt idx="6">
                  <c:v>0.91590000000000005</c:v>
                </c:pt>
                <c:pt idx="7">
                  <c:v>0.91569999999999996</c:v>
                </c:pt>
                <c:pt idx="8">
                  <c:v>0.91549999999999998</c:v>
                </c:pt>
                <c:pt idx="9">
                  <c:v>0.9153</c:v>
                </c:pt>
                <c:pt idx="10">
                  <c:v>0.91490000000000005</c:v>
                </c:pt>
                <c:pt idx="11">
                  <c:v>0.91439999999999999</c:v>
                </c:pt>
                <c:pt idx="12">
                  <c:v>0.91349999999999998</c:v>
                </c:pt>
                <c:pt idx="13">
                  <c:v>0.91239999999999999</c:v>
                </c:pt>
                <c:pt idx="14">
                  <c:v>0.90980000000000005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61-4450-863C-CF4401770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385640"/>
        <c:axId val="495387280"/>
      </c:scatterChart>
      <c:valAx>
        <c:axId val="495385640"/>
        <c:scaling>
          <c:orientation val="minMax"/>
          <c:max val="0.24000000000000002"/>
          <c:min val="0.21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387280"/>
        <c:crosses val="autoZero"/>
        <c:crossBetween val="midCat"/>
        <c:majorUnit val="1.0000000000000002E-2"/>
      </c:valAx>
      <c:valAx>
        <c:axId val="495387280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38564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467655436212012"/>
          <c:y val="0.52409143672999314"/>
          <c:w val="0.49802388622271515"/>
          <c:h val="0.3550424524200281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400" baseline="0">
          <a:solidFill>
            <a:schemeClr val="tx1">
              <a:lumMod val="95000"/>
              <a:lumOff val="5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41979929384954"/>
          <c:y val="3.6080356144365847E-2"/>
          <c:w val="0.82836347587489589"/>
          <c:h val="0.88782857466063936"/>
        </c:manualLayout>
      </c:layout>
      <c:scatterChart>
        <c:scatterStyle val="lineMarker"/>
        <c:varyColors val="0"/>
        <c:ser>
          <c:idx val="3"/>
          <c:order val="3"/>
          <c:tx>
            <c:strRef>
              <c:f>'100%转速 定常计算'!$A$24</c:f>
              <c:strCache>
                <c:ptCount val="1"/>
                <c:pt idx="0">
                  <c:v>NutsCFD-coarse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'100%转速 定常计算'!$C$26:$C$44</c:f>
              <c:numCache>
                <c:formatCode>0.00000_ </c:formatCode>
                <c:ptCount val="19"/>
                <c:pt idx="0">
                  <c:v>0.23458000000000001</c:v>
                </c:pt>
                <c:pt idx="1">
                  <c:v>0.23458000000000001</c:v>
                </c:pt>
                <c:pt idx="2">
                  <c:v>0.23458000000000001</c:v>
                </c:pt>
                <c:pt idx="3">
                  <c:v>0.23441000000000001</c:v>
                </c:pt>
                <c:pt idx="4">
                  <c:v>0.23393</c:v>
                </c:pt>
                <c:pt idx="5">
                  <c:v>0.23286000000000001</c:v>
                </c:pt>
                <c:pt idx="6">
                  <c:v>0.23064000000000001</c:v>
                </c:pt>
                <c:pt idx="7">
                  <c:v>0.22991</c:v>
                </c:pt>
                <c:pt idx="8">
                  <c:v>0.22949</c:v>
                </c:pt>
                <c:pt idx="9">
                  <c:v>0.22903999999999999</c:v>
                </c:pt>
                <c:pt idx="10">
                  <c:v>0.22849</c:v>
                </c:pt>
                <c:pt idx="11">
                  <c:v>0.22789999999999999</c:v>
                </c:pt>
                <c:pt idx="12">
                  <c:v>0.22713</c:v>
                </c:pt>
                <c:pt idx="13">
                  <c:v>0.22620999999999999</c:v>
                </c:pt>
                <c:pt idx="14">
                  <c:v>0.22450000000000001</c:v>
                </c:pt>
              </c:numCache>
            </c:numRef>
          </c:xVal>
          <c:yVal>
            <c:numRef>
              <c:f>'100%转速 定常计算'!$D$26:$D$44</c:f>
              <c:numCache>
                <c:formatCode>0.0000_ </c:formatCode>
                <c:ptCount val="19"/>
                <c:pt idx="0">
                  <c:v>1.2463</c:v>
                </c:pt>
                <c:pt idx="1">
                  <c:v>1.3664000000000001</c:v>
                </c:pt>
                <c:pt idx="2">
                  <c:v>1.5046999999999999</c:v>
                </c:pt>
                <c:pt idx="3">
                  <c:v>1.6301000000000001</c:v>
                </c:pt>
                <c:pt idx="4">
                  <c:v>1.6464000000000001</c:v>
                </c:pt>
                <c:pt idx="5">
                  <c:v>1.6620999999999999</c:v>
                </c:pt>
                <c:pt idx="6">
                  <c:v>1.6762999999999999</c:v>
                </c:pt>
                <c:pt idx="7">
                  <c:v>1.6789000000000001</c:v>
                </c:pt>
                <c:pt idx="8">
                  <c:v>1.6800999999999999</c:v>
                </c:pt>
                <c:pt idx="9">
                  <c:v>1.6813</c:v>
                </c:pt>
                <c:pt idx="10">
                  <c:v>1.6822999999999999</c:v>
                </c:pt>
                <c:pt idx="11">
                  <c:v>1.6834</c:v>
                </c:pt>
                <c:pt idx="12">
                  <c:v>1.6841999999999999</c:v>
                </c:pt>
                <c:pt idx="13">
                  <c:v>1.6850000000000001</c:v>
                </c:pt>
                <c:pt idx="14">
                  <c:v>1.6849000000000001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72-4CA4-B935-9BE65FE52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385640"/>
        <c:axId val="4953872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'100%转速 定常计算'!$A$2</c15:sqref>
                        </c15:formulaRef>
                      </c:ext>
                    </c:extLst>
                    <c:strCache>
                      <c:ptCount val="1"/>
                      <c:pt idx="0">
                        <c:v>Numeca-coarse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'100%转速 定常计算'!$C$4:$C$19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2">
                        <c:v>0.23250000000000001</c:v>
                      </c:pt>
                      <c:pt idx="3">
                        <c:v>0.23250000000000001</c:v>
                      </c:pt>
                      <c:pt idx="4">
                        <c:v>0.23250000000000001</c:v>
                      </c:pt>
                      <c:pt idx="5">
                        <c:v>0.23250000000000001</c:v>
                      </c:pt>
                      <c:pt idx="6">
                        <c:v>0.2321</c:v>
                      </c:pt>
                      <c:pt idx="7">
                        <c:v>0.23130000000000001</c:v>
                      </c:pt>
                      <c:pt idx="8">
                        <c:v>0.2301</c:v>
                      </c:pt>
                      <c:pt idx="9">
                        <c:v>0.2283</c:v>
                      </c:pt>
                      <c:pt idx="10">
                        <c:v>0.22570000000000001</c:v>
                      </c:pt>
                      <c:pt idx="11">
                        <c:v>0.22489999999999999</c:v>
                      </c:pt>
                      <c:pt idx="12">
                        <c:v>0.22409999999999999</c:v>
                      </c:pt>
                      <c:pt idx="13">
                        <c:v>0.22320000000000001</c:v>
                      </c:pt>
                      <c:pt idx="14">
                        <c:v>0.2218</c:v>
                      </c:pt>
                      <c:pt idx="15">
                        <c:v>0.219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'100%转速 定常计算'!$D$4:$D$19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2">
                        <c:v>1.157</c:v>
                      </c:pt>
                      <c:pt idx="3">
                        <c:v>1.2609999999999999</c:v>
                      </c:pt>
                      <c:pt idx="4">
                        <c:v>1.375</c:v>
                      </c:pt>
                      <c:pt idx="5">
                        <c:v>1.4810000000000001</c:v>
                      </c:pt>
                      <c:pt idx="6">
                        <c:v>1.5680000000000001</c:v>
                      </c:pt>
                      <c:pt idx="7">
                        <c:v>1.575</c:v>
                      </c:pt>
                      <c:pt idx="8">
                        <c:v>1.5820000000000001</c:v>
                      </c:pt>
                      <c:pt idx="9">
                        <c:v>1.591</c:v>
                      </c:pt>
                      <c:pt idx="10">
                        <c:v>1.601</c:v>
                      </c:pt>
                      <c:pt idx="11">
                        <c:v>1.603</c:v>
                      </c:pt>
                      <c:pt idx="12">
                        <c:v>1.605</c:v>
                      </c:pt>
                      <c:pt idx="13">
                        <c:v>1.607</c:v>
                      </c:pt>
                      <c:pt idx="14">
                        <c:v>1.61</c:v>
                      </c:pt>
                      <c:pt idx="15">
                        <c:v>1.613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E72-4CA4-B935-9BE65FE52A8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'100%转速 定常计算'!$H$2</c15:sqref>
                        </c15:formulaRef>
                      </c:ext>
                    </c:extLst>
                    <c:strCache>
                      <c:ptCount val="1"/>
                      <c:pt idx="0">
                        <c:v>Numeca-medium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'100%转速 定常计算'!$J$7:$J$19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0.2326</c:v>
                      </c:pt>
                      <c:pt idx="1">
                        <c:v>0.2326</c:v>
                      </c:pt>
                      <c:pt idx="2">
                        <c:v>0.2326</c:v>
                      </c:pt>
                      <c:pt idx="3">
                        <c:v>0.2326</c:v>
                      </c:pt>
                      <c:pt idx="4">
                        <c:v>0.23250000000000001</c:v>
                      </c:pt>
                      <c:pt idx="5">
                        <c:v>0.2319</c:v>
                      </c:pt>
                      <c:pt idx="6">
                        <c:v>0.23089999999999999</c:v>
                      </c:pt>
                      <c:pt idx="7">
                        <c:v>0.22939999999999999</c:v>
                      </c:pt>
                      <c:pt idx="8">
                        <c:v>0.2271</c:v>
                      </c:pt>
                      <c:pt idx="9">
                        <c:v>0.22409999999999999</c:v>
                      </c:pt>
                      <c:pt idx="10">
                        <c:v>0.21970000000000001</c:v>
                      </c:pt>
                      <c:pt idx="11">
                        <c:v>0.21809999999999999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'100%转速 定常计算'!$K$7:$K$19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1.2609999999999999</c:v>
                      </c:pt>
                      <c:pt idx="1">
                        <c:v>1.375</c:v>
                      </c:pt>
                      <c:pt idx="2">
                        <c:v>1.4830000000000001</c:v>
                      </c:pt>
                      <c:pt idx="3">
                        <c:v>1.5349999999999999</c:v>
                      </c:pt>
                      <c:pt idx="4">
                        <c:v>1.5760000000000001</c:v>
                      </c:pt>
                      <c:pt idx="5">
                        <c:v>1.583</c:v>
                      </c:pt>
                      <c:pt idx="6">
                        <c:v>1.591</c:v>
                      </c:pt>
                      <c:pt idx="7">
                        <c:v>1.6</c:v>
                      </c:pt>
                      <c:pt idx="8">
                        <c:v>1.609</c:v>
                      </c:pt>
                      <c:pt idx="9">
                        <c:v>1.617</c:v>
                      </c:pt>
                      <c:pt idx="10">
                        <c:v>1.6259999999999999</c:v>
                      </c:pt>
                      <c:pt idx="11">
                        <c:v>1.6279999999999999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E72-4CA4-B935-9BE65FE52A8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'100%转速 定常计算'!$O$2</c15:sqref>
                        </c15:formulaRef>
                      </c:ext>
                    </c:extLst>
                    <c:strCache>
                      <c:ptCount val="1"/>
                      <c:pt idx="0">
                        <c:v>Numeca-fine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'100%转速 定常计算'!$Q$7:$Q$19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0.23269999999999999</c:v>
                      </c:pt>
                      <c:pt idx="1">
                        <c:v>0.23269999999999999</c:v>
                      </c:pt>
                      <c:pt idx="2">
                        <c:v>0.23269999999999999</c:v>
                      </c:pt>
                      <c:pt idx="3">
                        <c:v>0.2326</c:v>
                      </c:pt>
                      <c:pt idx="4">
                        <c:v>0.23219999999999999</c:v>
                      </c:pt>
                      <c:pt idx="5">
                        <c:v>0.23119999999999999</c:v>
                      </c:pt>
                      <c:pt idx="6">
                        <c:v>0.23</c:v>
                      </c:pt>
                      <c:pt idx="7">
                        <c:v>0.2283</c:v>
                      </c:pt>
                      <c:pt idx="8">
                        <c:v>0.22589999999999999</c:v>
                      </c:pt>
                      <c:pt idx="9">
                        <c:v>0.22209999999999999</c:v>
                      </c:pt>
                      <c:pt idx="10">
                        <c:v>0.21870000000000001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'100%转速 定常计算'!$R$7:$R$19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1.2629999999999999</c:v>
                      </c:pt>
                      <c:pt idx="1">
                        <c:v>1.377</c:v>
                      </c:pt>
                      <c:pt idx="2">
                        <c:v>1.486</c:v>
                      </c:pt>
                      <c:pt idx="3">
                        <c:v>1.5820000000000001</c:v>
                      </c:pt>
                      <c:pt idx="4">
                        <c:v>1.589</c:v>
                      </c:pt>
                      <c:pt idx="5">
                        <c:v>1.597</c:v>
                      </c:pt>
                      <c:pt idx="6">
                        <c:v>1.605</c:v>
                      </c:pt>
                      <c:pt idx="7">
                        <c:v>1.613</c:v>
                      </c:pt>
                      <c:pt idx="8">
                        <c:v>1.621</c:v>
                      </c:pt>
                      <c:pt idx="9">
                        <c:v>1.63</c:v>
                      </c:pt>
                      <c:pt idx="10">
                        <c:v>1.6339999999999999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E72-4CA4-B935-9BE65FE52A8F}"/>
                  </c:ext>
                </c:extLst>
              </c15:ser>
            </c15:filteredScatterSeries>
          </c:ext>
        </c:extLst>
      </c:scatterChart>
      <c:valAx>
        <c:axId val="495385640"/>
        <c:scaling>
          <c:orientation val="minMax"/>
          <c:max val="0.23500000000000001"/>
          <c:min val="0.22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387280"/>
        <c:crosses val="autoZero"/>
        <c:crossBetween val="midCat"/>
        <c:majorUnit val="1.0000000000000002E-2"/>
      </c:valAx>
      <c:valAx>
        <c:axId val="495387280"/>
        <c:scaling>
          <c:orientation val="minMax"/>
          <c:max val="1.7000000000000002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38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400" baseline="0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91409439525009"/>
          <c:y val="3.6080356144365847E-2"/>
          <c:w val="0.8046777996924005"/>
          <c:h val="0.88782857466063936"/>
        </c:manualLayout>
      </c:layout>
      <c:scatterChart>
        <c:scatterStyle val="lineMarker"/>
        <c:varyColors val="0"/>
        <c:ser>
          <c:idx val="3"/>
          <c:order val="3"/>
          <c:tx>
            <c:strRef>
              <c:f>'100%转速 定常计算'!$A$24</c:f>
              <c:strCache>
                <c:ptCount val="1"/>
                <c:pt idx="0">
                  <c:v>NutsCFD-coarse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'100%转速 定常计算'!$C$26:$C$44</c:f>
              <c:numCache>
                <c:formatCode>0.00000_ </c:formatCode>
                <c:ptCount val="19"/>
                <c:pt idx="0">
                  <c:v>0.23458000000000001</c:v>
                </c:pt>
                <c:pt idx="1">
                  <c:v>0.23458000000000001</c:v>
                </c:pt>
                <c:pt idx="2">
                  <c:v>0.23458000000000001</c:v>
                </c:pt>
                <c:pt idx="3">
                  <c:v>0.23441000000000001</c:v>
                </c:pt>
                <c:pt idx="4">
                  <c:v>0.23393</c:v>
                </c:pt>
                <c:pt idx="5">
                  <c:v>0.23286000000000001</c:v>
                </c:pt>
                <c:pt idx="6">
                  <c:v>0.23064000000000001</c:v>
                </c:pt>
                <c:pt idx="7">
                  <c:v>0.22991</c:v>
                </c:pt>
                <c:pt idx="8">
                  <c:v>0.22949</c:v>
                </c:pt>
                <c:pt idx="9">
                  <c:v>0.22903999999999999</c:v>
                </c:pt>
                <c:pt idx="10">
                  <c:v>0.22849</c:v>
                </c:pt>
                <c:pt idx="11">
                  <c:v>0.22789999999999999</c:v>
                </c:pt>
                <c:pt idx="12">
                  <c:v>0.22713</c:v>
                </c:pt>
                <c:pt idx="13">
                  <c:v>0.22620999999999999</c:v>
                </c:pt>
                <c:pt idx="14">
                  <c:v>0.22450000000000001</c:v>
                </c:pt>
              </c:numCache>
            </c:numRef>
          </c:xVal>
          <c:yVal>
            <c:numRef>
              <c:f>'100%转速 定常计算'!$E$26:$E$44</c:f>
              <c:numCache>
                <c:formatCode>General</c:formatCode>
                <c:ptCount val="19"/>
                <c:pt idx="0">
                  <c:v>0.67300000000000004</c:v>
                </c:pt>
                <c:pt idx="1">
                  <c:v>0.78039999999999998</c:v>
                </c:pt>
                <c:pt idx="2">
                  <c:v>0.85729999999999995</c:v>
                </c:pt>
                <c:pt idx="3">
                  <c:v>0.90620000000000001</c:v>
                </c:pt>
                <c:pt idx="4">
                  <c:v>0.91069999999999995</c:v>
                </c:pt>
                <c:pt idx="5">
                  <c:v>0.91420000000000001</c:v>
                </c:pt>
                <c:pt idx="6">
                  <c:v>0.91590000000000005</c:v>
                </c:pt>
                <c:pt idx="7">
                  <c:v>0.91569999999999996</c:v>
                </c:pt>
                <c:pt idx="8">
                  <c:v>0.91549999999999998</c:v>
                </c:pt>
                <c:pt idx="9">
                  <c:v>0.9153</c:v>
                </c:pt>
                <c:pt idx="10">
                  <c:v>0.91490000000000005</c:v>
                </c:pt>
                <c:pt idx="11">
                  <c:v>0.91439999999999999</c:v>
                </c:pt>
                <c:pt idx="12">
                  <c:v>0.91349999999999998</c:v>
                </c:pt>
                <c:pt idx="13">
                  <c:v>0.91239999999999999</c:v>
                </c:pt>
                <c:pt idx="14">
                  <c:v>0.90980000000000005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74-44B0-B09C-F6DFF6740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385640"/>
        <c:axId val="4953872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'100%转速 定常计算'!$A$2</c15:sqref>
                        </c15:formulaRef>
                      </c:ext>
                    </c:extLst>
                    <c:strCache>
                      <c:ptCount val="1"/>
                      <c:pt idx="0">
                        <c:v>Numeca-coarse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'100%转速 定常计算'!$C$4:$C$19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2">
                        <c:v>0.23250000000000001</c:v>
                      </c:pt>
                      <c:pt idx="3">
                        <c:v>0.23250000000000001</c:v>
                      </c:pt>
                      <c:pt idx="4">
                        <c:v>0.23250000000000001</c:v>
                      </c:pt>
                      <c:pt idx="5">
                        <c:v>0.23250000000000001</c:v>
                      </c:pt>
                      <c:pt idx="6">
                        <c:v>0.2321</c:v>
                      </c:pt>
                      <c:pt idx="7">
                        <c:v>0.23130000000000001</c:v>
                      </c:pt>
                      <c:pt idx="8">
                        <c:v>0.2301</c:v>
                      </c:pt>
                      <c:pt idx="9">
                        <c:v>0.2283</c:v>
                      </c:pt>
                      <c:pt idx="10">
                        <c:v>0.22570000000000001</c:v>
                      </c:pt>
                      <c:pt idx="11">
                        <c:v>0.22489999999999999</c:v>
                      </c:pt>
                      <c:pt idx="12">
                        <c:v>0.22409999999999999</c:v>
                      </c:pt>
                      <c:pt idx="13">
                        <c:v>0.22320000000000001</c:v>
                      </c:pt>
                      <c:pt idx="14">
                        <c:v>0.2218</c:v>
                      </c:pt>
                      <c:pt idx="15">
                        <c:v>0.219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'100%转速 定常计算'!$E$4:$E$19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1">
                        <c:v>0</c:v>
                      </c:pt>
                      <c:pt idx="2">
                        <c:v>0.53910000000000002</c:v>
                      </c:pt>
                      <c:pt idx="3">
                        <c:v>0.70209999999999995</c:v>
                      </c:pt>
                      <c:pt idx="4">
                        <c:v>0.79400000000000004</c:v>
                      </c:pt>
                      <c:pt idx="5">
                        <c:v>0.85170000000000001</c:v>
                      </c:pt>
                      <c:pt idx="6">
                        <c:v>0.86960000000000004</c:v>
                      </c:pt>
                      <c:pt idx="7">
                        <c:v>0.86839999999999995</c:v>
                      </c:pt>
                      <c:pt idx="8">
                        <c:v>0.86709999999999998</c:v>
                      </c:pt>
                      <c:pt idx="9">
                        <c:v>0.86519999999999997</c:v>
                      </c:pt>
                      <c:pt idx="10">
                        <c:v>0.86209999999999998</c:v>
                      </c:pt>
                      <c:pt idx="11">
                        <c:v>0.86109999999999998</c:v>
                      </c:pt>
                      <c:pt idx="12">
                        <c:v>0.8599</c:v>
                      </c:pt>
                      <c:pt idx="13">
                        <c:v>0.85860000000000003</c:v>
                      </c:pt>
                      <c:pt idx="14">
                        <c:v>0.85650000000000004</c:v>
                      </c:pt>
                      <c:pt idx="15">
                        <c:v>0.85199999999999998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974-44B0-B09C-F6DFF6740DD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'100%转速 定常计算'!$H$2</c15:sqref>
                        </c15:formulaRef>
                      </c:ext>
                    </c:extLst>
                    <c:strCache>
                      <c:ptCount val="1"/>
                      <c:pt idx="0">
                        <c:v>Numeca-medium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'100%转速 定常计算'!$J$4:$J$19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3">
                        <c:v>0.2326</c:v>
                      </c:pt>
                      <c:pt idx="4">
                        <c:v>0.2326</c:v>
                      </c:pt>
                      <c:pt idx="5">
                        <c:v>0.2326</c:v>
                      </c:pt>
                      <c:pt idx="6">
                        <c:v>0.2326</c:v>
                      </c:pt>
                      <c:pt idx="7">
                        <c:v>0.23250000000000001</c:v>
                      </c:pt>
                      <c:pt idx="8">
                        <c:v>0.2319</c:v>
                      </c:pt>
                      <c:pt idx="9">
                        <c:v>0.23089999999999999</c:v>
                      </c:pt>
                      <c:pt idx="10">
                        <c:v>0.22939999999999999</c:v>
                      </c:pt>
                      <c:pt idx="11">
                        <c:v>0.2271</c:v>
                      </c:pt>
                      <c:pt idx="12">
                        <c:v>0.22409999999999999</c:v>
                      </c:pt>
                      <c:pt idx="13">
                        <c:v>0.21970000000000001</c:v>
                      </c:pt>
                      <c:pt idx="14">
                        <c:v>0.21809999999999999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'100%转速 定常计算'!$L$4:$L$19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3">
                        <c:v>0.70469999999999999</c:v>
                      </c:pt>
                      <c:pt idx="4">
                        <c:v>0.79649999999999999</c:v>
                      </c:pt>
                      <c:pt idx="5">
                        <c:v>0.85299999999999998</c:v>
                      </c:pt>
                      <c:pt idx="6">
                        <c:v>0.86980000000000002</c:v>
                      </c:pt>
                      <c:pt idx="7">
                        <c:v>0.87509999999999999</c:v>
                      </c:pt>
                      <c:pt idx="8">
                        <c:v>0.87409999999999999</c:v>
                      </c:pt>
                      <c:pt idx="9">
                        <c:v>0.87329999999999997</c:v>
                      </c:pt>
                      <c:pt idx="10">
                        <c:v>0.87180000000000002</c:v>
                      </c:pt>
                      <c:pt idx="11">
                        <c:v>0.86919999999999997</c:v>
                      </c:pt>
                      <c:pt idx="12">
                        <c:v>0.86450000000000005</c:v>
                      </c:pt>
                      <c:pt idx="13">
                        <c:v>0.85629999999999995</c:v>
                      </c:pt>
                      <c:pt idx="14">
                        <c:v>0.85319999999999996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74-44B0-B09C-F6DFF6740DD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'100%转速 定常计算'!$O$2</c15:sqref>
                        </c15:formulaRef>
                      </c:ext>
                    </c:extLst>
                    <c:strCache>
                      <c:ptCount val="1"/>
                      <c:pt idx="0">
                        <c:v>Numeca-fine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'100%转速 定常计算'!$Q$4:$Q$19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3">
                        <c:v>0.23269999999999999</c:v>
                      </c:pt>
                      <c:pt idx="4">
                        <c:v>0.23269999999999999</c:v>
                      </c:pt>
                      <c:pt idx="5">
                        <c:v>0.23269999999999999</c:v>
                      </c:pt>
                      <c:pt idx="6">
                        <c:v>0.2326</c:v>
                      </c:pt>
                      <c:pt idx="7">
                        <c:v>0.23219999999999999</c:v>
                      </c:pt>
                      <c:pt idx="8">
                        <c:v>0.23119999999999999</c:v>
                      </c:pt>
                      <c:pt idx="9">
                        <c:v>0.23</c:v>
                      </c:pt>
                      <c:pt idx="10">
                        <c:v>0.2283</c:v>
                      </c:pt>
                      <c:pt idx="11">
                        <c:v>0.22589999999999999</c:v>
                      </c:pt>
                      <c:pt idx="12">
                        <c:v>0.22209999999999999</c:v>
                      </c:pt>
                      <c:pt idx="13">
                        <c:v>0.21870000000000001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'100%转速 定常计算'!$S$4:$S$19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3">
                        <c:v>0.70630000000000004</c:v>
                      </c:pt>
                      <c:pt idx="4">
                        <c:v>0.79790000000000005</c:v>
                      </c:pt>
                      <c:pt idx="5">
                        <c:v>0.85360000000000003</c:v>
                      </c:pt>
                      <c:pt idx="6">
                        <c:v>0.878</c:v>
                      </c:pt>
                      <c:pt idx="7">
                        <c:v>0.87719999999999998</c:v>
                      </c:pt>
                      <c:pt idx="8">
                        <c:v>0.87629999999999997</c:v>
                      </c:pt>
                      <c:pt idx="9">
                        <c:v>0.875</c:v>
                      </c:pt>
                      <c:pt idx="10">
                        <c:v>0.87280000000000002</c:v>
                      </c:pt>
                      <c:pt idx="11">
                        <c:v>0.86919999999999997</c:v>
                      </c:pt>
                      <c:pt idx="12">
                        <c:v>0.86260000000000003</c:v>
                      </c:pt>
                      <c:pt idx="13">
                        <c:v>0.85609999999999997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974-44B0-B09C-F6DFF6740DD1}"/>
                  </c:ext>
                </c:extLst>
              </c15:ser>
            </c15:filteredScatterSeries>
          </c:ext>
        </c:extLst>
      </c:scatterChart>
      <c:valAx>
        <c:axId val="495385640"/>
        <c:scaling>
          <c:orientation val="minMax"/>
          <c:max val="0.23500000000000001"/>
          <c:min val="0.22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387280"/>
        <c:crosses val="autoZero"/>
        <c:crossBetween val="midCat"/>
      </c:valAx>
      <c:valAx>
        <c:axId val="495387280"/>
        <c:scaling>
          <c:orientation val="minMax"/>
          <c:max val="0.95000000000000007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38564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400" baseline="0">
          <a:solidFill>
            <a:schemeClr val="tx1">
              <a:lumMod val="95000"/>
              <a:lumOff val="5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055491011021438E-2"/>
          <c:y val="2.2745525826903878E-2"/>
          <c:w val="0.92338083078937017"/>
          <c:h val="0.95450894834619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'100%转速 特征值'!$A$1</c:f>
              <c:strCache>
                <c:ptCount val="1"/>
                <c:pt idx="0">
                  <c:v>20kpa</c:v>
                </c:pt>
              </c:strCache>
              <c:extLst xmlns:c15="http://schemas.microsoft.com/office/drawing/2012/chart"/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'100%转速 特征值'!$B$2:$B$71</c:f>
              <c:numCache>
                <c:formatCode>0.00E+00</c:formatCode>
                <c:ptCount val="70"/>
                <c:pt idx="0">
                  <c:v>-0.21405641937</c:v>
                </c:pt>
                <c:pt idx="1">
                  <c:v>-0.21405641938</c:v>
                </c:pt>
                <c:pt idx="2">
                  <c:v>-0.19942433275999999</c:v>
                </c:pt>
                <c:pt idx="3">
                  <c:v>-0.19942433306999999</c:v>
                </c:pt>
                <c:pt idx="4">
                  <c:v>-0.26670596426999998</c:v>
                </c:pt>
                <c:pt idx="5">
                  <c:v>-0.26670596467000002</c:v>
                </c:pt>
                <c:pt idx="6">
                  <c:v>-0.41191057106000001</c:v>
                </c:pt>
                <c:pt idx="7">
                  <c:v>-0.43448121813000001</c:v>
                </c:pt>
                <c:pt idx="8">
                  <c:v>-0.41191057110000001</c:v>
                </c:pt>
                <c:pt idx="9">
                  <c:v>-0.43448121808000001</c:v>
                </c:pt>
                <c:pt idx="10">
                  <c:v>-3.4611612205000003E-2</c:v>
                </c:pt>
                <c:pt idx="11">
                  <c:v>-0.19759848382</c:v>
                </c:pt>
                <c:pt idx="12">
                  <c:v>-0.19311785777000001</c:v>
                </c:pt>
                <c:pt idx="13">
                  <c:v>-0.19942432767000001</c:v>
                </c:pt>
                <c:pt idx="14">
                  <c:v>-2.2917555922999999E-2</c:v>
                </c:pt>
                <c:pt idx="15">
                  <c:v>-0.19965638019000001</c:v>
                </c:pt>
                <c:pt idx="16">
                  <c:v>-0.26670596159999999</c:v>
                </c:pt>
                <c:pt idx="17">
                  <c:v>-0.23383523504000001</c:v>
                </c:pt>
                <c:pt idx="18">
                  <c:v>-0.39263870584999999</c:v>
                </c:pt>
                <c:pt idx="19">
                  <c:v>-0.21086865653</c:v>
                </c:pt>
                <c:pt idx="20">
                  <c:v>2.4607097804E-2</c:v>
                </c:pt>
                <c:pt idx="21">
                  <c:v>-2.2917551097999998E-2</c:v>
                </c:pt>
                <c:pt idx="22">
                  <c:v>-0.22310491516</c:v>
                </c:pt>
                <c:pt idx="23">
                  <c:v>-0.21086863843</c:v>
                </c:pt>
                <c:pt idx="24">
                  <c:v>0.12874606508</c:v>
                </c:pt>
                <c:pt idx="25">
                  <c:v>-0.23383518781000001</c:v>
                </c:pt>
                <c:pt idx="26">
                  <c:v>-0.19965639566999999</c:v>
                </c:pt>
                <c:pt idx="27">
                  <c:v>-0.24277456561999999</c:v>
                </c:pt>
                <c:pt idx="28">
                  <c:v>0.20413169352999999</c:v>
                </c:pt>
                <c:pt idx="29">
                  <c:v>0.24696984199999999</c:v>
                </c:pt>
                <c:pt idx="30">
                  <c:v>4.5377392660000002E-2</c:v>
                </c:pt>
                <c:pt idx="31">
                  <c:v>-5.4355368229999999E-2</c:v>
                </c:pt>
                <c:pt idx="32">
                  <c:v>0.16291094989999999</c:v>
                </c:pt>
                <c:pt idx="33">
                  <c:v>-0.12822721019</c:v>
                </c:pt>
                <c:pt idx="34">
                  <c:v>-6.6200556206999994E-2</c:v>
                </c:pt>
                <c:pt idx="35">
                  <c:v>-0.32839282310000001</c:v>
                </c:pt>
                <c:pt idx="36">
                  <c:v>-0.39406664652000001</c:v>
                </c:pt>
                <c:pt idx="37">
                  <c:v>-0.43252233298999998</c:v>
                </c:pt>
                <c:pt idx="38">
                  <c:v>-0.46298636973000001</c:v>
                </c:pt>
                <c:pt idx="39">
                  <c:v>0.22420625281000001</c:v>
                </c:pt>
                <c:pt idx="40">
                  <c:v>-0.12159259369</c:v>
                </c:pt>
                <c:pt idx="41">
                  <c:v>-0.12830753379000001</c:v>
                </c:pt>
                <c:pt idx="42">
                  <c:v>-0.20856323626000001</c:v>
                </c:pt>
                <c:pt idx="43">
                  <c:v>-0.10377040061999999</c:v>
                </c:pt>
                <c:pt idx="44">
                  <c:v>-0.12736812560999999</c:v>
                </c:pt>
                <c:pt idx="45">
                  <c:v>-0.23484468572</c:v>
                </c:pt>
                <c:pt idx="46">
                  <c:v>-0.27712024729000001</c:v>
                </c:pt>
                <c:pt idx="47">
                  <c:v>-0.32682502175</c:v>
                </c:pt>
                <c:pt idx="48">
                  <c:v>-4.3616323393999998E-2</c:v>
                </c:pt>
                <c:pt idx="49">
                  <c:v>-0.51883318590000005</c:v>
                </c:pt>
                <c:pt idx="50">
                  <c:v>-0.13087707886</c:v>
                </c:pt>
                <c:pt idx="51">
                  <c:v>-0.14143000630999999</c:v>
                </c:pt>
                <c:pt idx="52">
                  <c:v>-0.28038094416999998</c:v>
                </c:pt>
                <c:pt idx="53">
                  <c:v>-0.39118161609000002</c:v>
                </c:pt>
                <c:pt idx="54">
                  <c:v>-0.38923600972</c:v>
                </c:pt>
                <c:pt idx="55">
                  <c:v>-0.40778996083000002</c:v>
                </c:pt>
                <c:pt idx="56">
                  <c:v>-0.51810908674</c:v>
                </c:pt>
                <c:pt idx="57">
                  <c:v>-0.40106989041000002</c:v>
                </c:pt>
                <c:pt idx="58">
                  <c:v>-0.42134911607999997</c:v>
                </c:pt>
                <c:pt idx="59">
                  <c:v>-0.55484475489999996</c:v>
                </c:pt>
                <c:pt idx="60">
                  <c:v>0.27922488059</c:v>
                </c:pt>
                <c:pt idx="61">
                  <c:v>0.27111925661000003</c:v>
                </c:pt>
                <c:pt idx="62">
                  <c:v>0.28987203234999998</c:v>
                </c:pt>
                <c:pt idx="63">
                  <c:v>0.28921766329999998</c:v>
                </c:pt>
                <c:pt idx="64">
                  <c:v>0.28468095769000001</c:v>
                </c:pt>
                <c:pt idx="65">
                  <c:v>0.28431878951</c:v>
                </c:pt>
                <c:pt idx="66">
                  <c:v>0.27666849545</c:v>
                </c:pt>
                <c:pt idx="67">
                  <c:v>0.26782099463999998</c:v>
                </c:pt>
                <c:pt idx="68">
                  <c:v>0.26055555424999999</c:v>
                </c:pt>
                <c:pt idx="69">
                  <c:v>0.25329607139999999</c:v>
                </c:pt>
              </c:numCache>
              <c:extLst xmlns:c15="http://schemas.microsoft.com/office/drawing/2012/chart"/>
            </c:numRef>
          </c:xVal>
          <c:yVal>
            <c:numRef>
              <c:f>'100%转速 特征值'!$C$2:$C$71</c:f>
              <c:numCache>
                <c:formatCode>0.00E+00</c:formatCode>
                <c:ptCount val="70"/>
                <c:pt idx="0">
                  <c:v>3.9973788704E-2</c:v>
                </c:pt>
                <c:pt idx="1">
                  <c:v>-3.9973788725999999E-2</c:v>
                </c:pt>
                <c:pt idx="2">
                  <c:v>0.24761149963000001</c:v>
                </c:pt>
                <c:pt idx="3">
                  <c:v>-0.24761149938999999</c:v>
                </c:pt>
                <c:pt idx="4">
                  <c:v>0.25868651528999997</c:v>
                </c:pt>
                <c:pt idx="5">
                  <c:v>-0.25868651523000002</c:v>
                </c:pt>
                <c:pt idx="6">
                  <c:v>0.15506475636</c:v>
                </c:pt>
                <c:pt idx="7">
                  <c:v>0.10106150848999999</c:v>
                </c:pt>
                <c:pt idx="8">
                  <c:v>-0.15506475633</c:v>
                </c:pt>
                <c:pt idx="9">
                  <c:v>-0.10106150843</c:v>
                </c:pt>
                <c:pt idx="10">
                  <c:v>0.61658982251000005</c:v>
                </c:pt>
                <c:pt idx="11">
                  <c:v>0.41876713841000002</c:v>
                </c:pt>
                <c:pt idx="12">
                  <c:v>0.57833171828999996</c:v>
                </c:pt>
                <c:pt idx="13">
                  <c:v>0.24761150700000001</c:v>
                </c:pt>
                <c:pt idx="14">
                  <c:v>0.83032725986</c:v>
                </c:pt>
                <c:pt idx="15">
                  <c:v>0.73619101687999999</c:v>
                </c:pt>
                <c:pt idx="16">
                  <c:v>0.25868651395999998</c:v>
                </c:pt>
                <c:pt idx="17">
                  <c:v>0.78421757116000002</c:v>
                </c:pt>
                <c:pt idx="18">
                  <c:v>0.45088151126999998</c:v>
                </c:pt>
                <c:pt idx="19">
                  <c:v>0.88286477453000001</c:v>
                </c:pt>
                <c:pt idx="20">
                  <c:v>1.0673739114</c:v>
                </c:pt>
                <c:pt idx="21">
                  <c:v>0.83032721720000002</c:v>
                </c:pt>
                <c:pt idx="22">
                  <c:v>1.0286334645999999</c:v>
                </c:pt>
                <c:pt idx="23">
                  <c:v>0.88286482528999999</c:v>
                </c:pt>
                <c:pt idx="24">
                  <c:v>1.2083934808000001</c:v>
                </c:pt>
                <c:pt idx="25">
                  <c:v>0.78421757124000002</c:v>
                </c:pt>
                <c:pt idx="26">
                  <c:v>0.73619101038000001</c:v>
                </c:pt>
                <c:pt idx="27">
                  <c:v>1.172093608</c:v>
                </c:pt>
                <c:pt idx="28">
                  <c:v>1.2597487159</c:v>
                </c:pt>
                <c:pt idx="29">
                  <c:v>1.2844820314000001</c:v>
                </c:pt>
                <c:pt idx="30">
                  <c:v>2.1010410778000002</c:v>
                </c:pt>
                <c:pt idx="31">
                  <c:v>2.2896502305999999</c:v>
                </c:pt>
                <c:pt idx="32">
                  <c:v>1.7921134948999999</c:v>
                </c:pt>
                <c:pt idx="33">
                  <c:v>2.2998259413</c:v>
                </c:pt>
                <c:pt idx="34">
                  <c:v>2.4174094414999998</c:v>
                </c:pt>
                <c:pt idx="35">
                  <c:v>2.2822911808000002</c:v>
                </c:pt>
                <c:pt idx="36">
                  <c:v>1.8306964208000001</c:v>
                </c:pt>
                <c:pt idx="37">
                  <c:v>1.9545471538999999</c:v>
                </c:pt>
                <c:pt idx="38">
                  <c:v>1.9663191588</c:v>
                </c:pt>
                <c:pt idx="39">
                  <c:v>1.6393273553000001</c:v>
                </c:pt>
                <c:pt idx="40">
                  <c:v>2.9952830311</c:v>
                </c:pt>
                <c:pt idx="41">
                  <c:v>2.8102462537999999</c:v>
                </c:pt>
                <c:pt idx="42">
                  <c:v>3.0803523483999999</c:v>
                </c:pt>
                <c:pt idx="43">
                  <c:v>2.6752113237000001</c:v>
                </c:pt>
                <c:pt idx="44">
                  <c:v>3.3728998197000002</c:v>
                </c:pt>
                <c:pt idx="45">
                  <c:v>2.6071732461999999</c:v>
                </c:pt>
                <c:pt idx="46">
                  <c:v>3.2864230614999999</c:v>
                </c:pt>
                <c:pt idx="47">
                  <c:v>3.2574786069999999</c:v>
                </c:pt>
                <c:pt idx="48">
                  <c:v>2.4733444381999998</c:v>
                </c:pt>
                <c:pt idx="49">
                  <c:v>2.8341272494999998</c:v>
                </c:pt>
                <c:pt idx="50">
                  <c:v>3.8049233811000001</c:v>
                </c:pt>
                <c:pt idx="51">
                  <c:v>4.2716379682000003</c:v>
                </c:pt>
                <c:pt idx="52">
                  <c:v>3.7898176962000001</c:v>
                </c:pt>
                <c:pt idx="53">
                  <c:v>3.8978209393999999</c:v>
                </c:pt>
                <c:pt idx="54">
                  <c:v>4.1775675134999997</c:v>
                </c:pt>
                <c:pt idx="55">
                  <c:v>4.3032755039000001</c:v>
                </c:pt>
                <c:pt idx="56">
                  <c:v>3.9706136218000001</c:v>
                </c:pt>
                <c:pt idx="57">
                  <c:v>3.6808094923999999</c:v>
                </c:pt>
                <c:pt idx="58">
                  <c:v>3.6890858441000001</c:v>
                </c:pt>
                <c:pt idx="59">
                  <c:v>4.1765230685999999</c:v>
                </c:pt>
                <c:pt idx="60">
                  <c:v>1.5198978029000001</c:v>
                </c:pt>
                <c:pt idx="61">
                  <c:v>1.5205358216</c:v>
                </c:pt>
                <c:pt idx="62">
                  <c:v>1.3221802002</c:v>
                </c:pt>
                <c:pt idx="63">
                  <c:v>1.3331279323</c:v>
                </c:pt>
                <c:pt idx="64">
                  <c:v>1.3116851680999999</c:v>
                </c:pt>
                <c:pt idx="65">
                  <c:v>1.3457969991000001</c:v>
                </c:pt>
                <c:pt idx="66">
                  <c:v>1.3611597072999999</c:v>
                </c:pt>
                <c:pt idx="67">
                  <c:v>1.3798537342999999</c:v>
                </c:pt>
                <c:pt idx="68">
                  <c:v>1.5049801363999999</c:v>
                </c:pt>
                <c:pt idx="69">
                  <c:v>1.4814852607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F6A-4F16-88A1-286DEC142BFB}"/>
            </c:ext>
          </c:extLst>
        </c:ser>
        <c:ser>
          <c:idx val="4"/>
          <c:order val="1"/>
          <c:tx>
            <c:strRef>
              <c:f>'100%转速 特征值'!$D$1</c:f>
              <c:strCache>
                <c:ptCount val="1"/>
                <c:pt idx="0">
                  <c:v>28kpa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noFill/>
              <a:ln w="25400">
                <a:solidFill>
                  <a:srgbClr val="00B050"/>
                </a:solidFill>
              </a:ln>
              <a:effectLst/>
            </c:spPr>
          </c:marker>
          <c:xVal>
            <c:numRef>
              <c:f>'100%转速 特征值'!$E$2:$E$71</c:f>
              <c:numCache>
                <c:formatCode>0.00E+00</c:formatCode>
                <c:ptCount val="70"/>
                <c:pt idx="0">
                  <c:v>-0.28374658775</c:v>
                </c:pt>
                <c:pt idx="1">
                  <c:v>-0.2837465884</c:v>
                </c:pt>
                <c:pt idx="2">
                  <c:v>-0.26820819527</c:v>
                </c:pt>
                <c:pt idx="3">
                  <c:v>-0.26820819507999999</c:v>
                </c:pt>
                <c:pt idx="4">
                  <c:v>-0.33852904365999997</c:v>
                </c:pt>
                <c:pt idx="5">
                  <c:v>-0.33852904375999998</c:v>
                </c:pt>
                <c:pt idx="6">
                  <c:v>-0.26609120565</c:v>
                </c:pt>
                <c:pt idx="7">
                  <c:v>-0.26609120553999999</c:v>
                </c:pt>
                <c:pt idx="8">
                  <c:v>-0.52053047976</c:v>
                </c:pt>
                <c:pt idx="9">
                  <c:v>-0.52053047970999999</c:v>
                </c:pt>
                <c:pt idx="10">
                  <c:v>2.8443017322000001E-2</c:v>
                </c:pt>
                <c:pt idx="11">
                  <c:v>-0.25814925059999999</c:v>
                </c:pt>
                <c:pt idx="12">
                  <c:v>-0.26609119966</c:v>
                </c:pt>
                <c:pt idx="13">
                  <c:v>5.4894262329E-2</c:v>
                </c:pt>
                <c:pt idx="14">
                  <c:v>-0.25475680619000002</c:v>
                </c:pt>
                <c:pt idx="15">
                  <c:v>-0.26820819615000002</c:v>
                </c:pt>
                <c:pt idx="16">
                  <c:v>-0.33852903402000001</c:v>
                </c:pt>
                <c:pt idx="17">
                  <c:v>-0.15967315838000001</c:v>
                </c:pt>
                <c:pt idx="18">
                  <c:v>-0.25593235907</c:v>
                </c:pt>
                <c:pt idx="19">
                  <c:v>0.12917327829</c:v>
                </c:pt>
                <c:pt idx="20">
                  <c:v>0.12917328267</c:v>
                </c:pt>
                <c:pt idx="21">
                  <c:v>-0.15967319362999999</c:v>
                </c:pt>
                <c:pt idx="22">
                  <c:v>5.4894221992000003E-2</c:v>
                </c:pt>
                <c:pt idx="23">
                  <c:v>0.16471841310999999</c:v>
                </c:pt>
                <c:pt idx="24">
                  <c:v>0.1101163223</c:v>
                </c:pt>
                <c:pt idx="25">
                  <c:v>0.18283919571000001</c:v>
                </c:pt>
                <c:pt idx="26">
                  <c:v>0.13669024153000001</c:v>
                </c:pt>
                <c:pt idx="27">
                  <c:v>0.16152764385000001</c:v>
                </c:pt>
                <c:pt idx="28">
                  <c:v>0.20337612968999999</c:v>
                </c:pt>
                <c:pt idx="29">
                  <c:v>0.18487555250000001</c:v>
                </c:pt>
                <c:pt idx="30">
                  <c:v>-2.7102314092999999E-2</c:v>
                </c:pt>
                <c:pt idx="31">
                  <c:v>-0.12069852998</c:v>
                </c:pt>
                <c:pt idx="32">
                  <c:v>6.0187894236000003E-2</c:v>
                </c:pt>
                <c:pt idx="33">
                  <c:v>-0.39228951407000001</c:v>
                </c:pt>
                <c:pt idx="34">
                  <c:v>-0.13037574732000001</c:v>
                </c:pt>
                <c:pt idx="35">
                  <c:v>-0.28915522414</c:v>
                </c:pt>
                <c:pt idx="36">
                  <c:v>-0.44619593697999999</c:v>
                </c:pt>
                <c:pt idx="37">
                  <c:v>-0.40334402933000002</c:v>
                </c:pt>
                <c:pt idx="38">
                  <c:v>-0.19303981984999999</c:v>
                </c:pt>
                <c:pt idx="39">
                  <c:v>-0.49493829302999998</c:v>
                </c:pt>
              </c:numCache>
              <c:extLst xmlns:c15="http://schemas.microsoft.com/office/drawing/2012/chart"/>
            </c:numRef>
          </c:xVal>
          <c:yVal>
            <c:numRef>
              <c:f>'100%转速 特征值'!$F$2:$F$71</c:f>
              <c:numCache>
                <c:formatCode>0.00E+00</c:formatCode>
                <c:ptCount val="70"/>
                <c:pt idx="0">
                  <c:v>2.810192139E-2</c:v>
                </c:pt>
                <c:pt idx="1">
                  <c:v>-2.8101921222E-2</c:v>
                </c:pt>
                <c:pt idx="2">
                  <c:v>0.22436621824</c:v>
                </c:pt>
                <c:pt idx="3">
                  <c:v>-0.22436621810999999</c:v>
                </c:pt>
                <c:pt idx="4">
                  <c:v>0.24695292898999999</c:v>
                </c:pt>
                <c:pt idx="5">
                  <c:v>-0.24695292890000001</c:v>
                </c:pt>
                <c:pt idx="6">
                  <c:v>0.38463159341999997</c:v>
                </c:pt>
                <c:pt idx="7">
                  <c:v>-0.3846315937</c:v>
                </c:pt>
                <c:pt idx="8">
                  <c:v>0.13961854183</c:v>
                </c:pt>
                <c:pt idx="9">
                  <c:v>-0.13961854193000001</c:v>
                </c:pt>
                <c:pt idx="10">
                  <c:v>0.62876592436000001</c:v>
                </c:pt>
                <c:pt idx="11">
                  <c:v>0.52869220592999999</c:v>
                </c:pt>
                <c:pt idx="12">
                  <c:v>0.38463158659000002</c:v>
                </c:pt>
                <c:pt idx="13">
                  <c:v>0.78740633529000004</c:v>
                </c:pt>
                <c:pt idx="14">
                  <c:v>0.67528395990000001</c:v>
                </c:pt>
                <c:pt idx="15">
                  <c:v>0.22436619838999999</c:v>
                </c:pt>
                <c:pt idx="16">
                  <c:v>0.24695299847999999</c:v>
                </c:pt>
                <c:pt idx="17">
                  <c:v>0.86857166519999995</c:v>
                </c:pt>
                <c:pt idx="18">
                  <c:v>0.81120848475999996</c:v>
                </c:pt>
                <c:pt idx="19">
                  <c:v>0.92302839915000001</c:v>
                </c:pt>
                <c:pt idx="20">
                  <c:v>0.92302839713999996</c:v>
                </c:pt>
                <c:pt idx="21">
                  <c:v>0.86857164928999997</c:v>
                </c:pt>
                <c:pt idx="22">
                  <c:v>0.78740633820000006</c:v>
                </c:pt>
                <c:pt idx="23">
                  <c:v>0.96154413937000005</c:v>
                </c:pt>
                <c:pt idx="24">
                  <c:v>1.1358856580000001</c:v>
                </c:pt>
                <c:pt idx="25">
                  <c:v>1.0010603570000001</c:v>
                </c:pt>
                <c:pt idx="26">
                  <c:v>1.1211149107</c:v>
                </c:pt>
                <c:pt idx="27">
                  <c:v>1.1050930663</c:v>
                </c:pt>
                <c:pt idx="28">
                  <c:v>1.0285033773000001</c:v>
                </c:pt>
                <c:pt idx="29">
                  <c:v>1.0927003770999999</c:v>
                </c:pt>
                <c:pt idx="30">
                  <c:v>1.8913585763</c:v>
                </c:pt>
                <c:pt idx="31">
                  <c:v>2.3146148916999998</c:v>
                </c:pt>
                <c:pt idx="32">
                  <c:v>1.5460707982999999</c:v>
                </c:pt>
                <c:pt idx="33">
                  <c:v>1.9459957538999999</c:v>
                </c:pt>
                <c:pt idx="34">
                  <c:v>2.4327084121999998</c:v>
                </c:pt>
                <c:pt idx="35">
                  <c:v>2.3564580405000002</c:v>
                </c:pt>
                <c:pt idx="36">
                  <c:v>1.8960181753000001</c:v>
                </c:pt>
                <c:pt idx="37">
                  <c:v>1.7735390892</c:v>
                </c:pt>
                <c:pt idx="38">
                  <c:v>2.44625096</c:v>
                </c:pt>
                <c:pt idx="39">
                  <c:v>2.013045119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7F6A-4F16-88A1-286DEC142BFB}"/>
            </c:ext>
          </c:extLst>
        </c:ser>
        <c:ser>
          <c:idx val="3"/>
          <c:order val="2"/>
          <c:tx>
            <c:strRef>
              <c:f>'100%转速 特征值'!$G$1</c:f>
              <c:strCache>
                <c:ptCount val="1"/>
                <c:pt idx="0">
                  <c:v>29kpa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25400">
                <a:solidFill>
                  <a:srgbClr val="FFC000"/>
                </a:solidFill>
              </a:ln>
              <a:effectLst/>
            </c:spPr>
          </c:marker>
          <c:xVal>
            <c:numRef>
              <c:f>'100%转速 特征值'!$H$2:$H$61</c:f>
              <c:numCache>
                <c:formatCode>0.00E+00</c:formatCode>
                <c:ptCount val="60"/>
                <c:pt idx="0">
                  <c:v>-0.36411307973000001</c:v>
                </c:pt>
                <c:pt idx="1">
                  <c:v>-0.38932627755999999</c:v>
                </c:pt>
                <c:pt idx="2">
                  <c:v>-0.38932627750999999</c:v>
                </c:pt>
                <c:pt idx="3">
                  <c:v>-0.3641130796</c:v>
                </c:pt>
                <c:pt idx="4">
                  <c:v>-0.34511122171000003</c:v>
                </c:pt>
                <c:pt idx="5">
                  <c:v>-0.34511122192999999</c:v>
                </c:pt>
                <c:pt idx="6">
                  <c:v>-0.44905704611000002</c:v>
                </c:pt>
                <c:pt idx="7">
                  <c:v>-0.30913015150000001</c:v>
                </c:pt>
                <c:pt idx="8">
                  <c:v>-0.44905704625999998</c:v>
                </c:pt>
                <c:pt idx="9">
                  <c:v>-0.30913015180999998</c:v>
                </c:pt>
                <c:pt idx="10">
                  <c:v>-8.7036278174000004E-3</c:v>
                </c:pt>
                <c:pt idx="11">
                  <c:v>-7.4524284260000004E-2</c:v>
                </c:pt>
                <c:pt idx="12">
                  <c:v>-0.27446003989000001</c:v>
                </c:pt>
                <c:pt idx="13">
                  <c:v>-0.30913014608</c:v>
                </c:pt>
                <c:pt idx="14">
                  <c:v>-0.34511122646999998</c:v>
                </c:pt>
                <c:pt idx="15">
                  <c:v>-0.25764640879</c:v>
                </c:pt>
                <c:pt idx="16">
                  <c:v>-0.14475189307</c:v>
                </c:pt>
                <c:pt idx="17">
                  <c:v>-0.23511916460999999</c:v>
                </c:pt>
                <c:pt idx="18">
                  <c:v>3.3835272352999997E-2</c:v>
                </c:pt>
                <c:pt idx="19">
                  <c:v>9.7728457998999992E-3</c:v>
                </c:pt>
                <c:pt idx="20">
                  <c:v>-3.9181647115000004E-3</c:v>
                </c:pt>
                <c:pt idx="21">
                  <c:v>3.4316095168999999E-2</c:v>
                </c:pt>
                <c:pt idx="22">
                  <c:v>4.7444586076000002E-2</c:v>
                </c:pt>
                <c:pt idx="23">
                  <c:v>1.7495951398E-2</c:v>
                </c:pt>
                <c:pt idx="24">
                  <c:v>-7.0277477867999996E-2</c:v>
                </c:pt>
                <c:pt idx="25">
                  <c:v>5.9586746432000001E-2</c:v>
                </c:pt>
                <c:pt idx="26">
                  <c:v>7.4350062129E-2</c:v>
                </c:pt>
                <c:pt idx="27">
                  <c:v>8.9413374721E-2</c:v>
                </c:pt>
                <c:pt idx="28">
                  <c:v>8.2429790762999999E-2</c:v>
                </c:pt>
                <c:pt idx="29">
                  <c:v>8.8056440279999995E-2</c:v>
                </c:pt>
                <c:pt idx="30">
                  <c:v>-8.1412065874999995E-2</c:v>
                </c:pt>
                <c:pt idx="31">
                  <c:v>-0.33081922043</c:v>
                </c:pt>
                <c:pt idx="32">
                  <c:v>-1.9201477897E-2</c:v>
                </c:pt>
                <c:pt idx="33">
                  <c:v>-0.16592748269999999</c:v>
                </c:pt>
                <c:pt idx="34">
                  <c:v>-0.15418569434000001</c:v>
                </c:pt>
                <c:pt idx="35">
                  <c:v>-0.23769493388999999</c:v>
                </c:pt>
                <c:pt idx="36">
                  <c:v>-0.43003018405999999</c:v>
                </c:pt>
                <c:pt idx="37">
                  <c:v>-0.38512348047</c:v>
                </c:pt>
                <c:pt idx="38">
                  <c:v>-0.47951184813999997</c:v>
                </c:pt>
                <c:pt idx="39">
                  <c:v>-0.52813539252999997</c:v>
                </c:pt>
              </c:numCache>
              <c:extLst xmlns:c15="http://schemas.microsoft.com/office/drawing/2012/chart"/>
            </c:numRef>
          </c:xVal>
          <c:yVal>
            <c:numRef>
              <c:f>'100%转速 特征值'!$I$2:$I$61</c:f>
              <c:numCache>
                <c:formatCode>0.00E+00</c:formatCode>
                <c:ptCount val="60"/>
                <c:pt idx="0">
                  <c:v>0.16581400324000001</c:v>
                </c:pt>
                <c:pt idx="1">
                  <c:v>2.5496827465999999E-3</c:v>
                </c:pt>
                <c:pt idx="2">
                  <c:v>-2.5496820865E-3</c:v>
                </c:pt>
                <c:pt idx="3">
                  <c:v>-0.16581400313</c:v>
                </c:pt>
                <c:pt idx="4">
                  <c:v>0.30048967448000002</c:v>
                </c:pt>
                <c:pt idx="5">
                  <c:v>-0.30048967395999998</c:v>
                </c:pt>
                <c:pt idx="6">
                  <c:v>0.21116954057000001</c:v>
                </c:pt>
                <c:pt idx="7">
                  <c:v>0.42129626118000002</c:v>
                </c:pt>
                <c:pt idx="8">
                  <c:v>-0.2111695401</c:v>
                </c:pt>
                <c:pt idx="9">
                  <c:v>-0.42129626119000002</c:v>
                </c:pt>
                <c:pt idx="10">
                  <c:v>0.58671056668999999</c:v>
                </c:pt>
                <c:pt idx="11">
                  <c:v>0.70371742384000002</c:v>
                </c:pt>
                <c:pt idx="12">
                  <c:v>0.56876170269000004</c:v>
                </c:pt>
                <c:pt idx="13">
                  <c:v>0.42129602868999999</c:v>
                </c:pt>
                <c:pt idx="14">
                  <c:v>0.30048966168000002</c:v>
                </c:pt>
                <c:pt idx="15">
                  <c:v>0.70895926357000005</c:v>
                </c:pt>
                <c:pt idx="16">
                  <c:v>0.85282925621000005</c:v>
                </c:pt>
                <c:pt idx="17">
                  <c:v>0.85462734670999996</c:v>
                </c:pt>
                <c:pt idx="18">
                  <c:v>0.89578530167000003</c:v>
                </c:pt>
                <c:pt idx="19">
                  <c:v>0.90497809347000002</c:v>
                </c:pt>
                <c:pt idx="20">
                  <c:v>0.96736313174999999</c:v>
                </c:pt>
                <c:pt idx="21">
                  <c:v>0.98724658385999997</c:v>
                </c:pt>
                <c:pt idx="22">
                  <c:v>0.96773587420999996</c:v>
                </c:pt>
                <c:pt idx="23">
                  <c:v>0.94014433949999998</c:v>
                </c:pt>
                <c:pt idx="24">
                  <c:v>0.98279712214000003</c:v>
                </c:pt>
                <c:pt idx="25">
                  <c:v>1.0092863623999999</c:v>
                </c:pt>
                <c:pt idx="26">
                  <c:v>1.0184151687</c:v>
                </c:pt>
                <c:pt idx="27">
                  <c:v>0.98077350910000005</c:v>
                </c:pt>
                <c:pt idx="28">
                  <c:v>1.0261318663000001</c:v>
                </c:pt>
                <c:pt idx="29">
                  <c:v>1.0331339603</c:v>
                </c:pt>
                <c:pt idx="30">
                  <c:v>1.9436052956000001</c:v>
                </c:pt>
                <c:pt idx="31">
                  <c:v>1.9654282444</c:v>
                </c:pt>
                <c:pt idx="32">
                  <c:v>1.5854476404</c:v>
                </c:pt>
                <c:pt idx="33">
                  <c:v>2.3773705069000002</c:v>
                </c:pt>
                <c:pt idx="34">
                  <c:v>2.4649354899000002</c:v>
                </c:pt>
                <c:pt idx="35">
                  <c:v>2.4168255881</c:v>
                </c:pt>
                <c:pt idx="36">
                  <c:v>1.8315047867000001</c:v>
                </c:pt>
                <c:pt idx="37">
                  <c:v>1.7131593244000001</c:v>
                </c:pt>
                <c:pt idx="38">
                  <c:v>1.9418006344000001</c:v>
                </c:pt>
                <c:pt idx="39">
                  <c:v>2.0358544986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7F6A-4F16-88A1-286DEC142BFB}"/>
            </c:ext>
          </c:extLst>
        </c:ser>
        <c:ser>
          <c:idx val="2"/>
          <c:order val="3"/>
          <c:tx>
            <c:strRef>
              <c:f>'100%转速 特征值'!$J$1</c:f>
              <c:strCache>
                <c:ptCount val="1"/>
                <c:pt idx="0">
                  <c:v>30kpa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10"/>
            <c:spPr>
              <a:noFill/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'100%转速 特征值'!$K$2:$K$61</c:f>
              <c:numCache>
                <c:formatCode>0.00E+00</c:formatCode>
                <c:ptCount val="60"/>
                <c:pt idx="0">
                  <c:v>-0.26510366208000002</c:v>
                </c:pt>
                <c:pt idx="1">
                  <c:v>-0.26510366260000001</c:v>
                </c:pt>
                <c:pt idx="2">
                  <c:v>-0.2742019523</c:v>
                </c:pt>
                <c:pt idx="3">
                  <c:v>-0.22757368475</c:v>
                </c:pt>
                <c:pt idx="4">
                  <c:v>-0.33018642059999997</c:v>
                </c:pt>
                <c:pt idx="5">
                  <c:v>-0.27420195248000001</c:v>
                </c:pt>
                <c:pt idx="6">
                  <c:v>-0.22757368502</c:v>
                </c:pt>
                <c:pt idx="7">
                  <c:v>-0.17560940583000001</c:v>
                </c:pt>
                <c:pt idx="8">
                  <c:v>-0.17560940535</c:v>
                </c:pt>
                <c:pt idx="9">
                  <c:v>-0.20453171726</c:v>
                </c:pt>
                <c:pt idx="10">
                  <c:v>-6.3854229085000005E-2</c:v>
                </c:pt>
                <c:pt idx="11">
                  <c:v>-0.17560951278</c:v>
                </c:pt>
                <c:pt idx="12">
                  <c:v>-0.20453172353999999</c:v>
                </c:pt>
                <c:pt idx="13">
                  <c:v>-0.19939503780000001</c:v>
                </c:pt>
                <c:pt idx="14">
                  <c:v>-0.17226773973000001</c:v>
                </c:pt>
                <c:pt idx="15">
                  <c:v>-7.7954676580000007E-2</c:v>
                </c:pt>
                <c:pt idx="16">
                  <c:v>-2.5653007655000001E-2</c:v>
                </c:pt>
                <c:pt idx="17">
                  <c:v>-0.17812184583999999</c:v>
                </c:pt>
                <c:pt idx="18">
                  <c:v>-0.17301360591000001</c:v>
                </c:pt>
                <c:pt idx="19">
                  <c:v>-9.3447123504000001E-2</c:v>
                </c:pt>
                <c:pt idx="20">
                  <c:v>-1.0686765252E-2</c:v>
                </c:pt>
                <c:pt idx="21">
                  <c:v>1.4989515813999999E-2</c:v>
                </c:pt>
                <c:pt idx="22">
                  <c:v>-6.9778160744000006E-2</c:v>
                </c:pt>
                <c:pt idx="23">
                  <c:v>1.6956145969000001E-2</c:v>
                </c:pt>
                <c:pt idx="24">
                  <c:v>-0.10575091656000001</c:v>
                </c:pt>
                <c:pt idx="25">
                  <c:v>-0.11342815237999999</c:v>
                </c:pt>
                <c:pt idx="26">
                  <c:v>-0.12345544901</c:v>
                </c:pt>
                <c:pt idx="27">
                  <c:v>-0.12857003589999999</c:v>
                </c:pt>
                <c:pt idx="28">
                  <c:v>-0.14872698870000001</c:v>
                </c:pt>
                <c:pt idx="29">
                  <c:v>-0.11507295257</c:v>
                </c:pt>
                <c:pt idx="30">
                  <c:v>-0.15534695582999999</c:v>
                </c:pt>
                <c:pt idx="31">
                  <c:v>-0.26284000438999999</c:v>
                </c:pt>
                <c:pt idx="32">
                  <c:v>-0.11669328549000001</c:v>
                </c:pt>
                <c:pt idx="33">
                  <c:v>-0.24100620072000001</c:v>
                </c:pt>
                <c:pt idx="34">
                  <c:v>-0.47846313934000001</c:v>
                </c:pt>
                <c:pt idx="35">
                  <c:v>-0.40018920539000002</c:v>
                </c:pt>
                <c:pt idx="36">
                  <c:v>-0.44730715895000001</c:v>
                </c:pt>
                <c:pt idx="37">
                  <c:v>-0.48582496437</c:v>
                </c:pt>
                <c:pt idx="38">
                  <c:v>-0.35328758638000002</c:v>
                </c:pt>
                <c:pt idx="39">
                  <c:v>-0.1927078538</c:v>
                </c:pt>
                <c:pt idx="40">
                  <c:v>-0.16410241683999999</c:v>
                </c:pt>
                <c:pt idx="41">
                  <c:v>-0.24853574622999999</c:v>
                </c:pt>
                <c:pt idx="42">
                  <c:v>-0.33122562492000002</c:v>
                </c:pt>
                <c:pt idx="43">
                  <c:v>-0.11031431843</c:v>
                </c:pt>
                <c:pt idx="44">
                  <c:v>-0.20858606583</c:v>
                </c:pt>
                <c:pt idx="45">
                  <c:v>-0.38692856483999999</c:v>
                </c:pt>
                <c:pt idx="46">
                  <c:v>-0.23505185783999999</c:v>
                </c:pt>
                <c:pt idx="47">
                  <c:v>-0.23524227854999999</c:v>
                </c:pt>
                <c:pt idx="48">
                  <c:v>-0.50008076048000005</c:v>
                </c:pt>
                <c:pt idx="49">
                  <c:v>-0.37285934381000002</c:v>
                </c:pt>
                <c:pt idx="50">
                  <c:v>-9.8968338298999994E-2</c:v>
                </c:pt>
                <c:pt idx="51">
                  <c:v>-0.26571726413000002</c:v>
                </c:pt>
                <c:pt idx="52">
                  <c:v>-0.19339758643999999</c:v>
                </c:pt>
                <c:pt idx="53">
                  <c:v>-0.20155487445</c:v>
                </c:pt>
                <c:pt idx="54">
                  <c:v>-0.35211951799000002</c:v>
                </c:pt>
                <c:pt idx="55">
                  <c:v>-0.10610404109</c:v>
                </c:pt>
                <c:pt idx="56">
                  <c:v>-0.37940750188</c:v>
                </c:pt>
                <c:pt idx="57">
                  <c:v>-0.51439241217999998</c:v>
                </c:pt>
                <c:pt idx="58">
                  <c:v>-0.49577612832000001</c:v>
                </c:pt>
                <c:pt idx="59">
                  <c:v>-0.38955871124000002</c:v>
                </c:pt>
              </c:numCache>
              <c:extLst xmlns:c15="http://schemas.microsoft.com/office/drawing/2012/chart"/>
            </c:numRef>
          </c:xVal>
          <c:yVal>
            <c:numRef>
              <c:f>'100%转速 特征值'!$L$2:$L$61</c:f>
              <c:numCache>
                <c:formatCode>0.00E+00</c:formatCode>
                <c:ptCount val="60"/>
                <c:pt idx="0">
                  <c:v>6.5290539832999997E-2</c:v>
                </c:pt>
                <c:pt idx="1">
                  <c:v>-6.5290539485999999E-2</c:v>
                </c:pt>
                <c:pt idx="2">
                  <c:v>0.16170621025000001</c:v>
                </c:pt>
                <c:pt idx="3">
                  <c:v>0.24203720266000001</c:v>
                </c:pt>
                <c:pt idx="4">
                  <c:v>1.4484279634E-10</c:v>
                </c:pt>
                <c:pt idx="5">
                  <c:v>-0.16170620933999999</c:v>
                </c:pt>
                <c:pt idx="6">
                  <c:v>-0.24203720153</c:v>
                </c:pt>
                <c:pt idx="7">
                  <c:v>0.42073214702</c:v>
                </c:pt>
                <c:pt idx="8">
                  <c:v>-0.42073214769</c:v>
                </c:pt>
                <c:pt idx="9">
                  <c:v>-0.42245736012000001</c:v>
                </c:pt>
                <c:pt idx="10">
                  <c:v>0.52964787194999996</c:v>
                </c:pt>
                <c:pt idx="11">
                  <c:v>0.42073208715999999</c:v>
                </c:pt>
                <c:pt idx="12">
                  <c:v>0.42245735625000003</c:v>
                </c:pt>
                <c:pt idx="13">
                  <c:v>0.57109423684000005</c:v>
                </c:pt>
                <c:pt idx="14">
                  <c:v>0.61635460625000005</c:v>
                </c:pt>
                <c:pt idx="15">
                  <c:v>0.70145420360999999</c:v>
                </c:pt>
                <c:pt idx="16">
                  <c:v>0.76455116604999995</c:v>
                </c:pt>
                <c:pt idx="17">
                  <c:v>0.70448310265000003</c:v>
                </c:pt>
                <c:pt idx="18">
                  <c:v>0.73900521626000004</c:v>
                </c:pt>
                <c:pt idx="19">
                  <c:v>0.7924142703</c:v>
                </c:pt>
                <c:pt idx="20">
                  <c:v>1.0020507747</c:v>
                </c:pt>
                <c:pt idx="21">
                  <c:v>0.94006093990999995</c:v>
                </c:pt>
                <c:pt idx="22">
                  <c:v>1.0659416918</c:v>
                </c:pt>
                <c:pt idx="23">
                  <c:v>0.88509318496</c:v>
                </c:pt>
                <c:pt idx="24">
                  <c:v>0.91972973676000003</c:v>
                </c:pt>
                <c:pt idx="25">
                  <c:v>0.93234107305000002</c:v>
                </c:pt>
                <c:pt idx="26">
                  <c:v>0.93827873626000002</c:v>
                </c:pt>
                <c:pt idx="27">
                  <c:v>0.93723276888999996</c:v>
                </c:pt>
                <c:pt idx="28">
                  <c:v>0.94133364117999996</c:v>
                </c:pt>
                <c:pt idx="29">
                  <c:v>0.89458702270000001</c:v>
                </c:pt>
                <c:pt idx="30">
                  <c:v>1.9706239219999999</c:v>
                </c:pt>
                <c:pt idx="31">
                  <c:v>2.0283725231999998</c:v>
                </c:pt>
                <c:pt idx="32">
                  <c:v>1.6043156695</c:v>
                </c:pt>
                <c:pt idx="33">
                  <c:v>2.4140551571</c:v>
                </c:pt>
                <c:pt idx="34">
                  <c:v>2.0042307037999998</c:v>
                </c:pt>
                <c:pt idx="35">
                  <c:v>1.7434642267</c:v>
                </c:pt>
                <c:pt idx="36">
                  <c:v>1.8405963274999999</c:v>
                </c:pt>
                <c:pt idx="37">
                  <c:v>1.9230394104999999</c:v>
                </c:pt>
                <c:pt idx="38">
                  <c:v>1.6366138178</c:v>
                </c:pt>
                <c:pt idx="39">
                  <c:v>2.4703721012000002</c:v>
                </c:pt>
                <c:pt idx="40">
                  <c:v>2.9690886135999999</c:v>
                </c:pt>
                <c:pt idx="41">
                  <c:v>3.2309560505000001</c:v>
                </c:pt>
                <c:pt idx="42">
                  <c:v>3.1427151157000002</c:v>
                </c:pt>
                <c:pt idx="43">
                  <c:v>3.4008788904</c:v>
                </c:pt>
                <c:pt idx="44">
                  <c:v>2.6541736545000001</c:v>
                </c:pt>
                <c:pt idx="45">
                  <c:v>2.6583889356000001</c:v>
                </c:pt>
                <c:pt idx="46">
                  <c:v>2.5482874928000001</c:v>
                </c:pt>
                <c:pt idx="47">
                  <c:v>2.5494922718000002</c:v>
                </c:pt>
                <c:pt idx="48">
                  <c:v>2.802147459</c:v>
                </c:pt>
                <c:pt idx="49">
                  <c:v>3.3922291806999998</c:v>
                </c:pt>
                <c:pt idx="50">
                  <c:v>3.9286758116999998</c:v>
                </c:pt>
                <c:pt idx="51">
                  <c:v>3.9382027117999998</c:v>
                </c:pt>
                <c:pt idx="52">
                  <c:v>4.2873181516000001</c:v>
                </c:pt>
                <c:pt idx="53">
                  <c:v>3.7320512736000002</c:v>
                </c:pt>
                <c:pt idx="54">
                  <c:v>4.0463285373</c:v>
                </c:pt>
                <c:pt idx="55">
                  <c:v>4.4953733105999998</c:v>
                </c:pt>
                <c:pt idx="56">
                  <c:v>3.7410965941000001</c:v>
                </c:pt>
                <c:pt idx="57">
                  <c:v>4.0493270306999998</c:v>
                </c:pt>
                <c:pt idx="58">
                  <c:v>4.3004178202999999</c:v>
                </c:pt>
                <c:pt idx="59">
                  <c:v>3.5868378699000001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7F6A-4F16-88A1-286DEC142BFB}"/>
            </c:ext>
          </c:extLst>
        </c:ser>
        <c:ser>
          <c:idx val="1"/>
          <c:order val="4"/>
          <c:tx>
            <c:strRef>
              <c:f>'100%转速 特征值'!$M$1</c:f>
              <c:strCache>
                <c:ptCount val="1"/>
                <c:pt idx="0">
                  <c:v>31kpa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noFill/>
              <a:ln w="25400">
                <a:solidFill>
                  <a:srgbClr val="00B0F0"/>
                </a:solidFill>
              </a:ln>
              <a:effectLst/>
            </c:spPr>
          </c:marker>
          <c:xVal>
            <c:numRef>
              <c:f>'100%转速 特征值'!$N$2:$N$61</c:f>
              <c:numCache>
                <c:formatCode>0.00E+00</c:formatCode>
                <c:ptCount val="60"/>
                <c:pt idx="0">
                  <c:v>-0.15785703105000001</c:v>
                </c:pt>
                <c:pt idx="1">
                  <c:v>-0.17522674686</c:v>
                </c:pt>
                <c:pt idx="2">
                  <c:v>-0.17522674693000001</c:v>
                </c:pt>
                <c:pt idx="3">
                  <c:v>-0.16196327672999999</c:v>
                </c:pt>
                <c:pt idx="4">
                  <c:v>-0.16196327589000001</c:v>
                </c:pt>
                <c:pt idx="5">
                  <c:v>-0.15432285118</c:v>
                </c:pt>
                <c:pt idx="6">
                  <c:v>-0.15432285123</c:v>
                </c:pt>
                <c:pt idx="7">
                  <c:v>-0.16698888586999999</c:v>
                </c:pt>
                <c:pt idx="8">
                  <c:v>-0.15652314802</c:v>
                </c:pt>
                <c:pt idx="9">
                  <c:v>-0.16698888631</c:v>
                </c:pt>
                <c:pt idx="10">
                  <c:v>-8.5965265787000006E-2</c:v>
                </c:pt>
                <c:pt idx="11">
                  <c:v>-8.3611045644000001E-2</c:v>
                </c:pt>
                <c:pt idx="12">
                  <c:v>-3.9007995959000001E-2</c:v>
                </c:pt>
                <c:pt idx="13">
                  <c:v>-0.11836460307</c:v>
                </c:pt>
                <c:pt idx="14">
                  <c:v>-0.16645405004</c:v>
                </c:pt>
                <c:pt idx="15">
                  <c:v>-0.16299571056000001</c:v>
                </c:pt>
                <c:pt idx="16">
                  <c:v>-1.2934984405000001E-2</c:v>
                </c:pt>
                <c:pt idx="17">
                  <c:v>-0.15652315293999999</c:v>
                </c:pt>
                <c:pt idx="18">
                  <c:v>-0.16698889681000001</c:v>
                </c:pt>
                <c:pt idx="19">
                  <c:v>-0.23857348432</c:v>
                </c:pt>
                <c:pt idx="20">
                  <c:v>-1.9281041966000001E-2</c:v>
                </c:pt>
                <c:pt idx="21">
                  <c:v>-5.997930546E-2</c:v>
                </c:pt>
                <c:pt idx="22">
                  <c:v>5.6829629336999999E-4</c:v>
                </c:pt>
                <c:pt idx="23">
                  <c:v>4.1450792382999998E-3</c:v>
                </c:pt>
                <c:pt idx="24">
                  <c:v>-0.11354469908000001</c:v>
                </c:pt>
                <c:pt idx="25">
                  <c:v>-0.14873926202000001</c:v>
                </c:pt>
                <c:pt idx="26">
                  <c:v>-0.14164684957000001</c:v>
                </c:pt>
                <c:pt idx="27">
                  <c:v>-0.1157980795</c:v>
                </c:pt>
                <c:pt idx="28">
                  <c:v>-0.17386513021</c:v>
                </c:pt>
                <c:pt idx="29">
                  <c:v>-0.19500925041</c:v>
                </c:pt>
                <c:pt idx="30">
                  <c:v>-0.17997725279999999</c:v>
                </c:pt>
                <c:pt idx="31">
                  <c:v>-0.20509473582000001</c:v>
                </c:pt>
                <c:pt idx="32">
                  <c:v>-0.16580551289000001</c:v>
                </c:pt>
                <c:pt idx="33">
                  <c:v>-0.36759786487000001</c:v>
                </c:pt>
                <c:pt idx="34">
                  <c:v>-0.43233965962999998</c:v>
                </c:pt>
                <c:pt idx="35">
                  <c:v>-0.41622146846000002</c:v>
                </c:pt>
                <c:pt idx="36">
                  <c:v>-0.40627829896000001</c:v>
                </c:pt>
                <c:pt idx="37">
                  <c:v>-0.52337390125000005</c:v>
                </c:pt>
                <c:pt idx="38">
                  <c:v>-0.26579062361</c:v>
                </c:pt>
                <c:pt idx="39">
                  <c:v>-0.15105579232999999</c:v>
                </c:pt>
                <c:pt idx="40">
                  <c:v>-0.16677672105999999</c:v>
                </c:pt>
                <c:pt idx="41">
                  <c:v>-0.21023153677</c:v>
                </c:pt>
                <c:pt idx="42">
                  <c:v>-0.25983818472999998</c:v>
                </c:pt>
                <c:pt idx="43">
                  <c:v>-0.21084372574999999</c:v>
                </c:pt>
                <c:pt idx="44">
                  <c:v>-0.10408053268</c:v>
                </c:pt>
                <c:pt idx="45">
                  <c:v>-0.24904076804</c:v>
                </c:pt>
                <c:pt idx="46">
                  <c:v>-0.20002084497</c:v>
                </c:pt>
                <c:pt idx="47">
                  <c:v>-0.19803112172000001</c:v>
                </c:pt>
                <c:pt idx="48">
                  <c:v>-0.40831981878000001</c:v>
                </c:pt>
                <c:pt idx="49">
                  <c:v>-0.46717597282000001</c:v>
                </c:pt>
                <c:pt idx="50">
                  <c:v>-0.10070638531999999</c:v>
                </c:pt>
                <c:pt idx="51">
                  <c:v>-0.23487936026</c:v>
                </c:pt>
                <c:pt idx="52">
                  <c:v>-0.16071535346999999</c:v>
                </c:pt>
                <c:pt idx="53">
                  <c:v>-0.31645478130999999</c:v>
                </c:pt>
                <c:pt idx="54">
                  <c:v>-0.17290147383999999</c:v>
                </c:pt>
                <c:pt idx="55">
                  <c:v>-0.34412785873000001</c:v>
                </c:pt>
                <c:pt idx="56">
                  <c:v>-0.10408059302</c:v>
                </c:pt>
                <c:pt idx="57">
                  <c:v>-0.45609145398000001</c:v>
                </c:pt>
                <c:pt idx="58">
                  <c:v>-0.38027840923</c:v>
                </c:pt>
                <c:pt idx="59">
                  <c:v>-0.51724990147000005</c:v>
                </c:pt>
              </c:numCache>
            </c:numRef>
          </c:xVal>
          <c:yVal>
            <c:numRef>
              <c:f>'100%转速 特征值'!$O$2:$O$61</c:f>
              <c:numCache>
                <c:formatCode>0.00E+00</c:formatCode>
                <c:ptCount val="60"/>
                <c:pt idx="0">
                  <c:v>3.9521126623000002E-10</c:v>
                </c:pt>
                <c:pt idx="1">
                  <c:v>1.4916554836E-2</c:v>
                </c:pt>
                <c:pt idx="2">
                  <c:v>-1.491655513E-2</c:v>
                </c:pt>
                <c:pt idx="3">
                  <c:v>0.14941496770000001</c:v>
                </c:pt>
                <c:pt idx="4">
                  <c:v>-0.14941496857</c:v>
                </c:pt>
                <c:pt idx="5">
                  <c:v>0.19746655894000001</c:v>
                </c:pt>
                <c:pt idx="6">
                  <c:v>-0.19746655848</c:v>
                </c:pt>
                <c:pt idx="7">
                  <c:v>0.31720815830999999</c:v>
                </c:pt>
                <c:pt idx="8">
                  <c:v>0.32382855767000002</c:v>
                </c:pt>
                <c:pt idx="9">
                  <c:v>-0.31720815862000001</c:v>
                </c:pt>
                <c:pt idx="10">
                  <c:v>0.51437223814999999</c:v>
                </c:pt>
                <c:pt idx="11">
                  <c:v>0.53264704879000002</c:v>
                </c:pt>
                <c:pt idx="12">
                  <c:v>0.62839118601999999</c:v>
                </c:pt>
                <c:pt idx="13">
                  <c:v>0.37681850223000002</c:v>
                </c:pt>
                <c:pt idx="14">
                  <c:v>0.46743076732</c:v>
                </c:pt>
                <c:pt idx="15">
                  <c:v>0.59446756476999996</c:v>
                </c:pt>
                <c:pt idx="16">
                  <c:v>0.70683583042999998</c:v>
                </c:pt>
                <c:pt idx="17">
                  <c:v>0.32382854074</c:v>
                </c:pt>
                <c:pt idx="18">
                  <c:v>0.31720815953999998</c:v>
                </c:pt>
                <c:pt idx="19">
                  <c:v>0.61754258619000002</c:v>
                </c:pt>
                <c:pt idx="20">
                  <c:v>0.97118103381999998</c:v>
                </c:pt>
                <c:pt idx="21">
                  <c:v>1.0399093389</c:v>
                </c:pt>
                <c:pt idx="22">
                  <c:v>0.90207299007999997</c:v>
                </c:pt>
                <c:pt idx="23">
                  <c:v>0.84243119086999996</c:v>
                </c:pt>
                <c:pt idx="24">
                  <c:v>1.1154281874</c:v>
                </c:pt>
                <c:pt idx="25">
                  <c:v>1.0266090631</c:v>
                </c:pt>
                <c:pt idx="26">
                  <c:v>0.86793404089000004</c:v>
                </c:pt>
                <c:pt idx="27">
                  <c:v>0.82425733129000001</c:v>
                </c:pt>
                <c:pt idx="28">
                  <c:v>0.89897676403000004</c:v>
                </c:pt>
                <c:pt idx="29">
                  <c:v>0.92947827382000003</c:v>
                </c:pt>
                <c:pt idx="30">
                  <c:v>2.0347774855999998</c:v>
                </c:pt>
                <c:pt idx="31">
                  <c:v>2.0950748396000001</c:v>
                </c:pt>
                <c:pt idx="32">
                  <c:v>1.6679613602000001</c:v>
                </c:pt>
                <c:pt idx="33">
                  <c:v>1.7586684227</c:v>
                </c:pt>
                <c:pt idx="34">
                  <c:v>1.8929441732000001</c:v>
                </c:pt>
                <c:pt idx="35">
                  <c:v>1.7577105302</c:v>
                </c:pt>
                <c:pt idx="36">
                  <c:v>1.6670008474</c:v>
                </c:pt>
                <c:pt idx="37">
                  <c:v>2.0155931497999999</c:v>
                </c:pt>
                <c:pt idx="38">
                  <c:v>2.4597861407999999</c:v>
                </c:pt>
                <c:pt idx="39">
                  <c:v>2.5198011182000002</c:v>
                </c:pt>
                <c:pt idx="40">
                  <c:v>3.0142307236999999</c:v>
                </c:pt>
                <c:pt idx="41">
                  <c:v>3.2726254020000001</c:v>
                </c:pt>
                <c:pt idx="42">
                  <c:v>3.2378983256999998</c:v>
                </c:pt>
                <c:pt idx="43">
                  <c:v>2.6952347831000001</c:v>
                </c:pt>
                <c:pt idx="44">
                  <c:v>3.4577618169000002</c:v>
                </c:pt>
                <c:pt idx="45">
                  <c:v>2.6338408466000001</c:v>
                </c:pt>
                <c:pt idx="46">
                  <c:v>2.5824246499000001</c:v>
                </c:pt>
                <c:pt idx="47">
                  <c:v>2.5469911106000001</c:v>
                </c:pt>
                <c:pt idx="48">
                  <c:v>2.7145903667</c:v>
                </c:pt>
                <c:pt idx="49">
                  <c:v>2.8455355076000002</c:v>
                </c:pt>
                <c:pt idx="50">
                  <c:v>3.9927801857</c:v>
                </c:pt>
                <c:pt idx="51">
                  <c:v>4.0105131407999997</c:v>
                </c:pt>
                <c:pt idx="52">
                  <c:v>3.7517612032000001</c:v>
                </c:pt>
                <c:pt idx="53">
                  <c:v>4.0479251583</c:v>
                </c:pt>
                <c:pt idx="54">
                  <c:v>4.3384584388</c:v>
                </c:pt>
                <c:pt idx="55">
                  <c:v>3.7553254816999999</c:v>
                </c:pt>
                <c:pt idx="56">
                  <c:v>3.4577618540000001</c:v>
                </c:pt>
                <c:pt idx="57">
                  <c:v>4.1624630651999999</c:v>
                </c:pt>
                <c:pt idx="58">
                  <c:v>3.6847599415999999</c:v>
                </c:pt>
                <c:pt idx="59">
                  <c:v>4.1921383308999998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6A-4F16-88A1-286DEC142BFB}"/>
            </c:ext>
          </c:extLst>
        </c:ser>
        <c:ser>
          <c:idx val="7"/>
          <c:order val="5"/>
          <c:tx>
            <c:strRef>
              <c:f>'100%转速 特征值'!$P$1</c:f>
              <c:strCache>
                <c:ptCount val="1"/>
                <c:pt idx="0">
                  <c:v>31.1kpa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noFill/>
              <a:ln w="25400">
                <a:solidFill>
                  <a:srgbClr val="00B050"/>
                </a:solidFill>
              </a:ln>
              <a:effectLst/>
            </c:spPr>
          </c:marker>
          <c:xVal>
            <c:numRef>
              <c:f>'100%转速 特征值'!$Q$2:$Q$61</c:f>
              <c:numCache>
                <c:formatCode>0.00E+00</c:formatCode>
                <c:ptCount val="60"/>
                <c:pt idx="0">
                  <c:v>-0.14599620489000001</c:v>
                </c:pt>
                <c:pt idx="1">
                  <c:v>-0.16679306601999999</c:v>
                </c:pt>
                <c:pt idx="2">
                  <c:v>-0.16679306602999999</c:v>
                </c:pt>
                <c:pt idx="3">
                  <c:v>-0.15553317832999999</c:v>
                </c:pt>
                <c:pt idx="4">
                  <c:v>-0.15553317832999999</c:v>
                </c:pt>
                <c:pt idx="5">
                  <c:v>-0.1445638511</c:v>
                </c:pt>
                <c:pt idx="6">
                  <c:v>-0.14456385126999999</c:v>
                </c:pt>
                <c:pt idx="7">
                  <c:v>-0.15406334083000001</c:v>
                </c:pt>
                <c:pt idx="8">
                  <c:v>-0.15175513235999999</c:v>
                </c:pt>
                <c:pt idx="9">
                  <c:v>-0.15175513284</c:v>
                </c:pt>
                <c:pt idx="10">
                  <c:v>-7.9958543017999997E-2</c:v>
                </c:pt>
                <c:pt idx="11">
                  <c:v>-8.5297331017000003E-2</c:v>
                </c:pt>
                <c:pt idx="12">
                  <c:v>-3.7576785251E-2</c:v>
                </c:pt>
                <c:pt idx="13">
                  <c:v>-0.11266572414000001</c:v>
                </c:pt>
                <c:pt idx="14">
                  <c:v>-0.16339557672999999</c:v>
                </c:pt>
                <c:pt idx="15">
                  <c:v>-0.16199723678</c:v>
                </c:pt>
                <c:pt idx="16">
                  <c:v>-1.4662887576000001E-2</c:v>
                </c:pt>
                <c:pt idx="17">
                  <c:v>-0.15406334149000001</c:v>
                </c:pt>
                <c:pt idx="18">
                  <c:v>-0.15175512642</c:v>
                </c:pt>
                <c:pt idx="19">
                  <c:v>-0.22189782629999999</c:v>
                </c:pt>
                <c:pt idx="20">
                  <c:v>-2.4141269962E-2</c:v>
                </c:pt>
                <c:pt idx="21">
                  <c:v>-6.3602706263999997E-2</c:v>
                </c:pt>
                <c:pt idx="22">
                  <c:v>-4.7397810253000001E-3</c:v>
                </c:pt>
                <c:pt idx="23">
                  <c:v>-8.3824697159000003E-4</c:v>
                </c:pt>
                <c:pt idx="24">
                  <c:v>-0.11481519192</c:v>
                </c:pt>
                <c:pt idx="25">
                  <c:v>-0.15289037613000001</c:v>
                </c:pt>
                <c:pt idx="26">
                  <c:v>-0.1412349209</c:v>
                </c:pt>
                <c:pt idx="27">
                  <c:v>-0.11709346262000001</c:v>
                </c:pt>
                <c:pt idx="28">
                  <c:v>-0.18632832583</c:v>
                </c:pt>
                <c:pt idx="29">
                  <c:v>-0.20932301001</c:v>
                </c:pt>
                <c:pt idx="30">
                  <c:v>-0.18341067182000001</c:v>
                </c:pt>
                <c:pt idx="31">
                  <c:v>-0.17109715366</c:v>
                </c:pt>
                <c:pt idx="32">
                  <c:v>-0.22238646984999999</c:v>
                </c:pt>
                <c:pt idx="33">
                  <c:v>-0.28106971632</c:v>
                </c:pt>
                <c:pt idx="34">
                  <c:v>-0.32877183256999998</c:v>
                </c:pt>
                <c:pt idx="35">
                  <c:v>-0.22912370645999999</c:v>
                </c:pt>
                <c:pt idx="36">
                  <c:v>-0.37095636191999998</c:v>
                </c:pt>
                <c:pt idx="37">
                  <c:v>-0.15919425796</c:v>
                </c:pt>
                <c:pt idx="38">
                  <c:v>-0.17252890521</c:v>
                </c:pt>
                <c:pt idx="39">
                  <c:v>-0.1148151962</c:v>
                </c:pt>
                <c:pt idx="40">
                  <c:v>-0.17874201410000001</c:v>
                </c:pt>
                <c:pt idx="41">
                  <c:v>-0.20124056281</c:v>
                </c:pt>
                <c:pt idx="42">
                  <c:v>-0.17109717257000001</c:v>
                </c:pt>
                <c:pt idx="43">
                  <c:v>-0.35950658340000002</c:v>
                </c:pt>
                <c:pt idx="44">
                  <c:v>-0.43395438425999999</c:v>
                </c:pt>
                <c:pt idx="45">
                  <c:v>-0.18341061953000001</c:v>
                </c:pt>
                <c:pt idx="46">
                  <c:v>-0.40818877158</c:v>
                </c:pt>
                <c:pt idx="47">
                  <c:v>-0.39973263322000002</c:v>
                </c:pt>
                <c:pt idx="48">
                  <c:v>-0.53213757406999995</c:v>
                </c:pt>
                <c:pt idx="49">
                  <c:v>-0.26792045243000001</c:v>
                </c:pt>
              </c:numCache>
            </c:numRef>
          </c:xVal>
          <c:yVal>
            <c:numRef>
              <c:f>'100%转速 特征值'!$R$2:$R$61</c:f>
              <c:numCache>
                <c:formatCode>0.00E+00</c:formatCode>
                <c:ptCount val="60"/>
                <c:pt idx="0">
                  <c:v>8.1070049637999993E-12</c:v>
                </c:pt>
                <c:pt idx="1">
                  <c:v>-2.4030647152000002E-2</c:v>
                </c:pt>
                <c:pt idx="2">
                  <c:v>2.4030646991999999E-2</c:v>
                </c:pt>
                <c:pt idx="3">
                  <c:v>-0.13778420546</c:v>
                </c:pt>
                <c:pt idx="4">
                  <c:v>0.13778420542</c:v>
                </c:pt>
                <c:pt idx="5">
                  <c:v>-0.20199257755</c:v>
                </c:pt>
                <c:pt idx="6">
                  <c:v>0.20199257795</c:v>
                </c:pt>
                <c:pt idx="7">
                  <c:v>-0.31176312371999998</c:v>
                </c:pt>
                <c:pt idx="8">
                  <c:v>-0.31066772666999998</c:v>
                </c:pt>
                <c:pt idx="9">
                  <c:v>0.31066772635000001</c:v>
                </c:pt>
                <c:pt idx="10">
                  <c:v>0.50714692152999996</c:v>
                </c:pt>
                <c:pt idx="11">
                  <c:v>0.53297681201000002</c:v>
                </c:pt>
                <c:pt idx="12">
                  <c:v>0.62183039672999996</c:v>
                </c:pt>
                <c:pt idx="13">
                  <c:v>0.37590677949000001</c:v>
                </c:pt>
                <c:pt idx="14">
                  <c:v>0.45302956061999999</c:v>
                </c:pt>
                <c:pt idx="15">
                  <c:v>0.57861606665999998</c:v>
                </c:pt>
                <c:pt idx="16">
                  <c:v>0.70055487707999997</c:v>
                </c:pt>
                <c:pt idx="17">
                  <c:v>0.31176311322</c:v>
                </c:pt>
                <c:pt idx="18">
                  <c:v>0.31066773678999998</c:v>
                </c:pt>
                <c:pt idx="19">
                  <c:v>0.61092503521999997</c:v>
                </c:pt>
                <c:pt idx="20">
                  <c:v>0.96624230557000002</c:v>
                </c:pt>
                <c:pt idx="21">
                  <c:v>1.0359814052</c:v>
                </c:pt>
                <c:pt idx="22">
                  <c:v>0.89627348656000005</c:v>
                </c:pt>
                <c:pt idx="23">
                  <c:v>0.83638810587000001</c:v>
                </c:pt>
                <c:pt idx="24">
                  <c:v>1.111166154</c:v>
                </c:pt>
                <c:pt idx="25">
                  <c:v>1.0353071086000001</c:v>
                </c:pt>
                <c:pt idx="26">
                  <c:v>0.87005672013000002</c:v>
                </c:pt>
                <c:pt idx="27">
                  <c:v>0.82617310446000003</c:v>
                </c:pt>
                <c:pt idx="28">
                  <c:v>0.88681824046000002</c:v>
                </c:pt>
                <c:pt idx="29">
                  <c:v>0.92061506410000005</c:v>
                </c:pt>
                <c:pt idx="30">
                  <c:v>1.4964145501999999</c:v>
                </c:pt>
                <c:pt idx="31">
                  <c:v>1.6746051177000001</c:v>
                </c:pt>
                <c:pt idx="32">
                  <c:v>1.313136842</c:v>
                </c:pt>
                <c:pt idx="33">
                  <c:v>1.3883257964</c:v>
                </c:pt>
                <c:pt idx="34">
                  <c:v>1.4797528468000001</c:v>
                </c:pt>
                <c:pt idx="35">
                  <c:v>1.2936212573000001</c:v>
                </c:pt>
                <c:pt idx="36">
                  <c:v>1.5652306786000001</c:v>
                </c:pt>
                <c:pt idx="37">
                  <c:v>1.195917433</c:v>
                </c:pt>
                <c:pt idx="38">
                  <c:v>1.1989402404</c:v>
                </c:pt>
                <c:pt idx="39">
                  <c:v>1.1111661854999999</c:v>
                </c:pt>
                <c:pt idx="40">
                  <c:v>2.0408357143</c:v>
                </c:pt>
                <c:pt idx="41">
                  <c:v>2.1033214670999998</c:v>
                </c:pt>
                <c:pt idx="42">
                  <c:v>1.6746051582000001</c:v>
                </c:pt>
                <c:pt idx="43">
                  <c:v>1.7646791064</c:v>
                </c:pt>
                <c:pt idx="44">
                  <c:v>1.882729594</c:v>
                </c:pt>
                <c:pt idx="45">
                  <c:v>1.4964144462</c:v>
                </c:pt>
                <c:pt idx="46">
                  <c:v>1.7429101133</c:v>
                </c:pt>
                <c:pt idx="47">
                  <c:v>1.6461912777000001</c:v>
                </c:pt>
                <c:pt idx="48">
                  <c:v>1.9907423165</c:v>
                </c:pt>
                <c:pt idx="49">
                  <c:v>2.4635239727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F6A-4F16-88A1-286DEC142BFB}"/>
            </c:ext>
          </c:extLst>
        </c:ser>
        <c:ser>
          <c:idx val="5"/>
          <c:order val="6"/>
          <c:tx>
            <c:strRef>
              <c:f>'100%转速 特征值'!$S$1</c:f>
              <c:strCache>
                <c:ptCount val="1"/>
                <c:pt idx="0">
                  <c:v>31.2kpa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'100%转速 特征值'!$T$2:$T$72</c:f>
              <c:numCache>
                <c:formatCode>0.00E+00</c:formatCode>
                <c:ptCount val="71"/>
                <c:pt idx="0">
                  <c:v>-0.13409656544000001</c:v>
                </c:pt>
                <c:pt idx="1">
                  <c:v>-0.15556507029</c:v>
                </c:pt>
                <c:pt idx="2">
                  <c:v>-0.15556507023999999</c:v>
                </c:pt>
                <c:pt idx="3">
                  <c:v>-0.14651164689000001</c:v>
                </c:pt>
                <c:pt idx="4">
                  <c:v>-0.14651164729999999</c:v>
                </c:pt>
                <c:pt idx="5">
                  <c:v>-0.13399390167</c:v>
                </c:pt>
                <c:pt idx="6">
                  <c:v>-0.13399390204</c:v>
                </c:pt>
                <c:pt idx="7">
                  <c:v>-0.14515190415000001</c:v>
                </c:pt>
                <c:pt idx="8">
                  <c:v>-0.13879765151000001</c:v>
                </c:pt>
                <c:pt idx="9">
                  <c:v>-0.1451519044</c:v>
                </c:pt>
                <c:pt idx="10">
                  <c:v>-7.0571230804999996E-2</c:v>
                </c:pt>
                <c:pt idx="11">
                  <c:v>-8.5862712002000005E-2</c:v>
                </c:pt>
                <c:pt idx="12">
                  <c:v>-3.2252033579E-2</c:v>
                </c:pt>
                <c:pt idx="13">
                  <c:v>-0.10729285409</c:v>
                </c:pt>
                <c:pt idx="14">
                  <c:v>-0.15849541935</c:v>
                </c:pt>
                <c:pt idx="15">
                  <c:v>-0.15981675346999999</c:v>
                </c:pt>
                <c:pt idx="16">
                  <c:v>-1.1835246464000001E-2</c:v>
                </c:pt>
                <c:pt idx="17">
                  <c:v>-0.13879765451000001</c:v>
                </c:pt>
                <c:pt idx="18">
                  <c:v>-0.21179885424</c:v>
                </c:pt>
                <c:pt idx="19">
                  <c:v>-0.16514048588999999</c:v>
                </c:pt>
                <c:pt idx="20">
                  <c:v>-2.0420571411E-2</c:v>
                </c:pt>
                <c:pt idx="21">
                  <c:v>-5.6993358575999999E-2</c:v>
                </c:pt>
                <c:pt idx="22">
                  <c:v>-2.7479462713000001E-3</c:v>
                </c:pt>
                <c:pt idx="23">
                  <c:v>-0.10498585776</c:v>
                </c:pt>
                <c:pt idx="24">
                  <c:v>4.3833858736000002E-4</c:v>
                </c:pt>
                <c:pt idx="25">
                  <c:v>-0.15012962461000001</c:v>
                </c:pt>
                <c:pt idx="26">
                  <c:v>2.7157118686000001E-3</c:v>
                </c:pt>
                <c:pt idx="27">
                  <c:v>-0.14005071249000001</c:v>
                </c:pt>
                <c:pt idx="28">
                  <c:v>-0.11543171269999999</c:v>
                </c:pt>
                <c:pt idx="29">
                  <c:v>-0.19297936699000001</c:v>
                </c:pt>
                <c:pt idx="30">
                  <c:v>-0.1820094226</c:v>
                </c:pt>
                <c:pt idx="31">
                  <c:v>-0.17925026860000001</c:v>
                </c:pt>
                <c:pt idx="32">
                  <c:v>-0.21564224463000001</c:v>
                </c:pt>
                <c:pt idx="33">
                  <c:v>-0.27042240303999998</c:v>
                </c:pt>
                <c:pt idx="34">
                  <c:v>-0.31799335065000001</c:v>
                </c:pt>
                <c:pt idx="35">
                  <c:v>-0.21787918057</c:v>
                </c:pt>
                <c:pt idx="36">
                  <c:v>-0.35843353521999999</c:v>
                </c:pt>
                <c:pt idx="37">
                  <c:v>-0.38349229085999997</c:v>
                </c:pt>
                <c:pt idx="38">
                  <c:v>-0.16506844843999999</c:v>
                </c:pt>
                <c:pt idx="39">
                  <c:v>-0.16102460128000001</c:v>
                </c:pt>
                <c:pt idx="40">
                  <c:v>-0.18466267954999999</c:v>
                </c:pt>
                <c:pt idx="41">
                  <c:v>-0.19229064131000001</c:v>
                </c:pt>
                <c:pt idx="42">
                  <c:v>-0.17925029896</c:v>
                </c:pt>
                <c:pt idx="43">
                  <c:v>-0.33708468738000003</c:v>
                </c:pt>
                <c:pt idx="44">
                  <c:v>-0.42819834549000002</c:v>
                </c:pt>
                <c:pt idx="45">
                  <c:v>-0.3927438311</c:v>
                </c:pt>
                <c:pt idx="46">
                  <c:v>-0.18200946774999999</c:v>
                </c:pt>
                <c:pt idx="47">
                  <c:v>-0.52388829621999999</c:v>
                </c:pt>
                <c:pt idx="48">
                  <c:v>-0.27245849718999998</c:v>
                </c:pt>
                <c:pt idx="49">
                  <c:v>-0.38349232815000001</c:v>
                </c:pt>
              </c:numCache>
            </c:numRef>
          </c:xVal>
          <c:yVal>
            <c:numRef>
              <c:f>'100%转速 特征值'!$U$2:$U$72</c:f>
              <c:numCache>
                <c:formatCode>0.00E+00</c:formatCode>
                <c:ptCount val="71"/>
                <c:pt idx="0">
                  <c:v>-2.1475877534E-11</c:v>
                </c:pt>
                <c:pt idx="1">
                  <c:v>3.3807797425000001E-2</c:v>
                </c:pt>
                <c:pt idx="2">
                  <c:v>-3.3807797170999999E-2</c:v>
                </c:pt>
                <c:pt idx="3">
                  <c:v>0.12637793209000001</c:v>
                </c:pt>
                <c:pt idx="4">
                  <c:v>-0.12637793169</c:v>
                </c:pt>
                <c:pt idx="5">
                  <c:v>0.20796321133000001</c:v>
                </c:pt>
                <c:pt idx="6">
                  <c:v>-0.20796321173000001</c:v>
                </c:pt>
                <c:pt idx="7">
                  <c:v>0.29738982355999999</c:v>
                </c:pt>
                <c:pt idx="8">
                  <c:v>0.31080003250999999</c:v>
                </c:pt>
                <c:pt idx="9">
                  <c:v>-0.29738982397000002</c:v>
                </c:pt>
                <c:pt idx="10">
                  <c:v>0.50499399633999997</c:v>
                </c:pt>
                <c:pt idx="11">
                  <c:v>0.53813813660999998</c:v>
                </c:pt>
                <c:pt idx="12">
                  <c:v>0.62096361380999998</c:v>
                </c:pt>
                <c:pt idx="13">
                  <c:v>0.37891284060000002</c:v>
                </c:pt>
                <c:pt idx="14">
                  <c:v>0.43890191510999998</c:v>
                </c:pt>
                <c:pt idx="15">
                  <c:v>0.56433431949000001</c:v>
                </c:pt>
                <c:pt idx="16">
                  <c:v>0.70072269145999999</c:v>
                </c:pt>
                <c:pt idx="17">
                  <c:v>0.31080003361000003</c:v>
                </c:pt>
                <c:pt idx="18">
                  <c:v>0.61287079414000001</c:v>
                </c:pt>
                <c:pt idx="19">
                  <c:v>0.68170834467999997</c:v>
                </c:pt>
                <c:pt idx="20">
                  <c:v>0.96715324027000005</c:v>
                </c:pt>
                <c:pt idx="21">
                  <c:v>1.0363821815000001</c:v>
                </c:pt>
                <c:pt idx="22">
                  <c:v>0.89721246161000001</c:v>
                </c:pt>
                <c:pt idx="23">
                  <c:v>1.1091221147000001</c:v>
                </c:pt>
                <c:pt idx="24">
                  <c:v>0.83704848878000004</c:v>
                </c:pt>
                <c:pt idx="25">
                  <c:v>1.0508446589</c:v>
                </c:pt>
                <c:pt idx="26">
                  <c:v>0.77288858155999995</c:v>
                </c:pt>
                <c:pt idx="27">
                  <c:v>0.87392724035000002</c:v>
                </c:pt>
                <c:pt idx="28">
                  <c:v>0.83916024880999995</c:v>
                </c:pt>
                <c:pt idx="29">
                  <c:v>0.88615424511999996</c:v>
                </c:pt>
                <c:pt idx="30">
                  <c:v>1.5133353526</c:v>
                </c:pt>
                <c:pt idx="31">
                  <c:v>1.6899495597</c:v>
                </c:pt>
                <c:pt idx="32">
                  <c:v>1.3160418172999999</c:v>
                </c:pt>
                <c:pt idx="33">
                  <c:v>1.3723706931999999</c:v>
                </c:pt>
                <c:pt idx="34">
                  <c:v>1.4604384183000001</c:v>
                </c:pt>
                <c:pt idx="35">
                  <c:v>1.2816700859000001</c:v>
                </c:pt>
                <c:pt idx="36">
                  <c:v>1.5432946553</c:v>
                </c:pt>
                <c:pt idx="37">
                  <c:v>1.6247507527</c:v>
                </c:pt>
                <c:pt idx="38">
                  <c:v>1.1965212615</c:v>
                </c:pt>
                <c:pt idx="39">
                  <c:v>1.1919845394999999</c:v>
                </c:pt>
                <c:pt idx="40">
                  <c:v>2.0578628065000002</c:v>
                </c:pt>
                <c:pt idx="41">
                  <c:v>2.1108793987999999</c:v>
                </c:pt>
                <c:pt idx="42">
                  <c:v>1.6899496116999999</c:v>
                </c:pt>
                <c:pt idx="43">
                  <c:v>1.7729350936999999</c:v>
                </c:pt>
                <c:pt idx="44">
                  <c:v>1.8668916456</c:v>
                </c:pt>
                <c:pt idx="45">
                  <c:v>1.7274196932000001</c:v>
                </c:pt>
                <c:pt idx="46">
                  <c:v>1.5133352829</c:v>
                </c:pt>
                <c:pt idx="47">
                  <c:v>1.9588370973</c:v>
                </c:pt>
                <c:pt idx="48">
                  <c:v>2.4752977060000001</c:v>
                </c:pt>
                <c:pt idx="49">
                  <c:v>1.6247507538999999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6A-4F16-88A1-286DEC142BFB}"/>
            </c:ext>
          </c:extLst>
        </c:ser>
        <c:ser>
          <c:idx val="8"/>
          <c:order val="7"/>
          <c:tx>
            <c:strRef>
              <c:f>'100%转速 特征值'!$V$1</c:f>
              <c:strCache>
                <c:ptCount val="1"/>
                <c:pt idx="0">
                  <c:v>31.3kpa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'100%转速 特征值'!$W$2:$W$61</c:f>
              <c:numCache>
                <c:formatCode>0.00E+00</c:formatCode>
                <c:ptCount val="60"/>
                <c:pt idx="0">
                  <c:v>-0.1206218369</c:v>
                </c:pt>
                <c:pt idx="1">
                  <c:v>-0.14769468228999999</c:v>
                </c:pt>
                <c:pt idx="2">
                  <c:v>-0.14769468276</c:v>
                </c:pt>
                <c:pt idx="3">
                  <c:v>-0.1398518826</c:v>
                </c:pt>
                <c:pt idx="4">
                  <c:v>-0.13985188264000001</c:v>
                </c:pt>
                <c:pt idx="5">
                  <c:v>-0.12602770281</c:v>
                </c:pt>
                <c:pt idx="6">
                  <c:v>-0.12602770327999999</c:v>
                </c:pt>
                <c:pt idx="7">
                  <c:v>-0.12082869752</c:v>
                </c:pt>
                <c:pt idx="8">
                  <c:v>-0.13997192734</c:v>
                </c:pt>
                <c:pt idx="9">
                  <c:v>-0.13997192711000001</c:v>
                </c:pt>
                <c:pt idx="10">
                  <c:v>-5.5319375227999998E-2</c:v>
                </c:pt>
                <c:pt idx="11">
                  <c:v>-8.6592494396999994E-2</c:v>
                </c:pt>
                <c:pt idx="12">
                  <c:v>-1.9797697709999999E-2</c:v>
                </c:pt>
                <c:pt idx="13">
                  <c:v>-0.10221463980999999</c:v>
                </c:pt>
                <c:pt idx="14">
                  <c:v>-0.15384312904</c:v>
                </c:pt>
                <c:pt idx="15">
                  <c:v>-0.15595836808999999</c:v>
                </c:pt>
                <c:pt idx="16">
                  <c:v>-1.4565050497999999E-3</c:v>
                </c:pt>
                <c:pt idx="17">
                  <c:v>-0.12082868997</c:v>
                </c:pt>
                <c:pt idx="18">
                  <c:v>-0.20513341579</c:v>
                </c:pt>
                <c:pt idx="19">
                  <c:v>-0.1622104147</c:v>
                </c:pt>
                <c:pt idx="20">
                  <c:v>-1.1490581842000001E-2</c:v>
                </c:pt>
                <c:pt idx="21">
                  <c:v>-4.7315800173000001E-2</c:v>
                </c:pt>
                <c:pt idx="22">
                  <c:v>5.7722355559000002E-3</c:v>
                </c:pt>
                <c:pt idx="23">
                  <c:v>-9.5034191902999998E-2</c:v>
                </c:pt>
                <c:pt idx="24">
                  <c:v>-0.1507673356</c:v>
                </c:pt>
                <c:pt idx="25">
                  <c:v>8.7288061650000002E-3</c:v>
                </c:pt>
                <c:pt idx="26">
                  <c:v>-0.13912860521000001</c:v>
                </c:pt>
                <c:pt idx="27">
                  <c:v>-0.11474920224</c:v>
                </c:pt>
                <c:pt idx="28">
                  <c:v>-0.21139698015</c:v>
                </c:pt>
                <c:pt idx="29">
                  <c:v>-0.18852961423</c:v>
                </c:pt>
                <c:pt idx="30">
                  <c:v>-0.18363534186</c:v>
                </c:pt>
                <c:pt idx="31">
                  <c:v>-0.18767265684000001</c:v>
                </c:pt>
                <c:pt idx="32">
                  <c:v>-0.21185324278000001</c:v>
                </c:pt>
                <c:pt idx="33">
                  <c:v>-0.26382820004000002</c:v>
                </c:pt>
                <c:pt idx="34">
                  <c:v>-0.31118275324</c:v>
                </c:pt>
                <c:pt idx="35">
                  <c:v>-0.34960230827</c:v>
                </c:pt>
                <c:pt idx="36">
                  <c:v>-0.21037833515000001</c:v>
                </c:pt>
                <c:pt idx="37">
                  <c:v>-0.37104846235</c:v>
                </c:pt>
                <c:pt idx="38">
                  <c:v>-0.16453833612999999</c:v>
                </c:pt>
                <c:pt idx="39">
                  <c:v>-0.15202321960000001</c:v>
                </c:pt>
                <c:pt idx="40">
                  <c:v>-0.18600680648000001</c:v>
                </c:pt>
                <c:pt idx="41">
                  <c:v>-0.18791989378999999</c:v>
                </c:pt>
                <c:pt idx="42">
                  <c:v>-0.18767266102999999</c:v>
                </c:pt>
                <c:pt idx="43">
                  <c:v>-0.32697076810999998</c:v>
                </c:pt>
                <c:pt idx="44">
                  <c:v>-0.42869287968000003</c:v>
                </c:pt>
                <c:pt idx="45">
                  <c:v>-0.38265055969</c:v>
                </c:pt>
                <c:pt idx="46">
                  <c:v>-0.18363527325000001</c:v>
                </c:pt>
                <c:pt idx="47">
                  <c:v>-0.52528405728000005</c:v>
                </c:pt>
                <c:pt idx="48">
                  <c:v>-0.27313651620000001</c:v>
                </c:pt>
                <c:pt idx="49">
                  <c:v>-0.37104849297999998</c:v>
                </c:pt>
              </c:numCache>
            </c:numRef>
          </c:xVal>
          <c:yVal>
            <c:numRef>
              <c:f>'100%转速 特征值'!$X$2:$X$61</c:f>
              <c:numCache>
                <c:formatCode>0.00E+00</c:formatCode>
                <c:ptCount val="60"/>
                <c:pt idx="0">
                  <c:v>3.6881648296000002E-10</c:v>
                </c:pt>
                <c:pt idx="1">
                  <c:v>-4.0451014929000002E-2</c:v>
                </c:pt>
                <c:pt idx="2">
                  <c:v>4.0451014633E-2</c:v>
                </c:pt>
                <c:pt idx="3">
                  <c:v>-0.11837692388</c:v>
                </c:pt>
                <c:pt idx="4">
                  <c:v>0.11837692375</c:v>
                </c:pt>
                <c:pt idx="5">
                  <c:v>-0.21148563275999999</c:v>
                </c:pt>
                <c:pt idx="6">
                  <c:v>0.21148563256</c:v>
                </c:pt>
                <c:pt idx="7">
                  <c:v>-0.31152703606999999</c:v>
                </c:pt>
                <c:pt idx="8">
                  <c:v>-0.28802683458</c:v>
                </c:pt>
                <c:pt idx="9">
                  <c:v>0.28802683470000001</c:v>
                </c:pt>
                <c:pt idx="10">
                  <c:v>0.50338417267000002</c:v>
                </c:pt>
                <c:pt idx="11">
                  <c:v>0.53992776137999998</c:v>
                </c:pt>
                <c:pt idx="12">
                  <c:v>0.61876427140000001</c:v>
                </c:pt>
                <c:pt idx="13">
                  <c:v>0.3796116363</c:v>
                </c:pt>
                <c:pt idx="14">
                  <c:v>0.42875617560000001</c:v>
                </c:pt>
                <c:pt idx="15">
                  <c:v>0.55451122196000002</c:v>
                </c:pt>
                <c:pt idx="16">
                  <c:v>0.69786027481000001</c:v>
                </c:pt>
                <c:pt idx="17">
                  <c:v>0.31152706517000001</c:v>
                </c:pt>
                <c:pt idx="18">
                  <c:v>0.62073693677999997</c:v>
                </c:pt>
                <c:pt idx="19">
                  <c:v>0.67273958020000002</c:v>
                </c:pt>
                <c:pt idx="20">
                  <c:v>0.95850854538999997</c:v>
                </c:pt>
                <c:pt idx="21">
                  <c:v>1.0256747504999999</c:v>
                </c:pt>
                <c:pt idx="22">
                  <c:v>0.89015363204999998</c:v>
                </c:pt>
                <c:pt idx="23">
                  <c:v>1.0955624545</c:v>
                </c:pt>
                <c:pt idx="24">
                  <c:v>1.062162783</c:v>
                </c:pt>
                <c:pt idx="25">
                  <c:v>0.83128276016000002</c:v>
                </c:pt>
                <c:pt idx="26">
                  <c:v>0.87637197144000001</c:v>
                </c:pt>
                <c:pt idx="27">
                  <c:v>0.84884137477999999</c:v>
                </c:pt>
                <c:pt idx="28">
                  <c:v>0.92712364347999998</c:v>
                </c:pt>
                <c:pt idx="29">
                  <c:v>0.88549698262999998</c:v>
                </c:pt>
                <c:pt idx="30">
                  <c:v>1.5209879913</c:v>
                </c:pt>
                <c:pt idx="31">
                  <c:v>1.6979117656</c:v>
                </c:pt>
                <c:pt idx="32">
                  <c:v>1.3239296380000001</c:v>
                </c:pt>
                <c:pt idx="33">
                  <c:v>1.3499207489</c:v>
                </c:pt>
                <c:pt idx="34">
                  <c:v>1.4358289426999999</c:v>
                </c:pt>
                <c:pt idx="35">
                  <c:v>1.5172429327000001</c:v>
                </c:pt>
                <c:pt idx="36">
                  <c:v>1.2616277765999999</c:v>
                </c:pt>
                <c:pt idx="37">
                  <c:v>1.6010568927</c:v>
                </c:pt>
                <c:pt idx="38">
                  <c:v>1.1945113548999999</c:v>
                </c:pt>
                <c:pt idx="39">
                  <c:v>1.1749372277000001</c:v>
                </c:pt>
                <c:pt idx="40">
                  <c:v>2.0678893157</c:v>
                </c:pt>
                <c:pt idx="41">
                  <c:v>2.1201767236000002</c:v>
                </c:pt>
                <c:pt idx="42">
                  <c:v>1.6979117379999999</c:v>
                </c:pt>
                <c:pt idx="43">
                  <c:v>1.7822241315</c:v>
                </c:pt>
                <c:pt idx="44">
                  <c:v>1.8511100192000001</c:v>
                </c:pt>
                <c:pt idx="45">
                  <c:v>1.7109172871</c:v>
                </c:pt>
                <c:pt idx="46">
                  <c:v>1.5209879825999999</c:v>
                </c:pt>
                <c:pt idx="47">
                  <c:v>1.9277476222000001</c:v>
                </c:pt>
                <c:pt idx="48">
                  <c:v>2.4793991383999998</c:v>
                </c:pt>
                <c:pt idx="49">
                  <c:v>1.6010568893999999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F6A-4F16-88A1-286DEC142BFB}"/>
            </c:ext>
          </c:extLst>
        </c:ser>
        <c:ser>
          <c:idx val="6"/>
          <c:order val="8"/>
          <c:tx>
            <c:strRef>
              <c:f>'100%转速 特征值'!$Y$1</c:f>
              <c:strCache>
                <c:ptCount val="1"/>
                <c:pt idx="0">
                  <c:v>31.4kpa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noFill/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'100%转速 特征值'!$Z$2:$Z$71</c:f>
              <c:numCache>
                <c:formatCode>0.00E+00</c:formatCode>
                <c:ptCount val="70"/>
                <c:pt idx="0">
                  <c:v>-0.1115614922</c:v>
                </c:pt>
                <c:pt idx="1">
                  <c:v>-0.13804106701999999</c:v>
                </c:pt>
                <c:pt idx="2">
                  <c:v>-0.13804106662999999</c:v>
                </c:pt>
                <c:pt idx="3">
                  <c:v>-0.13250563362000001</c:v>
                </c:pt>
                <c:pt idx="4">
                  <c:v>-0.13250563345999999</c:v>
                </c:pt>
                <c:pt idx="5">
                  <c:v>-0.11469090756</c:v>
                </c:pt>
                <c:pt idx="6">
                  <c:v>-0.11469090714999999</c:v>
                </c:pt>
                <c:pt idx="7">
                  <c:v>-0.13425016091</c:v>
                </c:pt>
                <c:pt idx="8">
                  <c:v>-0.13425016097</c:v>
                </c:pt>
                <c:pt idx="9">
                  <c:v>-0.1102338366</c:v>
                </c:pt>
                <c:pt idx="10">
                  <c:v>-4.7879130640000003E-2</c:v>
                </c:pt>
                <c:pt idx="11">
                  <c:v>-8.5607502966000004E-2</c:v>
                </c:pt>
                <c:pt idx="12">
                  <c:v>-1.6003723078999998E-2</c:v>
                </c:pt>
                <c:pt idx="13">
                  <c:v>-9.3079192847000003E-2</c:v>
                </c:pt>
                <c:pt idx="14">
                  <c:v>-0.15288015585</c:v>
                </c:pt>
                <c:pt idx="15">
                  <c:v>-0.14935995830000001</c:v>
                </c:pt>
                <c:pt idx="16">
                  <c:v>-1.0512107624E-3</c:v>
                </c:pt>
                <c:pt idx="17">
                  <c:v>-0.11023384625</c:v>
                </c:pt>
                <c:pt idx="18">
                  <c:v>-0.18057445892000001</c:v>
                </c:pt>
                <c:pt idx="19">
                  <c:v>-0.16065966877000001</c:v>
                </c:pt>
                <c:pt idx="20">
                  <c:v>-1.8294219569E-2</c:v>
                </c:pt>
                <c:pt idx="21">
                  <c:v>-5.4820925860000001E-2</c:v>
                </c:pt>
                <c:pt idx="22">
                  <c:v>-1.0104781595E-4</c:v>
                </c:pt>
                <c:pt idx="23">
                  <c:v>-0.10252300732</c:v>
                </c:pt>
                <c:pt idx="24">
                  <c:v>-0.15521491137000001</c:v>
                </c:pt>
                <c:pt idx="25">
                  <c:v>4.2602185667999998E-3</c:v>
                </c:pt>
                <c:pt idx="26">
                  <c:v>-0.13840775071</c:v>
                </c:pt>
                <c:pt idx="27">
                  <c:v>-0.11113434182</c:v>
                </c:pt>
                <c:pt idx="28">
                  <c:v>-0.15840558607999999</c:v>
                </c:pt>
                <c:pt idx="29">
                  <c:v>9.1025709147000006E-3</c:v>
                </c:pt>
                <c:pt idx="30">
                  <c:v>-0.1855574747</c:v>
                </c:pt>
                <c:pt idx="31">
                  <c:v>-0.19256844767</c:v>
                </c:pt>
                <c:pt idx="32">
                  <c:v>-0.21059780358999999</c:v>
                </c:pt>
                <c:pt idx="33">
                  <c:v>-0.26782744340999998</c:v>
                </c:pt>
                <c:pt idx="34">
                  <c:v>-0.31360945112999999</c:v>
                </c:pt>
                <c:pt idx="35">
                  <c:v>-0.34905576927999998</c:v>
                </c:pt>
                <c:pt idx="36">
                  <c:v>-0.21547557351999999</c:v>
                </c:pt>
                <c:pt idx="37">
                  <c:v>-0.36699141117</c:v>
                </c:pt>
                <c:pt idx="38">
                  <c:v>-0.15559205001000001</c:v>
                </c:pt>
                <c:pt idx="39">
                  <c:v>-0.15840557714</c:v>
                </c:pt>
                <c:pt idx="40">
                  <c:v>-0.18444200187000001</c:v>
                </c:pt>
                <c:pt idx="41">
                  <c:v>-0.18819702299999999</c:v>
                </c:pt>
                <c:pt idx="42">
                  <c:v>-0.19256848247</c:v>
                </c:pt>
                <c:pt idx="43">
                  <c:v>-0.32527720563000001</c:v>
                </c:pt>
                <c:pt idx="44">
                  <c:v>-0.43825564071000001</c:v>
                </c:pt>
                <c:pt idx="45">
                  <c:v>-0.18555756870000001</c:v>
                </c:pt>
                <c:pt idx="46">
                  <c:v>-0.38164937117999997</c:v>
                </c:pt>
                <c:pt idx="47">
                  <c:v>-0.27242414623</c:v>
                </c:pt>
                <c:pt idx="48">
                  <c:v>-0.54014891326000003</c:v>
                </c:pt>
                <c:pt idx="49">
                  <c:v>-0.36699144655999999</c:v>
                </c:pt>
              </c:numCache>
            </c:numRef>
          </c:xVal>
          <c:yVal>
            <c:numRef>
              <c:f>'100%转速 特征值'!$AA$2:$AA$71</c:f>
              <c:numCache>
                <c:formatCode>0.00E+00</c:formatCode>
                <c:ptCount val="70"/>
                <c:pt idx="0">
                  <c:v>1.5822770484E-9</c:v>
                </c:pt>
                <c:pt idx="1">
                  <c:v>-5.1259167848999997E-2</c:v>
                </c:pt>
                <c:pt idx="2">
                  <c:v>5.1259167813000002E-2</c:v>
                </c:pt>
                <c:pt idx="3">
                  <c:v>-0.10575563826000001</c:v>
                </c:pt>
                <c:pt idx="4">
                  <c:v>0.1057556384</c:v>
                </c:pt>
                <c:pt idx="5">
                  <c:v>-0.21879200621</c:v>
                </c:pt>
                <c:pt idx="6">
                  <c:v>0.21879200587</c:v>
                </c:pt>
                <c:pt idx="7">
                  <c:v>-0.27373938846000001</c:v>
                </c:pt>
                <c:pt idx="8">
                  <c:v>0.27373938818999999</c:v>
                </c:pt>
                <c:pt idx="9">
                  <c:v>0.31104733215000002</c:v>
                </c:pt>
                <c:pt idx="10">
                  <c:v>0.50064684383000002</c:v>
                </c:pt>
                <c:pt idx="11">
                  <c:v>0.53987147511</c:v>
                </c:pt>
                <c:pt idx="12">
                  <c:v>0.61476730581000005</c:v>
                </c:pt>
                <c:pt idx="13">
                  <c:v>0.38171369260999999</c:v>
                </c:pt>
                <c:pt idx="14">
                  <c:v>0.53703635653000004</c:v>
                </c:pt>
                <c:pt idx="15">
                  <c:v>0.41308425377000002</c:v>
                </c:pt>
                <c:pt idx="16">
                  <c:v>0.69256367342000003</c:v>
                </c:pt>
                <c:pt idx="17">
                  <c:v>0.31104730043000001</c:v>
                </c:pt>
                <c:pt idx="18">
                  <c:v>0.61550499655000002</c:v>
                </c:pt>
                <c:pt idx="19">
                  <c:v>0.65312041537999999</c:v>
                </c:pt>
                <c:pt idx="20">
                  <c:v>0.94871744292000004</c:v>
                </c:pt>
                <c:pt idx="21">
                  <c:v>1.0160067027999999</c:v>
                </c:pt>
                <c:pt idx="22">
                  <c:v>0.88079168715</c:v>
                </c:pt>
                <c:pt idx="23">
                  <c:v>1.0858574342</c:v>
                </c:pt>
                <c:pt idx="24">
                  <c:v>1.0663001142999999</c:v>
                </c:pt>
                <c:pt idx="25">
                  <c:v>0.82306098019999996</c:v>
                </c:pt>
                <c:pt idx="26">
                  <c:v>0.87833038382999995</c:v>
                </c:pt>
                <c:pt idx="27">
                  <c:v>0.84654877618000002</c:v>
                </c:pt>
                <c:pt idx="28">
                  <c:v>1.1639672185000001</c:v>
                </c:pt>
                <c:pt idx="29">
                  <c:v>0.76204269128000002</c:v>
                </c:pt>
                <c:pt idx="30">
                  <c:v>1.5223974413000001</c:v>
                </c:pt>
                <c:pt idx="31">
                  <c:v>1.6957193183999999</c:v>
                </c:pt>
                <c:pt idx="32">
                  <c:v>1.3389988741000001</c:v>
                </c:pt>
                <c:pt idx="33">
                  <c:v>1.332783233</c:v>
                </c:pt>
                <c:pt idx="34">
                  <c:v>1.4154952717</c:v>
                </c:pt>
                <c:pt idx="35">
                  <c:v>1.4950123285000001</c:v>
                </c:pt>
                <c:pt idx="36">
                  <c:v>1.2478695079</c:v>
                </c:pt>
                <c:pt idx="37">
                  <c:v>1.5815299949999999</c:v>
                </c:pt>
                <c:pt idx="38">
                  <c:v>1.1944379274000001</c:v>
                </c:pt>
                <c:pt idx="39">
                  <c:v>1.1639672312</c:v>
                </c:pt>
                <c:pt idx="40">
                  <c:v>2.0646615162000002</c:v>
                </c:pt>
                <c:pt idx="41">
                  <c:v>2.1303558318000002</c:v>
                </c:pt>
                <c:pt idx="42">
                  <c:v>1.6957192966000001</c:v>
                </c:pt>
                <c:pt idx="43">
                  <c:v>1.7888183737000001</c:v>
                </c:pt>
                <c:pt idx="44">
                  <c:v>1.8401576282000001</c:v>
                </c:pt>
                <c:pt idx="45">
                  <c:v>1.5223974478</c:v>
                </c:pt>
                <c:pt idx="46">
                  <c:v>1.6980334606</c:v>
                </c:pt>
                <c:pt idx="47">
                  <c:v>2.4741641416000002</c:v>
                </c:pt>
                <c:pt idx="48">
                  <c:v>1.9043996781999999</c:v>
                </c:pt>
                <c:pt idx="49">
                  <c:v>1.5815299975999999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F6A-4F16-88A1-286DEC142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454632"/>
        <c:axId val="564460536"/>
        <c:extLst/>
      </c:scatterChart>
      <c:valAx>
        <c:axId val="564454632"/>
        <c:scaling>
          <c:orientation val="minMax"/>
          <c:max val="0.1"/>
          <c:min val="-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460536"/>
        <c:crosses val="autoZero"/>
        <c:crossBetween val="midCat"/>
        <c:majorUnit val="0.1"/>
      </c:valAx>
      <c:valAx>
        <c:axId val="564460536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 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454632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7350806533238756E-2"/>
          <c:y val="3.085053914860143E-2"/>
          <c:w val="0.21155875547526812"/>
          <c:h val="0.350148459802955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aseline="0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15318961724593"/>
          <c:y val="3.6080356144365847E-2"/>
          <c:w val="0.70399824021117463"/>
          <c:h val="0.79337356444824891"/>
        </c:manualLayout>
      </c:layout>
      <c:scatterChart>
        <c:scatterStyle val="lineMarker"/>
        <c:varyColors val="0"/>
        <c:ser>
          <c:idx val="4"/>
          <c:order val="4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'50%转速 定常计算'!$C$4:$C$22</c:f>
              <c:numCache>
                <c:formatCode>0.00000_ </c:formatCode>
                <c:ptCount val="19"/>
                <c:pt idx="0">
                  <c:v>0.15287999999999999</c:v>
                </c:pt>
                <c:pt idx="1">
                  <c:v>0.14832000000000001</c:v>
                </c:pt>
                <c:pt idx="2">
                  <c:v>0.14334</c:v>
                </c:pt>
                <c:pt idx="3">
                  <c:v>0.13785</c:v>
                </c:pt>
                <c:pt idx="4">
                  <c:v>0.13155</c:v>
                </c:pt>
                <c:pt idx="5">
                  <c:v>0.12773000000000001</c:v>
                </c:pt>
                <c:pt idx="6">
                  <c:v>0.12243</c:v>
                </c:pt>
                <c:pt idx="7">
                  <c:v>0.11927</c:v>
                </c:pt>
                <c:pt idx="8">
                  <c:v>0.11694</c:v>
                </c:pt>
              </c:numCache>
            </c:numRef>
          </c:xVal>
          <c:yVal>
            <c:numRef>
              <c:f>'50%转速 定常计算'!$D$4:$D$22</c:f>
              <c:numCache>
                <c:formatCode>0.0000_ </c:formatCode>
                <c:ptCount val="19"/>
                <c:pt idx="0">
                  <c:v>1.0931999999999999</c:v>
                </c:pt>
                <c:pt idx="1">
                  <c:v>1.1005</c:v>
                </c:pt>
                <c:pt idx="2">
                  <c:v>1.1079000000000001</c:v>
                </c:pt>
                <c:pt idx="3">
                  <c:v>1.1153999999999999</c:v>
                </c:pt>
                <c:pt idx="4">
                  <c:v>1.1227</c:v>
                </c:pt>
                <c:pt idx="5">
                  <c:v>1.1261000000000001</c:v>
                </c:pt>
                <c:pt idx="6">
                  <c:v>1.1284000000000001</c:v>
                </c:pt>
                <c:pt idx="7">
                  <c:v>1.1285000000000001</c:v>
                </c:pt>
                <c:pt idx="8">
                  <c:v>1.1279999999999999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A9F-4622-B21F-C49BB6671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385640"/>
        <c:axId val="4953872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'100%转速 定常计算'!$A$2</c15:sqref>
                        </c15:formulaRef>
                      </c:ext>
                    </c:extLst>
                    <c:strCache>
                      <c:ptCount val="1"/>
                      <c:pt idx="0">
                        <c:v>Numeca-coarse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'100%转速 定常计算'!$C$4:$C$19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2">
                        <c:v>0.23250000000000001</c:v>
                      </c:pt>
                      <c:pt idx="3">
                        <c:v>0.23250000000000001</c:v>
                      </c:pt>
                      <c:pt idx="4">
                        <c:v>0.23250000000000001</c:v>
                      </c:pt>
                      <c:pt idx="5">
                        <c:v>0.23250000000000001</c:v>
                      </c:pt>
                      <c:pt idx="6">
                        <c:v>0.2321</c:v>
                      </c:pt>
                      <c:pt idx="7">
                        <c:v>0.23130000000000001</c:v>
                      </c:pt>
                      <c:pt idx="8">
                        <c:v>0.2301</c:v>
                      </c:pt>
                      <c:pt idx="9">
                        <c:v>0.2283</c:v>
                      </c:pt>
                      <c:pt idx="10">
                        <c:v>0.22570000000000001</c:v>
                      </c:pt>
                      <c:pt idx="11">
                        <c:v>0.22489999999999999</c:v>
                      </c:pt>
                      <c:pt idx="12">
                        <c:v>0.22409999999999999</c:v>
                      </c:pt>
                      <c:pt idx="13">
                        <c:v>0.22320000000000001</c:v>
                      </c:pt>
                      <c:pt idx="14">
                        <c:v>0.2218</c:v>
                      </c:pt>
                      <c:pt idx="15">
                        <c:v>0.219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'100%转速 定常计算'!$D$4:$D$19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2">
                        <c:v>1.157</c:v>
                      </c:pt>
                      <c:pt idx="3">
                        <c:v>1.2609999999999999</c:v>
                      </c:pt>
                      <c:pt idx="4">
                        <c:v>1.375</c:v>
                      </c:pt>
                      <c:pt idx="5">
                        <c:v>1.4810000000000001</c:v>
                      </c:pt>
                      <c:pt idx="6">
                        <c:v>1.5680000000000001</c:v>
                      </c:pt>
                      <c:pt idx="7">
                        <c:v>1.575</c:v>
                      </c:pt>
                      <c:pt idx="8">
                        <c:v>1.5820000000000001</c:v>
                      </c:pt>
                      <c:pt idx="9">
                        <c:v>1.591</c:v>
                      </c:pt>
                      <c:pt idx="10">
                        <c:v>1.601</c:v>
                      </c:pt>
                      <c:pt idx="11">
                        <c:v>1.603</c:v>
                      </c:pt>
                      <c:pt idx="12">
                        <c:v>1.605</c:v>
                      </c:pt>
                      <c:pt idx="13">
                        <c:v>1.607</c:v>
                      </c:pt>
                      <c:pt idx="14">
                        <c:v>1.61</c:v>
                      </c:pt>
                      <c:pt idx="15">
                        <c:v>1.613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A9F-4622-B21F-C49BB6671FF8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'100%转速 定常计算'!$H$2</c15:sqref>
                        </c15:formulaRef>
                      </c:ext>
                    </c:extLst>
                    <c:strCache>
                      <c:ptCount val="1"/>
                      <c:pt idx="0">
                        <c:v>Numeca-medium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'100%转速 定常计算'!$J$7:$J$19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0.2326</c:v>
                      </c:pt>
                      <c:pt idx="1">
                        <c:v>0.2326</c:v>
                      </c:pt>
                      <c:pt idx="2">
                        <c:v>0.2326</c:v>
                      </c:pt>
                      <c:pt idx="3">
                        <c:v>0.2326</c:v>
                      </c:pt>
                      <c:pt idx="4">
                        <c:v>0.23250000000000001</c:v>
                      </c:pt>
                      <c:pt idx="5">
                        <c:v>0.2319</c:v>
                      </c:pt>
                      <c:pt idx="6">
                        <c:v>0.23089999999999999</c:v>
                      </c:pt>
                      <c:pt idx="7">
                        <c:v>0.22939999999999999</c:v>
                      </c:pt>
                      <c:pt idx="8">
                        <c:v>0.2271</c:v>
                      </c:pt>
                      <c:pt idx="9">
                        <c:v>0.22409999999999999</c:v>
                      </c:pt>
                      <c:pt idx="10">
                        <c:v>0.21970000000000001</c:v>
                      </c:pt>
                      <c:pt idx="11">
                        <c:v>0.21809999999999999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'100%转速 定常计算'!$K$7:$K$19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1.2609999999999999</c:v>
                      </c:pt>
                      <c:pt idx="1">
                        <c:v>1.375</c:v>
                      </c:pt>
                      <c:pt idx="2">
                        <c:v>1.4830000000000001</c:v>
                      </c:pt>
                      <c:pt idx="3">
                        <c:v>1.5349999999999999</c:v>
                      </c:pt>
                      <c:pt idx="4">
                        <c:v>1.5760000000000001</c:v>
                      </c:pt>
                      <c:pt idx="5">
                        <c:v>1.583</c:v>
                      </c:pt>
                      <c:pt idx="6">
                        <c:v>1.591</c:v>
                      </c:pt>
                      <c:pt idx="7">
                        <c:v>1.6</c:v>
                      </c:pt>
                      <c:pt idx="8">
                        <c:v>1.609</c:v>
                      </c:pt>
                      <c:pt idx="9">
                        <c:v>1.617</c:v>
                      </c:pt>
                      <c:pt idx="10">
                        <c:v>1.6259999999999999</c:v>
                      </c:pt>
                      <c:pt idx="11">
                        <c:v>1.6279999999999999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A9F-4622-B21F-C49BB6671FF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'100%转速 定常计算'!$O$2</c15:sqref>
                        </c15:formulaRef>
                      </c:ext>
                    </c:extLst>
                    <c:strCache>
                      <c:ptCount val="1"/>
                      <c:pt idx="0">
                        <c:v>Numeca-fine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'100%转速 定常计算'!$Q$7:$Q$19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0.23269999999999999</c:v>
                      </c:pt>
                      <c:pt idx="1">
                        <c:v>0.23269999999999999</c:v>
                      </c:pt>
                      <c:pt idx="2">
                        <c:v>0.23269999999999999</c:v>
                      </c:pt>
                      <c:pt idx="3">
                        <c:v>0.2326</c:v>
                      </c:pt>
                      <c:pt idx="4">
                        <c:v>0.23219999999999999</c:v>
                      </c:pt>
                      <c:pt idx="5">
                        <c:v>0.23119999999999999</c:v>
                      </c:pt>
                      <c:pt idx="6">
                        <c:v>0.23</c:v>
                      </c:pt>
                      <c:pt idx="7">
                        <c:v>0.2283</c:v>
                      </c:pt>
                      <c:pt idx="8">
                        <c:v>0.22589999999999999</c:v>
                      </c:pt>
                      <c:pt idx="9">
                        <c:v>0.22209999999999999</c:v>
                      </c:pt>
                      <c:pt idx="10">
                        <c:v>0.21870000000000001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'100%转速 定常计算'!$R$7:$R$19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1.2629999999999999</c:v>
                      </c:pt>
                      <c:pt idx="1">
                        <c:v>1.377</c:v>
                      </c:pt>
                      <c:pt idx="2">
                        <c:v>1.486</c:v>
                      </c:pt>
                      <c:pt idx="3">
                        <c:v>1.5820000000000001</c:v>
                      </c:pt>
                      <c:pt idx="4">
                        <c:v>1.589</c:v>
                      </c:pt>
                      <c:pt idx="5">
                        <c:v>1.597</c:v>
                      </c:pt>
                      <c:pt idx="6">
                        <c:v>1.605</c:v>
                      </c:pt>
                      <c:pt idx="7">
                        <c:v>1.613</c:v>
                      </c:pt>
                      <c:pt idx="8">
                        <c:v>1.621</c:v>
                      </c:pt>
                      <c:pt idx="9">
                        <c:v>1.63</c:v>
                      </c:pt>
                      <c:pt idx="10">
                        <c:v>1.6339999999999999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A9F-4622-B21F-C49BB6671FF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'100%转速 定常计算'!$A$24</c15:sqref>
                        </c15:formulaRef>
                      </c:ext>
                    </c:extLst>
                    <c:strCache>
                      <c:ptCount val="1"/>
                      <c:pt idx="0">
                        <c:v>NutsCFD-coarse</c:v>
                      </c:pt>
                    </c:strCache>
                  </c:strRef>
                </c:tx>
                <c:spPr>
                  <a:ln w="2540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10"/>
                  <c:spPr>
                    <a:solidFill>
                      <a:srgbClr val="FF0000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'100%转速 定常计算'!$C$26:$C$44</c15:sqref>
                        </c15:formulaRef>
                      </c:ext>
                    </c:extLst>
                    <c:numCache>
                      <c:formatCode>0.00000_ </c:formatCode>
                      <c:ptCount val="19"/>
                      <c:pt idx="0">
                        <c:v>0.23458000000000001</c:v>
                      </c:pt>
                      <c:pt idx="1">
                        <c:v>0.23458000000000001</c:v>
                      </c:pt>
                      <c:pt idx="2">
                        <c:v>0.23458000000000001</c:v>
                      </c:pt>
                      <c:pt idx="3">
                        <c:v>0.23441000000000001</c:v>
                      </c:pt>
                      <c:pt idx="4">
                        <c:v>0.23393</c:v>
                      </c:pt>
                      <c:pt idx="5">
                        <c:v>0.23286000000000001</c:v>
                      </c:pt>
                      <c:pt idx="6">
                        <c:v>0.23064000000000001</c:v>
                      </c:pt>
                      <c:pt idx="7">
                        <c:v>0.22991</c:v>
                      </c:pt>
                      <c:pt idx="8">
                        <c:v>0.22949</c:v>
                      </c:pt>
                      <c:pt idx="9">
                        <c:v>0.22903999999999999</c:v>
                      </c:pt>
                      <c:pt idx="10">
                        <c:v>0.22849</c:v>
                      </c:pt>
                      <c:pt idx="11">
                        <c:v>0.22789999999999999</c:v>
                      </c:pt>
                      <c:pt idx="12">
                        <c:v>0.22713</c:v>
                      </c:pt>
                      <c:pt idx="13">
                        <c:v>0.22620999999999999</c:v>
                      </c:pt>
                      <c:pt idx="14">
                        <c:v>0.22450000000000001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'100%转速 定常计算'!$D$26:$D$44</c15:sqref>
                        </c15:formulaRef>
                      </c:ext>
                    </c:extLst>
                    <c:numCache>
                      <c:formatCode>0.0000_ </c:formatCode>
                      <c:ptCount val="19"/>
                      <c:pt idx="0">
                        <c:v>1.2463</c:v>
                      </c:pt>
                      <c:pt idx="1">
                        <c:v>1.3664000000000001</c:v>
                      </c:pt>
                      <c:pt idx="2">
                        <c:v>1.5046999999999999</c:v>
                      </c:pt>
                      <c:pt idx="3">
                        <c:v>1.6301000000000001</c:v>
                      </c:pt>
                      <c:pt idx="4">
                        <c:v>1.6464000000000001</c:v>
                      </c:pt>
                      <c:pt idx="5">
                        <c:v>1.6620999999999999</c:v>
                      </c:pt>
                      <c:pt idx="6">
                        <c:v>1.6762999999999999</c:v>
                      </c:pt>
                      <c:pt idx="7">
                        <c:v>1.6789000000000001</c:v>
                      </c:pt>
                      <c:pt idx="8">
                        <c:v>1.6800999999999999</c:v>
                      </c:pt>
                      <c:pt idx="9">
                        <c:v>1.6813</c:v>
                      </c:pt>
                      <c:pt idx="10">
                        <c:v>1.6822999999999999</c:v>
                      </c:pt>
                      <c:pt idx="11">
                        <c:v>1.6834</c:v>
                      </c:pt>
                      <c:pt idx="12">
                        <c:v>1.6841999999999999</c:v>
                      </c:pt>
                      <c:pt idx="13">
                        <c:v>1.6850000000000001</c:v>
                      </c:pt>
                      <c:pt idx="14">
                        <c:v>1.6849000000000001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FA9F-4622-B21F-C49BB6671FF8}"/>
                  </c:ext>
                </c:extLst>
              </c15:ser>
            </c15:filteredScatterSeries>
          </c:ext>
        </c:extLst>
      </c:scatterChart>
      <c:valAx>
        <c:axId val="495385640"/>
        <c:scaling>
          <c:orientation val="minMax"/>
          <c:max val="0.16000000000000003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massflow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387280"/>
        <c:crosses val="autoZero"/>
        <c:crossBetween val="midCat"/>
        <c:majorUnit val="2.0000000000000004E-2"/>
      </c:valAx>
      <c:valAx>
        <c:axId val="495387280"/>
        <c:scaling>
          <c:orientation val="minMax"/>
          <c:max val="1.13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total pressure</a:t>
                </a:r>
                <a:r>
                  <a:rPr lang="en-US" altLang="zh-CN" baseline="0"/>
                  <a:t> 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385640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400" baseline="0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464202962311189"/>
          <c:y val="3.6080356144365847E-2"/>
          <c:w val="0.70088810676052216"/>
          <c:h val="0.78612625722234108"/>
        </c:manualLayout>
      </c:layout>
      <c:scatterChart>
        <c:scatterStyle val="lineMarker"/>
        <c:varyColors val="0"/>
        <c:ser>
          <c:idx val="4"/>
          <c:order val="4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'50%转速 定常计算'!$C$4:$C$22</c:f>
              <c:numCache>
                <c:formatCode>0.00000_ </c:formatCode>
                <c:ptCount val="19"/>
                <c:pt idx="0">
                  <c:v>0.15287999999999999</c:v>
                </c:pt>
                <c:pt idx="1">
                  <c:v>0.14832000000000001</c:v>
                </c:pt>
                <c:pt idx="2">
                  <c:v>0.14334</c:v>
                </c:pt>
                <c:pt idx="3">
                  <c:v>0.13785</c:v>
                </c:pt>
                <c:pt idx="4">
                  <c:v>0.13155</c:v>
                </c:pt>
                <c:pt idx="5">
                  <c:v>0.12773000000000001</c:v>
                </c:pt>
                <c:pt idx="6">
                  <c:v>0.12243</c:v>
                </c:pt>
                <c:pt idx="7">
                  <c:v>0.11927</c:v>
                </c:pt>
                <c:pt idx="8">
                  <c:v>0.11694</c:v>
                </c:pt>
              </c:numCache>
            </c:numRef>
          </c:xVal>
          <c:yVal>
            <c:numRef>
              <c:f>'50%转速 定常计算'!$E$4:$E$22</c:f>
              <c:numCache>
                <c:formatCode>General</c:formatCode>
                <c:ptCount val="19"/>
                <c:pt idx="0">
                  <c:v>0.92989999999999995</c:v>
                </c:pt>
                <c:pt idx="1">
                  <c:v>0.93879999999999997</c:v>
                </c:pt>
                <c:pt idx="2">
                  <c:v>0.94569999999999999</c:v>
                </c:pt>
                <c:pt idx="3">
                  <c:v>0.95069999999999999</c:v>
                </c:pt>
                <c:pt idx="4">
                  <c:v>0.95289999999999997</c:v>
                </c:pt>
                <c:pt idx="5">
                  <c:v>0.95130000000000003</c:v>
                </c:pt>
                <c:pt idx="6">
                  <c:v>0.94330000000000003</c:v>
                </c:pt>
                <c:pt idx="7">
                  <c:v>0.9355</c:v>
                </c:pt>
                <c:pt idx="8">
                  <c:v>0.92800000000000005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53-48EC-8353-D6974BE38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385640"/>
        <c:axId val="4953872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'100%转速 定常计算'!$A$2</c15:sqref>
                        </c15:formulaRef>
                      </c:ext>
                    </c:extLst>
                    <c:strCache>
                      <c:ptCount val="1"/>
                      <c:pt idx="0">
                        <c:v>Numeca-coarse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'100%转速 定常计算'!$C$4:$C$19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2">
                        <c:v>0.23250000000000001</c:v>
                      </c:pt>
                      <c:pt idx="3">
                        <c:v>0.23250000000000001</c:v>
                      </c:pt>
                      <c:pt idx="4">
                        <c:v>0.23250000000000001</c:v>
                      </c:pt>
                      <c:pt idx="5">
                        <c:v>0.23250000000000001</c:v>
                      </c:pt>
                      <c:pt idx="6">
                        <c:v>0.2321</c:v>
                      </c:pt>
                      <c:pt idx="7">
                        <c:v>0.23130000000000001</c:v>
                      </c:pt>
                      <c:pt idx="8">
                        <c:v>0.2301</c:v>
                      </c:pt>
                      <c:pt idx="9">
                        <c:v>0.2283</c:v>
                      </c:pt>
                      <c:pt idx="10">
                        <c:v>0.22570000000000001</c:v>
                      </c:pt>
                      <c:pt idx="11">
                        <c:v>0.22489999999999999</c:v>
                      </c:pt>
                      <c:pt idx="12">
                        <c:v>0.22409999999999999</c:v>
                      </c:pt>
                      <c:pt idx="13">
                        <c:v>0.22320000000000001</c:v>
                      </c:pt>
                      <c:pt idx="14">
                        <c:v>0.2218</c:v>
                      </c:pt>
                      <c:pt idx="15">
                        <c:v>0.219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'100%转速 定常计算'!$E$4:$E$19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1">
                        <c:v>0</c:v>
                      </c:pt>
                      <c:pt idx="2">
                        <c:v>0.53910000000000002</c:v>
                      </c:pt>
                      <c:pt idx="3">
                        <c:v>0.70209999999999995</c:v>
                      </c:pt>
                      <c:pt idx="4">
                        <c:v>0.79400000000000004</c:v>
                      </c:pt>
                      <c:pt idx="5">
                        <c:v>0.85170000000000001</c:v>
                      </c:pt>
                      <c:pt idx="6">
                        <c:v>0.86960000000000004</c:v>
                      </c:pt>
                      <c:pt idx="7">
                        <c:v>0.86839999999999995</c:v>
                      </c:pt>
                      <c:pt idx="8">
                        <c:v>0.86709999999999998</c:v>
                      </c:pt>
                      <c:pt idx="9">
                        <c:v>0.86519999999999997</c:v>
                      </c:pt>
                      <c:pt idx="10">
                        <c:v>0.86209999999999998</c:v>
                      </c:pt>
                      <c:pt idx="11">
                        <c:v>0.86109999999999998</c:v>
                      </c:pt>
                      <c:pt idx="12">
                        <c:v>0.8599</c:v>
                      </c:pt>
                      <c:pt idx="13">
                        <c:v>0.85860000000000003</c:v>
                      </c:pt>
                      <c:pt idx="14">
                        <c:v>0.85650000000000004</c:v>
                      </c:pt>
                      <c:pt idx="15">
                        <c:v>0.85199999999999998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5F53-48EC-8353-D6974BE38B8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'100%转速 定常计算'!$H$2</c15:sqref>
                        </c15:formulaRef>
                      </c:ext>
                    </c:extLst>
                    <c:strCache>
                      <c:ptCount val="1"/>
                      <c:pt idx="0">
                        <c:v>Numeca-medium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'100%转速 定常计算'!$J$4:$J$19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3">
                        <c:v>0.2326</c:v>
                      </c:pt>
                      <c:pt idx="4">
                        <c:v>0.2326</c:v>
                      </c:pt>
                      <c:pt idx="5">
                        <c:v>0.2326</c:v>
                      </c:pt>
                      <c:pt idx="6">
                        <c:v>0.2326</c:v>
                      </c:pt>
                      <c:pt idx="7">
                        <c:v>0.23250000000000001</c:v>
                      </c:pt>
                      <c:pt idx="8">
                        <c:v>0.2319</c:v>
                      </c:pt>
                      <c:pt idx="9">
                        <c:v>0.23089999999999999</c:v>
                      </c:pt>
                      <c:pt idx="10">
                        <c:v>0.22939999999999999</c:v>
                      </c:pt>
                      <c:pt idx="11">
                        <c:v>0.2271</c:v>
                      </c:pt>
                      <c:pt idx="12">
                        <c:v>0.22409999999999999</c:v>
                      </c:pt>
                      <c:pt idx="13">
                        <c:v>0.21970000000000001</c:v>
                      </c:pt>
                      <c:pt idx="14">
                        <c:v>0.21809999999999999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'100%转速 定常计算'!$L$4:$L$19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3">
                        <c:v>0.70469999999999999</c:v>
                      </c:pt>
                      <c:pt idx="4">
                        <c:v>0.79649999999999999</c:v>
                      </c:pt>
                      <c:pt idx="5">
                        <c:v>0.85299999999999998</c:v>
                      </c:pt>
                      <c:pt idx="6">
                        <c:v>0.86980000000000002</c:v>
                      </c:pt>
                      <c:pt idx="7">
                        <c:v>0.87509999999999999</c:v>
                      </c:pt>
                      <c:pt idx="8">
                        <c:v>0.87409999999999999</c:v>
                      </c:pt>
                      <c:pt idx="9">
                        <c:v>0.87329999999999997</c:v>
                      </c:pt>
                      <c:pt idx="10">
                        <c:v>0.87180000000000002</c:v>
                      </c:pt>
                      <c:pt idx="11">
                        <c:v>0.86919999999999997</c:v>
                      </c:pt>
                      <c:pt idx="12">
                        <c:v>0.86450000000000005</c:v>
                      </c:pt>
                      <c:pt idx="13">
                        <c:v>0.85629999999999995</c:v>
                      </c:pt>
                      <c:pt idx="14">
                        <c:v>0.85319999999999996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F53-48EC-8353-D6974BE38B8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'100%转速 定常计算'!$O$2</c15:sqref>
                        </c15:formulaRef>
                      </c:ext>
                    </c:extLst>
                    <c:strCache>
                      <c:ptCount val="1"/>
                      <c:pt idx="0">
                        <c:v>Numeca-fine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'100%转速 定常计算'!$Q$4:$Q$19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3">
                        <c:v>0.23269999999999999</c:v>
                      </c:pt>
                      <c:pt idx="4">
                        <c:v>0.23269999999999999</c:v>
                      </c:pt>
                      <c:pt idx="5">
                        <c:v>0.23269999999999999</c:v>
                      </c:pt>
                      <c:pt idx="6">
                        <c:v>0.2326</c:v>
                      </c:pt>
                      <c:pt idx="7">
                        <c:v>0.23219999999999999</c:v>
                      </c:pt>
                      <c:pt idx="8">
                        <c:v>0.23119999999999999</c:v>
                      </c:pt>
                      <c:pt idx="9">
                        <c:v>0.23</c:v>
                      </c:pt>
                      <c:pt idx="10">
                        <c:v>0.2283</c:v>
                      </c:pt>
                      <c:pt idx="11">
                        <c:v>0.22589999999999999</c:v>
                      </c:pt>
                      <c:pt idx="12">
                        <c:v>0.22209999999999999</c:v>
                      </c:pt>
                      <c:pt idx="13">
                        <c:v>0.21870000000000001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'100%转速 定常计算'!$S$4:$S$19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3">
                        <c:v>0.70630000000000004</c:v>
                      </c:pt>
                      <c:pt idx="4">
                        <c:v>0.79790000000000005</c:v>
                      </c:pt>
                      <c:pt idx="5">
                        <c:v>0.85360000000000003</c:v>
                      </c:pt>
                      <c:pt idx="6">
                        <c:v>0.878</c:v>
                      </c:pt>
                      <c:pt idx="7">
                        <c:v>0.87719999999999998</c:v>
                      </c:pt>
                      <c:pt idx="8">
                        <c:v>0.87629999999999997</c:v>
                      </c:pt>
                      <c:pt idx="9">
                        <c:v>0.875</c:v>
                      </c:pt>
                      <c:pt idx="10">
                        <c:v>0.87280000000000002</c:v>
                      </c:pt>
                      <c:pt idx="11">
                        <c:v>0.86919999999999997</c:v>
                      </c:pt>
                      <c:pt idx="12">
                        <c:v>0.86260000000000003</c:v>
                      </c:pt>
                      <c:pt idx="13">
                        <c:v>0.85609999999999997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F53-48EC-8353-D6974BE38B8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'100%转速 定常计算'!$A$24</c15:sqref>
                        </c15:formulaRef>
                      </c:ext>
                    </c:extLst>
                    <c:strCache>
                      <c:ptCount val="1"/>
                      <c:pt idx="0">
                        <c:v>NutsCFD-coarse</c:v>
                      </c:pt>
                    </c:strCache>
                  </c:strRef>
                </c:tx>
                <c:spPr>
                  <a:ln w="2540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10"/>
                  <c:spPr>
                    <a:solidFill>
                      <a:srgbClr val="FF0000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'100%转速 定常计算'!$C$26:$C$44</c15:sqref>
                        </c15:formulaRef>
                      </c:ext>
                    </c:extLst>
                    <c:numCache>
                      <c:formatCode>0.00000_ </c:formatCode>
                      <c:ptCount val="19"/>
                      <c:pt idx="0">
                        <c:v>0.23458000000000001</c:v>
                      </c:pt>
                      <c:pt idx="1">
                        <c:v>0.23458000000000001</c:v>
                      </c:pt>
                      <c:pt idx="2">
                        <c:v>0.23458000000000001</c:v>
                      </c:pt>
                      <c:pt idx="3">
                        <c:v>0.23441000000000001</c:v>
                      </c:pt>
                      <c:pt idx="4">
                        <c:v>0.23393</c:v>
                      </c:pt>
                      <c:pt idx="5">
                        <c:v>0.23286000000000001</c:v>
                      </c:pt>
                      <c:pt idx="6">
                        <c:v>0.23064000000000001</c:v>
                      </c:pt>
                      <c:pt idx="7">
                        <c:v>0.22991</c:v>
                      </c:pt>
                      <c:pt idx="8">
                        <c:v>0.22949</c:v>
                      </c:pt>
                      <c:pt idx="9">
                        <c:v>0.22903999999999999</c:v>
                      </c:pt>
                      <c:pt idx="10">
                        <c:v>0.22849</c:v>
                      </c:pt>
                      <c:pt idx="11">
                        <c:v>0.22789999999999999</c:v>
                      </c:pt>
                      <c:pt idx="12">
                        <c:v>0.22713</c:v>
                      </c:pt>
                      <c:pt idx="13">
                        <c:v>0.22620999999999999</c:v>
                      </c:pt>
                      <c:pt idx="14">
                        <c:v>0.22450000000000001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'100%转速 定常计算'!$E$26:$E$44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0.67300000000000004</c:v>
                      </c:pt>
                      <c:pt idx="1">
                        <c:v>0.78039999999999998</c:v>
                      </c:pt>
                      <c:pt idx="2">
                        <c:v>0.85729999999999995</c:v>
                      </c:pt>
                      <c:pt idx="3">
                        <c:v>0.90620000000000001</c:v>
                      </c:pt>
                      <c:pt idx="4">
                        <c:v>0.91069999999999995</c:v>
                      </c:pt>
                      <c:pt idx="5">
                        <c:v>0.91420000000000001</c:v>
                      </c:pt>
                      <c:pt idx="6">
                        <c:v>0.91590000000000005</c:v>
                      </c:pt>
                      <c:pt idx="7">
                        <c:v>0.91569999999999996</c:v>
                      </c:pt>
                      <c:pt idx="8">
                        <c:v>0.91549999999999998</c:v>
                      </c:pt>
                      <c:pt idx="9">
                        <c:v>0.9153</c:v>
                      </c:pt>
                      <c:pt idx="10">
                        <c:v>0.91490000000000005</c:v>
                      </c:pt>
                      <c:pt idx="11">
                        <c:v>0.91439999999999999</c:v>
                      </c:pt>
                      <c:pt idx="12">
                        <c:v>0.91349999999999998</c:v>
                      </c:pt>
                      <c:pt idx="13">
                        <c:v>0.91239999999999999</c:v>
                      </c:pt>
                      <c:pt idx="14">
                        <c:v>0.90980000000000005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F53-48EC-8353-D6974BE38B8B}"/>
                  </c:ext>
                </c:extLst>
              </c15:ser>
            </c15:filteredScatterSeries>
          </c:ext>
        </c:extLst>
      </c:scatterChart>
      <c:valAx>
        <c:axId val="495385640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massflow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387280"/>
        <c:crosses val="autoZero"/>
        <c:crossBetween val="midCat"/>
      </c:valAx>
      <c:valAx>
        <c:axId val="49538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total-to-total efficiency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385640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400" baseline="0">
          <a:solidFill>
            <a:schemeClr val="tx1">
              <a:lumMod val="95000"/>
              <a:lumOff val="5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020185185185182E-2"/>
          <c:y val="2.3499814814814814E-2"/>
          <c:w val="0.89250277777777776"/>
          <c:h val="0.90668138888888894"/>
        </c:manualLayout>
      </c:layout>
      <c:scatterChart>
        <c:scatterStyle val="lineMarker"/>
        <c:varyColors val="0"/>
        <c:ser>
          <c:idx val="9"/>
          <c:order val="0"/>
          <c:tx>
            <c:strRef>
              <c:f>'50%转速 特征值'!$AD$2:$AD$51</c:f>
              <c:strCache>
                <c:ptCount val="50"/>
                <c:pt idx="0">
                  <c:v>long-5d3-0i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tx1"/>
              </a:solidFill>
              <a:ln w="19050">
                <a:noFill/>
              </a:ln>
              <a:effectLst/>
            </c:spPr>
          </c:marker>
          <c:xVal>
            <c:numRef>
              <c:f>'50%转速 特征值'!$AE$2:$AE$51</c:f>
              <c:numCache>
                <c:formatCode>0.00E+00</c:formatCode>
                <c:ptCount val="50"/>
                <c:pt idx="0">
                  <c:v>-2.8957039954000001E-2</c:v>
                </c:pt>
                <c:pt idx="1">
                  <c:v>-8.2448012791999994E-2</c:v>
                </c:pt>
                <c:pt idx="2">
                  <c:v>-8.2448012673000004E-2</c:v>
                </c:pt>
                <c:pt idx="3">
                  <c:v>-9.0739451028000004E-2</c:v>
                </c:pt>
                <c:pt idx="4">
                  <c:v>-9.0739450513999995E-2</c:v>
                </c:pt>
                <c:pt idx="5">
                  <c:v>-0.1036046286</c:v>
                </c:pt>
                <c:pt idx="6">
                  <c:v>-0.10360462891</c:v>
                </c:pt>
                <c:pt idx="7">
                  <c:v>-0.1218741565</c:v>
                </c:pt>
                <c:pt idx="8">
                  <c:v>-0.40173903287000001</c:v>
                </c:pt>
                <c:pt idx="9">
                  <c:v>-0.12187415529999999</c:v>
                </c:pt>
                <c:pt idx="10">
                  <c:v>-0.40173902962000002</c:v>
                </c:pt>
                <c:pt idx="11">
                  <c:v>-0.60486333114000002</c:v>
                </c:pt>
                <c:pt idx="12">
                  <c:v>-0.14432574870000001</c:v>
                </c:pt>
                <c:pt idx="13">
                  <c:v>-0.60486332843000001</c:v>
                </c:pt>
                <c:pt idx="14">
                  <c:v>-0.14432574943000001</c:v>
                </c:pt>
                <c:pt idx="15">
                  <c:v>-6.1737811825000002E-2</c:v>
                </c:pt>
                <c:pt idx="16">
                  <c:v>-6.1737814783E-2</c:v>
                </c:pt>
                <c:pt idx="17">
                  <c:v>-0.17240207996000001</c:v>
                </c:pt>
                <c:pt idx="18">
                  <c:v>-0.17240207954</c:v>
                </c:pt>
                <c:pt idx="19">
                  <c:v>-0.74803257015000002</c:v>
                </c:pt>
                <c:pt idx="20">
                  <c:v>-0.74803326446999996</c:v>
                </c:pt>
                <c:pt idx="21">
                  <c:v>-0.20787640086</c:v>
                </c:pt>
                <c:pt idx="22">
                  <c:v>-0.20787640013</c:v>
                </c:pt>
                <c:pt idx="23">
                  <c:v>-0.25156262538000002</c:v>
                </c:pt>
                <c:pt idx="24">
                  <c:v>-0.25156262692999998</c:v>
                </c:pt>
                <c:pt idx="25">
                  <c:v>-0.60486246706000002</c:v>
                </c:pt>
                <c:pt idx="26">
                  <c:v>-0.60486118988000004</c:v>
                </c:pt>
                <c:pt idx="27">
                  <c:v>-0.30367426644000001</c:v>
                </c:pt>
                <c:pt idx="28">
                  <c:v>-0.91788601557000005</c:v>
                </c:pt>
                <c:pt idx="29">
                  <c:v>-0.91788616171000004</c:v>
                </c:pt>
                <c:pt idx="30">
                  <c:v>-3.9241405580999998E-2</c:v>
                </c:pt>
                <c:pt idx="31">
                  <c:v>-0.60486257272999999</c:v>
                </c:pt>
                <c:pt idx="32">
                  <c:v>-0.60486142507999996</c:v>
                </c:pt>
                <c:pt idx="33">
                  <c:v>-1.0143619278</c:v>
                </c:pt>
                <c:pt idx="34">
                  <c:v>-0.36413813619000002</c:v>
                </c:pt>
                <c:pt idx="35">
                  <c:v>-0.60486489935999999</c:v>
                </c:pt>
                <c:pt idx="36">
                  <c:v>-0.78809929176000004</c:v>
                </c:pt>
                <c:pt idx="37">
                  <c:v>-0.30367427168</c:v>
                </c:pt>
                <c:pt idx="38">
                  <c:v>-1.0143629879</c:v>
                </c:pt>
                <c:pt idx="39">
                  <c:v>-1.1047766042</c:v>
                </c:pt>
                <c:pt idx="40">
                  <c:v>-1.1115240842</c:v>
                </c:pt>
                <c:pt idx="41">
                  <c:v>-1.2417003568</c:v>
                </c:pt>
                <c:pt idx="42">
                  <c:v>-1.2417072557</c:v>
                </c:pt>
                <c:pt idx="43">
                  <c:v>-1.1115239669999999</c:v>
                </c:pt>
                <c:pt idx="44">
                  <c:v>-1.1047762517999999</c:v>
                </c:pt>
                <c:pt idx="45">
                  <c:v>-0.36413813902999997</c:v>
                </c:pt>
                <c:pt idx="46">
                  <c:v>-0.78809420533999996</c:v>
                </c:pt>
                <c:pt idx="47">
                  <c:v>-0.60486490333999998</c:v>
                </c:pt>
              </c:numCache>
            </c:numRef>
          </c:xVal>
          <c:yVal>
            <c:numRef>
              <c:f>'50%转速 特征值'!$AF$2:$AF$51</c:f>
              <c:numCache>
                <c:formatCode>0.00E+00</c:formatCode>
                <c:ptCount val="50"/>
                <c:pt idx="0">
                  <c:v>-5.4230890291000001E-15</c:v>
                </c:pt>
                <c:pt idx="1">
                  <c:v>0.3053199097</c:v>
                </c:pt>
                <c:pt idx="2">
                  <c:v>-0.30531990966</c:v>
                </c:pt>
                <c:pt idx="3">
                  <c:v>0.46086615401999997</c:v>
                </c:pt>
                <c:pt idx="4">
                  <c:v>-0.46086615441000001</c:v>
                </c:pt>
                <c:pt idx="5">
                  <c:v>0.56642806123</c:v>
                </c:pt>
                <c:pt idx="6">
                  <c:v>-0.56642806130000001</c:v>
                </c:pt>
                <c:pt idx="7">
                  <c:v>0.65748648431000001</c:v>
                </c:pt>
                <c:pt idx="8">
                  <c:v>0.48151339722999997</c:v>
                </c:pt>
                <c:pt idx="9">
                  <c:v>-0.65748648465000004</c:v>
                </c:pt>
                <c:pt idx="10">
                  <c:v>-0.48151340310000001</c:v>
                </c:pt>
                <c:pt idx="11">
                  <c:v>0.17419856016999999</c:v>
                </c:pt>
                <c:pt idx="12">
                  <c:v>0.74670227965000002</c:v>
                </c:pt>
                <c:pt idx="13">
                  <c:v>-0.17419856151999999</c:v>
                </c:pt>
                <c:pt idx="14">
                  <c:v>-0.74670227973000003</c:v>
                </c:pt>
                <c:pt idx="15">
                  <c:v>0.90528110593</c:v>
                </c:pt>
                <c:pt idx="16">
                  <c:v>-0.90528110880000001</c:v>
                </c:pt>
                <c:pt idx="17">
                  <c:v>0.84064981914000003</c:v>
                </c:pt>
                <c:pt idx="18">
                  <c:v>-0.84064981977999997</c:v>
                </c:pt>
                <c:pt idx="19">
                  <c:v>0.11364481376</c:v>
                </c:pt>
                <c:pt idx="20">
                  <c:v>-0.11364409769</c:v>
                </c:pt>
                <c:pt idx="21">
                  <c:v>0.94175685486000005</c:v>
                </c:pt>
                <c:pt idx="22">
                  <c:v>-0.94175685546999999</c:v>
                </c:pt>
                <c:pt idx="23">
                  <c:v>1.0508311758</c:v>
                </c:pt>
                <c:pt idx="24">
                  <c:v>-1.0508311792</c:v>
                </c:pt>
                <c:pt idx="25">
                  <c:v>0.82587330797000003</c:v>
                </c:pt>
                <c:pt idx="26">
                  <c:v>0.82587798090999998</c:v>
                </c:pt>
                <c:pt idx="27">
                  <c:v>1.1681127200000001</c:v>
                </c:pt>
                <c:pt idx="28">
                  <c:v>0.15959091101</c:v>
                </c:pt>
                <c:pt idx="29">
                  <c:v>-0.15959101111999999</c:v>
                </c:pt>
                <c:pt idx="30">
                  <c:v>-1.3478113635</c:v>
                </c:pt>
                <c:pt idx="31">
                  <c:v>-0.82587314174000004</c:v>
                </c:pt>
                <c:pt idx="32">
                  <c:v>-0.82587806805999997</c:v>
                </c:pt>
                <c:pt idx="33">
                  <c:v>0.32555697723999999</c:v>
                </c:pt>
                <c:pt idx="34">
                  <c:v>1.2932630135000001</c:v>
                </c:pt>
                <c:pt idx="35">
                  <c:v>1.1743028364999999</c:v>
                </c:pt>
                <c:pt idx="36">
                  <c:v>0.99814390222000005</c:v>
                </c:pt>
                <c:pt idx="37">
                  <c:v>-1.1681127179999999</c:v>
                </c:pt>
                <c:pt idx="38">
                  <c:v>-0.32554920047000002</c:v>
                </c:pt>
                <c:pt idx="39">
                  <c:v>0.51819269031000004</c:v>
                </c:pt>
                <c:pt idx="40">
                  <c:v>0.48714151387999999</c:v>
                </c:pt>
                <c:pt idx="41">
                  <c:v>0.23991815945</c:v>
                </c:pt>
                <c:pt idx="42">
                  <c:v>-0.23991911086000001</c:v>
                </c:pt>
                <c:pt idx="43">
                  <c:v>-0.48714124920000001</c:v>
                </c:pt>
                <c:pt idx="44">
                  <c:v>-0.51819304971000002</c:v>
                </c:pt>
                <c:pt idx="45">
                  <c:v>-1.2932630221999999</c:v>
                </c:pt>
                <c:pt idx="46">
                  <c:v>-0.99813663815999998</c:v>
                </c:pt>
                <c:pt idx="47">
                  <c:v>-1.1743028440000001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0C-4162-8FB5-5133D5FF9F5A}"/>
            </c:ext>
          </c:extLst>
        </c:ser>
        <c:ser>
          <c:idx val="2"/>
          <c:order val="1"/>
          <c:tx>
            <c:strRef>
              <c:f>'50%转速 特征值'!$AD$102:$AD$151</c:f>
              <c:strCache>
                <c:ptCount val="50"/>
                <c:pt idx="0">
                  <c:v>long-5d3-2i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'50%转速 特征值'!$AE$102:$AE$151</c:f>
              <c:numCache>
                <c:formatCode>0.00E+00</c:formatCode>
                <c:ptCount val="50"/>
                <c:pt idx="0">
                  <c:v>-8.0760062337000005E-2</c:v>
                </c:pt>
                <c:pt idx="1">
                  <c:v>-9.0408046379000004E-2</c:v>
                </c:pt>
                <c:pt idx="2">
                  <c:v>-5.2144717383E-2</c:v>
                </c:pt>
                <c:pt idx="3">
                  <c:v>-3.9241440129999999E-2</c:v>
                </c:pt>
                <c:pt idx="4">
                  <c:v>-0.34592703678999998</c:v>
                </c:pt>
                <c:pt idx="5">
                  <c:v>-0.35371621386000002</c:v>
                </c:pt>
                <c:pt idx="6">
                  <c:v>-0.35366891683000001</c:v>
                </c:pt>
                <c:pt idx="7">
                  <c:v>-0.17899412292</c:v>
                </c:pt>
                <c:pt idx="8">
                  <c:v>-0.41113637222999999</c:v>
                </c:pt>
                <c:pt idx="9">
                  <c:v>-0.16659568555000001</c:v>
                </c:pt>
                <c:pt idx="10">
                  <c:v>-0.60487010581</c:v>
                </c:pt>
                <c:pt idx="11">
                  <c:v>-0.60486277842000002</c:v>
                </c:pt>
                <c:pt idx="12">
                  <c:v>-0.50895782329999995</c:v>
                </c:pt>
                <c:pt idx="13">
                  <c:v>-0.59256781115000001</c:v>
                </c:pt>
                <c:pt idx="14">
                  <c:v>-0.43269164756</c:v>
                </c:pt>
                <c:pt idx="15">
                  <c:v>-0.13018237207</c:v>
                </c:pt>
                <c:pt idx="16">
                  <c:v>-0.36413814574999998</c:v>
                </c:pt>
                <c:pt idx="17">
                  <c:v>-0.68330262481000004</c:v>
                </c:pt>
                <c:pt idx="18">
                  <c:v>-0.30367426154999999</c:v>
                </c:pt>
                <c:pt idx="19">
                  <c:v>-6.1737829207000001E-2</c:v>
                </c:pt>
                <c:pt idx="20">
                  <c:v>-0.25156261123000001</c:v>
                </c:pt>
                <c:pt idx="21">
                  <c:v>-0.78121739154000003</c:v>
                </c:pt>
                <c:pt idx="22">
                  <c:v>-0.2078763981</c:v>
                </c:pt>
                <c:pt idx="23">
                  <c:v>-0.80645650707000005</c:v>
                </c:pt>
                <c:pt idx="24">
                  <c:v>-0.82488002708999997</c:v>
                </c:pt>
                <c:pt idx="25">
                  <c:v>-0.17240207383</c:v>
                </c:pt>
                <c:pt idx="26">
                  <c:v>-0.60486490805000004</c:v>
                </c:pt>
                <c:pt idx="27">
                  <c:v>-0.12559366604</c:v>
                </c:pt>
                <c:pt idx="28">
                  <c:v>-0.14432575015999999</c:v>
                </c:pt>
                <c:pt idx="29">
                  <c:v>-0.60486395724999997</c:v>
                </c:pt>
                <c:pt idx="30">
                  <c:v>-0.88670801085999995</c:v>
                </c:pt>
                <c:pt idx="31">
                  <c:v>-0.93075630860000003</c:v>
                </c:pt>
                <c:pt idx="32">
                  <c:v>-0.78808875411000001</c:v>
                </c:pt>
                <c:pt idx="33">
                  <c:v>-1.0004429966999999</c:v>
                </c:pt>
                <c:pt idx="34">
                  <c:v>-1.0836733060999999</c:v>
                </c:pt>
                <c:pt idx="35">
                  <c:v>-1.0300729825999999</c:v>
                </c:pt>
                <c:pt idx="36">
                  <c:v>-1.1109134269000001</c:v>
                </c:pt>
                <c:pt idx="37">
                  <c:v>-1.1113535671999999</c:v>
                </c:pt>
                <c:pt idx="38">
                  <c:v>-1.1287328571999999</c:v>
                </c:pt>
                <c:pt idx="39">
                  <c:v>-1.1394641984</c:v>
                </c:pt>
                <c:pt idx="40">
                  <c:v>-1.1606071249000001</c:v>
                </c:pt>
                <c:pt idx="41">
                  <c:v>-1.2417119408999999</c:v>
                </c:pt>
                <c:pt idx="42">
                  <c:v>-1.1245472433999999</c:v>
                </c:pt>
                <c:pt idx="43">
                  <c:v>-1.2439075371999999</c:v>
                </c:pt>
                <c:pt idx="44">
                  <c:v>-1.0858027226</c:v>
                </c:pt>
                <c:pt idx="45">
                  <c:v>-1.1109184535000001</c:v>
                </c:pt>
                <c:pt idx="46">
                  <c:v>-1.1112055886000001</c:v>
                </c:pt>
                <c:pt idx="47">
                  <c:v>-1.1271036481000001</c:v>
                </c:pt>
                <c:pt idx="48">
                  <c:v>-1.2192444061000001</c:v>
                </c:pt>
                <c:pt idx="49">
                  <c:v>-1.2417202946999999</c:v>
                </c:pt>
              </c:numCache>
            </c:numRef>
          </c:xVal>
          <c:yVal>
            <c:numRef>
              <c:f>'50%转速 特征值'!$AF$102:$AF$151</c:f>
              <c:numCache>
                <c:formatCode>0.00E+00</c:formatCode>
                <c:ptCount val="50"/>
                <c:pt idx="0">
                  <c:v>1.9005557709000001</c:v>
                </c:pt>
                <c:pt idx="1">
                  <c:v>1.9443554170999999</c:v>
                </c:pt>
                <c:pt idx="2">
                  <c:v>2.4271364258000001</c:v>
                </c:pt>
                <c:pt idx="3">
                  <c:v>1.3478113872999999</c:v>
                </c:pt>
                <c:pt idx="4">
                  <c:v>2.4730928984</c:v>
                </c:pt>
                <c:pt idx="5">
                  <c:v>2.5282560701999999</c:v>
                </c:pt>
                <c:pt idx="6">
                  <c:v>1.4720466371000001</c:v>
                </c:pt>
                <c:pt idx="7">
                  <c:v>2.6825530488</c:v>
                </c:pt>
                <c:pt idx="8">
                  <c:v>1.5054379097999999</c:v>
                </c:pt>
                <c:pt idx="9">
                  <c:v>2.7543946785000002</c:v>
                </c:pt>
                <c:pt idx="10">
                  <c:v>2.1744671985999999</c:v>
                </c:pt>
                <c:pt idx="11">
                  <c:v>1.8259501786000001</c:v>
                </c:pt>
                <c:pt idx="12">
                  <c:v>1.5614751665</c:v>
                </c:pt>
                <c:pt idx="13">
                  <c:v>1.6990486467999999</c:v>
                </c:pt>
                <c:pt idx="14">
                  <c:v>1.4251148813000001</c:v>
                </c:pt>
                <c:pt idx="15">
                  <c:v>2.8078076442</c:v>
                </c:pt>
                <c:pt idx="16">
                  <c:v>1.2932630134</c:v>
                </c:pt>
                <c:pt idx="17">
                  <c:v>1.8334808929999999</c:v>
                </c:pt>
                <c:pt idx="18">
                  <c:v>1.1681127178999999</c:v>
                </c:pt>
                <c:pt idx="19">
                  <c:v>0.90528110450999999</c:v>
                </c:pt>
                <c:pt idx="20">
                  <c:v>1.0508311722999999</c:v>
                </c:pt>
                <c:pt idx="21">
                  <c:v>1.9594361481</c:v>
                </c:pt>
                <c:pt idx="22">
                  <c:v>0.94175685473000004</c:v>
                </c:pt>
                <c:pt idx="23">
                  <c:v>2.0003477231</c:v>
                </c:pt>
                <c:pt idx="24">
                  <c:v>1.8270751099</c:v>
                </c:pt>
                <c:pt idx="25">
                  <c:v>0.84064983183999997</c:v>
                </c:pt>
                <c:pt idx="26">
                  <c:v>1.1743028292</c:v>
                </c:pt>
                <c:pt idx="27">
                  <c:v>3.1865653052999998</c:v>
                </c:pt>
                <c:pt idx="28">
                  <c:v>0.74670228910000003</c:v>
                </c:pt>
                <c:pt idx="29">
                  <c:v>2.8260546230000001</c:v>
                </c:pt>
                <c:pt idx="30">
                  <c:v>2.0705366342999998</c:v>
                </c:pt>
                <c:pt idx="31">
                  <c:v>1.9979298561000001</c:v>
                </c:pt>
                <c:pt idx="32">
                  <c:v>0.99812455068999995</c:v>
                </c:pt>
                <c:pt idx="33">
                  <c:v>2.1590087293</c:v>
                </c:pt>
                <c:pt idx="34">
                  <c:v>2.0047525742999999</c:v>
                </c:pt>
                <c:pt idx="35">
                  <c:v>2.3122403902999999</c:v>
                </c:pt>
                <c:pt idx="36">
                  <c:v>1.5128888674000001</c:v>
                </c:pt>
                <c:pt idx="37">
                  <c:v>1.4864849956999999</c:v>
                </c:pt>
                <c:pt idx="38">
                  <c:v>1.4523440774</c:v>
                </c:pt>
                <c:pt idx="39">
                  <c:v>1.4162863644000001</c:v>
                </c:pt>
                <c:pt idx="40">
                  <c:v>1.6406281036000001</c:v>
                </c:pt>
                <c:pt idx="41">
                  <c:v>1.7602402221</c:v>
                </c:pt>
                <c:pt idx="42">
                  <c:v>2.2131747802000001</c:v>
                </c:pt>
                <c:pt idx="43">
                  <c:v>1.9991554615</c:v>
                </c:pt>
                <c:pt idx="44">
                  <c:v>2.5803409341000001</c:v>
                </c:pt>
                <c:pt idx="45">
                  <c:v>2.4850022800999998</c:v>
                </c:pt>
                <c:pt idx="46">
                  <c:v>2.5139253592999999</c:v>
                </c:pt>
                <c:pt idx="47">
                  <c:v>2.5514639855999999</c:v>
                </c:pt>
                <c:pt idx="48">
                  <c:v>2.1756479147999999</c:v>
                </c:pt>
                <c:pt idx="49">
                  <c:v>2.2401764376000002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F5-4B64-A813-C68332FCF4E6}"/>
            </c:ext>
          </c:extLst>
        </c:ser>
        <c:ser>
          <c:idx val="5"/>
          <c:order val="2"/>
          <c:tx>
            <c:strRef>
              <c:f>'50%转速 特征值'!$AD$52:$AD$101</c:f>
              <c:strCache>
                <c:ptCount val="50"/>
                <c:pt idx="0">
                  <c:v>long-5d3-5i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tx1"/>
              </a:solidFill>
              <a:ln w="19050">
                <a:noFill/>
              </a:ln>
              <a:effectLst/>
            </c:spPr>
          </c:marker>
          <c:xVal>
            <c:numRef>
              <c:f>'50%转速 特征值'!$AE$52:$AE$101</c:f>
              <c:numCache>
                <c:formatCode>0.00E+00</c:formatCode>
                <c:ptCount val="50"/>
                <c:pt idx="0">
                  <c:v>-0.14705678313000001</c:v>
                </c:pt>
                <c:pt idx="1">
                  <c:v>-0.19991569404000001</c:v>
                </c:pt>
                <c:pt idx="2">
                  <c:v>-5.7404432509999999E-2</c:v>
                </c:pt>
                <c:pt idx="3">
                  <c:v>-0.27384562016000003</c:v>
                </c:pt>
                <c:pt idx="4">
                  <c:v>-0.42110124226000001</c:v>
                </c:pt>
                <c:pt idx="5">
                  <c:v>-0.29898067819000002</c:v>
                </c:pt>
                <c:pt idx="6">
                  <c:v>-9.4340503874999995E-2</c:v>
                </c:pt>
                <c:pt idx="7">
                  <c:v>-0.34495082044999997</c:v>
                </c:pt>
                <c:pt idx="8">
                  <c:v>-0.45360387949999997</c:v>
                </c:pt>
                <c:pt idx="9">
                  <c:v>-0.51086232776999996</c:v>
                </c:pt>
                <c:pt idx="10">
                  <c:v>-0.34503960596</c:v>
                </c:pt>
                <c:pt idx="11">
                  <c:v>-0.34526389817000003</c:v>
                </c:pt>
                <c:pt idx="12">
                  <c:v>-0.24943437992</c:v>
                </c:pt>
                <c:pt idx="13">
                  <c:v>-0.34504353027000001</c:v>
                </c:pt>
                <c:pt idx="14">
                  <c:v>-0.60488058650999998</c:v>
                </c:pt>
                <c:pt idx="15">
                  <c:v>-0.60495065557000005</c:v>
                </c:pt>
                <c:pt idx="16">
                  <c:v>-9.7362615875999994E-2</c:v>
                </c:pt>
                <c:pt idx="17">
                  <c:v>-0.35966359969</c:v>
                </c:pt>
                <c:pt idx="18">
                  <c:v>-0.29088230542999999</c:v>
                </c:pt>
                <c:pt idx="19">
                  <c:v>-0.51825855175000002</c:v>
                </c:pt>
                <c:pt idx="20">
                  <c:v>-0.21187083765</c:v>
                </c:pt>
                <c:pt idx="21">
                  <c:v>-0.1305117428</c:v>
                </c:pt>
                <c:pt idx="22">
                  <c:v>-0.88597024217999998</c:v>
                </c:pt>
                <c:pt idx="23">
                  <c:v>-0.60490706985999998</c:v>
                </c:pt>
                <c:pt idx="24">
                  <c:v>-7.6773688977000001E-2</c:v>
                </c:pt>
                <c:pt idx="25">
                  <c:v>-0.4784776047</c:v>
                </c:pt>
                <c:pt idx="26">
                  <c:v>-0.25103298618999997</c:v>
                </c:pt>
                <c:pt idx="27">
                  <c:v>-0.60490482992000005</c:v>
                </c:pt>
                <c:pt idx="28">
                  <c:v>-0.44832484665</c:v>
                </c:pt>
                <c:pt idx="29">
                  <c:v>-1.0109145966999999</c:v>
                </c:pt>
                <c:pt idx="30">
                  <c:v>-0.60486869243999997</c:v>
                </c:pt>
                <c:pt idx="31">
                  <c:v>-0.85180770905000003</c:v>
                </c:pt>
                <c:pt idx="32">
                  <c:v>-0.53090396317999999</c:v>
                </c:pt>
                <c:pt idx="33">
                  <c:v>-1.0256479552</c:v>
                </c:pt>
                <c:pt idx="34">
                  <c:v>-0.63933308125999999</c:v>
                </c:pt>
                <c:pt idx="35">
                  <c:v>-0.60502129052999998</c:v>
                </c:pt>
                <c:pt idx="36">
                  <c:v>-1.0371481059000001</c:v>
                </c:pt>
                <c:pt idx="37">
                  <c:v>-1.1106814268</c:v>
                </c:pt>
                <c:pt idx="38">
                  <c:v>-1.1103793748999999</c:v>
                </c:pt>
                <c:pt idx="39">
                  <c:v>-1.1612268541999999</c:v>
                </c:pt>
                <c:pt idx="40">
                  <c:v>-1.0236289945999999</c:v>
                </c:pt>
                <c:pt idx="41">
                  <c:v>-0.92757589766000004</c:v>
                </c:pt>
                <c:pt idx="42">
                  <c:v>-1.0240031128</c:v>
                </c:pt>
                <c:pt idx="43">
                  <c:v>-1.0399932988</c:v>
                </c:pt>
                <c:pt idx="44">
                  <c:v>-1.0943742029000001</c:v>
                </c:pt>
                <c:pt idx="45">
                  <c:v>-1.1099393504999999</c:v>
                </c:pt>
                <c:pt idx="46">
                  <c:v>-1.1103213818</c:v>
                </c:pt>
                <c:pt idx="47">
                  <c:v>-1.2418063223</c:v>
                </c:pt>
                <c:pt idx="48">
                  <c:v>-1.2417205438000001</c:v>
                </c:pt>
                <c:pt idx="49">
                  <c:v>-1.3343018087</c:v>
                </c:pt>
              </c:numCache>
            </c:numRef>
          </c:xVal>
          <c:yVal>
            <c:numRef>
              <c:f>'50%转速 特征值'!$AF$52:$AF$101</c:f>
              <c:numCache>
                <c:formatCode>0.00E+00</c:formatCode>
                <c:ptCount val="50"/>
                <c:pt idx="0">
                  <c:v>4.9071361609000004</c:v>
                </c:pt>
                <c:pt idx="1">
                  <c:v>5.1261834564999997</c:v>
                </c:pt>
                <c:pt idx="2">
                  <c:v>4.6913236922000001</c:v>
                </c:pt>
                <c:pt idx="3">
                  <c:v>5.3214128642</c:v>
                </c:pt>
                <c:pt idx="4">
                  <c:v>5.0269717504000004</c:v>
                </c:pt>
                <c:pt idx="5">
                  <c:v>5.3661978986000003</c:v>
                </c:pt>
                <c:pt idx="6">
                  <c:v>4.3325160784000003</c:v>
                </c:pt>
                <c:pt idx="7">
                  <c:v>4.5257759147999996</c:v>
                </c:pt>
                <c:pt idx="8">
                  <c:v>4.6677397294</c:v>
                </c:pt>
                <c:pt idx="9">
                  <c:v>4.6943165054999998</c:v>
                </c:pt>
                <c:pt idx="10">
                  <c:v>4.4772761025000003</c:v>
                </c:pt>
                <c:pt idx="11">
                  <c:v>5.4787979900000003</c:v>
                </c:pt>
                <c:pt idx="12">
                  <c:v>4.3400160691999998</c:v>
                </c:pt>
                <c:pt idx="13">
                  <c:v>5.5246731658000003</c:v>
                </c:pt>
                <c:pt idx="14">
                  <c:v>4.8264733322</c:v>
                </c:pt>
                <c:pt idx="15">
                  <c:v>5.1756191425000004</c:v>
                </c:pt>
                <c:pt idx="16">
                  <c:v>5.8477989655</c:v>
                </c:pt>
                <c:pt idx="17">
                  <c:v>5.6578146722999998</c:v>
                </c:pt>
                <c:pt idx="18">
                  <c:v>4.1171956457999999</c:v>
                </c:pt>
                <c:pt idx="19">
                  <c:v>4.2986857394999998</c:v>
                </c:pt>
                <c:pt idx="20">
                  <c:v>5.9939879340999997</c:v>
                </c:pt>
                <c:pt idx="21">
                  <c:v>3.8398296653999999</c:v>
                </c:pt>
                <c:pt idx="22">
                  <c:v>4.9995833068</c:v>
                </c:pt>
                <c:pt idx="23">
                  <c:v>4.1750955662999996</c:v>
                </c:pt>
                <c:pt idx="24">
                  <c:v>3.6360460475999998</c:v>
                </c:pt>
                <c:pt idx="25">
                  <c:v>5.9254387230000001</c:v>
                </c:pt>
                <c:pt idx="26">
                  <c:v>3.6441046568000002</c:v>
                </c:pt>
                <c:pt idx="27">
                  <c:v>5.8268474496999998</c:v>
                </c:pt>
                <c:pt idx="28">
                  <c:v>6.0584711885000004</c:v>
                </c:pt>
                <c:pt idx="29">
                  <c:v>4.9973761986999996</c:v>
                </c:pt>
                <c:pt idx="30">
                  <c:v>3.8262189966000002</c:v>
                </c:pt>
                <c:pt idx="31">
                  <c:v>3.9998777302000001</c:v>
                </c:pt>
                <c:pt idx="32">
                  <c:v>6.1374656473</c:v>
                </c:pt>
                <c:pt idx="33">
                  <c:v>4.5817661774999996</c:v>
                </c:pt>
                <c:pt idx="34">
                  <c:v>6.1967780217000001</c:v>
                </c:pt>
                <c:pt idx="35">
                  <c:v>6.1763218181999999</c:v>
                </c:pt>
                <c:pt idx="36">
                  <c:v>4.4129709263999999</c:v>
                </c:pt>
                <c:pt idx="37">
                  <c:v>4.5149349242000003</c:v>
                </c:pt>
                <c:pt idx="38">
                  <c:v>4.4830020204999999</c:v>
                </c:pt>
                <c:pt idx="39">
                  <c:v>5.0030964777999998</c:v>
                </c:pt>
                <c:pt idx="40">
                  <c:v>5.4228028786999998</c:v>
                </c:pt>
                <c:pt idx="41">
                  <c:v>5.9986810304000002</c:v>
                </c:pt>
                <c:pt idx="42">
                  <c:v>5.5709522906000002</c:v>
                </c:pt>
                <c:pt idx="43">
                  <c:v>5.5367801724000003</c:v>
                </c:pt>
                <c:pt idx="44">
                  <c:v>5.435429021</c:v>
                </c:pt>
                <c:pt idx="45">
                  <c:v>5.4824027094999996</c:v>
                </c:pt>
                <c:pt idx="46">
                  <c:v>5.5160389390000004</c:v>
                </c:pt>
                <c:pt idx="47">
                  <c:v>5.2413345894000001</c:v>
                </c:pt>
                <c:pt idx="48">
                  <c:v>4.7607675935999998</c:v>
                </c:pt>
                <c:pt idx="49">
                  <c:v>5.0088588194000003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F5-4B64-A813-C68332FCF4E6}"/>
            </c:ext>
          </c:extLst>
        </c:ser>
        <c:ser>
          <c:idx val="8"/>
          <c:order val="3"/>
          <c:tx>
            <c:strRef>
              <c:f>'50%转速 特征值'!$V$2:$V$51</c:f>
              <c:strCache>
                <c:ptCount val="50"/>
                <c:pt idx="0">
                  <c:v>long-5d2-0i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5"/>
            <c:spPr>
              <a:noFill/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'50%转速 特征值'!$W$2:$W$51</c:f>
              <c:numCache>
                <c:formatCode>0.00E+00</c:formatCode>
                <c:ptCount val="50"/>
                <c:pt idx="0">
                  <c:v>-4.2025899467E-2</c:v>
                </c:pt>
                <c:pt idx="1">
                  <c:v>-0.12895080639000001</c:v>
                </c:pt>
                <c:pt idx="2">
                  <c:v>-0.12895080632</c:v>
                </c:pt>
                <c:pt idx="3">
                  <c:v>-0.15820195399</c:v>
                </c:pt>
                <c:pt idx="4">
                  <c:v>-0.15820195416999999</c:v>
                </c:pt>
                <c:pt idx="5">
                  <c:v>-0.18485602942000001</c:v>
                </c:pt>
                <c:pt idx="6">
                  <c:v>-0.40982218647000002</c:v>
                </c:pt>
                <c:pt idx="7">
                  <c:v>-0.21459470674</c:v>
                </c:pt>
                <c:pt idx="8">
                  <c:v>-0.61771729179000001</c:v>
                </c:pt>
                <c:pt idx="9">
                  <c:v>-0.18485602934000001</c:v>
                </c:pt>
                <c:pt idx="10">
                  <c:v>-0.24750256653</c:v>
                </c:pt>
                <c:pt idx="11">
                  <c:v>-0.61771729286999999</c:v>
                </c:pt>
                <c:pt idx="12">
                  <c:v>-0.40982219017999999</c:v>
                </c:pt>
                <c:pt idx="13">
                  <c:v>-6.5325641412999999E-2</c:v>
                </c:pt>
                <c:pt idx="14">
                  <c:v>-0.28554944308000002</c:v>
                </c:pt>
                <c:pt idx="15">
                  <c:v>-0.21459470541</c:v>
                </c:pt>
                <c:pt idx="16">
                  <c:v>-0.7661579248</c:v>
                </c:pt>
                <c:pt idx="17">
                  <c:v>-0.76615792332999999</c:v>
                </c:pt>
                <c:pt idx="18">
                  <c:v>-0.24750256611999999</c:v>
                </c:pt>
                <c:pt idx="19">
                  <c:v>-6.5325642566E-2</c:v>
                </c:pt>
                <c:pt idx="20">
                  <c:v>-0.28554944281</c:v>
                </c:pt>
                <c:pt idx="21">
                  <c:v>-0.33096542195</c:v>
                </c:pt>
                <c:pt idx="22">
                  <c:v>-0.93140102894999999</c:v>
                </c:pt>
                <c:pt idx="23">
                  <c:v>-0.33096542136000001</c:v>
                </c:pt>
                <c:pt idx="24">
                  <c:v>-0.93140094198000001</c:v>
                </c:pt>
                <c:pt idx="25">
                  <c:v>-0.61771627505000004</c:v>
                </c:pt>
                <c:pt idx="26">
                  <c:v>-0.61771612258999997</c:v>
                </c:pt>
                <c:pt idx="27">
                  <c:v>-0.3847476903</c:v>
                </c:pt>
                <c:pt idx="28">
                  <c:v>-0.61771627551999997</c:v>
                </c:pt>
                <c:pt idx="29">
                  <c:v>-0.61771613213999998</c:v>
                </c:pt>
                <c:pt idx="30">
                  <c:v>-3.9040079087000003E-2</c:v>
                </c:pt>
                <c:pt idx="31">
                  <c:v>-0.38474768967</c:v>
                </c:pt>
                <c:pt idx="32">
                  <c:v>-1.0396435844</c:v>
                </c:pt>
                <c:pt idx="33">
                  <c:v>-1.0396435917</c:v>
                </c:pt>
                <c:pt idx="34">
                  <c:v>-3.9040074702000001E-2</c:v>
                </c:pt>
                <c:pt idx="35">
                  <c:v>-0.44705562994999998</c:v>
                </c:pt>
                <c:pt idx="36">
                  <c:v>-0.44705562959</c:v>
                </c:pt>
                <c:pt idx="37">
                  <c:v>-0.61771885156999995</c:v>
                </c:pt>
                <c:pt idx="38">
                  <c:v>-0.80474657268000005</c:v>
                </c:pt>
                <c:pt idx="39">
                  <c:v>-0.61771885298999996</c:v>
                </c:pt>
                <c:pt idx="40">
                  <c:v>-1.1211670828</c:v>
                </c:pt>
                <c:pt idx="41">
                  <c:v>-1.1162902160999999</c:v>
                </c:pt>
                <c:pt idx="42">
                  <c:v>-0.80475152185999999</c:v>
                </c:pt>
                <c:pt idx="43">
                  <c:v>-1.1211665553000001</c:v>
                </c:pt>
                <c:pt idx="44">
                  <c:v>-1.1162900759000001</c:v>
                </c:pt>
                <c:pt idx="45">
                  <c:v>-1.2680980972</c:v>
                </c:pt>
                <c:pt idx="46">
                  <c:v>-1.2680974581</c:v>
                </c:pt>
                <c:pt idx="47">
                  <c:v>-1.3358827857</c:v>
                </c:pt>
                <c:pt idx="48">
                  <c:v>-1.3362939493999999</c:v>
                </c:pt>
                <c:pt idx="49">
                  <c:v>-1.3358842574000001</c:v>
                </c:pt>
              </c:numCache>
            </c:numRef>
          </c:xVal>
          <c:yVal>
            <c:numRef>
              <c:f>'50%转速 特征值'!$X$2:$X$51</c:f>
              <c:numCache>
                <c:formatCode>0.00E+00</c:formatCode>
                <c:ptCount val="50"/>
                <c:pt idx="0">
                  <c:v>-2.6267520450000001E-13</c:v>
                </c:pt>
                <c:pt idx="1">
                  <c:v>0.29519742653999997</c:v>
                </c:pt>
                <c:pt idx="2">
                  <c:v>-0.29519742625000001</c:v>
                </c:pt>
                <c:pt idx="3">
                  <c:v>0.46349077798999999</c:v>
                </c:pt>
                <c:pt idx="4">
                  <c:v>-0.46349077812</c:v>
                </c:pt>
                <c:pt idx="5">
                  <c:v>0.58027230680999997</c:v>
                </c:pt>
                <c:pt idx="6">
                  <c:v>0.46818006740000001</c:v>
                </c:pt>
                <c:pt idx="7">
                  <c:v>0.68039177277999996</c:v>
                </c:pt>
                <c:pt idx="8">
                  <c:v>0.15664699909999999</c:v>
                </c:pt>
                <c:pt idx="9">
                  <c:v>-0.58027230688999998</c:v>
                </c:pt>
                <c:pt idx="10">
                  <c:v>0.77670199857</c:v>
                </c:pt>
                <c:pt idx="11">
                  <c:v>-0.15664700047999999</c:v>
                </c:pt>
                <c:pt idx="12">
                  <c:v>-0.46818007113999999</c:v>
                </c:pt>
                <c:pt idx="13">
                  <c:v>0.90548687544999995</c:v>
                </c:pt>
                <c:pt idx="14">
                  <c:v>0.87633385644999995</c:v>
                </c:pt>
                <c:pt idx="15">
                  <c:v>-0.68039177328</c:v>
                </c:pt>
                <c:pt idx="16">
                  <c:v>0.11530698302</c:v>
                </c:pt>
                <c:pt idx="17">
                  <c:v>-0.11530698065</c:v>
                </c:pt>
                <c:pt idx="18">
                  <c:v>-0.77670199841999998</c:v>
                </c:pt>
                <c:pt idx="19">
                  <c:v>-0.90548687400000005</c:v>
                </c:pt>
                <c:pt idx="20">
                  <c:v>-0.87633385650999995</c:v>
                </c:pt>
                <c:pt idx="21">
                  <c:v>0.98192748506000005</c:v>
                </c:pt>
                <c:pt idx="22">
                  <c:v>0.1172399168</c:v>
                </c:pt>
                <c:pt idx="23">
                  <c:v>-0.98192748541999997</c:v>
                </c:pt>
                <c:pt idx="24">
                  <c:v>-0.11723987715</c:v>
                </c:pt>
                <c:pt idx="25">
                  <c:v>0.84342893617000003</c:v>
                </c:pt>
                <c:pt idx="26">
                  <c:v>0.84342390309000004</c:v>
                </c:pt>
                <c:pt idx="27">
                  <c:v>1.094236802</c:v>
                </c:pt>
                <c:pt idx="28">
                  <c:v>-0.84342894387</c:v>
                </c:pt>
                <c:pt idx="29">
                  <c:v>-0.84342391571999997</c:v>
                </c:pt>
                <c:pt idx="30">
                  <c:v>1.3438618485</c:v>
                </c:pt>
                <c:pt idx="31">
                  <c:v>-1.0942368016999999</c:v>
                </c:pt>
                <c:pt idx="32">
                  <c:v>0.32938975958</c:v>
                </c:pt>
                <c:pt idx="33">
                  <c:v>-0.32938996903000001</c:v>
                </c:pt>
                <c:pt idx="34">
                  <c:v>-1.3438618506</c:v>
                </c:pt>
                <c:pt idx="35">
                  <c:v>1.2134125844999999</c:v>
                </c:pt>
                <c:pt idx="36">
                  <c:v>-1.2134125849999999</c:v>
                </c:pt>
                <c:pt idx="37">
                  <c:v>1.1567512850999999</c:v>
                </c:pt>
                <c:pt idx="38">
                  <c:v>0.99930089327000005</c:v>
                </c:pt>
                <c:pt idx="39">
                  <c:v>-1.1567512877999999</c:v>
                </c:pt>
                <c:pt idx="40">
                  <c:v>0.47260340848999999</c:v>
                </c:pt>
                <c:pt idx="41">
                  <c:v>0.53257057756000004</c:v>
                </c:pt>
                <c:pt idx="42">
                  <c:v>-0.99929808688999999</c:v>
                </c:pt>
                <c:pt idx="43">
                  <c:v>-0.47260276814000002</c:v>
                </c:pt>
                <c:pt idx="44">
                  <c:v>-0.53257058875999996</c:v>
                </c:pt>
                <c:pt idx="45">
                  <c:v>0.22373588530999999</c:v>
                </c:pt>
                <c:pt idx="46">
                  <c:v>-0.22373514265</c:v>
                </c:pt>
                <c:pt idx="47">
                  <c:v>0.20867107971000001</c:v>
                </c:pt>
                <c:pt idx="48">
                  <c:v>0.37372067669999998</c:v>
                </c:pt>
                <c:pt idx="49">
                  <c:v>-0.20867346611000001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0C-4162-8FB5-5133D5FF9F5A}"/>
            </c:ext>
          </c:extLst>
        </c:ser>
        <c:ser>
          <c:idx val="1"/>
          <c:order val="4"/>
          <c:tx>
            <c:strRef>
              <c:f>'50%转速 特征值'!$V$102:$V$151</c:f>
              <c:strCache>
                <c:ptCount val="50"/>
                <c:pt idx="0">
                  <c:v>long-5d2-2i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5"/>
            <c:spPr>
              <a:noFill/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'50%转速 特征值'!$W$102:$W$151</c:f>
              <c:numCache>
                <c:formatCode>0.00E+00</c:formatCode>
                <c:ptCount val="50"/>
                <c:pt idx="0">
                  <c:v>-8.8811008156000001E-2</c:v>
                </c:pt>
                <c:pt idx="1">
                  <c:v>-8.2305358469000001E-2</c:v>
                </c:pt>
                <c:pt idx="2">
                  <c:v>-4.9857242317999997E-2</c:v>
                </c:pt>
                <c:pt idx="3">
                  <c:v>-3.904007634E-2</c:v>
                </c:pt>
                <c:pt idx="4">
                  <c:v>-0.36461016807000002</c:v>
                </c:pt>
                <c:pt idx="5">
                  <c:v>-0.42494131062000001</c:v>
                </c:pt>
                <c:pt idx="6">
                  <c:v>-0.35624697903000002</c:v>
                </c:pt>
                <c:pt idx="7">
                  <c:v>-0.61771670783999999</c:v>
                </c:pt>
                <c:pt idx="8">
                  <c:v>-0.61772403292</c:v>
                </c:pt>
                <c:pt idx="9">
                  <c:v>-0.36468834552000001</c:v>
                </c:pt>
                <c:pt idx="10">
                  <c:v>-0.17296867404999999</c:v>
                </c:pt>
                <c:pt idx="11">
                  <c:v>-0.16710790657999999</c:v>
                </c:pt>
                <c:pt idx="12">
                  <c:v>-0.12807496471999999</c:v>
                </c:pt>
                <c:pt idx="13">
                  <c:v>-0.59594373599999995</c:v>
                </c:pt>
                <c:pt idx="14">
                  <c:v>-0.68130163513999997</c:v>
                </c:pt>
                <c:pt idx="15">
                  <c:v>-0.51762986791999999</c:v>
                </c:pt>
                <c:pt idx="16">
                  <c:v>-0.77298393694</c:v>
                </c:pt>
                <c:pt idx="17">
                  <c:v>-0.44705564621999999</c:v>
                </c:pt>
                <c:pt idx="18">
                  <c:v>-0.82332706429000002</c:v>
                </c:pt>
                <c:pt idx="19">
                  <c:v>-0.84341795597000002</c:v>
                </c:pt>
                <c:pt idx="20">
                  <c:v>-0.38474770274999998</c:v>
                </c:pt>
                <c:pt idx="21">
                  <c:v>-6.5325657765000003E-2</c:v>
                </c:pt>
                <c:pt idx="22">
                  <c:v>-0.87042534108000003</c:v>
                </c:pt>
                <c:pt idx="23">
                  <c:v>-0.33096542067000001</c:v>
                </c:pt>
                <c:pt idx="24">
                  <c:v>-0.94983860572000001</c:v>
                </c:pt>
                <c:pt idx="25">
                  <c:v>-0.61771886909999996</c:v>
                </c:pt>
                <c:pt idx="26">
                  <c:v>-0.28554945523000003</c:v>
                </c:pt>
                <c:pt idx="27">
                  <c:v>-0.97338832281999998</c:v>
                </c:pt>
                <c:pt idx="28">
                  <c:v>-0.61771785137000002</c:v>
                </c:pt>
                <c:pt idx="29">
                  <c:v>-0.24750256217</c:v>
                </c:pt>
                <c:pt idx="30">
                  <c:v>-0.13057107089</c:v>
                </c:pt>
                <c:pt idx="31">
                  <c:v>-1.0820876424999999</c:v>
                </c:pt>
                <c:pt idx="32">
                  <c:v>-0.61771557760999996</c:v>
                </c:pt>
                <c:pt idx="33">
                  <c:v>-0.61771646986999995</c:v>
                </c:pt>
                <c:pt idx="34">
                  <c:v>-1.1074239173</c:v>
                </c:pt>
                <c:pt idx="35">
                  <c:v>-0.80476913826999996</c:v>
                </c:pt>
                <c:pt idx="36">
                  <c:v>-1.1205948592999999</c:v>
                </c:pt>
                <c:pt idx="37">
                  <c:v>-0.84210525101</c:v>
                </c:pt>
                <c:pt idx="38">
                  <c:v>-1.1177914045999999</c:v>
                </c:pt>
                <c:pt idx="39">
                  <c:v>-1.1209543308000001</c:v>
                </c:pt>
                <c:pt idx="40">
                  <c:v>-1.1205302646999999</c:v>
                </c:pt>
                <c:pt idx="41">
                  <c:v>-1.1940315110999999</c:v>
                </c:pt>
                <c:pt idx="42">
                  <c:v>-1.1973137074</c:v>
                </c:pt>
                <c:pt idx="43">
                  <c:v>-1.1107582826</c:v>
                </c:pt>
                <c:pt idx="44">
                  <c:v>-1.1208246126999999</c:v>
                </c:pt>
                <c:pt idx="45">
                  <c:v>-1.1531019472999999</c:v>
                </c:pt>
                <c:pt idx="46">
                  <c:v>-1.1508993783999999</c:v>
                </c:pt>
                <c:pt idx="47">
                  <c:v>-1.2680908741000001</c:v>
                </c:pt>
                <c:pt idx="48">
                  <c:v>-1.2682526957</c:v>
                </c:pt>
                <c:pt idx="49">
                  <c:v>-1.2681094461</c:v>
                </c:pt>
              </c:numCache>
            </c:numRef>
          </c:xVal>
          <c:yVal>
            <c:numRef>
              <c:f>'50%转速 特征值'!$X$102:$X$151</c:f>
              <c:numCache>
                <c:formatCode>0.00E+00</c:formatCode>
                <c:ptCount val="50"/>
                <c:pt idx="0">
                  <c:v>1.9380117508000001</c:v>
                </c:pt>
                <c:pt idx="1">
                  <c:v>1.8945358383999999</c:v>
                </c:pt>
                <c:pt idx="2">
                  <c:v>2.4159374209000002</c:v>
                </c:pt>
                <c:pt idx="3">
                  <c:v>1.3438618755</c:v>
                </c:pt>
                <c:pt idx="4">
                  <c:v>1.4580161926999999</c:v>
                </c:pt>
                <c:pt idx="5">
                  <c:v>1.5175301009</c:v>
                </c:pt>
                <c:pt idx="6">
                  <c:v>2.4587396590999999</c:v>
                </c:pt>
                <c:pt idx="7">
                  <c:v>1.8435017885</c:v>
                </c:pt>
                <c:pt idx="8">
                  <c:v>2.1569156385000001</c:v>
                </c:pt>
                <c:pt idx="9">
                  <c:v>2.5422681443999999</c:v>
                </c:pt>
                <c:pt idx="10">
                  <c:v>2.6733639214</c:v>
                </c:pt>
                <c:pt idx="11">
                  <c:v>2.7435752024000002</c:v>
                </c:pt>
                <c:pt idx="12">
                  <c:v>2.7932197278999999</c:v>
                </c:pt>
                <c:pt idx="13">
                  <c:v>1.4700393745</c:v>
                </c:pt>
                <c:pt idx="14">
                  <c:v>1.6041758781</c:v>
                </c:pt>
                <c:pt idx="15">
                  <c:v>1.3390697259</c:v>
                </c:pt>
                <c:pt idx="16">
                  <c:v>1.7382988822000001</c:v>
                </c:pt>
                <c:pt idx="17">
                  <c:v>1.2134125847999999</c:v>
                </c:pt>
                <c:pt idx="18">
                  <c:v>2.0003215229000002</c:v>
                </c:pt>
                <c:pt idx="19">
                  <c:v>1.8425887637</c:v>
                </c:pt>
                <c:pt idx="20">
                  <c:v>1.0942367755</c:v>
                </c:pt>
                <c:pt idx="21">
                  <c:v>0.90548675906999998</c:v>
                </c:pt>
                <c:pt idx="22">
                  <c:v>1.8682644101000001</c:v>
                </c:pt>
                <c:pt idx="23">
                  <c:v>0.98192748149999998</c:v>
                </c:pt>
                <c:pt idx="24">
                  <c:v>1.9981802287999999</c:v>
                </c:pt>
                <c:pt idx="25">
                  <c:v>1.1567512653000001</c:v>
                </c:pt>
                <c:pt idx="26">
                  <c:v>0.87633385350000004</c:v>
                </c:pt>
                <c:pt idx="27">
                  <c:v>1.9890732712000001</c:v>
                </c:pt>
                <c:pt idx="28">
                  <c:v>2.8436062744999999</c:v>
                </c:pt>
                <c:pt idx="29">
                  <c:v>0.77670198086999997</c:v>
                </c:pt>
                <c:pt idx="30">
                  <c:v>3.1840007581999998</c:v>
                </c:pt>
                <c:pt idx="31">
                  <c:v>2.0948468928000001</c:v>
                </c:pt>
                <c:pt idx="32">
                  <c:v>0.84342900097999995</c:v>
                </c:pt>
                <c:pt idx="33">
                  <c:v>0.84342457130000004</c:v>
                </c:pt>
                <c:pt idx="34">
                  <c:v>2.0049700778999999</c:v>
                </c:pt>
                <c:pt idx="35">
                  <c:v>0.99929945073000004</c:v>
                </c:pt>
                <c:pt idx="36">
                  <c:v>1.5273047867</c:v>
                </c:pt>
                <c:pt idx="37">
                  <c:v>2.9999697069</c:v>
                </c:pt>
                <c:pt idx="38">
                  <c:v>2.3862092649000002</c:v>
                </c:pt>
                <c:pt idx="39">
                  <c:v>1.4718138841999999</c:v>
                </c:pt>
                <c:pt idx="40">
                  <c:v>2.4705690895000001</c:v>
                </c:pt>
                <c:pt idx="41">
                  <c:v>1.6696922782000001</c:v>
                </c:pt>
                <c:pt idx="42">
                  <c:v>2.1786199640000001</c:v>
                </c:pt>
                <c:pt idx="43">
                  <c:v>2.5668660305</c:v>
                </c:pt>
                <c:pt idx="44">
                  <c:v>2.5281139381000002</c:v>
                </c:pt>
                <c:pt idx="45">
                  <c:v>1.4353406644</c:v>
                </c:pt>
                <c:pt idx="46">
                  <c:v>2.5670658901999999</c:v>
                </c:pt>
                <c:pt idx="47">
                  <c:v>1.7763910499</c:v>
                </c:pt>
                <c:pt idx="48">
                  <c:v>1.9953367685000001</c:v>
                </c:pt>
                <c:pt idx="49">
                  <c:v>2.2240241935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B5-4DDD-A67A-3D28A1EF684C}"/>
            </c:ext>
          </c:extLst>
        </c:ser>
        <c:ser>
          <c:idx val="0"/>
          <c:order val="5"/>
          <c:tx>
            <c:strRef>
              <c:f>'50%转速 特征值'!$V$52:$V$101</c:f>
              <c:strCache>
                <c:ptCount val="50"/>
                <c:pt idx="0">
                  <c:v>long-5d2-5i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5"/>
            <c:spPr>
              <a:noFill/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'50%转速 特征值'!$W$52:$W$101</c:f>
              <c:numCache>
                <c:formatCode>0.00E+00</c:formatCode>
                <c:ptCount val="50"/>
                <c:pt idx="0">
                  <c:v>-0.23541041200999999</c:v>
                </c:pt>
                <c:pt idx="1">
                  <c:v>-0.13493962735000001</c:v>
                </c:pt>
                <c:pt idx="2">
                  <c:v>-0.14239043364000001</c:v>
                </c:pt>
                <c:pt idx="3">
                  <c:v>-0.28852287235000001</c:v>
                </c:pt>
                <c:pt idx="4">
                  <c:v>-0.11424165658</c:v>
                </c:pt>
                <c:pt idx="5">
                  <c:v>-0.22750173752</c:v>
                </c:pt>
                <c:pt idx="6">
                  <c:v>-0.17622857734</c:v>
                </c:pt>
                <c:pt idx="7">
                  <c:v>-0.15202540221999999</c:v>
                </c:pt>
                <c:pt idx="8">
                  <c:v>-0.30539182649000002</c:v>
                </c:pt>
                <c:pt idx="9">
                  <c:v>-0.21803277666000001</c:v>
                </c:pt>
                <c:pt idx="10">
                  <c:v>-0.15949835750999999</c:v>
                </c:pt>
                <c:pt idx="11">
                  <c:v>-0.15870113707</c:v>
                </c:pt>
                <c:pt idx="12">
                  <c:v>-0.19945723662000001</c:v>
                </c:pt>
                <c:pt idx="13">
                  <c:v>-0.21767258953999999</c:v>
                </c:pt>
                <c:pt idx="14">
                  <c:v>-0.17183447078</c:v>
                </c:pt>
                <c:pt idx="15">
                  <c:v>-0.22197412988000001</c:v>
                </c:pt>
                <c:pt idx="16">
                  <c:v>-0.44324960158999999</c:v>
                </c:pt>
                <c:pt idx="17">
                  <c:v>-0.18024031670999999</c:v>
                </c:pt>
                <c:pt idx="18">
                  <c:v>-1.8753214380000001</c:v>
                </c:pt>
                <c:pt idx="19">
                  <c:v>-0.1526515094</c:v>
                </c:pt>
                <c:pt idx="20">
                  <c:v>-0.66825972608999995</c:v>
                </c:pt>
                <c:pt idx="21">
                  <c:v>-1.6020011658</c:v>
                </c:pt>
                <c:pt idx="22">
                  <c:v>-1.4473975901</c:v>
                </c:pt>
                <c:pt idx="23">
                  <c:v>-1.1463576756</c:v>
                </c:pt>
                <c:pt idx="24">
                  <c:v>-1.928217305</c:v>
                </c:pt>
                <c:pt idx="25">
                  <c:v>-2.0047551954</c:v>
                </c:pt>
                <c:pt idx="26">
                  <c:v>-0.16615243259000001</c:v>
                </c:pt>
                <c:pt idx="27">
                  <c:v>-2.0376623742</c:v>
                </c:pt>
                <c:pt idx="28">
                  <c:v>-1.9825365629</c:v>
                </c:pt>
                <c:pt idx="29">
                  <c:v>-2.0883173083000002</c:v>
                </c:pt>
                <c:pt idx="30">
                  <c:v>-1.8446114198000001</c:v>
                </c:pt>
                <c:pt idx="31">
                  <c:v>-2.0959620972000002</c:v>
                </c:pt>
                <c:pt idx="32">
                  <c:v>-2.0828616930999999</c:v>
                </c:pt>
                <c:pt idx="33">
                  <c:v>-2.2053948118000002</c:v>
                </c:pt>
                <c:pt idx="34">
                  <c:v>-2.2386220889000001</c:v>
                </c:pt>
                <c:pt idx="35">
                  <c:v>-2.1063612154000002</c:v>
                </c:pt>
                <c:pt idx="36">
                  <c:v>-2.2669759341</c:v>
                </c:pt>
                <c:pt idx="37">
                  <c:v>-2.0794328861000002</c:v>
                </c:pt>
                <c:pt idx="38">
                  <c:v>-2.1688000134999998</c:v>
                </c:pt>
                <c:pt idx="39">
                  <c:v>-2.2274521776</c:v>
                </c:pt>
                <c:pt idx="40">
                  <c:v>-2.2084590581999999</c:v>
                </c:pt>
                <c:pt idx="41">
                  <c:v>-2.2306116085999999</c:v>
                </c:pt>
                <c:pt idx="42">
                  <c:v>-2.3595549796999999</c:v>
                </c:pt>
                <c:pt idx="43">
                  <c:v>-2.1419909562999999</c:v>
                </c:pt>
                <c:pt idx="44">
                  <c:v>-2.3811434969</c:v>
                </c:pt>
                <c:pt idx="45">
                  <c:v>-2.0398532312</c:v>
                </c:pt>
                <c:pt idx="46">
                  <c:v>-2.0103440188000001</c:v>
                </c:pt>
                <c:pt idx="47">
                  <c:v>-2.1203947397</c:v>
                </c:pt>
                <c:pt idx="48">
                  <c:v>-2.4920014049999999</c:v>
                </c:pt>
                <c:pt idx="49">
                  <c:v>-2.5792848133000001</c:v>
                </c:pt>
              </c:numCache>
            </c:numRef>
          </c:xVal>
          <c:yVal>
            <c:numRef>
              <c:f>'50%转速 特征值'!$X$52:$X$101</c:f>
              <c:numCache>
                <c:formatCode>0.00E+00</c:formatCode>
                <c:ptCount val="50"/>
                <c:pt idx="0">
                  <c:v>5.1298770652999996</c:v>
                </c:pt>
                <c:pt idx="1">
                  <c:v>5.3271741254</c:v>
                </c:pt>
                <c:pt idx="2">
                  <c:v>4.5170107768000003</c:v>
                </c:pt>
                <c:pt idx="3">
                  <c:v>5.4448285331999999</c:v>
                </c:pt>
                <c:pt idx="4">
                  <c:v>5.6225695408999998</c:v>
                </c:pt>
                <c:pt idx="5">
                  <c:v>4.2023337959999996</c:v>
                </c:pt>
                <c:pt idx="6">
                  <c:v>4.1158454708000001</c:v>
                </c:pt>
                <c:pt idx="7">
                  <c:v>6.0588310206999996</c:v>
                </c:pt>
                <c:pt idx="8">
                  <c:v>6.0736026017000002</c:v>
                </c:pt>
                <c:pt idx="9">
                  <c:v>3.9009602400999999</c:v>
                </c:pt>
                <c:pt idx="10">
                  <c:v>6.2715919761999999</c:v>
                </c:pt>
                <c:pt idx="11">
                  <c:v>6.3836329754000003</c:v>
                </c:pt>
                <c:pt idx="12">
                  <c:v>6.8364715088999999</c:v>
                </c:pt>
                <c:pt idx="13">
                  <c:v>3.5167009452000002</c:v>
                </c:pt>
                <c:pt idx="14">
                  <c:v>7.0362343654000004</c:v>
                </c:pt>
                <c:pt idx="15">
                  <c:v>3.2668425048</c:v>
                </c:pt>
                <c:pt idx="16">
                  <c:v>7.0824217660000004</c:v>
                </c:pt>
                <c:pt idx="17">
                  <c:v>7.1686745003999999</c:v>
                </c:pt>
                <c:pt idx="18">
                  <c:v>5.3188064085000004</c:v>
                </c:pt>
                <c:pt idx="19">
                  <c:v>7.2530961780999998</c:v>
                </c:pt>
                <c:pt idx="20">
                  <c:v>7.2812311838000001</c:v>
                </c:pt>
                <c:pt idx="21">
                  <c:v>3.9128151862</c:v>
                </c:pt>
                <c:pt idx="22">
                  <c:v>3.5967755162000001</c:v>
                </c:pt>
                <c:pt idx="23">
                  <c:v>3.0690245385999999</c:v>
                </c:pt>
                <c:pt idx="24">
                  <c:v>4.3538354109000004</c:v>
                </c:pt>
                <c:pt idx="25">
                  <c:v>5.30777652</c:v>
                </c:pt>
                <c:pt idx="26">
                  <c:v>2.3484348119999998</c:v>
                </c:pt>
                <c:pt idx="27">
                  <c:v>4.7861842944999999</c:v>
                </c:pt>
                <c:pt idx="28">
                  <c:v>4.2574460555</c:v>
                </c:pt>
                <c:pt idx="29">
                  <c:v>5.1260516523000001</c:v>
                </c:pt>
                <c:pt idx="30">
                  <c:v>6.3034812593999998</c:v>
                </c:pt>
                <c:pt idx="31">
                  <c:v>4.5985420263999996</c:v>
                </c:pt>
                <c:pt idx="32">
                  <c:v>5.6536331102000004</c:v>
                </c:pt>
                <c:pt idx="33">
                  <c:v>5.3993686900000002</c:v>
                </c:pt>
                <c:pt idx="34">
                  <c:v>4.8252643684000001</c:v>
                </c:pt>
                <c:pt idx="35">
                  <c:v>4.071609874</c:v>
                </c:pt>
                <c:pt idx="36">
                  <c:v>5.0274429415000004</c:v>
                </c:pt>
                <c:pt idx="37">
                  <c:v>6.1801520762999997</c:v>
                </c:pt>
                <c:pt idx="38">
                  <c:v>5.9396163635999999</c:v>
                </c:pt>
                <c:pt idx="39">
                  <c:v>5.6865239295999999</c:v>
                </c:pt>
                <c:pt idx="40">
                  <c:v>4.1955750653999999</c:v>
                </c:pt>
                <c:pt idx="41">
                  <c:v>4.0947595885999997</c:v>
                </c:pt>
                <c:pt idx="42">
                  <c:v>4.6435606372000002</c:v>
                </c:pt>
                <c:pt idx="43">
                  <c:v>6.4716006682999998</c:v>
                </c:pt>
                <c:pt idx="44">
                  <c:v>4.7074446325999997</c:v>
                </c:pt>
                <c:pt idx="45">
                  <c:v>3.5225448869</c:v>
                </c:pt>
                <c:pt idx="46">
                  <c:v>3.4103864192</c:v>
                </c:pt>
                <c:pt idx="47">
                  <c:v>3.5456243004000001</c:v>
                </c:pt>
                <c:pt idx="48">
                  <c:v>5.5914912869000002</c:v>
                </c:pt>
                <c:pt idx="49">
                  <c:v>5.5523278411000003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0C-4162-8FB5-5133D5FF9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652480"/>
        <c:axId val="50364231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6"/>
                <c:tx>
                  <c:strRef>
                    <c:extLst>
                      <c:ext uri="{02D57815-91ED-43cb-92C2-25804820EDAC}">
                        <c15:formulaRef>
                          <c15:sqref>'50%转速 特征值'!$P$1:$R$1</c15:sqref>
                        </c15:formulaRef>
                      </c:ext>
                    </c:extLst>
                    <c:strCache>
                      <c:ptCount val="1"/>
                      <c:pt idx="0">
                        <c:v>5.3kpa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12"/>
                  <c:spPr>
                    <a:noFill/>
                    <a:ln w="25400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'50%转速 特征值'!$Q$2:$Q$501</c15:sqref>
                        </c15:formulaRef>
                      </c:ext>
                    </c:extLst>
                    <c:numCache>
                      <c:formatCode>0.00E+00</c:formatCode>
                      <c:ptCount val="500"/>
                      <c:pt idx="0">
                        <c:v>-6.1706125483000002E-2</c:v>
                      </c:pt>
                      <c:pt idx="1">
                        <c:v>-8.5683819425000002E-2</c:v>
                      </c:pt>
                      <c:pt idx="2">
                        <c:v>-8.5683819586999999E-2</c:v>
                      </c:pt>
                      <c:pt idx="3">
                        <c:v>-9.2066477154000001E-2</c:v>
                      </c:pt>
                      <c:pt idx="4">
                        <c:v>-9.2066477160999999E-2</c:v>
                      </c:pt>
                      <c:pt idx="5">
                        <c:v>-0.10640449677</c:v>
                      </c:pt>
                      <c:pt idx="6">
                        <c:v>-0.1064044975</c:v>
                      </c:pt>
                      <c:pt idx="7">
                        <c:v>-0.12372732467</c:v>
                      </c:pt>
                      <c:pt idx="8">
                        <c:v>-0.12372732462</c:v>
                      </c:pt>
                      <c:pt idx="9">
                        <c:v>-0.14329997849000001</c:v>
                      </c:pt>
                      <c:pt idx="10">
                        <c:v>-0.20853059476999999</c:v>
                      </c:pt>
                      <c:pt idx="11">
                        <c:v>-0.17221162985999999</c:v>
                      </c:pt>
                      <c:pt idx="12">
                        <c:v>-0.25256569397</c:v>
                      </c:pt>
                      <c:pt idx="13">
                        <c:v>-0.14329997864999999</c:v>
                      </c:pt>
                      <c:pt idx="14">
                        <c:v>-0.30492407994999998</c:v>
                      </c:pt>
                      <c:pt idx="15">
                        <c:v>-0.12372732643999999</c:v>
                      </c:pt>
                      <c:pt idx="16">
                        <c:v>-0.1064044995</c:v>
                      </c:pt>
                      <c:pt idx="17">
                        <c:v>-0.36566368477</c:v>
                      </c:pt>
                      <c:pt idx="18">
                        <c:v>-9.2066477756000006E-2</c:v>
                      </c:pt>
                      <c:pt idx="19">
                        <c:v>-0.43454241198999999</c:v>
                      </c:pt>
                      <c:pt idx="20">
                        <c:v>-0.18006981495999999</c:v>
                      </c:pt>
                      <c:pt idx="21">
                        <c:v>-0.17757292194999999</c:v>
                      </c:pt>
                      <c:pt idx="22">
                        <c:v>-0.51115972630999995</c:v>
                      </c:pt>
                      <c:pt idx="23">
                        <c:v>-0.59508335880999996</c:v>
                      </c:pt>
                      <c:pt idx="24">
                        <c:v>-0.4345424282</c:v>
                      </c:pt>
                      <c:pt idx="25">
                        <c:v>-0.36566369191999998</c:v>
                      </c:pt>
                      <c:pt idx="26">
                        <c:v>-0.68600350707000002</c:v>
                      </c:pt>
                      <c:pt idx="27">
                        <c:v>-0.30492408403999999</c:v>
                      </c:pt>
                      <c:pt idx="28">
                        <c:v>-0.78388982414999997</c:v>
                      </c:pt>
                      <c:pt idx="29">
                        <c:v>-0.88908250712000003</c:v>
                      </c:pt>
                      <c:pt idx="30">
                        <c:v>-0.22181279051</c:v>
                      </c:pt>
                      <c:pt idx="31">
                        <c:v>-0.21090044388000001</c:v>
                      </c:pt>
                      <c:pt idx="32">
                        <c:v>-0.17757291611000001</c:v>
                      </c:pt>
                      <c:pt idx="33">
                        <c:v>-0.18006981277</c:v>
                      </c:pt>
                      <c:pt idx="34">
                        <c:v>-0.19827160568999999</c:v>
                      </c:pt>
                      <c:pt idx="35">
                        <c:v>-0.16333073017999999</c:v>
                      </c:pt>
                      <c:pt idx="36">
                        <c:v>-0.22362432768000001</c:v>
                      </c:pt>
                      <c:pt idx="37">
                        <c:v>-1.0585391532999999</c:v>
                      </c:pt>
                      <c:pt idx="38">
                        <c:v>-0.88908253697999995</c:v>
                      </c:pt>
                      <c:pt idx="39">
                        <c:v>-1.0585661458</c:v>
                      </c:pt>
                      <c:pt idx="40">
                        <c:v>-0.1633307527</c:v>
                      </c:pt>
                      <c:pt idx="41">
                        <c:v>-0.19827158711000001</c:v>
                      </c:pt>
                      <c:pt idx="42">
                        <c:v>-0.22362435311000001</c:v>
                      </c:pt>
                      <c:pt idx="43">
                        <c:v>-0.21090043821000001</c:v>
                      </c:pt>
                      <c:pt idx="44">
                        <c:v>-0.12757250774000001</c:v>
                      </c:pt>
                      <c:pt idx="45">
                        <c:v>-0.22181281286000001</c:v>
                      </c:pt>
                      <c:pt idx="46">
                        <c:v>-0.25161295232000003</c:v>
                      </c:pt>
                      <c:pt idx="47">
                        <c:v>-0.14240008023</c:v>
                      </c:pt>
                      <c:pt idx="48">
                        <c:v>-0.31756108074</c:v>
                      </c:pt>
                      <c:pt idx="49">
                        <c:v>-1.3471850917999999</c:v>
                      </c:pt>
                      <c:pt idx="50">
                        <c:v>-0.25161291274000003</c:v>
                      </c:pt>
                      <c:pt idx="51">
                        <c:v>-0.14240007194000001</c:v>
                      </c:pt>
                      <c:pt idx="52">
                        <c:v>-0.12757251524999999</c:v>
                      </c:pt>
                      <c:pt idx="53">
                        <c:v>-0.31756106251999999</c:v>
                      </c:pt>
                      <c:pt idx="54">
                        <c:v>-0.10865035319000001</c:v>
                      </c:pt>
                      <c:pt idx="55">
                        <c:v>-0.22362436746</c:v>
                      </c:pt>
                      <c:pt idx="56">
                        <c:v>-0.16333074010000001</c:v>
                      </c:pt>
                      <c:pt idx="57">
                        <c:v>-0.19827157726</c:v>
                      </c:pt>
                      <c:pt idx="58">
                        <c:v>-0.14980634936000001</c:v>
                      </c:pt>
                      <c:pt idx="59">
                        <c:v>-0.37646444223999997</c:v>
                      </c:pt>
                      <c:pt idx="60">
                        <c:v>-0.25014200516000001</c:v>
                      </c:pt>
                      <c:pt idx="61">
                        <c:v>-0.13466909443</c:v>
                      </c:pt>
                      <c:pt idx="62">
                        <c:v>-0.34847738363000003</c:v>
                      </c:pt>
                      <c:pt idx="63">
                        <c:v>-0.46448387817999998</c:v>
                      </c:pt>
                      <c:pt idx="64">
                        <c:v>-0.12725532236000001</c:v>
                      </c:pt>
                      <c:pt idx="65">
                        <c:v>-0.49643912368999998</c:v>
                      </c:pt>
                      <c:pt idx="66">
                        <c:v>-0.51604867597000004</c:v>
                      </c:pt>
                      <c:pt idx="67">
                        <c:v>-0.25648915527999999</c:v>
                      </c:pt>
                      <c:pt idx="68">
                        <c:v>-0.26483789457000001</c:v>
                      </c:pt>
                      <c:pt idx="69">
                        <c:v>-0.51286163641000004</c:v>
                      </c:pt>
                      <c:pt idx="70">
                        <c:v>-0.17976742235000001</c:v>
                      </c:pt>
                      <c:pt idx="71">
                        <c:v>-0.19453278289000001</c:v>
                      </c:pt>
                      <c:pt idx="72">
                        <c:v>-0.22604588346999999</c:v>
                      </c:pt>
                      <c:pt idx="73">
                        <c:v>-0.16637875588000001</c:v>
                      </c:pt>
                      <c:pt idx="74">
                        <c:v>-0.52884965536999995</c:v>
                      </c:pt>
                      <c:pt idx="75">
                        <c:v>-0.15624514774000001</c:v>
                      </c:pt>
                      <c:pt idx="76">
                        <c:v>-0.16616562293000001</c:v>
                      </c:pt>
                      <c:pt idx="77">
                        <c:v>-0.14980643527000001</c:v>
                      </c:pt>
                      <c:pt idx="78">
                        <c:v>-0.78035472430999997</c:v>
                      </c:pt>
                      <c:pt idx="79">
                        <c:v>-0.16995957218999999</c:v>
                      </c:pt>
                      <c:pt idx="80">
                        <c:v>-0.16995950688</c:v>
                      </c:pt>
                      <c:pt idx="81">
                        <c:v>-0.21878709088000001</c:v>
                      </c:pt>
                      <c:pt idx="82">
                        <c:v>-0.20736889150999999</c:v>
                      </c:pt>
                      <c:pt idx="83">
                        <c:v>-0.40954224021000002</c:v>
                      </c:pt>
                      <c:pt idx="84">
                        <c:v>-0.23775019113000001</c:v>
                      </c:pt>
                      <c:pt idx="85">
                        <c:v>-0.50293858982999995</c:v>
                      </c:pt>
                      <c:pt idx="86">
                        <c:v>-0.21948539726999999</c:v>
                      </c:pt>
                      <c:pt idx="87">
                        <c:v>-0.16637876394000001</c:v>
                      </c:pt>
                      <c:pt idx="88">
                        <c:v>-0.19453278040999999</c:v>
                      </c:pt>
                      <c:pt idx="89">
                        <c:v>-0.17065086078</c:v>
                      </c:pt>
                      <c:pt idx="90">
                        <c:v>-0.11039712381</c:v>
                      </c:pt>
                      <c:pt idx="91">
                        <c:v>-0.17065085538999999</c:v>
                      </c:pt>
                      <c:pt idx="92">
                        <c:v>-0.24916461418999999</c:v>
                      </c:pt>
                      <c:pt idx="93">
                        <c:v>-0.21948538804000001</c:v>
                      </c:pt>
                      <c:pt idx="94">
                        <c:v>-0.41615014359000002</c:v>
                      </c:pt>
                      <c:pt idx="95">
                        <c:v>-0.12725537651999999</c:v>
                      </c:pt>
                      <c:pt idx="96">
                        <c:v>-0.25648917022000001</c:v>
                      </c:pt>
                      <c:pt idx="97">
                        <c:v>-0.53540420173000003</c:v>
                      </c:pt>
                      <c:pt idx="98">
                        <c:v>-0.237750198</c:v>
                      </c:pt>
                      <c:pt idx="99">
                        <c:v>-0.34847738488000002</c:v>
                      </c:pt>
                      <c:pt idx="100">
                        <c:v>-0.25014200516000001</c:v>
                      </c:pt>
                      <c:pt idx="101">
                        <c:v>-0.13466909443</c:v>
                      </c:pt>
                      <c:pt idx="102">
                        <c:v>-0.34847738363000003</c:v>
                      </c:pt>
                      <c:pt idx="103">
                        <c:v>-0.46448387817999998</c:v>
                      </c:pt>
                      <c:pt idx="104">
                        <c:v>-0.12725532236000001</c:v>
                      </c:pt>
                      <c:pt idx="105">
                        <c:v>-0.49643912368999998</c:v>
                      </c:pt>
                      <c:pt idx="106">
                        <c:v>-0.51604867597000004</c:v>
                      </c:pt>
                      <c:pt idx="107">
                        <c:v>-0.25648915527999999</c:v>
                      </c:pt>
                      <c:pt idx="108">
                        <c:v>-0.26483789457000001</c:v>
                      </c:pt>
                      <c:pt idx="109">
                        <c:v>-0.51286163641000004</c:v>
                      </c:pt>
                      <c:pt idx="110">
                        <c:v>-0.17196748795</c:v>
                      </c:pt>
                      <c:pt idx="111">
                        <c:v>-0.22891788955</c:v>
                      </c:pt>
                      <c:pt idx="112">
                        <c:v>-0.29640841770999998</c:v>
                      </c:pt>
                      <c:pt idx="113">
                        <c:v>-0.44288492045</c:v>
                      </c:pt>
                      <c:pt idx="114">
                        <c:v>-0.18948448810999999</c:v>
                      </c:pt>
                      <c:pt idx="115">
                        <c:v>-0.48676422382000001</c:v>
                      </c:pt>
                      <c:pt idx="116">
                        <c:v>-0.26483793141</c:v>
                      </c:pt>
                      <c:pt idx="117">
                        <c:v>-0.13466921566000001</c:v>
                      </c:pt>
                      <c:pt idx="118">
                        <c:v>-0.27785157485</c:v>
                      </c:pt>
                      <c:pt idx="119">
                        <c:v>-9.0476607777000007E-2</c:v>
                      </c:pt>
                      <c:pt idx="120">
                        <c:v>-0.13776425742000001</c:v>
                      </c:pt>
                      <c:pt idx="121">
                        <c:v>-0.43431131381999999</c:v>
                      </c:pt>
                      <c:pt idx="122">
                        <c:v>-0.40761991808999998</c:v>
                      </c:pt>
                      <c:pt idx="123">
                        <c:v>-0.15131971805</c:v>
                      </c:pt>
                      <c:pt idx="124">
                        <c:v>-0.27142799161999998</c:v>
                      </c:pt>
                      <c:pt idx="125">
                        <c:v>-0.13266918025999999</c:v>
                      </c:pt>
                      <c:pt idx="126">
                        <c:v>-0.22499782377999999</c:v>
                      </c:pt>
                      <c:pt idx="127">
                        <c:v>-7.9167687392999994E-2</c:v>
                      </c:pt>
                      <c:pt idx="128">
                        <c:v>-0.64593864167000004</c:v>
                      </c:pt>
                      <c:pt idx="129">
                        <c:v>-0.61507431990999994</c:v>
                      </c:pt>
                      <c:pt idx="130">
                        <c:v>-0.23176741005000001</c:v>
                      </c:pt>
                      <c:pt idx="131">
                        <c:v>-0.20733364861</c:v>
                      </c:pt>
                      <c:pt idx="132">
                        <c:v>-0.39374422553999999</c:v>
                      </c:pt>
                      <c:pt idx="133">
                        <c:v>-0.16357263979</c:v>
                      </c:pt>
                      <c:pt idx="134">
                        <c:v>-0.13357789308000001</c:v>
                      </c:pt>
                      <c:pt idx="135">
                        <c:v>-0.47465512730999998</c:v>
                      </c:pt>
                      <c:pt idx="136">
                        <c:v>-0.41671265583</c:v>
                      </c:pt>
                      <c:pt idx="137">
                        <c:v>-0.24889772794000001</c:v>
                      </c:pt>
                      <c:pt idx="138">
                        <c:v>-0.71613412996000003</c:v>
                      </c:pt>
                      <c:pt idx="139">
                        <c:v>-0.70117544966000001</c:v>
                      </c:pt>
                      <c:pt idx="140">
                        <c:v>-0.16333075182000001</c:v>
                      </c:pt>
                      <c:pt idx="141">
                        <c:v>-0.19827156988</c:v>
                      </c:pt>
                      <c:pt idx="142">
                        <c:v>-0.12757251998999999</c:v>
                      </c:pt>
                      <c:pt idx="143">
                        <c:v>-0.22362433031000001</c:v>
                      </c:pt>
                      <c:pt idx="144">
                        <c:v>-0.21090046935000001</c:v>
                      </c:pt>
                      <c:pt idx="145">
                        <c:v>-0.22181280488999999</c:v>
                      </c:pt>
                      <c:pt idx="146">
                        <c:v>-0.25161293174999999</c:v>
                      </c:pt>
                      <c:pt idx="147">
                        <c:v>-0.14240009107000001</c:v>
                      </c:pt>
                      <c:pt idx="148">
                        <c:v>-0.10865036341000001</c:v>
                      </c:pt>
                      <c:pt idx="149">
                        <c:v>-0.31756104115</c:v>
                      </c:pt>
                      <c:pt idx="150">
                        <c:v>-0.16995947528999999</c:v>
                      </c:pt>
                      <c:pt idx="151">
                        <c:v>-0.20736881641999999</c:v>
                      </c:pt>
                      <c:pt idx="152">
                        <c:v>-0.21878710329000001</c:v>
                      </c:pt>
                      <c:pt idx="153">
                        <c:v>-0.23775023047999999</c:v>
                      </c:pt>
                      <c:pt idx="154">
                        <c:v>-0.21948540013000001</c:v>
                      </c:pt>
                      <c:pt idx="155">
                        <c:v>-0.17065079079000001</c:v>
                      </c:pt>
                      <c:pt idx="156">
                        <c:v>-0.16637882332000001</c:v>
                      </c:pt>
                      <c:pt idx="157">
                        <c:v>-0.40954217775000001</c:v>
                      </c:pt>
                      <c:pt idx="158">
                        <c:v>-0.19453274078999999</c:v>
                      </c:pt>
                      <c:pt idx="159">
                        <c:v>-0.17976749693999999</c:v>
                      </c:pt>
                      <c:pt idx="160">
                        <c:v>-9.0476915024999993E-2</c:v>
                      </c:pt>
                      <c:pt idx="161">
                        <c:v>-0.12548224978</c:v>
                      </c:pt>
                      <c:pt idx="162">
                        <c:v>-0.14504440672999999</c:v>
                      </c:pt>
                      <c:pt idx="163">
                        <c:v>-0.18948456829999999</c:v>
                      </c:pt>
                      <c:pt idx="164">
                        <c:v>-0.27785138684999999</c:v>
                      </c:pt>
                      <c:pt idx="165">
                        <c:v>-0.29370829275999999</c:v>
                      </c:pt>
                      <c:pt idx="166">
                        <c:v>-0.22891785050999999</c:v>
                      </c:pt>
                      <c:pt idx="167">
                        <c:v>-0.44190409178000001</c:v>
                      </c:pt>
                      <c:pt idx="168">
                        <c:v>-0.35705688206000002</c:v>
                      </c:pt>
                      <c:pt idx="169">
                        <c:v>-0.38527328137</c:v>
                      </c:pt>
                      <c:pt idx="170">
                        <c:v>-0.14944162146000001</c:v>
                      </c:pt>
                      <c:pt idx="171">
                        <c:v>-0.24341010141</c:v>
                      </c:pt>
                      <c:pt idx="172">
                        <c:v>-0.33321317458999999</c:v>
                      </c:pt>
                      <c:pt idx="173">
                        <c:v>-0.31878742186999998</c:v>
                      </c:pt>
                      <c:pt idx="174">
                        <c:v>-0.27642396803000002</c:v>
                      </c:pt>
                      <c:pt idx="175">
                        <c:v>-0.62198178263000004</c:v>
                      </c:pt>
                      <c:pt idx="176">
                        <c:v>-0.85290334448000005</c:v>
                      </c:pt>
                      <c:pt idx="177">
                        <c:v>-0.22355451500000001</c:v>
                      </c:pt>
                      <c:pt idx="178">
                        <c:v>-0.84977342507999998</c:v>
                      </c:pt>
                      <c:pt idx="179">
                        <c:v>-0.58249039265000002</c:v>
                      </c:pt>
                      <c:pt idx="180">
                        <c:v>-1.0857842558999999</c:v>
                      </c:pt>
                      <c:pt idx="181">
                        <c:v>-1.0153683789000001</c:v>
                      </c:pt>
                      <c:pt idx="182">
                        <c:v>-0.54998189066000003</c:v>
                      </c:pt>
                      <c:pt idx="183">
                        <c:v>-1.4668777261999999</c:v>
                      </c:pt>
                      <c:pt idx="184">
                        <c:v>-0.58854082592000001</c:v>
                      </c:pt>
                      <c:pt idx="185">
                        <c:v>-1.1023776064999999</c:v>
                      </c:pt>
                      <c:pt idx="186">
                        <c:v>-2.1175811613</c:v>
                      </c:pt>
                      <c:pt idx="187">
                        <c:v>-1.9632165910999999</c:v>
                      </c:pt>
                      <c:pt idx="188">
                        <c:v>-1.9294165417</c:v>
                      </c:pt>
                      <c:pt idx="189">
                        <c:v>-2.7647060487999999</c:v>
                      </c:pt>
                      <c:pt idx="190">
                        <c:v>-0.24721295601000001</c:v>
                      </c:pt>
                      <c:pt idx="191">
                        <c:v>-0.62062917332</c:v>
                      </c:pt>
                      <c:pt idx="192">
                        <c:v>-0.50737571515000002</c:v>
                      </c:pt>
                      <c:pt idx="193">
                        <c:v>-0.71797940262000004</c:v>
                      </c:pt>
                      <c:pt idx="194">
                        <c:v>-0.72582962899000003</c:v>
                      </c:pt>
                      <c:pt idx="195">
                        <c:v>-0.88749267634999995</c:v>
                      </c:pt>
                      <c:pt idx="196">
                        <c:v>-0.22158928923999999</c:v>
                      </c:pt>
                      <c:pt idx="197">
                        <c:v>-0.75397279353000002</c:v>
                      </c:pt>
                      <c:pt idx="198">
                        <c:v>-0.54813573524000003</c:v>
                      </c:pt>
                      <c:pt idx="199">
                        <c:v>-1.2466593667000001</c:v>
                      </c:pt>
                      <c:pt idx="200">
                        <c:v>-0.51706875350000003</c:v>
                      </c:pt>
                      <c:pt idx="201">
                        <c:v>-0.46261962180999999</c:v>
                      </c:pt>
                      <c:pt idx="202">
                        <c:v>-0.70410330395999998</c:v>
                      </c:pt>
                      <c:pt idx="203">
                        <c:v>-0.35935143146999998</c:v>
                      </c:pt>
                      <c:pt idx="204">
                        <c:v>-0.88903659451000006</c:v>
                      </c:pt>
                      <c:pt idx="205">
                        <c:v>-0.35753116207000002</c:v>
                      </c:pt>
                      <c:pt idx="206">
                        <c:v>-1.0408037037</c:v>
                      </c:pt>
                      <c:pt idx="207">
                        <c:v>-0.17055063126</c:v>
                      </c:pt>
                      <c:pt idx="208">
                        <c:v>-0.95265241518999999</c:v>
                      </c:pt>
                      <c:pt idx="209">
                        <c:v>-0.49550000358000001</c:v>
                      </c:pt>
                      <c:pt idx="210">
                        <c:v>-0.51515452954999996</c:v>
                      </c:pt>
                      <c:pt idx="211">
                        <c:v>-0.22105129539999999</c:v>
                      </c:pt>
                      <c:pt idx="212">
                        <c:v>-0.16945511789000001</c:v>
                      </c:pt>
                      <c:pt idx="213">
                        <c:v>-1.2095766220999999</c:v>
                      </c:pt>
                      <c:pt idx="214">
                        <c:v>-1.2112098936</c:v>
                      </c:pt>
                      <c:pt idx="215">
                        <c:v>-1.2752028465</c:v>
                      </c:pt>
                      <c:pt idx="216">
                        <c:v>-1.3015560306</c:v>
                      </c:pt>
                      <c:pt idx="217">
                        <c:v>-1.3080735447</c:v>
                      </c:pt>
                      <c:pt idx="218">
                        <c:v>-1.3272878299999999</c:v>
                      </c:pt>
                      <c:pt idx="219">
                        <c:v>-1.3554144079999999</c:v>
                      </c:pt>
                      <c:pt idx="220">
                        <c:v>-1.1889200859</c:v>
                      </c:pt>
                      <c:pt idx="221">
                        <c:v>-1.3296861698</c:v>
                      </c:pt>
                      <c:pt idx="222">
                        <c:v>-1.3914299214000001</c:v>
                      </c:pt>
                      <c:pt idx="223">
                        <c:v>-1.0190126803999999</c:v>
                      </c:pt>
                      <c:pt idx="224">
                        <c:v>-0.70606277502000003</c:v>
                      </c:pt>
                      <c:pt idx="225">
                        <c:v>-1.4441647125999999</c:v>
                      </c:pt>
                      <c:pt idx="226">
                        <c:v>-1.4669079841999999</c:v>
                      </c:pt>
                      <c:pt idx="227">
                        <c:v>-0.25128093748000002</c:v>
                      </c:pt>
                      <c:pt idx="228">
                        <c:v>-1.5380639848</c:v>
                      </c:pt>
                      <c:pt idx="229">
                        <c:v>-1.5721515240999999</c:v>
                      </c:pt>
                      <c:pt idx="230">
                        <c:v>-0.48445362335999997</c:v>
                      </c:pt>
                      <c:pt idx="231">
                        <c:v>-1.0269850537</c:v>
                      </c:pt>
                      <c:pt idx="232">
                        <c:v>-1.0807860760000001</c:v>
                      </c:pt>
                      <c:pt idx="233">
                        <c:v>-1.7738712346000001</c:v>
                      </c:pt>
                      <c:pt idx="234">
                        <c:v>-0.91370409390999996</c:v>
                      </c:pt>
                      <c:pt idx="235">
                        <c:v>-1.8387473405999999</c:v>
                      </c:pt>
                      <c:pt idx="236">
                        <c:v>-0.97951545088000003</c:v>
                      </c:pt>
                      <c:pt idx="237">
                        <c:v>-0.91556430435000002</c:v>
                      </c:pt>
                      <c:pt idx="238">
                        <c:v>-0.85544333915000004</c:v>
                      </c:pt>
                      <c:pt idx="239">
                        <c:v>-1.6577375065</c:v>
                      </c:pt>
                      <c:pt idx="240">
                        <c:v>-1.6494442616</c:v>
                      </c:pt>
                      <c:pt idx="241">
                        <c:v>-1.8346833278000001</c:v>
                      </c:pt>
                      <c:pt idx="242">
                        <c:v>-1.9124314377</c:v>
                      </c:pt>
                      <c:pt idx="243">
                        <c:v>-1.0842394440000001</c:v>
                      </c:pt>
                      <c:pt idx="244">
                        <c:v>-1.8513548982000001</c:v>
                      </c:pt>
                      <c:pt idx="245">
                        <c:v>-1.0190499894</c:v>
                      </c:pt>
                      <c:pt idx="246">
                        <c:v>-1.9305466474999999</c:v>
                      </c:pt>
                      <c:pt idx="247">
                        <c:v>-1.826980391</c:v>
                      </c:pt>
                      <c:pt idx="248">
                        <c:v>-1.8955416812000001</c:v>
                      </c:pt>
                      <c:pt idx="249">
                        <c:v>-1.7598238627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'50%转速 特征值'!$R$2:$R$501</c15:sqref>
                        </c15:formulaRef>
                      </c:ext>
                    </c:extLst>
                    <c:numCache>
                      <c:formatCode>0.00E+00</c:formatCode>
                      <c:ptCount val="500"/>
                      <c:pt idx="0">
                        <c:v>-1.0408716217E-13</c:v>
                      </c:pt>
                      <c:pt idx="1">
                        <c:v>0.28602674908999998</c:v>
                      </c:pt>
                      <c:pt idx="2">
                        <c:v>-0.28602674903000003</c:v>
                      </c:pt>
                      <c:pt idx="3">
                        <c:v>0.45517089471</c:v>
                      </c:pt>
                      <c:pt idx="4">
                        <c:v>-0.45517089442999997</c:v>
                      </c:pt>
                      <c:pt idx="5">
                        <c:v>0.56651308590000005</c:v>
                      </c:pt>
                      <c:pt idx="6">
                        <c:v>-0.56651308622999996</c:v>
                      </c:pt>
                      <c:pt idx="7">
                        <c:v>0.65499388349999998</c:v>
                      </c:pt>
                      <c:pt idx="8">
                        <c:v>-0.65499388375000001</c:v>
                      </c:pt>
                      <c:pt idx="9">
                        <c:v>0.74632753601000001</c:v>
                      </c:pt>
                      <c:pt idx="10">
                        <c:v>0.94374752336000001</c:v>
                      </c:pt>
                      <c:pt idx="11">
                        <c:v>0.84229158530000003</c:v>
                      </c:pt>
                      <c:pt idx="12">
                        <c:v>1.0529524799000001</c:v>
                      </c:pt>
                      <c:pt idx="13">
                        <c:v>0.74632753663999996</c:v>
                      </c:pt>
                      <c:pt idx="14">
                        <c:v>1.1704063861</c:v>
                      </c:pt>
                      <c:pt idx="15">
                        <c:v>0.65499388278000004</c:v>
                      </c:pt>
                      <c:pt idx="16">
                        <c:v>0.56651308557000002</c:v>
                      </c:pt>
                      <c:pt idx="17">
                        <c:v>1.2957059136</c:v>
                      </c:pt>
                      <c:pt idx="18">
                        <c:v>0.45517089818000001</c:v>
                      </c:pt>
                      <c:pt idx="19">
                        <c:v>1.4276212977</c:v>
                      </c:pt>
                      <c:pt idx="20">
                        <c:v>2.2078917427000002</c:v>
                      </c:pt>
                      <c:pt idx="21">
                        <c:v>2.3534805131000001</c:v>
                      </c:pt>
                      <c:pt idx="22">
                        <c:v>1.5639118932</c:v>
                      </c:pt>
                      <c:pt idx="23">
                        <c:v>1.7012626886</c:v>
                      </c:pt>
                      <c:pt idx="24">
                        <c:v>1.427621308</c:v>
                      </c:pt>
                      <c:pt idx="25">
                        <c:v>1.2957059109</c:v>
                      </c:pt>
                      <c:pt idx="26">
                        <c:v>1.8353527138000001</c:v>
                      </c:pt>
                      <c:pt idx="27">
                        <c:v>1.170406386</c:v>
                      </c:pt>
                      <c:pt idx="28">
                        <c:v>1.9609483939000001</c:v>
                      </c:pt>
                      <c:pt idx="29">
                        <c:v>2.0718313571000002</c:v>
                      </c:pt>
                      <c:pt idx="30">
                        <c:v>3.2904716184999998</c:v>
                      </c:pt>
                      <c:pt idx="31">
                        <c:v>3.5267892771999998</c:v>
                      </c:pt>
                      <c:pt idx="32">
                        <c:v>2.3534804975000001</c:v>
                      </c:pt>
                      <c:pt idx="33">
                        <c:v>2.2078917449</c:v>
                      </c:pt>
                      <c:pt idx="34">
                        <c:v>3.9368319491000001</c:v>
                      </c:pt>
                      <c:pt idx="35">
                        <c:v>4.1320324495999996</c:v>
                      </c:pt>
                      <c:pt idx="36">
                        <c:v>4.2187535015000002</c:v>
                      </c:pt>
                      <c:pt idx="37">
                        <c:v>2.9561866634</c:v>
                      </c:pt>
                      <c:pt idx="38">
                        <c:v>2.0718313992000001</c:v>
                      </c:pt>
                      <c:pt idx="39">
                        <c:v>2.2848481651000001</c:v>
                      </c:pt>
                      <c:pt idx="40">
                        <c:v>4.1320324185999997</c:v>
                      </c:pt>
                      <c:pt idx="41">
                        <c:v>3.9368319785999999</c:v>
                      </c:pt>
                      <c:pt idx="42">
                        <c:v>4.2187534679000001</c:v>
                      </c:pt>
                      <c:pt idx="43">
                        <c:v>3.5267892830999998</c:v>
                      </c:pt>
                      <c:pt idx="44">
                        <c:v>4.5427455257</c:v>
                      </c:pt>
                      <c:pt idx="45">
                        <c:v>3.2904716287000002</c:v>
                      </c:pt>
                      <c:pt idx="46">
                        <c:v>5.1298034668000003</c:v>
                      </c:pt>
                      <c:pt idx="47">
                        <c:v>5.3287513763999996</c:v>
                      </c:pt>
                      <c:pt idx="48">
                        <c:v>5.4138832521999998</c:v>
                      </c:pt>
                      <c:pt idx="49">
                        <c:v>3.4807106177999998</c:v>
                      </c:pt>
                      <c:pt idx="50">
                        <c:v>5.1298034668000003</c:v>
                      </c:pt>
                      <c:pt idx="51">
                        <c:v>5.3287514181000004</c:v>
                      </c:pt>
                      <c:pt idx="52">
                        <c:v>4.5427455124999998</c:v>
                      </c:pt>
                      <c:pt idx="53">
                        <c:v>5.4138832095999998</c:v>
                      </c:pt>
                      <c:pt idx="54">
                        <c:v>5.6287606214999997</c:v>
                      </c:pt>
                      <c:pt idx="55">
                        <c:v>4.2187534826000004</c:v>
                      </c:pt>
                      <c:pt idx="56">
                        <c:v>4.1320324287999997</c:v>
                      </c:pt>
                      <c:pt idx="57">
                        <c:v>3.9368319977000001</c:v>
                      </c:pt>
                      <c:pt idx="58">
                        <c:v>6.0746713353999997</c:v>
                      </c:pt>
                      <c:pt idx="59">
                        <c:v>6.0827008321999996</c:v>
                      </c:pt>
                      <c:pt idx="60">
                        <c:v>10.088331265000001</c:v>
                      </c:pt>
                      <c:pt idx="61">
                        <c:v>10.441971412999999</c:v>
                      </c:pt>
                      <c:pt idx="62">
                        <c:v>9.7060721506000007</c:v>
                      </c:pt>
                      <c:pt idx="63">
                        <c:v>10.226340602000001</c:v>
                      </c:pt>
                      <c:pt idx="64">
                        <c:v>9.4331489695999995</c:v>
                      </c:pt>
                      <c:pt idx="65">
                        <c:v>9.8369957116000002</c:v>
                      </c:pt>
                      <c:pt idx="66">
                        <c:v>9.8763400737999998</c:v>
                      </c:pt>
                      <c:pt idx="67">
                        <c:v>9.4689101562999998</c:v>
                      </c:pt>
                      <c:pt idx="68">
                        <c:v>10.522927992</c:v>
                      </c:pt>
                      <c:pt idx="69">
                        <c:v>10.259216395999999</c:v>
                      </c:pt>
                      <c:pt idx="70">
                        <c:v>7.0497165420999996</c:v>
                      </c:pt>
                      <c:pt idx="71">
                        <c:v>7.1964735831000004</c:v>
                      </c:pt>
                      <c:pt idx="72">
                        <c:v>6.8406060775000004</c:v>
                      </c:pt>
                      <c:pt idx="73">
                        <c:v>7.2720473608000002</c:v>
                      </c:pt>
                      <c:pt idx="74">
                        <c:v>7.2170824651999999</c:v>
                      </c:pt>
                      <c:pt idx="75">
                        <c:v>6.3963300215999999</c:v>
                      </c:pt>
                      <c:pt idx="76">
                        <c:v>6.2888151456000001</c:v>
                      </c:pt>
                      <c:pt idx="77">
                        <c:v>6.0746713411000002</c:v>
                      </c:pt>
                      <c:pt idx="78">
                        <c:v>7.3974981037000003</c:v>
                      </c:pt>
                      <c:pt idx="79">
                        <c:v>7.9210528840999999</c:v>
                      </c:pt>
                      <c:pt idx="80">
                        <c:v>7.9210528457000002</c:v>
                      </c:pt>
                      <c:pt idx="81">
                        <c:v>8.0695925352</c:v>
                      </c:pt>
                      <c:pt idx="82">
                        <c:v>8.1321401328</c:v>
                      </c:pt>
                      <c:pt idx="83">
                        <c:v>7.9500470270000001</c:v>
                      </c:pt>
                      <c:pt idx="84">
                        <c:v>8.4101720145000005</c:v>
                      </c:pt>
                      <c:pt idx="85">
                        <c:v>8.2819390811000009</c:v>
                      </c:pt>
                      <c:pt idx="86">
                        <c:v>8.6037931096999998</c:v>
                      </c:pt>
                      <c:pt idx="87">
                        <c:v>7.2720473839000004</c:v>
                      </c:pt>
                      <c:pt idx="88">
                        <c:v>7.196473578</c:v>
                      </c:pt>
                      <c:pt idx="89">
                        <c:v>8.7817050031000008</c:v>
                      </c:pt>
                      <c:pt idx="90">
                        <c:v>9.0843052844999992</c:v>
                      </c:pt>
                      <c:pt idx="91">
                        <c:v>8.7817049908999998</c:v>
                      </c:pt>
                      <c:pt idx="92">
                        <c:v>9.1240657986000002</c:v>
                      </c:pt>
                      <c:pt idx="93">
                        <c:v>8.6037931082999997</c:v>
                      </c:pt>
                      <c:pt idx="94">
                        <c:v>8.8875533846000003</c:v>
                      </c:pt>
                      <c:pt idx="95">
                        <c:v>9.4331489373000004</c:v>
                      </c:pt>
                      <c:pt idx="96">
                        <c:v>9.4689101989999997</c:v>
                      </c:pt>
                      <c:pt idx="97">
                        <c:v>9.1478778425999998</c:v>
                      </c:pt>
                      <c:pt idx="98">
                        <c:v>8.4101720847999992</c:v>
                      </c:pt>
                      <c:pt idx="99">
                        <c:v>9.7060720976999999</c:v>
                      </c:pt>
                      <c:pt idx="100">
                        <c:v>10.088331265000001</c:v>
                      </c:pt>
                      <c:pt idx="101">
                        <c:v>10.441971412999999</c:v>
                      </c:pt>
                      <c:pt idx="102">
                        <c:v>9.7060721506000007</c:v>
                      </c:pt>
                      <c:pt idx="103">
                        <c:v>10.226340602000001</c:v>
                      </c:pt>
                      <c:pt idx="104">
                        <c:v>9.4331489695999995</c:v>
                      </c:pt>
                      <c:pt idx="105">
                        <c:v>9.8369957116000002</c:v>
                      </c:pt>
                      <c:pt idx="106">
                        <c:v>9.8763400737999998</c:v>
                      </c:pt>
                      <c:pt idx="107">
                        <c:v>9.4689101562999998</c:v>
                      </c:pt>
                      <c:pt idx="108">
                        <c:v>10.522927992</c:v>
                      </c:pt>
                      <c:pt idx="109">
                        <c:v>10.259216395999999</c:v>
                      </c:pt>
                      <c:pt idx="110">
                        <c:v>10.8842432</c:v>
                      </c:pt>
                      <c:pt idx="111">
                        <c:v>11.141973068</c:v>
                      </c:pt>
                      <c:pt idx="112">
                        <c:v>10.700616827999999</c:v>
                      </c:pt>
                      <c:pt idx="113">
                        <c:v>11.085694487</c:v>
                      </c:pt>
                      <c:pt idx="114">
                        <c:v>11.409612198</c:v>
                      </c:pt>
                      <c:pt idx="115">
                        <c:v>10.879840245</c:v>
                      </c:pt>
                      <c:pt idx="116">
                        <c:v>10.522927895</c:v>
                      </c:pt>
                      <c:pt idx="117">
                        <c:v>10.441971386000001</c:v>
                      </c:pt>
                      <c:pt idx="118">
                        <c:v>11.622287841</c:v>
                      </c:pt>
                      <c:pt idx="119">
                        <c:v>11.769225209</c:v>
                      </c:pt>
                      <c:pt idx="120">
                        <c:v>15.438233119</c:v>
                      </c:pt>
                      <c:pt idx="121">
                        <c:v>15.017656154000001</c:v>
                      </c:pt>
                      <c:pt idx="122">
                        <c:v>14.775723285</c:v>
                      </c:pt>
                      <c:pt idx="123">
                        <c:v>15.523905448000001</c:v>
                      </c:pt>
                      <c:pt idx="124">
                        <c:v>15.476611538</c:v>
                      </c:pt>
                      <c:pt idx="125">
                        <c:v>14.447331561</c:v>
                      </c:pt>
                      <c:pt idx="126">
                        <c:v>14.371428291999999</c:v>
                      </c:pt>
                      <c:pt idx="127">
                        <c:v>14.242546486</c:v>
                      </c:pt>
                      <c:pt idx="128">
                        <c:v>14.675584095</c:v>
                      </c:pt>
                      <c:pt idx="129">
                        <c:v>15.614489001000001</c:v>
                      </c:pt>
                      <c:pt idx="130">
                        <c:v>19.985806853</c:v>
                      </c:pt>
                      <c:pt idx="131">
                        <c:v>20.103894978</c:v>
                      </c:pt>
                      <c:pt idx="132">
                        <c:v>19.880440189000002</c:v>
                      </c:pt>
                      <c:pt idx="133">
                        <c:v>20.396289098</c:v>
                      </c:pt>
                      <c:pt idx="134">
                        <c:v>19.527649713999999</c:v>
                      </c:pt>
                      <c:pt idx="135">
                        <c:v>19.581850658</c:v>
                      </c:pt>
                      <c:pt idx="136">
                        <c:v>20.519918876999999</c:v>
                      </c:pt>
                      <c:pt idx="137">
                        <c:v>19.101247238999999</c:v>
                      </c:pt>
                      <c:pt idx="138">
                        <c:v>19.46802272</c:v>
                      </c:pt>
                      <c:pt idx="139">
                        <c:v>19.418989758999999</c:v>
                      </c:pt>
                      <c:pt idx="140">
                        <c:v>4.1320324271000004</c:v>
                      </c:pt>
                      <c:pt idx="141">
                        <c:v>3.9368320402000001</c:v>
                      </c:pt>
                      <c:pt idx="142">
                        <c:v>4.5427455287000003</c:v>
                      </c:pt>
                      <c:pt idx="143">
                        <c:v>4.2187534448999999</c:v>
                      </c:pt>
                      <c:pt idx="144">
                        <c:v>3.5267893018000001</c:v>
                      </c:pt>
                      <c:pt idx="145">
                        <c:v>3.2904716117000001</c:v>
                      </c:pt>
                      <c:pt idx="146">
                        <c:v>5.1298034673000004</c:v>
                      </c:pt>
                      <c:pt idx="147">
                        <c:v>5.3287513704</c:v>
                      </c:pt>
                      <c:pt idx="148">
                        <c:v>5.628760615</c:v>
                      </c:pt>
                      <c:pt idx="149">
                        <c:v>5.4138832039000002</c:v>
                      </c:pt>
                      <c:pt idx="150">
                        <c:v>7.9210529780999996</c:v>
                      </c:pt>
                      <c:pt idx="151">
                        <c:v>8.1321400082000004</c:v>
                      </c:pt>
                      <c:pt idx="152">
                        <c:v>8.0695924943000001</c:v>
                      </c:pt>
                      <c:pt idx="153">
                        <c:v>8.4101721082999994</c:v>
                      </c:pt>
                      <c:pt idx="154">
                        <c:v>8.6037930374999991</c:v>
                      </c:pt>
                      <c:pt idx="155">
                        <c:v>8.7817051045000003</c:v>
                      </c:pt>
                      <c:pt idx="156">
                        <c:v>7.2720473283000002</c:v>
                      </c:pt>
                      <c:pt idx="157">
                        <c:v>7.9500471895000002</c:v>
                      </c:pt>
                      <c:pt idx="158">
                        <c:v>7.1964735650999998</c:v>
                      </c:pt>
                      <c:pt idx="159">
                        <c:v>7.0497163469000004</c:v>
                      </c:pt>
                      <c:pt idx="160">
                        <c:v>11.769225416999999</c:v>
                      </c:pt>
                      <c:pt idx="161">
                        <c:v>12.378225670000001</c:v>
                      </c:pt>
                      <c:pt idx="162">
                        <c:v>12.374265975</c:v>
                      </c:pt>
                      <c:pt idx="163">
                        <c:v>11.409612156</c:v>
                      </c:pt>
                      <c:pt idx="164">
                        <c:v>11.622287843000001</c:v>
                      </c:pt>
                      <c:pt idx="165">
                        <c:v>12.322170548000001</c:v>
                      </c:pt>
                      <c:pt idx="166">
                        <c:v>11.141973103</c:v>
                      </c:pt>
                      <c:pt idx="167">
                        <c:v>11.65503668</c:v>
                      </c:pt>
                      <c:pt idx="168">
                        <c:v>12.505695105999999</c:v>
                      </c:pt>
                      <c:pt idx="169">
                        <c:v>12.568813137999999</c:v>
                      </c:pt>
                      <c:pt idx="170">
                        <c:v>30.293710277999999</c:v>
                      </c:pt>
                      <c:pt idx="171">
                        <c:v>30.465960066000001</c:v>
                      </c:pt>
                      <c:pt idx="172">
                        <c:v>30.547808727</c:v>
                      </c:pt>
                      <c:pt idx="173">
                        <c:v>29.378630661999999</c:v>
                      </c:pt>
                      <c:pt idx="174">
                        <c:v>29.204899248</c:v>
                      </c:pt>
                      <c:pt idx="175">
                        <c:v>29.506500119999998</c:v>
                      </c:pt>
                      <c:pt idx="176">
                        <c:v>30.437093189999999</c:v>
                      </c:pt>
                      <c:pt idx="177">
                        <c:v>28.780738539000001</c:v>
                      </c:pt>
                      <c:pt idx="178">
                        <c:v>29.284890451999999</c:v>
                      </c:pt>
                      <c:pt idx="179">
                        <c:v>31.185940853000002</c:v>
                      </c:pt>
                      <c:pt idx="180">
                        <c:v>99.880467702000004</c:v>
                      </c:pt>
                      <c:pt idx="181">
                        <c:v>99.242095699000004</c:v>
                      </c:pt>
                      <c:pt idx="182">
                        <c:v>98.765401999000005</c:v>
                      </c:pt>
                      <c:pt idx="183">
                        <c:v>99.956667558000007</c:v>
                      </c:pt>
                      <c:pt idx="184">
                        <c:v>101.97402121</c:v>
                      </c:pt>
                      <c:pt idx="185">
                        <c:v>102.05382053</c:v>
                      </c:pt>
                      <c:pt idx="186">
                        <c:v>100.85582617</c:v>
                      </c:pt>
                      <c:pt idx="187">
                        <c:v>101.65697216</c:v>
                      </c:pt>
                      <c:pt idx="188">
                        <c:v>98.468462715000001</c:v>
                      </c:pt>
                      <c:pt idx="189">
                        <c:v>100.02577493</c:v>
                      </c:pt>
                      <c:pt idx="190">
                        <c:v>49.397483837000003</c:v>
                      </c:pt>
                      <c:pt idx="191">
                        <c:v>50.120904979999999</c:v>
                      </c:pt>
                      <c:pt idx="192">
                        <c:v>49.197489451000003</c:v>
                      </c:pt>
                      <c:pt idx="193">
                        <c:v>49.513401234</c:v>
                      </c:pt>
                      <c:pt idx="194">
                        <c:v>49.493187812000002</c:v>
                      </c:pt>
                      <c:pt idx="195">
                        <c:v>49.922298986999998</c:v>
                      </c:pt>
                      <c:pt idx="196">
                        <c:v>51.079251755000001</c:v>
                      </c:pt>
                      <c:pt idx="197">
                        <c:v>50.712017494999998</c:v>
                      </c:pt>
                      <c:pt idx="198">
                        <c:v>50.930941685999997</c:v>
                      </c:pt>
                      <c:pt idx="199">
                        <c:v>49.358092333999998</c:v>
                      </c:pt>
                      <c:pt idx="200">
                        <c:v>40.006902748999998</c:v>
                      </c:pt>
                      <c:pt idx="201">
                        <c:v>39.384810678000001</c:v>
                      </c:pt>
                      <c:pt idx="202">
                        <c:v>39.734885276999997</c:v>
                      </c:pt>
                      <c:pt idx="203">
                        <c:v>40.672387749999999</c:v>
                      </c:pt>
                      <c:pt idx="204">
                        <c:v>40.227507858000003</c:v>
                      </c:pt>
                      <c:pt idx="205">
                        <c:v>38.982887460999997</c:v>
                      </c:pt>
                      <c:pt idx="206">
                        <c:v>40.044753212000003</c:v>
                      </c:pt>
                      <c:pt idx="207">
                        <c:v>41.180396823999999</c:v>
                      </c:pt>
                      <c:pt idx="208">
                        <c:v>40.714877666</c:v>
                      </c:pt>
                      <c:pt idx="209">
                        <c:v>38.777967533999998</c:v>
                      </c:pt>
                      <c:pt idx="210">
                        <c:v>41.187120037</c:v>
                      </c:pt>
                      <c:pt idx="211">
                        <c:v>38.538059556999997</c:v>
                      </c:pt>
                      <c:pt idx="212">
                        <c:v>38.494312792999999</c:v>
                      </c:pt>
                      <c:pt idx="213">
                        <c:v>39.465455013000003</c:v>
                      </c:pt>
                      <c:pt idx="214">
                        <c:v>39.394322490999997</c:v>
                      </c:pt>
                      <c:pt idx="215">
                        <c:v>39.536034508</c:v>
                      </c:pt>
                      <c:pt idx="216">
                        <c:v>39.593895340000003</c:v>
                      </c:pt>
                      <c:pt idx="217">
                        <c:v>39.631171709</c:v>
                      </c:pt>
                      <c:pt idx="218">
                        <c:v>39.644047696000001</c:v>
                      </c:pt>
                      <c:pt idx="219">
                        <c:v>39.647989221000003</c:v>
                      </c:pt>
                      <c:pt idx="220">
                        <c:v>40.827246463999998</c:v>
                      </c:pt>
                      <c:pt idx="221">
                        <c:v>39.376987049999997</c:v>
                      </c:pt>
                      <c:pt idx="222">
                        <c:v>39.644362631</c:v>
                      </c:pt>
                      <c:pt idx="223">
                        <c:v>41.080670482999999</c:v>
                      </c:pt>
                      <c:pt idx="224">
                        <c:v>41.354758324999999</c:v>
                      </c:pt>
                      <c:pt idx="225">
                        <c:v>39.647210381000001</c:v>
                      </c:pt>
                      <c:pt idx="226">
                        <c:v>40.357004877999998</c:v>
                      </c:pt>
                      <c:pt idx="227">
                        <c:v>41.658791635999997</c:v>
                      </c:pt>
                      <c:pt idx="228">
                        <c:v>39.720118872999997</c:v>
                      </c:pt>
                      <c:pt idx="229">
                        <c:v>39.624555497000003</c:v>
                      </c:pt>
                      <c:pt idx="230">
                        <c:v>41.899836354999998</c:v>
                      </c:pt>
                      <c:pt idx="231">
                        <c:v>38.518491275999999</c:v>
                      </c:pt>
                      <c:pt idx="232">
                        <c:v>38.544407454999998</c:v>
                      </c:pt>
                      <c:pt idx="233">
                        <c:v>39.944502407000002</c:v>
                      </c:pt>
                      <c:pt idx="234">
                        <c:v>38.221940795999998</c:v>
                      </c:pt>
                      <c:pt idx="235">
                        <c:v>39.842782990000003</c:v>
                      </c:pt>
                      <c:pt idx="236">
                        <c:v>38.220101999999997</c:v>
                      </c:pt>
                      <c:pt idx="237">
                        <c:v>38.177130454999997</c:v>
                      </c:pt>
                      <c:pt idx="238">
                        <c:v>38.094561669000001</c:v>
                      </c:pt>
                      <c:pt idx="239">
                        <c:v>38.983890002000003</c:v>
                      </c:pt>
                      <c:pt idx="240">
                        <c:v>38.952406383000003</c:v>
                      </c:pt>
                      <c:pt idx="241">
                        <c:v>40.704901917000001</c:v>
                      </c:pt>
                      <c:pt idx="242">
                        <c:v>39.746482890999999</c:v>
                      </c:pt>
                      <c:pt idx="243">
                        <c:v>38.138229514999999</c:v>
                      </c:pt>
                      <c:pt idx="244">
                        <c:v>40.861269522000001</c:v>
                      </c:pt>
                      <c:pt idx="245">
                        <c:v>37.998987643</c:v>
                      </c:pt>
                      <c:pt idx="246">
                        <c:v>40.770683345999998</c:v>
                      </c:pt>
                      <c:pt idx="247">
                        <c:v>38.825319434999997</c:v>
                      </c:pt>
                      <c:pt idx="248">
                        <c:v>38.723231644000002</c:v>
                      </c:pt>
                      <c:pt idx="249">
                        <c:v>41.495592436000003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820C-4162-8FB5-5133D5FF9F5A}"/>
                  </c:ext>
                </c:extLst>
              </c15:ser>
            </c15:filteredScatterSeries>
          </c:ext>
        </c:extLst>
      </c:scatterChart>
      <c:valAx>
        <c:axId val="503652480"/>
        <c:scaling>
          <c:orientation val="minMax"/>
          <c:max val="0"/>
          <c:min val="-3"/>
        </c:scaling>
        <c:delete val="0"/>
        <c:axPos val="b"/>
        <c:majorGridlines>
          <c:spPr>
            <a:ln w="12700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#,##0.0_ 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3642312"/>
        <c:crosses val="autoZero"/>
        <c:crossBetween val="midCat"/>
        <c:majorUnit val="1"/>
      </c:valAx>
      <c:valAx>
        <c:axId val="503642312"/>
        <c:scaling>
          <c:orientation val="minMax"/>
          <c:max val="8"/>
          <c:min val="0"/>
        </c:scaling>
        <c:delete val="0"/>
        <c:axPos val="r"/>
        <c:majorGridlines>
          <c:spPr>
            <a:ln w="12700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#,##0_ " sourceLinked="0"/>
        <c:majorTickMark val="in"/>
        <c:minorTickMark val="none"/>
        <c:tickLblPos val="nextTo"/>
        <c:spPr>
          <a:noFill/>
          <a:ln w="9525" cap="flat" cmpd="sng" algn="ctr">
            <a:solidFill>
              <a:srgbClr val="0070C0"/>
            </a:solidFill>
            <a:prstDash val="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3652480"/>
        <c:crosses val="max"/>
        <c:crossBetween val="midCat"/>
        <c:majorUnit val="2"/>
      </c:valAx>
      <c:spPr>
        <a:noFill/>
        <a:ln w="952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6.215290010651104E-2"/>
          <c:y val="0.37269282322432895"/>
          <c:w val="0.3214811120333731"/>
          <c:h val="0.41546330785033503"/>
        </c:manualLayout>
      </c:layout>
      <c:overlay val="0"/>
      <c:spPr>
        <a:solidFill>
          <a:schemeClr val="bg1"/>
        </a:solidFill>
        <a:ln w="952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 b="0" i="0" baseline="0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301874</xdr:colOff>
      <xdr:row>0</xdr:row>
      <xdr:rowOff>144683</xdr:rowOff>
    </xdr:from>
    <xdr:to>
      <xdr:col>33</xdr:col>
      <xdr:colOff>265252</xdr:colOff>
      <xdr:row>17</xdr:row>
      <xdr:rowOff>77479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EB888CA-1139-49D4-AFD4-5C55E1893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265614</xdr:colOff>
      <xdr:row>0</xdr:row>
      <xdr:rowOff>144685</xdr:rowOff>
    </xdr:from>
    <xdr:to>
      <xdr:col>28</xdr:col>
      <xdr:colOff>277309</xdr:colOff>
      <xdr:row>17</xdr:row>
      <xdr:rowOff>76216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BC0485A-0530-46EA-AB18-E0FE0B86D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645860</xdr:colOff>
      <xdr:row>21</xdr:row>
      <xdr:rowOff>163437</xdr:rowOff>
    </xdr:from>
    <xdr:to>
      <xdr:col>32</xdr:col>
      <xdr:colOff>617289</xdr:colOff>
      <xdr:row>51</xdr:row>
      <xdr:rowOff>134187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D76727D-DC4B-4B66-AF6D-E065A045C9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351743</xdr:colOff>
      <xdr:row>26</xdr:row>
      <xdr:rowOff>95250</xdr:rowOff>
    </xdr:from>
    <xdr:to>
      <xdr:col>32</xdr:col>
      <xdr:colOff>304123</xdr:colOff>
      <xdr:row>57</xdr:row>
      <xdr:rowOff>84372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FC7E08C-A07B-49D3-85A0-9790B61D8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558612</xdr:colOff>
      <xdr:row>1</xdr:row>
      <xdr:rowOff>87965</xdr:rowOff>
    </xdr:from>
    <xdr:to>
      <xdr:col>19</xdr:col>
      <xdr:colOff>581906</xdr:colOff>
      <xdr:row>53</xdr:row>
      <xdr:rowOff>106375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EE7AA9D-BD24-47A2-974A-EE96A079F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537004</xdr:colOff>
      <xdr:row>18</xdr:row>
      <xdr:rowOff>133350</xdr:rowOff>
    </xdr:from>
    <xdr:to>
      <xdr:col>12</xdr:col>
      <xdr:colOff>60304</xdr:colOff>
      <xdr:row>38</xdr:row>
      <xdr:rowOff>113850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ACCB36-E475-4F64-A358-C25C9BA017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90488</xdr:colOff>
      <xdr:row>18</xdr:row>
      <xdr:rowOff>125718</xdr:rowOff>
    </xdr:from>
    <xdr:to>
      <xdr:col>17</xdr:col>
      <xdr:colOff>261488</xdr:colOff>
      <xdr:row>38</xdr:row>
      <xdr:rowOff>106218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DB83483-A6E8-46B5-858B-A192F333D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689014</xdr:colOff>
      <xdr:row>5</xdr:row>
      <xdr:rowOff>72859</xdr:rowOff>
    </xdr:from>
    <xdr:to>
      <xdr:col>18</xdr:col>
      <xdr:colOff>250031</xdr:colOff>
      <xdr:row>46</xdr:row>
      <xdr:rowOff>172404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B852A50-126A-40BD-9C8E-D2BA264C9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297B6-102C-4BD2-B4E0-906DD369E223}">
  <dimension ref="A1:W44"/>
  <sheetViews>
    <sheetView zoomScale="70" zoomScaleNormal="70" workbookViewId="0">
      <selection activeCell="A23" sqref="A23:T44"/>
    </sheetView>
  </sheetViews>
  <sheetFormatPr defaultRowHeight="14.15" x14ac:dyDescent="0.35"/>
  <cols>
    <col min="1" max="1" width="5.35546875" customWidth="1"/>
    <col min="3" max="3" width="8.640625" customWidth="1"/>
    <col min="4" max="4" width="7.2109375" customWidth="1"/>
    <col min="5" max="5" width="6.7109375" customWidth="1"/>
    <col min="6" max="6" width="4.85546875" customWidth="1"/>
    <col min="7" max="7" width="3.5" customWidth="1"/>
    <col min="8" max="8" width="5.2109375" customWidth="1"/>
    <col min="10" max="10" width="7.2109375" customWidth="1"/>
    <col min="11" max="12" width="6.7109375" customWidth="1"/>
    <col min="13" max="13" width="5.640625" customWidth="1"/>
    <col min="14" max="14" width="3.640625" customWidth="1"/>
    <col min="15" max="15" width="4.640625" customWidth="1"/>
    <col min="17" max="17" width="6.7109375" customWidth="1"/>
    <col min="18" max="18" width="6.2109375" customWidth="1"/>
    <col min="19" max="19" width="7.35546875" customWidth="1"/>
    <col min="20" max="20" width="3.7109375" customWidth="1"/>
  </cols>
  <sheetData>
    <row r="1" spans="1:23" ht="23.25" customHeight="1" x14ac:dyDescent="0.35">
      <c r="A1" s="39" t="s">
        <v>19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29"/>
      <c r="V1" s="29"/>
      <c r="W1" s="29"/>
    </row>
    <row r="2" spans="1:23" x14ac:dyDescent="0.35">
      <c r="A2" s="38" t="s">
        <v>28</v>
      </c>
      <c r="B2" s="38"/>
      <c r="C2" s="38"/>
      <c r="D2" s="38"/>
      <c r="E2" s="38"/>
      <c r="F2" s="38"/>
      <c r="G2" s="5"/>
      <c r="H2" s="38" t="s">
        <v>27</v>
      </c>
      <c r="I2" s="38"/>
      <c r="J2" s="38"/>
      <c r="K2" s="38"/>
      <c r="L2" s="38"/>
      <c r="M2" s="38"/>
      <c r="N2" s="5"/>
      <c r="O2" s="38" t="s">
        <v>26</v>
      </c>
      <c r="P2" s="38"/>
      <c r="Q2" s="38"/>
      <c r="R2" s="38"/>
      <c r="S2" s="38"/>
      <c r="T2" s="38"/>
      <c r="V2" s="36" t="s">
        <v>20</v>
      </c>
      <c r="W2" s="37"/>
    </row>
    <row r="3" spans="1:23" x14ac:dyDescent="0.35">
      <c r="A3" s="1" t="s">
        <v>0</v>
      </c>
      <c r="B3" s="1" t="s">
        <v>5</v>
      </c>
      <c r="C3" s="1" t="s">
        <v>1</v>
      </c>
      <c r="D3" s="1" t="s">
        <v>2</v>
      </c>
      <c r="E3" s="1" t="s">
        <v>3</v>
      </c>
      <c r="F3" s="1" t="s">
        <v>4</v>
      </c>
      <c r="H3" s="1" t="s">
        <v>0</v>
      </c>
      <c r="I3" s="1" t="s">
        <v>5</v>
      </c>
      <c r="J3" s="1" t="s">
        <v>1</v>
      </c>
      <c r="K3" s="1" t="s">
        <v>2</v>
      </c>
      <c r="L3" s="1" t="s">
        <v>3</v>
      </c>
      <c r="M3" s="1" t="s">
        <v>4</v>
      </c>
      <c r="O3" s="1" t="s">
        <v>0</v>
      </c>
      <c r="P3" s="1" t="s">
        <v>5</v>
      </c>
      <c r="Q3" s="1" t="s">
        <v>1</v>
      </c>
      <c r="R3" s="1" t="s">
        <v>2</v>
      </c>
      <c r="S3" s="1" t="s">
        <v>3</v>
      </c>
      <c r="T3" s="1" t="s">
        <v>4</v>
      </c>
      <c r="V3" s="6" t="s">
        <v>9</v>
      </c>
      <c r="W3" s="6">
        <f>16000/60</f>
        <v>266.66666666666669</v>
      </c>
    </row>
    <row r="4" spans="1:23" x14ac:dyDescent="0.35">
      <c r="A4" s="2">
        <v>-14</v>
      </c>
      <c r="B4" s="2"/>
      <c r="C4" s="2"/>
      <c r="D4" s="2"/>
      <c r="E4" s="2"/>
      <c r="F4" s="2" t="s">
        <v>7</v>
      </c>
      <c r="H4" s="3">
        <v>-14</v>
      </c>
      <c r="I4" s="3"/>
      <c r="J4" s="3"/>
      <c r="K4" s="3"/>
      <c r="L4" s="3"/>
      <c r="M4" s="3"/>
      <c r="O4" s="4">
        <v>-14</v>
      </c>
      <c r="P4" s="4"/>
      <c r="Q4" s="4"/>
      <c r="R4" s="4"/>
      <c r="S4" s="4"/>
      <c r="T4" s="4"/>
      <c r="V4" s="6" t="s">
        <v>8</v>
      </c>
      <c r="W4" s="6">
        <f>1/W3</f>
        <v>3.7499999999999999E-3</v>
      </c>
    </row>
    <row r="5" spans="1:23" x14ac:dyDescent="0.35">
      <c r="A5" s="2">
        <v>-12</v>
      </c>
      <c r="B5" s="2"/>
      <c r="C5" s="2"/>
      <c r="D5" s="2"/>
      <c r="E5" s="2" t="s">
        <v>6</v>
      </c>
      <c r="F5" s="2" t="s">
        <v>7</v>
      </c>
      <c r="H5" s="3">
        <v>-12</v>
      </c>
      <c r="I5" s="3"/>
      <c r="J5" s="3"/>
      <c r="K5" s="3"/>
      <c r="L5" s="3"/>
      <c r="M5" s="3"/>
      <c r="O5" s="4">
        <v>-12</v>
      </c>
      <c r="P5" s="4"/>
      <c r="Q5" s="4"/>
      <c r="R5" s="4"/>
      <c r="S5" s="4"/>
      <c r="T5" s="4"/>
      <c r="V5" s="6" t="s">
        <v>10</v>
      </c>
      <c r="W5" s="6">
        <f>W4/22</f>
        <v>1.7045454545454544E-4</v>
      </c>
    </row>
    <row r="6" spans="1:23" x14ac:dyDescent="0.35">
      <c r="A6" s="2">
        <v>-10</v>
      </c>
      <c r="B6" s="2">
        <f t="shared" ref="B6:B19" si="0">C6/$C$6</f>
        <v>1</v>
      </c>
      <c r="C6" s="2">
        <v>0.23250000000000001</v>
      </c>
      <c r="D6" s="2">
        <v>1.157</v>
      </c>
      <c r="E6" s="2">
        <v>0.53910000000000002</v>
      </c>
      <c r="F6" s="2">
        <v>-14</v>
      </c>
      <c r="H6" s="3">
        <v>-10</v>
      </c>
      <c r="I6" s="3"/>
      <c r="J6" s="3"/>
      <c r="K6" s="3"/>
      <c r="L6" s="3"/>
      <c r="M6" s="3"/>
      <c r="O6" s="4">
        <v>-10</v>
      </c>
      <c r="P6" s="4"/>
      <c r="Q6" s="4"/>
      <c r="R6" s="4"/>
      <c r="S6" s="4"/>
      <c r="T6" s="4"/>
      <c r="V6" s="6" t="s">
        <v>11</v>
      </c>
      <c r="W6" s="6">
        <f>W5/40</f>
        <v>4.2613636363636357E-6</v>
      </c>
    </row>
    <row r="7" spans="1:23" x14ac:dyDescent="0.35">
      <c r="A7" s="2">
        <v>0</v>
      </c>
      <c r="B7" s="2">
        <f t="shared" si="0"/>
        <v>1</v>
      </c>
      <c r="C7" s="2">
        <v>0.23250000000000001</v>
      </c>
      <c r="D7" s="2">
        <v>1.2609999999999999</v>
      </c>
      <c r="E7" s="2">
        <v>0.70209999999999995</v>
      </c>
      <c r="F7" s="2">
        <v>-18</v>
      </c>
      <c r="H7" s="3">
        <v>0</v>
      </c>
      <c r="I7" s="3">
        <f>J7/$J$7</f>
        <v>1</v>
      </c>
      <c r="J7" s="3">
        <v>0.2326</v>
      </c>
      <c r="K7" s="3">
        <v>1.2609999999999999</v>
      </c>
      <c r="L7" s="3">
        <v>0.70469999999999999</v>
      </c>
      <c r="M7" s="3">
        <v>-15.6</v>
      </c>
      <c r="O7" s="4">
        <v>0</v>
      </c>
      <c r="P7" s="4">
        <f>Q7/$Q$7</f>
        <v>1</v>
      </c>
      <c r="Q7" s="4">
        <v>0.23269999999999999</v>
      </c>
      <c r="R7" s="4">
        <v>1.2629999999999999</v>
      </c>
      <c r="S7" s="4">
        <v>0.70630000000000004</v>
      </c>
      <c r="T7" s="4">
        <v>-12</v>
      </c>
      <c r="V7" s="6"/>
      <c r="W7" s="6"/>
    </row>
    <row r="8" spans="1:23" x14ac:dyDescent="0.35">
      <c r="A8" s="2">
        <v>10</v>
      </c>
      <c r="B8" s="2">
        <f t="shared" si="0"/>
        <v>1</v>
      </c>
      <c r="C8" s="2">
        <v>0.23250000000000001</v>
      </c>
      <c r="D8" s="2">
        <v>1.375</v>
      </c>
      <c r="E8" s="2">
        <v>0.79400000000000004</v>
      </c>
      <c r="F8" s="2">
        <v>-18</v>
      </c>
      <c r="H8" s="3">
        <v>10</v>
      </c>
      <c r="I8" s="3">
        <f>J8/$J$7</f>
        <v>1</v>
      </c>
      <c r="J8" s="3">
        <v>0.2326</v>
      </c>
      <c r="K8" s="3">
        <v>1.375</v>
      </c>
      <c r="L8" s="3">
        <v>0.79649999999999999</v>
      </c>
      <c r="M8" s="3">
        <v>-15.5</v>
      </c>
      <c r="O8" s="4">
        <v>10</v>
      </c>
      <c r="P8" s="4">
        <f t="shared" ref="P8:P17" si="1">Q8/$Q$7</f>
        <v>1</v>
      </c>
      <c r="Q8" s="4">
        <v>0.23269999999999999</v>
      </c>
      <c r="R8" s="4">
        <v>1.377</v>
      </c>
      <c r="S8" s="4">
        <v>0.79790000000000005</v>
      </c>
      <c r="T8" s="4">
        <v>-11.4</v>
      </c>
      <c r="V8" s="6" t="s">
        <v>12</v>
      </c>
      <c r="W8" s="6">
        <f>W4/W6</f>
        <v>880.00000000000011</v>
      </c>
    </row>
    <row r="9" spans="1:23" x14ac:dyDescent="0.35">
      <c r="A9" s="2">
        <v>20</v>
      </c>
      <c r="B9" s="2">
        <f t="shared" si="0"/>
        <v>1</v>
      </c>
      <c r="C9" s="2">
        <v>0.23250000000000001</v>
      </c>
      <c r="D9" s="2">
        <v>1.4810000000000001</v>
      </c>
      <c r="E9" s="2">
        <v>0.85170000000000001</v>
      </c>
      <c r="F9" s="2">
        <v>-18</v>
      </c>
      <c r="H9" s="3">
        <v>20</v>
      </c>
      <c r="I9" s="3">
        <f>J9/$J$7</f>
        <v>1</v>
      </c>
      <c r="J9" s="3">
        <v>0.2326</v>
      </c>
      <c r="K9" s="3">
        <v>1.4830000000000001</v>
      </c>
      <c r="L9" s="3">
        <v>0.85299999999999998</v>
      </c>
      <c r="M9" s="3">
        <v>-15.5</v>
      </c>
      <c r="O9" s="4">
        <v>20</v>
      </c>
      <c r="P9" s="4">
        <f t="shared" si="1"/>
        <v>1</v>
      </c>
      <c r="Q9" s="4">
        <v>0.23269999999999999</v>
      </c>
      <c r="R9" s="4">
        <v>1.486</v>
      </c>
      <c r="S9" s="4">
        <v>0.85360000000000003</v>
      </c>
      <c r="T9" s="4">
        <v>-8.5</v>
      </c>
      <c r="V9" s="6" t="s">
        <v>13</v>
      </c>
      <c r="W9" s="6">
        <v>10</v>
      </c>
    </row>
    <row r="10" spans="1:23" x14ac:dyDescent="0.35">
      <c r="A10" s="2">
        <v>30</v>
      </c>
      <c r="B10" s="2">
        <f t="shared" si="0"/>
        <v>0.99827956989247302</v>
      </c>
      <c r="C10" s="2">
        <v>0.2321</v>
      </c>
      <c r="D10" s="2">
        <v>1.5680000000000001</v>
      </c>
      <c r="E10" s="2">
        <v>0.86960000000000004</v>
      </c>
      <c r="F10" s="2">
        <v>-18</v>
      </c>
      <c r="H10" s="3">
        <v>25</v>
      </c>
      <c r="I10" s="3">
        <f>J10/$J$7</f>
        <v>1</v>
      </c>
      <c r="J10" s="3">
        <v>0.2326</v>
      </c>
      <c r="K10" s="3">
        <v>1.5349999999999999</v>
      </c>
      <c r="L10" s="3">
        <v>0.86980000000000002</v>
      </c>
      <c r="M10" s="3">
        <v>-7</v>
      </c>
      <c r="O10" s="4">
        <v>30</v>
      </c>
      <c r="P10" s="4">
        <f t="shared" si="1"/>
        <v>0.99957026214009459</v>
      </c>
      <c r="Q10" s="4">
        <v>0.2326</v>
      </c>
      <c r="R10" s="4">
        <v>1.5820000000000001</v>
      </c>
      <c r="S10" s="4">
        <v>0.878</v>
      </c>
      <c r="T10" s="4">
        <v>-9</v>
      </c>
      <c r="V10" s="6" t="s">
        <v>14</v>
      </c>
      <c r="W10" s="6">
        <f>W9*W8</f>
        <v>8800.0000000000018</v>
      </c>
    </row>
    <row r="11" spans="1:23" x14ac:dyDescent="0.35">
      <c r="A11" s="2">
        <v>31</v>
      </c>
      <c r="B11" s="2">
        <f t="shared" si="0"/>
        <v>0.99483870967741928</v>
      </c>
      <c r="C11" s="2">
        <v>0.23130000000000001</v>
      </c>
      <c r="D11" s="2">
        <v>1.575</v>
      </c>
      <c r="E11" s="2">
        <v>0.86839999999999995</v>
      </c>
      <c r="F11" s="2">
        <v>-9</v>
      </c>
      <c r="H11" s="3">
        <v>30</v>
      </c>
      <c r="I11" s="3">
        <f t="shared" ref="I11:I18" si="2">J11/$J$7</f>
        <v>0.99957007738607051</v>
      </c>
      <c r="J11" s="3">
        <v>0.23250000000000001</v>
      </c>
      <c r="K11" s="3">
        <v>1.5760000000000001</v>
      </c>
      <c r="L11" s="3">
        <v>0.87509999999999999</v>
      </c>
      <c r="M11" s="3">
        <v>-14</v>
      </c>
      <c r="O11" s="4">
        <v>31</v>
      </c>
      <c r="P11" s="4">
        <f t="shared" si="1"/>
        <v>0.99785131070047273</v>
      </c>
      <c r="Q11" s="4">
        <v>0.23219999999999999</v>
      </c>
      <c r="R11" s="4">
        <v>1.589</v>
      </c>
      <c r="S11" s="4">
        <v>0.87719999999999998</v>
      </c>
      <c r="T11" s="4">
        <v>-15</v>
      </c>
    </row>
    <row r="12" spans="1:23" x14ac:dyDescent="0.35">
      <c r="A12" s="2">
        <v>32</v>
      </c>
      <c r="B12" s="2">
        <f t="shared" si="0"/>
        <v>0.98967741935483866</v>
      </c>
      <c r="C12" s="2">
        <v>0.2301</v>
      </c>
      <c r="D12" s="2">
        <v>1.5820000000000001</v>
      </c>
      <c r="E12" s="2">
        <v>0.86709999999999998</v>
      </c>
      <c r="F12" s="2">
        <v>-9</v>
      </c>
      <c r="H12" s="3">
        <v>31</v>
      </c>
      <c r="I12" s="3">
        <f t="shared" si="2"/>
        <v>0.99699054170249357</v>
      </c>
      <c r="J12" s="3">
        <v>0.2319</v>
      </c>
      <c r="K12" s="3">
        <v>1.583</v>
      </c>
      <c r="L12" s="3">
        <v>0.87409999999999999</v>
      </c>
      <c r="M12" s="3">
        <v>-13</v>
      </c>
      <c r="O12" s="4">
        <v>32</v>
      </c>
      <c r="P12" s="4">
        <f t="shared" si="1"/>
        <v>0.99355393210141818</v>
      </c>
      <c r="Q12" s="4">
        <v>0.23119999999999999</v>
      </c>
      <c r="R12" s="4">
        <v>1.597</v>
      </c>
      <c r="S12" s="4">
        <v>0.87629999999999997</v>
      </c>
      <c r="T12" s="4">
        <v>-9</v>
      </c>
    </row>
    <row r="13" spans="1:23" x14ac:dyDescent="0.35">
      <c r="A13" s="2">
        <v>33</v>
      </c>
      <c r="B13" s="2">
        <f t="shared" si="0"/>
        <v>0.98193548387096774</v>
      </c>
      <c r="C13" s="2">
        <v>0.2283</v>
      </c>
      <c r="D13" s="2">
        <v>1.591</v>
      </c>
      <c r="E13" s="2">
        <v>0.86519999999999997</v>
      </c>
      <c r="F13" s="2">
        <v>-9</v>
      </c>
      <c r="H13" s="3">
        <v>32</v>
      </c>
      <c r="I13" s="3">
        <f t="shared" si="2"/>
        <v>0.99269131556319856</v>
      </c>
      <c r="J13" s="3">
        <v>0.23089999999999999</v>
      </c>
      <c r="K13" s="3">
        <v>1.591</v>
      </c>
      <c r="L13" s="3">
        <v>0.87329999999999997</v>
      </c>
      <c r="M13" s="3">
        <v>-15</v>
      </c>
      <c r="O13" s="4">
        <v>33</v>
      </c>
      <c r="P13" s="4">
        <f t="shared" si="1"/>
        <v>0.9883970777825527</v>
      </c>
      <c r="Q13" s="4">
        <v>0.23</v>
      </c>
      <c r="R13" s="4">
        <v>1.605</v>
      </c>
      <c r="S13" s="4">
        <v>0.875</v>
      </c>
      <c r="T13" s="4">
        <v>-9</v>
      </c>
    </row>
    <row r="14" spans="1:23" x14ac:dyDescent="0.35">
      <c r="A14" s="2">
        <v>34</v>
      </c>
      <c r="B14" s="2">
        <f t="shared" si="0"/>
        <v>0.97075268817204297</v>
      </c>
      <c r="C14" s="2">
        <v>0.22570000000000001</v>
      </c>
      <c r="D14" s="2">
        <v>1.601</v>
      </c>
      <c r="E14" s="2">
        <v>0.86209999999999998</v>
      </c>
      <c r="F14" s="2">
        <v>-13</v>
      </c>
      <c r="H14" s="3">
        <v>33</v>
      </c>
      <c r="I14" s="3">
        <f t="shared" si="2"/>
        <v>0.98624247635425621</v>
      </c>
      <c r="J14" s="3">
        <v>0.22939999999999999</v>
      </c>
      <c r="K14" s="3">
        <v>1.6</v>
      </c>
      <c r="L14" s="3">
        <v>0.87180000000000002</v>
      </c>
      <c r="M14" s="3">
        <v>-14</v>
      </c>
      <c r="O14" s="4">
        <v>34</v>
      </c>
      <c r="P14" s="4">
        <f t="shared" si="1"/>
        <v>0.98109153416415995</v>
      </c>
      <c r="Q14" s="4">
        <v>0.2283</v>
      </c>
      <c r="R14" s="4">
        <v>1.613</v>
      </c>
      <c r="S14" s="4">
        <v>0.87280000000000002</v>
      </c>
      <c r="T14" s="4">
        <v>-9</v>
      </c>
    </row>
    <row r="15" spans="1:23" x14ac:dyDescent="0.35">
      <c r="A15" s="2">
        <v>34.200000000000003</v>
      </c>
      <c r="B15" s="2">
        <f t="shared" si="0"/>
        <v>0.96731182795698911</v>
      </c>
      <c r="C15" s="2">
        <v>0.22489999999999999</v>
      </c>
      <c r="D15" s="2">
        <v>1.603</v>
      </c>
      <c r="E15" s="2">
        <v>0.86109999999999998</v>
      </c>
      <c r="F15" s="2">
        <v>-13</v>
      </c>
      <c r="H15" s="3">
        <v>34</v>
      </c>
      <c r="I15" s="3">
        <f t="shared" si="2"/>
        <v>0.97635425623387784</v>
      </c>
      <c r="J15" s="3">
        <v>0.2271</v>
      </c>
      <c r="K15" s="3">
        <v>1.609</v>
      </c>
      <c r="L15" s="3">
        <v>0.86919999999999997</v>
      </c>
      <c r="M15" s="3">
        <v>-12</v>
      </c>
      <c r="O15" s="4">
        <v>35</v>
      </c>
      <c r="P15" s="4">
        <f t="shared" si="1"/>
        <v>0.97077782552642888</v>
      </c>
      <c r="Q15" s="4">
        <v>0.22589999999999999</v>
      </c>
      <c r="R15" s="4">
        <v>1.621</v>
      </c>
      <c r="S15" s="4">
        <v>0.86919999999999997</v>
      </c>
      <c r="T15" s="4">
        <v>-15</v>
      </c>
    </row>
    <row r="16" spans="1:23" x14ac:dyDescent="0.35">
      <c r="A16" s="2">
        <v>34.4</v>
      </c>
      <c r="B16" s="2">
        <f t="shared" si="0"/>
        <v>0.96387096774193537</v>
      </c>
      <c r="C16" s="2">
        <v>0.22409999999999999</v>
      </c>
      <c r="D16" s="2">
        <v>1.605</v>
      </c>
      <c r="E16" s="2">
        <v>0.8599</v>
      </c>
      <c r="F16" s="2">
        <v>-11</v>
      </c>
      <c r="H16" s="3">
        <v>35</v>
      </c>
      <c r="I16" s="3">
        <f t="shared" si="2"/>
        <v>0.96345657781599314</v>
      </c>
      <c r="J16" s="3">
        <v>0.22409999999999999</v>
      </c>
      <c r="K16" s="3">
        <v>1.617</v>
      </c>
      <c r="L16" s="3">
        <v>0.86450000000000005</v>
      </c>
      <c r="M16" s="3">
        <v>-11</v>
      </c>
      <c r="O16" s="4">
        <v>36</v>
      </c>
      <c r="P16" s="4">
        <f t="shared" si="1"/>
        <v>0.95444778685002152</v>
      </c>
      <c r="Q16" s="4">
        <v>0.22209999999999999</v>
      </c>
      <c r="R16" s="4">
        <v>1.63</v>
      </c>
      <c r="S16" s="4">
        <v>0.86260000000000003</v>
      </c>
      <c r="T16" s="4">
        <v>-15</v>
      </c>
    </row>
    <row r="17" spans="1:23" x14ac:dyDescent="0.35">
      <c r="A17" s="2">
        <v>34.6</v>
      </c>
      <c r="B17" s="2">
        <f t="shared" si="0"/>
        <v>0.96</v>
      </c>
      <c r="C17" s="2">
        <v>0.22320000000000001</v>
      </c>
      <c r="D17" s="2">
        <v>1.607</v>
      </c>
      <c r="E17" s="2">
        <v>0.85860000000000003</v>
      </c>
      <c r="F17" s="2">
        <v>-11</v>
      </c>
      <c r="H17" s="3">
        <v>36</v>
      </c>
      <c r="I17" s="3">
        <f t="shared" si="2"/>
        <v>0.94453998280309548</v>
      </c>
      <c r="J17" s="3">
        <v>0.21970000000000001</v>
      </c>
      <c r="K17" s="3">
        <v>1.6259999999999999</v>
      </c>
      <c r="L17" s="3">
        <v>0.85629999999999995</v>
      </c>
      <c r="M17" s="3">
        <v>-9</v>
      </c>
      <c r="O17" s="4">
        <v>36.5</v>
      </c>
      <c r="P17" s="4">
        <f t="shared" si="1"/>
        <v>0.93983669961323602</v>
      </c>
      <c r="Q17" s="4">
        <v>0.21870000000000001</v>
      </c>
      <c r="R17" s="4">
        <v>1.6339999999999999</v>
      </c>
      <c r="S17" s="4">
        <v>0.85609999999999997</v>
      </c>
      <c r="T17" s="4">
        <v>-10</v>
      </c>
    </row>
    <row r="18" spans="1:23" x14ac:dyDescent="0.35">
      <c r="A18" s="2">
        <v>34.799999999999997</v>
      </c>
      <c r="B18" s="2">
        <f t="shared" si="0"/>
        <v>0.9539784946236558</v>
      </c>
      <c r="C18" s="2">
        <v>0.2218</v>
      </c>
      <c r="D18" s="2">
        <v>1.61</v>
      </c>
      <c r="E18" s="2">
        <v>0.85650000000000004</v>
      </c>
      <c r="F18" s="2">
        <v>-13</v>
      </c>
      <c r="H18" s="3">
        <v>36.200000000000003</v>
      </c>
      <c r="I18" s="3">
        <f t="shared" si="2"/>
        <v>0.93766122098022353</v>
      </c>
      <c r="J18" s="3">
        <v>0.21809999999999999</v>
      </c>
      <c r="K18" s="3">
        <v>1.6279999999999999</v>
      </c>
      <c r="L18" s="3">
        <v>0.85319999999999996</v>
      </c>
      <c r="M18" s="3">
        <v>-15</v>
      </c>
      <c r="O18" s="4">
        <v>37</v>
      </c>
      <c r="P18" s="4"/>
      <c r="Q18" s="4"/>
      <c r="R18" s="4"/>
      <c r="S18" s="4"/>
      <c r="T18" s="4" t="s">
        <v>16</v>
      </c>
    </row>
    <row r="19" spans="1:23" x14ac:dyDescent="0.35">
      <c r="A19" s="2">
        <v>35</v>
      </c>
      <c r="B19" s="2">
        <f t="shared" si="0"/>
        <v>0.9419354838709677</v>
      </c>
      <c r="C19" s="2">
        <v>0.219</v>
      </c>
      <c r="D19" s="2">
        <v>1.613</v>
      </c>
      <c r="E19" s="2">
        <v>0.85199999999999998</v>
      </c>
      <c r="F19" s="2">
        <v>-13</v>
      </c>
      <c r="H19" s="3">
        <v>37</v>
      </c>
      <c r="I19" s="3"/>
      <c r="J19" s="3"/>
      <c r="K19" s="3"/>
      <c r="L19" s="3"/>
      <c r="M19" s="3" t="s">
        <v>15</v>
      </c>
      <c r="O19" s="4">
        <v>39</v>
      </c>
      <c r="P19" s="4"/>
      <c r="Q19" s="4"/>
      <c r="R19" s="4"/>
      <c r="S19" s="4"/>
      <c r="T19" s="4"/>
    </row>
    <row r="20" spans="1:23" x14ac:dyDescent="0.35">
      <c r="A20" s="2">
        <v>35.1</v>
      </c>
      <c r="B20" s="2"/>
      <c r="C20" s="2"/>
      <c r="D20" s="2"/>
      <c r="E20" s="2"/>
      <c r="F20" s="2" t="s">
        <v>17</v>
      </c>
      <c r="H20" s="3"/>
      <c r="I20" s="3"/>
      <c r="J20" s="3"/>
      <c r="K20" s="3"/>
      <c r="L20" s="3"/>
      <c r="M20" s="3"/>
      <c r="O20" s="4"/>
      <c r="P20" s="4"/>
      <c r="Q20" s="4"/>
      <c r="R20" s="4"/>
      <c r="S20" s="4"/>
      <c r="T20" s="4"/>
    </row>
    <row r="21" spans="1:23" x14ac:dyDescent="0.35">
      <c r="A21" s="2">
        <v>35.200000000000003</v>
      </c>
      <c r="B21" s="2"/>
      <c r="C21" s="2"/>
      <c r="D21" s="2"/>
      <c r="E21" s="2"/>
      <c r="F21" s="2" t="s">
        <v>18</v>
      </c>
      <c r="H21" s="3"/>
      <c r="I21" s="3"/>
      <c r="J21" s="3"/>
      <c r="K21" s="3"/>
      <c r="L21" s="3"/>
      <c r="M21" s="3"/>
      <c r="O21" s="4"/>
      <c r="P21" s="4"/>
      <c r="Q21" s="4"/>
      <c r="R21" s="4"/>
      <c r="S21" s="4"/>
      <c r="T21" s="4"/>
    </row>
    <row r="22" spans="1:23" ht="15" customHeight="1" x14ac:dyDescent="0.35"/>
    <row r="23" spans="1:23" ht="22.5" customHeight="1" x14ac:dyDescent="0.35">
      <c r="A23" s="39" t="s">
        <v>21</v>
      </c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29"/>
      <c r="V23" s="29"/>
      <c r="W23" s="29"/>
    </row>
    <row r="24" spans="1:23" x14ac:dyDescent="0.35">
      <c r="A24" s="38" t="s">
        <v>23</v>
      </c>
      <c r="B24" s="38"/>
      <c r="C24" s="38"/>
      <c r="D24" s="38"/>
      <c r="E24" s="38"/>
      <c r="F24" s="38"/>
      <c r="G24" s="5"/>
      <c r="H24" s="38" t="s">
        <v>24</v>
      </c>
      <c r="I24" s="38"/>
      <c r="J24" s="38"/>
      <c r="K24" s="38"/>
      <c r="L24" s="38"/>
      <c r="M24" s="38"/>
      <c r="N24" s="5"/>
      <c r="O24" s="38" t="s">
        <v>25</v>
      </c>
      <c r="P24" s="38"/>
      <c r="Q24" s="38"/>
      <c r="R24" s="38"/>
      <c r="S24" s="38"/>
      <c r="T24" s="38"/>
    </row>
    <row r="25" spans="1:23" x14ac:dyDescent="0.35">
      <c r="A25" s="1" t="s">
        <v>0</v>
      </c>
      <c r="B25" s="1" t="s">
        <v>5</v>
      </c>
      <c r="C25" s="1" t="s">
        <v>22</v>
      </c>
      <c r="D25" s="1" t="s">
        <v>2</v>
      </c>
      <c r="E25" s="1" t="s">
        <v>3</v>
      </c>
      <c r="F25" s="1" t="s">
        <v>4</v>
      </c>
      <c r="H25" s="1" t="s">
        <v>0</v>
      </c>
      <c r="I25" s="1" t="s">
        <v>5</v>
      </c>
      <c r="J25" s="1" t="s">
        <v>1</v>
      </c>
      <c r="K25" s="1" t="s">
        <v>2</v>
      </c>
      <c r="L25" s="1" t="s">
        <v>3</v>
      </c>
      <c r="M25" s="1" t="s">
        <v>4</v>
      </c>
      <c r="O25" s="1" t="s">
        <v>0</v>
      </c>
      <c r="P25" s="1" t="s">
        <v>5</v>
      </c>
      <c r="Q25" s="1" t="s">
        <v>1</v>
      </c>
      <c r="R25" s="1" t="s">
        <v>2</v>
      </c>
      <c r="S25" s="1" t="s">
        <v>3</v>
      </c>
      <c r="T25" s="1" t="s">
        <v>4</v>
      </c>
    </row>
    <row r="26" spans="1:23" x14ac:dyDescent="0.35">
      <c r="A26" s="2">
        <v>0</v>
      </c>
      <c r="B26" s="2">
        <f t="shared" ref="B26:B40" si="3">C26/$C$26</f>
        <v>1</v>
      </c>
      <c r="C26" s="8">
        <v>0.23458000000000001</v>
      </c>
      <c r="D26" s="7">
        <v>1.2463</v>
      </c>
      <c r="E26" s="2">
        <v>0.67300000000000004</v>
      </c>
      <c r="F26" s="2"/>
      <c r="H26" s="3"/>
      <c r="I26" s="3"/>
      <c r="J26" s="3"/>
      <c r="K26" s="3"/>
      <c r="L26" s="3"/>
      <c r="M26" s="3"/>
      <c r="O26" s="4"/>
      <c r="P26" s="4"/>
      <c r="Q26" s="4"/>
      <c r="R26" s="4"/>
      <c r="S26" s="4"/>
      <c r="T26" s="4"/>
    </row>
    <row r="27" spans="1:23" x14ac:dyDescent="0.35">
      <c r="A27" s="2">
        <v>10</v>
      </c>
      <c r="B27" s="2">
        <f t="shared" si="3"/>
        <v>1</v>
      </c>
      <c r="C27" s="8">
        <v>0.23458000000000001</v>
      </c>
      <c r="D27" s="7">
        <v>1.3664000000000001</v>
      </c>
      <c r="E27" s="2">
        <v>0.78039999999999998</v>
      </c>
      <c r="F27" s="2"/>
      <c r="H27" s="3"/>
      <c r="I27" s="3"/>
      <c r="J27" s="3"/>
      <c r="K27" s="3"/>
      <c r="L27" s="3"/>
      <c r="M27" s="3"/>
      <c r="O27" s="4"/>
      <c r="P27" s="4"/>
      <c r="Q27" s="4"/>
      <c r="R27" s="4"/>
      <c r="S27" s="4"/>
      <c r="T27" s="4"/>
    </row>
    <row r="28" spans="1:23" x14ac:dyDescent="0.35">
      <c r="A28" s="2">
        <v>20</v>
      </c>
      <c r="B28" s="2">
        <f t="shared" si="3"/>
        <v>1</v>
      </c>
      <c r="C28" s="8">
        <v>0.23458000000000001</v>
      </c>
      <c r="D28" s="7">
        <v>1.5046999999999999</v>
      </c>
      <c r="E28" s="2">
        <v>0.85729999999999995</v>
      </c>
      <c r="F28" s="2"/>
      <c r="H28" s="3"/>
      <c r="I28" s="3"/>
      <c r="J28" s="3"/>
      <c r="K28" s="3"/>
      <c r="L28" s="3"/>
      <c r="M28" s="3"/>
      <c r="O28" s="4"/>
      <c r="P28" s="4"/>
      <c r="Q28" s="4"/>
      <c r="R28" s="4"/>
      <c r="S28" s="4"/>
      <c r="T28" s="4"/>
    </row>
    <row r="29" spans="1:23" x14ac:dyDescent="0.35">
      <c r="A29" s="2">
        <v>28</v>
      </c>
      <c r="B29" s="2">
        <f t="shared" si="3"/>
        <v>0.99927530053713021</v>
      </c>
      <c r="C29" s="8">
        <v>0.23441000000000001</v>
      </c>
      <c r="D29" s="7">
        <v>1.6301000000000001</v>
      </c>
      <c r="E29" s="2">
        <v>0.90620000000000001</v>
      </c>
      <c r="F29" s="2"/>
      <c r="H29" s="3"/>
      <c r="I29" s="3"/>
      <c r="J29" s="3"/>
      <c r="K29" s="3"/>
      <c r="L29" s="3"/>
      <c r="M29" s="3"/>
      <c r="O29" s="4"/>
      <c r="P29" s="4"/>
      <c r="Q29" s="4"/>
      <c r="R29" s="4"/>
      <c r="S29" s="4"/>
      <c r="T29" s="4"/>
    </row>
    <row r="30" spans="1:23" x14ac:dyDescent="0.35">
      <c r="A30" s="2">
        <v>29</v>
      </c>
      <c r="B30" s="2">
        <f t="shared" si="3"/>
        <v>0.99722909028902718</v>
      </c>
      <c r="C30" s="8">
        <v>0.23393</v>
      </c>
      <c r="D30" s="7">
        <v>1.6464000000000001</v>
      </c>
      <c r="E30" s="2">
        <v>0.91069999999999995</v>
      </c>
      <c r="F30" s="2"/>
      <c r="H30" s="3"/>
      <c r="I30" s="3"/>
      <c r="J30" s="3"/>
      <c r="K30" s="3"/>
      <c r="L30" s="3"/>
      <c r="M30" s="3"/>
      <c r="O30" s="4"/>
      <c r="P30" s="4"/>
      <c r="Q30" s="4"/>
      <c r="R30" s="4"/>
      <c r="S30" s="4"/>
      <c r="T30" s="4"/>
    </row>
    <row r="31" spans="1:23" x14ac:dyDescent="0.35">
      <c r="A31" s="2">
        <v>30</v>
      </c>
      <c r="B31" s="2">
        <f t="shared" si="3"/>
        <v>0.99266774661096424</v>
      </c>
      <c r="C31" s="8">
        <v>0.23286000000000001</v>
      </c>
      <c r="D31" s="7">
        <v>1.6620999999999999</v>
      </c>
      <c r="E31" s="2">
        <v>0.91420000000000001</v>
      </c>
      <c r="F31" s="2"/>
      <c r="H31" s="3"/>
      <c r="I31" s="3"/>
      <c r="J31" s="3"/>
      <c r="K31" s="3"/>
      <c r="L31" s="3"/>
      <c r="M31" s="3"/>
      <c r="O31" s="4"/>
      <c r="P31" s="4"/>
      <c r="Q31" s="4"/>
      <c r="R31" s="4"/>
      <c r="S31" s="4"/>
      <c r="T31" s="4"/>
    </row>
    <row r="32" spans="1:23" x14ac:dyDescent="0.35">
      <c r="A32" s="2">
        <v>31</v>
      </c>
      <c r="B32" s="2">
        <f t="shared" si="3"/>
        <v>0.98320402421348796</v>
      </c>
      <c r="C32" s="8">
        <v>0.23064000000000001</v>
      </c>
      <c r="D32" s="7">
        <v>1.6762999999999999</v>
      </c>
      <c r="E32" s="2">
        <v>0.91590000000000005</v>
      </c>
      <c r="F32" s="2"/>
      <c r="H32" s="3"/>
      <c r="I32" s="3"/>
      <c r="J32" s="3"/>
      <c r="K32" s="3"/>
      <c r="L32" s="3"/>
      <c r="M32" s="3"/>
      <c r="O32" s="4"/>
      <c r="P32" s="4"/>
      <c r="Q32" s="4"/>
      <c r="R32" s="4"/>
      <c r="S32" s="4"/>
      <c r="T32" s="4"/>
    </row>
    <row r="33" spans="1:20" x14ac:dyDescent="0.35">
      <c r="A33" s="2">
        <v>31.2</v>
      </c>
      <c r="B33" s="2">
        <f t="shared" si="3"/>
        <v>0.98009207946116461</v>
      </c>
      <c r="C33" s="8">
        <v>0.22991</v>
      </c>
      <c r="D33" s="7">
        <v>1.6789000000000001</v>
      </c>
      <c r="E33" s="2">
        <v>0.91569999999999996</v>
      </c>
      <c r="F33" s="2"/>
      <c r="H33" s="3"/>
      <c r="I33" s="3"/>
      <c r="J33" s="3"/>
      <c r="K33" s="3"/>
      <c r="L33" s="3"/>
      <c r="M33" s="3"/>
      <c r="O33" s="4"/>
      <c r="P33" s="4"/>
      <c r="Q33" s="4"/>
      <c r="R33" s="4"/>
      <c r="S33" s="4"/>
      <c r="T33" s="4"/>
    </row>
    <row r="34" spans="1:20" x14ac:dyDescent="0.35">
      <c r="A34" s="2">
        <v>31.3</v>
      </c>
      <c r="B34" s="2">
        <f t="shared" si="3"/>
        <v>0.9783016454940745</v>
      </c>
      <c r="C34" s="8">
        <v>0.22949</v>
      </c>
      <c r="D34" s="7">
        <v>1.6800999999999999</v>
      </c>
      <c r="E34" s="2">
        <v>0.91549999999999998</v>
      </c>
      <c r="F34" s="2"/>
      <c r="H34" s="3"/>
      <c r="I34" s="3"/>
      <c r="J34" s="3"/>
      <c r="K34" s="3"/>
      <c r="L34" s="3"/>
      <c r="M34" s="3"/>
      <c r="O34" s="4"/>
      <c r="P34" s="4"/>
      <c r="Q34" s="4"/>
      <c r="R34" s="4"/>
      <c r="S34" s="4"/>
      <c r="T34" s="4"/>
    </row>
    <row r="35" spans="1:20" x14ac:dyDescent="0.35">
      <c r="A35" s="2">
        <v>31.4</v>
      </c>
      <c r="B35" s="2">
        <f t="shared" si="3"/>
        <v>0.97638332338647793</v>
      </c>
      <c r="C35" s="8">
        <v>0.22903999999999999</v>
      </c>
      <c r="D35" s="7">
        <v>1.6813</v>
      </c>
      <c r="E35" s="2">
        <v>0.9153</v>
      </c>
      <c r="F35" s="2"/>
      <c r="H35" s="3"/>
      <c r="I35" s="3"/>
      <c r="J35" s="3"/>
      <c r="K35" s="3"/>
      <c r="L35" s="3"/>
      <c r="M35" s="3"/>
      <c r="O35" s="4"/>
      <c r="P35" s="4"/>
      <c r="Q35" s="4"/>
      <c r="R35" s="4"/>
      <c r="S35" s="4"/>
      <c r="T35" s="4"/>
    </row>
    <row r="36" spans="1:20" x14ac:dyDescent="0.35">
      <c r="A36" s="2">
        <v>31.5</v>
      </c>
      <c r="B36" s="2">
        <f t="shared" si="3"/>
        <v>0.97403870747719323</v>
      </c>
      <c r="C36" s="8">
        <v>0.22849</v>
      </c>
      <c r="D36" s="7">
        <v>1.6822999999999999</v>
      </c>
      <c r="E36" s="2">
        <v>0.91490000000000005</v>
      </c>
      <c r="F36" s="2"/>
      <c r="H36" s="3"/>
      <c r="I36" s="3"/>
      <c r="J36" s="3"/>
      <c r="K36" s="3"/>
      <c r="L36" s="3"/>
      <c r="M36" s="3"/>
      <c r="O36" s="4"/>
      <c r="P36" s="4"/>
      <c r="Q36" s="4"/>
      <c r="R36" s="4"/>
      <c r="S36" s="4"/>
      <c r="T36" s="4"/>
    </row>
    <row r="37" spans="1:20" x14ac:dyDescent="0.35">
      <c r="A37" s="2">
        <v>31.6</v>
      </c>
      <c r="B37" s="2">
        <f t="shared" si="3"/>
        <v>0.97152357404723322</v>
      </c>
      <c r="C37" s="8">
        <v>0.22789999999999999</v>
      </c>
      <c r="D37" s="7">
        <v>1.6834</v>
      </c>
      <c r="E37" s="2">
        <v>0.91439999999999999</v>
      </c>
      <c r="F37" s="2"/>
      <c r="H37" s="3"/>
      <c r="I37" s="3"/>
      <c r="J37" s="3"/>
      <c r="K37" s="3"/>
      <c r="L37" s="3"/>
      <c r="M37" s="3"/>
      <c r="O37" s="4"/>
      <c r="P37" s="4"/>
      <c r="Q37" s="4"/>
      <c r="R37" s="4"/>
      <c r="S37" s="4"/>
      <c r="T37" s="4"/>
    </row>
    <row r="38" spans="1:20" x14ac:dyDescent="0.35">
      <c r="A38" s="2">
        <v>31.7</v>
      </c>
      <c r="B38" s="2">
        <f t="shared" si="3"/>
        <v>0.96824111177423478</v>
      </c>
      <c r="C38" s="8">
        <v>0.22713</v>
      </c>
      <c r="D38" s="7">
        <v>1.6841999999999999</v>
      </c>
      <c r="E38" s="2">
        <v>0.91349999999999998</v>
      </c>
      <c r="F38" s="2"/>
      <c r="H38" s="3"/>
      <c r="I38" s="3"/>
      <c r="J38" s="3"/>
      <c r="K38" s="3"/>
      <c r="L38" s="3"/>
      <c r="M38" s="3"/>
      <c r="O38" s="4"/>
      <c r="P38" s="4"/>
      <c r="Q38" s="4"/>
      <c r="R38" s="4"/>
      <c r="S38" s="4"/>
      <c r="T38" s="4"/>
    </row>
    <row r="39" spans="1:20" x14ac:dyDescent="0.35">
      <c r="A39" s="2">
        <v>31.8</v>
      </c>
      <c r="B39" s="2">
        <f t="shared" si="3"/>
        <v>0.96431920879870403</v>
      </c>
      <c r="C39" s="8">
        <v>0.22620999999999999</v>
      </c>
      <c r="D39" s="7">
        <v>1.6850000000000001</v>
      </c>
      <c r="E39" s="2">
        <v>0.91239999999999999</v>
      </c>
      <c r="F39" s="2"/>
      <c r="H39" s="3"/>
      <c r="I39" s="3"/>
      <c r="J39" s="3"/>
      <c r="K39" s="3"/>
      <c r="L39" s="3"/>
      <c r="M39" s="3"/>
      <c r="O39" s="4"/>
      <c r="P39" s="4"/>
      <c r="Q39" s="4"/>
      <c r="R39" s="4"/>
      <c r="S39" s="4"/>
      <c r="T39" s="4"/>
    </row>
    <row r="40" spans="1:20" x14ac:dyDescent="0.35">
      <c r="A40" s="2">
        <v>31.9</v>
      </c>
      <c r="B40" s="2">
        <f t="shared" si="3"/>
        <v>0.95702958478983713</v>
      </c>
      <c r="C40" s="8">
        <v>0.22450000000000001</v>
      </c>
      <c r="D40" s="7">
        <v>1.6849000000000001</v>
      </c>
      <c r="E40" s="2">
        <v>0.90980000000000005</v>
      </c>
      <c r="F40" s="2"/>
      <c r="H40" s="3"/>
      <c r="I40" s="3"/>
      <c r="J40" s="3"/>
      <c r="K40" s="3"/>
      <c r="L40" s="3"/>
      <c r="M40" s="3"/>
      <c r="O40" s="4"/>
      <c r="P40" s="4"/>
      <c r="Q40" s="4"/>
      <c r="R40" s="4"/>
      <c r="S40" s="4"/>
      <c r="T40" s="4"/>
    </row>
    <row r="41" spans="1:20" x14ac:dyDescent="0.35">
      <c r="A41" s="2">
        <v>32</v>
      </c>
      <c r="B41" s="2"/>
      <c r="C41" s="8"/>
      <c r="D41" s="7"/>
      <c r="E41" s="2"/>
      <c r="F41" s="2"/>
      <c r="H41" s="3"/>
      <c r="I41" s="3"/>
      <c r="J41" s="3"/>
      <c r="K41" s="3"/>
      <c r="L41" s="3"/>
      <c r="M41" s="3"/>
      <c r="O41" s="4"/>
      <c r="P41" s="4"/>
      <c r="Q41" s="4"/>
      <c r="R41" s="4"/>
      <c r="S41" s="4"/>
      <c r="T41" s="4"/>
    </row>
    <row r="42" spans="1:20" x14ac:dyDescent="0.35">
      <c r="A42" s="2"/>
      <c r="B42" s="2"/>
      <c r="C42" s="8"/>
      <c r="D42" s="7"/>
      <c r="E42" s="2"/>
      <c r="F42" s="2"/>
      <c r="H42" s="3"/>
      <c r="I42" s="3"/>
      <c r="J42" s="3"/>
      <c r="K42" s="3"/>
      <c r="L42" s="3"/>
      <c r="M42" s="3"/>
      <c r="O42" s="4"/>
      <c r="P42" s="4"/>
      <c r="Q42" s="4"/>
      <c r="R42" s="4"/>
      <c r="S42" s="4"/>
      <c r="T42" s="4"/>
    </row>
    <row r="43" spans="1:20" x14ac:dyDescent="0.35">
      <c r="A43" s="2"/>
      <c r="B43" s="2"/>
      <c r="C43" s="8"/>
      <c r="D43" s="7"/>
      <c r="E43" s="2"/>
      <c r="F43" s="2"/>
      <c r="H43" s="3"/>
      <c r="I43" s="3"/>
      <c r="J43" s="3"/>
      <c r="K43" s="3"/>
      <c r="L43" s="3"/>
      <c r="M43" s="3"/>
      <c r="O43" s="4"/>
      <c r="P43" s="4"/>
      <c r="Q43" s="4"/>
      <c r="R43" s="4"/>
      <c r="S43" s="4"/>
      <c r="T43" s="4"/>
    </row>
    <row r="44" spans="1:20" x14ac:dyDescent="0.35">
      <c r="A44" s="2"/>
      <c r="B44" s="2"/>
      <c r="C44" s="8"/>
      <c r="D44" s="7"/>
      <c r="E44" s="2"/>
      <c r="F44" s="2"/>
      <c r="H44" s="3"/>
      <c r="I44" s="3"/>
      <c r="J44" s="3"/>
      <c r="K44" s="3"/>
      <c r="L44" s="3"/>
      <c r="M44" s="3"/>
      <c r="O44" s="4"/>
      <c r="P44" s="4"/>
      <c r="Q44" s="4"/>
      <c r="R44" s="4"/>
      <c r="S44" s="4"/>
      <c r="T44" s="4"/>
    </row>
  </sheetData>
  <mergeCells count="9">
    <mergeCell ref="A1:T1"/>
    <mergeCell ref="A2:F2"/>
    <mergeCell ref="H2:M2"/>
    <mergeCell ref="O2:T2"/>
    <mergeCell ref="V2:W2"/>
    <mergeCell ref="A24:F24"/>
    <mergeCell ref="H24:M24"/>
    <mergeCell ref="O24:T24"/>
    <mergeCell ref="A23:T2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2F006-164A-4809-AD1C-BD6300C1894E}">
  <dimension ref="A1:AA71"/>
  <sheetViews>
    <sheetView zoomScale="70" zoomScaleNormal="70" workbookViewId="0">
      <selection activeCell="P1" sqref="P1:R1"/>
    </sheetView>
  </sheetViews>
  <sheetFormatPr defaultRowHeight="14.15" x14ac:dyDescent="0.35"/>
  <cols>
    <col min="1" max="1" width="5.5" customWidth="1"/>
    <col min="2" max="3" width="9.85546875" bestFit="1" customWidth="1"/>
    <col min="4" max="6" width="9.85546875" style="23" customWidth="1"/>
    <col min="7" max="7" width="6" customWidth="1"/>
    <col min="8" max="9" width="9.85546875" bestFit="1" customWidth="1"/>
    <col min="10" max="10" width="6" customWidth="1"/>
    <col min="11" max="12" width="9.85546875" bestFit="1" customWidth="1"/>
    <col min="13" max="13" width="6.2109375" customWidth="1"/>
    <col min="14" max="14" width="9.85546875" bestFit="1" customWidth="1"/>
    <col min="15" max="15" width="9.140625" bestFit="1" customWidth="1"/>
    <col min="16" max="18" width="9.140625" customWidth="1"/>
  </cols>
  <sheetData>
    <row r="1" spans="1:27" x14ac:dyDescent="0.35">
      <c r="A1" s="42" t="s">
        <v>29</v>
      </c>
      <c r="B1" s="50"/>
      <c r="C1" s="50"/>
      <c r="D1" s="42" t="s">
        <v>39</v>
      </c>
      <c r="E1" s="42"/>
      <c r="F1" s="42"/>
      <c r="G1" s="42" t="s">
        <v>37</v>
      </c>
      <c r="H1" s="42"/>
      <c r="I1" s="42"/>
      <c r="J1" s="42" t="s">
        <v>31</v>
      </c>
      <c r="K1" s="42"/>
      <c r="L1" s="42"/>
      <c r="M1" s="42" t="s">
        <v>30</v>
      </c>
      <c r="N1" s="42"/>
      <c r="O1" s="42"/>
      <c r="P1" s="42" t="s">
        <v>42</v>
      </c>
      <c r="Q1" s="42"/>
      <c r="R1" s="42"/>
      <c r="S1" s="42" t="s">
        <v>40</v>
      </c>
      <c r="T1" s="42"/>
      <c r="U1" s="42"/>
      <c r="V1" s="42" t="s">
        <v>43</v>
      </c>
      <c r="W1" s="42"/>
      <c r="X1" s="42"/>
      <c r="Y1" s="43" t="s">
        <v>41</v>
      </c>
      <c r="Z1" s="44"/>
      <c r="AA1" s="45"/>
    </row>
    <row r="2" spans="1:27" x14ac:dyDescent="0.35">
      <c r="A2" s="51">
        <v>0</v>
      </c>
      <c r="B2" s="16">
        <v>-0.21405641937</v>
      </c>
      <c r="C2" s="16">
        <v>3.9973788704E-2</v>
      </c>
      <c r="D2" s="14"/>
      <c r="E2" s="14">
        <v>-0.28374658775</v>
      </c>
      <c r="F2" s="14">
        <v>2.810192139E-2</v>
      </c>
      <c r="H2" s="9">
        <v>-0.36411307973000001</v>
      </c>
      <c r="I2" s="9">
        <v>0.16581400324000001</v>
      </c>
      <c r="K2" s="18">
        <v>-0.26510366208000002</v>
      </c>
      <c r="L2" s="18">
        <v>6.5290539832999997E-2</v>
      </c>
      <c r="N2" s="10">
        <v>-0.15785703105000001</v>
      </c>
      <c r="O2" s="10">
        <v>3.9521126623000002E-10</v>
      </c>
      <c r="P2" s="21"/>
      <c r="Q2" s="10">
        <v>-0.14599620489000001</v>
      </c>
      <c r="R2" s="10">
        <v>8.1070049637999993E-12</v>
      </c>
      <c r="T2" s="26">
        <v>-0.13409656544000001</v>
      </c>
      <c r="U2" s="26">
        <v>-2.1475877534E-11</v>
      </c>
      <c r="W2" s="10">
        <v>-0.1206218369</v>
      </c>
      <c r="X2" s="10">
        <v>3.6881648296000002E-10</v>
      </c>
      <c r="Z2" s="17">
        <v>-0.1115614922</v>
      </c>
      <c r="AA2" s="17">
        <v>1.5822770484E-9</v>
      </c>
    </row>
    <row r="3" spans="1:27" x14ac:dyDescent="0.35">
      <c r="A3" s="51"/>
      <c r="B3" s="16">
        <v>-0.21405641938</v>
      </c>
      <c r="C3" s="16">
        <v>-3.9973788725999999E-2</v>
      </c>
      <c r="D3" s="14"/>
      <c r="E3" s="14">
        <v>-0.2837465884</v>
      </c>
      <c r="F3" s="14">
        <v>-2.8101921222E-2</v>
      </c>
      <c r="G3" s="13"/>
      <c r="H3" s="9">
        <v>-0.38932627755999999</v>
      </c>
      <c r="I3" s="9">
        <v>2.5496827465999999E-3</v>
      </c>
      <c r="J3" s="13"/>
      <c r="K3" s="18">
        <v>-0.26510366260000001</v>
      </c>
      <c r="L3" s="18">
        <v>-6.5290539485999999E-2</v>
      </c>
      <c r="M3" s="13"/>
      <c r="N3" s="10">
        <v>-0.17522674686</v>
      </c>
      <c r="O3" s="10">
        <v>1.4916554836E-2</v>
      </c>
      <c r="P3" s="21"/>
      <c r="Q3" s="10">
        <v>-0.16679306601999999</v>
      </c>
      <c r="R3" s="10">
        <v>-2.4030647152000002E-2</v>
      </c>
      <c r="T3" s="26">
        <v>-0.15556507029</v>
      </c>
      <c r="U3" s="26">
        <v>3.3807797425000001E-2</v>
      </c>
      <c r="W3" s="10">
        <v>-0.14769468228999999</v>
      </c>
      <c r="X3" s="10">
        <v>-4.0451014929000002E-2</v>
      </c>
      <c r="Z3" s="17">
        <v>-0.13804106701999999</v>
      </c>
      <c r="AA3" s="17">
        <v>-5.1259167848999997E-2</v>
      </c>
    </row>
    <row r="4" spans="1:27" x14ac:dyDescent="0.35">
      <c r="A4" s="51"/>
      <c r="B4" s="16">
        <v>-0.19942433275999999</v>
      </c>
      <c r="C4" s="16">
        <v>0.24761149963000001</v>
      </c>
      <c r="D4" s="14"/>
      <c r="E4" s="14">
        <v>-0.26820819527</v>
      </c>
      <c r="F4" s="14">
        <v>0.22436621824</v>
      </c>
      <c r="G4" s="13"/>
      <c r="H4" s="9">
        <v>-0.38932627750999999</v>
      </c>
      <c r="I4" s="9">
        <v>-2.5496820865E-3</v>
      </c>
      <c r="J4" s="13"/>
      <c r="K4" s="18">
        <v>-0.2742019523</v>
      </c>
      <c r="L4" s="18">
        <v>0.16170621025000001</v>
      </c>
      <c r="M4" s="13"/>
      <c r="N4" s="10">
        <v>-0.17522674693000001</v>
      </c>
      <c r="O4" s="10">
        <v>-1.491655513E-2</v>
      </c>
      <c r="P4" s="21"/>
      <c r="Q4" s="10">
        <v>-0.16679306602999999</v>
      </c>
      <c r="R4" s="10">
        <v>2.4030646991999999E-2</v>
      </c>
      <c r="T4" s="26">
        <v>-0.15556507023999999</v>
      </c>
      <c r="U4" s="26">
        <v>-3.3807797170999999E-2</v>
      </c>
      <c r="W4" s="10">
        <v>-0.14769468276</v>
      </c>
      <c r="X4" s="10">
        <v>4.0451014633E-2</v>
      </c>
      <c r="Z4" s="17">
        <v>-0.13804106662999999</v>
      </c>
      <c r="AA4" s="17">
        <v>5.1259167813000002E-2</v>
      </c>
    </row>
    <row r="5" spans="1:27" x14ac:dyDescent="0.35">
      <c r="A5" s="51"/>
      <c r="B5" s="16">
        <v>-0.19942433306999999</v>
      </c>
      <c r="C5" s="16">
        <v>-0.24761149938999999</v>
      </c>
      <c r="D5" s="14"/>
      <c r="E5" s="14">
        <v>-0.26820819507999999</v>
      </c>
      <c r="F5" s="14">
        <v>-0.22436621810999999</v>
      </c>
      <c r="G5" s="13"/>
      <c r="H5" s="9">
        <v>-0.3641130796</v>
      </c>
      <c r="I5" s="9">
        <v>-0.16581400313</v>
      </c>
      <c r="J5" s="13"/>
      <c r="K5" s="18">
        <v>-0.22757368475</v>
      </c>
      <c r="L5" s="18">
        <v>0.24203720266000001</v>
      </c>
      <c r="M5" s="13"/>
      <c r="N5" s="10">
        <v>-0.16196327672999999</v>
      </c>
      <c r="O5" s="10">
        <v>0.14941496770000001</v>
      </c>
      <c r="P5" s="21"/>
      <c r="Q5" s="10">
        <v>-0.15553317832999999</v>
      </c>
      <c r="R5" s="10">
        <v>-0.13778420546</v>
      </c>
      <c r="T5" s="26">
        <v>-0.14651164689000001</v>
      </c>
      <c r="U5" s="26">
        <v>0.12637793209000001</v>
      </c>
      <c r="W5" s="10">
        <v>-0.1398518826</v>
      </c>
      <c r="X5" s="10">
        <v>-0.11837692388</v>
      </c>
      <c r="Z5" s="17">
        <v>-0.13250563362000001</v>
      </c>
      <c r="AA5" s="17">
        <v>-0.10575563826000001</v>
      </c>
    </row>
    <row r="6" spans="1:27" x14ac:dyDescent="0.35">
      <c r="A6" s="51"/>
      <c r="B6" s="16">
        <v>-0.26670596426999998</v>
      </c>
      <c r="C6" s="16">
        <v>0.25868651528999997</v>
      </c>
      <c r="D6" s="14"/>
      <c r="E6" s="14">
        <v>-0.33852904365999997</v>
      </c>
      <c r="F6" s="14">
        <v>0.24695292898999999</v>
      </c>
      <c r="G6" s="13"/>
      <c r="H6" s="9">
        <v>-0.34511122171000003</v>
      </c>
      <c r="I6" s="9">
        <v>0.30048967448000002</v>
      </c>
      <c r="J6" s="13"/>
      <c r="K6" s="18">
        <v>-0.33018642059999997</v>
      </c>
      <c r="L6" s="18">
        <v>1.4484279634E-10</v>
      </c>
      <c r="M6" s="13"/>
      <c r="N6" s="10">
        <v>-0.16196327589000001</v>
      </c>
      <c r="O6" s="10">
        <v>-0.14941496857</v>
      </c>
      <c r="P6" s="21"/>
      <c r="Q6" s="10">
        <v>-0.15553317832999999</v>
      </c>
      <c r="R6" s="10">
        <v>0.13778420542</v>
      </c>
      <c r="T6" s="26">
        <v>-0.14651164729999999</v>
      </c>
      <c r="U6" s="26">
        <v>-0.12637793169</v>
      </c>
      <c r="W6" s="10">
        <v>-0.13985188264000001</v>
      </c>
      <c r="X6" s="10">
        <v>0.11837692375</v>
      </c>
      <c r="Z6" s="17">
        <v>-0.13250563345999999</v>
      </c>
      <c r="AA6" s="17">
        <v>0.1057556384</v>
      </c>
    </row>
    <row r="7" spans="1:27" x14ac:dyDescent="0.35">
      <c r="A7" s="51"/>
      <c r="B7" s="16">
        <v>-0.26670596467000002</v>
      </c>
      <c r="C7" s="16">
        <v>-0.25868651523000002</v>
      </c>
      <c r="D7" s="14"/>
      <c r="E7" s="14">
        <v>-0.33852904375999998</v>
      </c>
      <c r="F7" s="14">
        <v>-0.24695292890000001</v>
      </c>
      <c r="G7" s="13"/>
      <c r="H7" s="9">
        <v>-0.34511122192999999</v>
      </c>
      <c r="I7" s="9">
        <v>-0.30048967395999998</v>
      </c>
      <c r="J7" s="13"/>
      <c r="K7" s="18">
        <v>-0.27420195248000001</v>
      </c>
      <c r="L7" s="18">
        <v>-0.16170620933999999</v>
      </c>
      <c r="M7" s="13"/>
      <c r="N7" s="10">
        <v>-0.15432285118</v>
      </c>
      <c r="O7" s="10">
        <v>0.19746655894000001</v>
      </c>
      <c r="P7" s="21"/>
      <c r="Q7" s="10">
        <v>-0.1445638511</v>
      </c>
      <c r="R7" s="10">
        <v>-0.20199257755</v>
      </c>
      <c r="T7" s="26">
        <v>-0.13399390167</v>
      </c>
      <c r="U7" s="26">
        <v>0.20796321133000001</v>
      </c>
      <c r="W7" s="10">
        <v>-0.12602770281</v>
      </c>
      <c r="X7" s="10">
        <v>-0.21148563275999999</v>
      </c>
      <c r="Z7" s="17">
        <v>-0.11469090756</v>
      </c>
      <c r="AA7" s="17">
        <v>-0.21879200621</v>
      </c>
    </row>
    <row r="8" spans="1:27" x14ac:dyDescent="0.35">
      <c r="A8" s="51"/>
      <c r="B8" s="16">
        <v>-0.41191057106000001</v>
      </c>
      <c r="C8" s="16">
        <v>0.15506475636</v>
      </c>
      <c r="D8" s="14"/>
      <c r="E8" s="14">
        <v>-0.26609120565</v>
      </c>
      <c r="F8" s="14">
        <v>0.38463159341999997</v>
      </c>
      <c r="G8" s="13"/>
      <c r="H8" s="9">
        <v>-0.44905704611000002</v>
      </c>
      <c r="I8" s="9">
        <v>0.21116954057000001</v>
      </c>
      <c r="J8" s="13"/>
      <c r="K8" s="18">
        <v>-0.22757368502</v>
      </c>
      <c r="L8" s="18">
        <v>-0.24203720153</v>
      </c>
      <c r="M8" s="13"/>
      <c r="N8" s="10">
        <v>-0.15432285123</v>
      </c>
      <c r="O8" s="10">
        <v>-0.19746655848</v>
      </c>
      <c r="P8" s="21"/>
      <c r="Q8" s="10">
        <v>-0.14456385126999999</v>
      </c>
      <c r="R8" s="10">
        <v>0.20199257795</v>
      </c>
      <c r="T8" s="26">
        <v>-0.13399390204</v>
      </c>
      <c r="U8" s="26">
        <v>-0.20796321173000001</v>
      </c>
      <c r="W8" s="10">
        <v>-0.12602770327999999</v>
      </c>
      <c r="X8" s="10">
        <v>0.21148563256</v>
      </c>
      <c r="Z8" s="17">
        <v>-0.11469090714999999</v>
      </c>
      <c r="AA8" s="17">
        <v>0.21879200587</v>
      </c>
    </row>
    <row r="9" spans="1:27" x14ac:dyDescent="0.35">
      <c r="A9" s="51"/>
      <c r="B9" s="16">
        <v>-0.43448121813000001</v>
      </c>
      <c r="C9" s="16">
        <v>0.10106150848999999</v>
      </c>
      <c r="D9" s="14"/>
      <c r="E9" s="14">
        <v>-0.26609120553999999</v>
      </c>
      <c r="F9" s="14">
        <v>-0.3846315937</v>
      </c>
      <c r="G9" s="13"/>
      <c r="H9" s="9">
        <v>-0.30913015150000001</v>
      </c>
      <c r="I9" s="9">
        <v>0.42129626118000002</v>
      </c>
      <c r="J9" s="13"/>
      <c r="K9" s="18">
        <v>-0.17560940583000001</v>
      </c>
      <c r="L9" s="18">
        <v>0.42073214702</v>
      </c>
      <c r="M9" s="13"/>
      <c r="N9" s="10">
        <v>-0.16698888586999999</v>
      </c>
      <c r="O9" s="10">
        <v>0.31720815830999999</v>
      </c>
      <c r="P9" s="21"/>
      <c r="Q9" s="10">
        <v>-0.15406334083000001</v>
      </c>
      <c r="R9" s="10">
        <v>-0.31176312371999998</v>
      </c>
      <c r="T9" s="26">
        <v>-0.14515190415000001</v>
      </c>
      <c r="U9" s="26">
        <v>0.29738982355999999</v>
      </c>
      <c r="W9" s="10">
        <v>-0.12082869752</v>
      </c>
      <c r="X9" s="10">
        <v>-0.31152703606999999</v>
      </c>
      <c r="Z9" s="17">
        <v>-0.13425016091</v>
      </c>
      <c r="AA9" s="17">
        <v>-0.27373938846000001</v>
      </c>
    </row>
    <row r="10" spans="1:27" x14ac:dyDescent="0.35">
      <c r="A10" s="51"/>
      <c r="B10" s="16">
        <v>-0.41191057110000001</v>
      </c>
      <c r="C10" s="16">
        <v>-0.15506475633</v>
      </c>
      <c r="D10" s="14"/>
      <c r="E10" s="14">
        <v>-0.52053047976</v>
      </c>
      <c r="F10" s="14">
        <v>0.13961854183</v>
      </c>
      <c r="G10" s="13"/>
      <c r="H10" s="9">
        <v>-0.44905704625999998</v>
      </c>
      <c r="I10" s="9">
        <v>-0.2111695401</v>
      </c>
      <c r="J10" s="13"/>
      <c r="K10" s="18">
        <v>-0.17560940535</v>
      </c>
      <c r="L10" s="18">
        <v>-0.42073214769</v>
      </c>
      <c r="M10" s="13"/>
      <c r="N10" s="10">
        <v>-0.15652314802</v>
      </c>
      <c r="O10" s="10">
        <v>0.32382855767000002</v>
      </c>
      <c r="P10" s="21"/>
      <c r="Q10" s="10">
        <v>-0.15175513235999999</v>
      </c>
      <c r="R10" s="10">
        <v>-0.31066772666999998</v>
      </c>
      <c r="T10" s="26">
        <v>-0.13879765151000001</v>
      </c>
      <c r="U10" s="26">
        <v>0.31080003250999999</v>
      </c>
      <c r="W10" s="10">
        <v>-0.13997192734</v>
      </c>
      <c r="X10" s="10">
        <v>-0.28802683458</v>
      </c>
      <c r="Z10" s="17">
        <v>-0.13425016097</v>
      </c>
      <c r="AA10" s="17">
        <v>0.27373938818999999</v>
      </c>
    </row>
    <row r="11" spans="1:27" x14ac:dyDescent="0.35">
      <c r="A11" s="51"/>
      <c r="B11" s="16">
        <v>-0.43448121808000001</v>
      </c>
      <c r="C11" s="16">
        <v>-0.10106150843</v>
      </c>
      <c r="D11" s="14"/>
      <c r="E11" s="14">
        <v>-0.52053047970999999</v>
      </c>
      <c r="F11" s="14">
        <v>-0.13961854193000001</v>
      </c>
      <c r="G11" s="13"/>
      <c r="H11" s="9">
        <v>-0.30913015180999998</v>
      </c>
      <c r="I11" s="9">
        <v>-0.42129626119000002</v>
      </c>
      <c r="J11" s="13"/>
      <c r="K11" s="18">
        <v>-0.20453171726</v>
      </c>
      <c r="L11" s="18">
        <v>-0.42245736012000001</v>
      </c>
      <c r="M11" s="13"/>
      <c r="N11" s="10">
        <v>-0.16698888631</v>
      </c>
      <c r="O11" s="10">
        <v>-0.31720815862000001</v>
      </c>
      <c r="P11" s="21"/>
      <c r="Q11" s="10">
        <v>-0.15175513284</v>
      </c>
      <c r="R11" s="10">
        <v>0.31066772635000001</v>
      </c>
      <c r="T11" s="26">
        <v>-0.1451519044</v>
      </c>
      <c r="U11" s="26">
        <v>-0.29738982397000002</v>
      </c>
      <c r="W11" s="10">
        <v>-0.13997192711000001</v>
      </c>
      <c r="X11" s="10">
        <v>0.28802683470000001</v>
      </c>
      <c r="Z11" s="17">
        <v>-0.1102338366</v>
      </c>
      <c r="AA11" s="17">
        <v>0.31104733215000002</v>
      </c>
    </row>
    <row r="12" spans="1:27" x14ac:dyDescent="0.35">
      <c r="A12" s="47" t="s">
        <v>36</v>
      </c>
      <c r="B12" s="17">
        <v>-3.4611612205000003E-2</v>
      </c>
      <c r="C12" s="17">
        <v>0.61658982251000005</v>
      </c>
      <c r="D12" s="21"/>
      <c r="E12" s="21">
        <v>2.8443017322000001E-2</v>
      </c>
      <c r="F12" s="21">
        <v>0.62876592436000001</v>
      </c>
      <c r="G12" s="13"/>
      <c r="H12" s="9">
        <v>-8.7036278174000004E-3</v>
      </c>
      <c r="I12" s="9">
        <v>0.58671056668999999</v>
      </c>
      <c r="J12" s="13"/>
      <c r="K12" s="19">
        <v>-6.3854229085000005E-2</v>
      </c>
      <c r="L12" s="19">
        <v>0.52964787194999996</v>
      </c>
      <c r="M12" s="13"/>
      <c r="N12" s="10">
        <v>-8.5965265787000006E-2</v>
      </c>
      <c r="O12" s="10">
        <v>0.51437223814999999</v>
      </c>
      <c r="P12" s="21"/>
      <c r="Q12" s="10">
        <v>-7.9958543017999997E-2</v>
      </c>
      <c r="R12" s="10">
        <v>0.50714692152999996</v>
      </c>
      <c r="T12" s="17">
        <v>-7.0571230804999996E-2</v>
      </c>
      <c r="U12" s="17">
        <v>0.50499399633999997</v>
      </c>
      <c r="W12" s="26">
        <v>-5.5319375227999998E-2</v>
      </c>
      <c r="X12" s="26">
        <v>0.50338417267000002</v>
      </c>
      <c r="Z12" s="10">
        <v>-4.7879130640000003E-2</v>
      </c>
      <c r="AA12" s="10">
        <v>0.50064684383000002</v>
      </c>
    </row>
    <row r="13" spans="1:27" x14ac:dyDescent="0.35">
      <c r="A13" s="48"/>
      <c r="B13" s="17">
        <v>-0.19759848382</v>
      </c>
      <c r="C13" s="17">
        <v>0.41876713841000002</v>
      </c>
      <c r="D13" s="21"/>
      <c r="E13" s="21">
        <v>-0.25814925059999999</v>
      </c>
      <c r="F13" s="21">
        <v>0.52869220592999999</v>
      </c>
      <c r="G13" s="13"/>
      <c r="H13" s="9">
        <v>-7.4524284260000004E-2</v>
      </c>
      <c r="I13" s="9">
        <v>0.70371742384000002</v>
      </c>
      <c r="J13" s="13"/>
      <c r="K13" s="19">
        <v>-0.17560951278</v>
      </c>
      <c r="L13" s="19">
        <v>0.42073208715999999</v>
      </c>
      <c r="M13" s="13"/>
      <c r="N13" s="10">
        <v>-8.3611045644000001E-2</v>
      </c>
      <c r="O13" s="10">
        <v>0.53264704879000002</v>
      </c>
      <c r="P13" s="21"/>
      <c r="Q13" s="10">
        <v>-8.5297331017000003E-2</v>
      </c>
      <c r="R13" s="10">
        <v>0.53297681201000002</v>
      </c>
      <c r="T13" s="17">
        <v>-8.5862712002000005E-2</v>
      </c>
      <c r="U13" s="17">
        <v>0.53813813660999998</v>
      </c>
      <c r="W13" s="26">
        <v>-8.6592494396999994E-2</v>
      </c>
      <c r="X13" s="26">
        <v>0.53992776137999998</v>
      </c>
      <c r="Z13" s="10">
        <v>-8.5607502966000004E-2</v>
      </c>
      <c r="AA13" s="10">
        <v>0.53987147511</v>
      </c>
    </row>
    <row r="14" spans="1:27" x14ac:dyDescent="0.35">
      <c r="A14" s="48"/>
      <c r="B14" s="17">
        <v>-0.19311785777000001</v>
      </c>
      <c r="C14" s="17">
        <v>0.57833171828999996</v>
      </c>
      <c r="D14" s="21"/>
      <c r="E14" s="21">
        <v>-0.26609119966</v>
      </c>
      <c r="F14" s="21">
        <v>0.38463158659000002</v>
      </c>
      <c r="G14" s="13"/>
      <c r="H14" s="9">
        <v>-0.27446003989000001</v>
      </c>
      <c r="I14" s="9">
        <v>0.56876170269000004</v>
      </c>
      <c r="J14" s="13"/>
      <c r="K14" s="19">
        <v>-0.20453172353999999</v>
      </c>
      <c r="L14" s="19">
        <v>0.42245735625000003</v>
      </c>
      <c r="M14" s="13"/>
      <c r="N14" s="10">
        <v>-3.9007995959000001E-2</v>
      </c>
      <c r="O14" s="10">
        <v>0.62839118601999999</v>
      </c>
      <c r="P14" s="21"/>
      <c r="Q14" s="10">
        <v>-3.7576785251E-2</v>
      </c>
      <c r="R14" s="10">
        <v>0.62183039672999996</v>
      </c>
      <c r="T14" s="17">
        <v>-3.2252033579E-2</v>
      </c>
      <c r="U14" s="17">
        <v>0.62096361380999998</v>
      </c>
      <c r="W14" s="26">
        <v>-1.9797697709999999E-2</v>
      </c>
      <c r="X14" s="26">
        <v>0.61876427140000001</v>
      </c>
      <c r="Z14" s="10">
        <v>-1.6003723078999998E-2</v>
      </c>
      <c r="AA14" s="10">
        <v>0.61476730581000005</v>
      </c>
    </row>
    <row r="15" spans="1:27" x14ac:dyDescent="0.35">
      <c r="A15" s="48"/>
      <c r="B15" s="17">
        <v>-0.19942432767000001</v>
      </c>
      <c r="C15" s="17">
        <v>0.24761150700000001</v>
      </c>
      <c r="D15" s="21"/>
      <c r="E15" s="21">
        <v>5.4894262329E-2</v>
      </c>
      <c r="F15" s="21">
        <v>0.78740633529000004</v>
      </c>
      <c r="G15" s="13"/>
      <c r="H15" s="9">
        <v>-0.30913014608</v>
      </c>
      <c r="I15" s="9">
        <v>0.42129602868999999</v>
      </c>
      <c r="J15" s="13"/>
      <c r="K15" s="19">
        <v>-0.19939503780000001</v>
      </c>
      <c r="L15" s="19">
        <v>0.57109423684000005</v>
      </c>
      <c r="M15" s="13"/>
      <c r="N15" s="10">
        <v>-0.11836460307</v>
      </c>
      <c r="O15" s="10">
        <v>0.37681850223000002</v>
      </c>
      <c r="P15" s="21"/>
      <c r="Q15" s="10">
        <v>-0.11266572414000001</v>
      </c>
      <c r="R15" s="10">
        <v>0.37590677949000001</v>
      </c>
      <c r="T15" s="17">
        <v>-0.10729285409</v>
      </c>
      <c r="U15" s="17">
        <v>0.37891284060000002</v>
      </c>
      <c r="W15" s="26">
        <v>-0.10221463980999999</v>
      </c>
      <c r="X15" s="26">
        <v>0.3796116363</v>
      </c>
      <c r="Z15" s="10">
        <v>-9.3079192847000003E-2</v>
      </c>
      <c r="AA15" s="10">
        <v>0.38171369260999999</v>
      </c>
    </row>
    <row r="16" spans="1:27" x14ac:dyDescent="0.35">
      <c r="A16" s="48"/>
      <c r="B16" s="17">
        <v>-2.2917555922999999E-2</v>
      </c>
      <c r="C16" s="17">
        <v>0.83032725986</v>
      </c>
      <c r="D16" s="21"/>
      <c r="E16" s="21">
        <v>-0.25475680619000002</v>
      </c>
      <c r="F16" s="21">
        <v>0.67528395990000001</v>
      </c>
      <c r="G16" s="13"/>
      <c r="H16" s="9">
        <v>-0.34511122646999998</v>
      </c>
      <c r="I16" s="9">
        <v>0.30048966168000002</v>
      </c>
      <c r="J16" s="13"/>
      <c r="K16" s="19">
        <v>-0.17226773973000001</v>
      </c>
      <c r="L16" s="19">
        <v>0.61635460625000005</v>
      </c>
      <c r="M16" s="13"/>
      <c r="N16" s="10">
        <v>-0.16645405004</v>
      </c>
      <c r="O16" s="10">
        <v>0.46743076732</v>
      </c>
      <c r="P16" s="21"/>
      <c r="Q16" s="10">
        <v>-0.16339557672999999</v>
      </c>
      <c r="R16" s="10">
        <v>0.45302956061999999</v>
      </c>
      <c r="T16" s="17">
        <v>-0.15849541935</v>
      </c>
      <c r="U16" s="17">
        <v>0.43890191510999998</v>
      </c>
      <c r="W16" s="26">
        <v>-0.15384312904</v>
      </c>
      <c r="X16" s="26">
        <v>0.42875617560000001</v>
      </c>
      <c r="Z16" s="10">
        <v>-0.15288015585</v>
      </c>
      <c r="AA16" s="10">
        <v>0.53703635653000004</v>
      </c>
    </row>
    <row r="17" spans="1:27" x14ac:dyDescent="0.35">
      <c r="A17" s="48"/>
      <c r="B17" s="17">
        <v>-0.19965638019000001</v>
      </c>
      <c r="C17" s="17">
        <v>0.73619101687999999</v>
      </c>
      <c r="D17" s="21"/>
      <c r="E17" s="21">
        <v>-0.26820819615000002</v>
      </c>
      <c r="F17" s="21">
        <v>0.22436619838999999</v>
      </c>
      <c r="G17" s="13"/>
      <c r="H17" s="9">
        <v>-0.25764640879</v>
      </c>
      <c r="I17" s="9">
        <v>0.70895926357000005</v>
      </c>
      <c r="J17" s="13"/>
      <c r="K17" s="19">
        <v>-7.7954676580000007E-2</v>
      </c>
      <c r="L17" s="19">
        <v>0.70145420360999999</v>
      </c>
      <c r="M17" s="13"/>
      <c r="N17" s="10">
        <v>-0.16299571056000001</v>
      </c>
      <c r="O17" s="10">
        <v>0.59446756476999996</v>
      </c>
      <c r="P17" s="21"/>
      <c r="Q17" s="10">
        <v>-0.16199723678</v>
      </c>
      <c r="R17" s="10">
        <v>0.57861606665999998</v>
      </c>
      <c r="T17" s="17">
        <v>-0.15981675346999999</v>
      </c>
      <c r="U17" s="17">
        <v>0.56433431949000001</v>
      </c>
      <c r="W17" s="26">
        <v>-0.15595836808999999</v>
      </c>
      <c r="X17" s="26">
        <v>0.55451122196000002</v>
      </c>
      <c r="Z17" s="10">
        <v>-0.14935995830000001</v>
      </c>
      <c r="AA17" s="10">
        <v>0.41308425377000002</v>
      </c>
    </row>
    <row r="18" spans="1:27" x14ac:dyDescent="0.35">
      <c r="A18" s="48"/>
      <c r="B18" s="17">
        <v>-0.26670596159999999</v>
      </c>
      <c r="C18" s="17">
        <v>0.25868651395999998</v>
      </c>
      <c r="D18" s="21"/>
      <c r="E18" s="21">
        <v>-0.33852903402000001</v>
      </c>
      <c r="F18" s="21">
        <v>0.24695299847999999</v>
      </c>
      <c r="G18" s="13"/>
      <c r="H18" s="9">
        <v>-0.14475189307</v>
      </c>
      <c r="I18" s="9">
        <v>0.85282925621000005</v>
      </c>
      <c r="J18" s="13"/>
      <c r="K18" s="19">
        <v>-2.5653007655000001E-2</v>
      </c>
      <c r="L18" s="19">
        <v>0.76455116604999995</v>
      </c>
      <c r="M18" s="13"/>
      <c r="N18" s="10">
        <v>-1.2934984405000001E-2</v>
      </c>
      <c r="O18" s="10">
        <v>0.70683583042999998</v>
      </c>
      <c r="P18" s="21"/>
      <c r="Q18" s="10">
        <v>-1.4662887576000001E-2</v>
      </c>
      <c r="R18" s="10">
        <v>0.70055487707999997</v>
      </c>
      <c r="T18" s="17">
        <v>-1.1835246464000001E-2</v>
      </c>
      <c r="U18" s="17">
        <v>0.70072269145999999</v>
      </c>
      <c r="W18" s="26">
        <v>-1.4565050497999999E-3</v>
      </c>
      <c r="X18" s="26">
        <v>0.69786027481000001</v>
      </c>
      <c r="Z18" s="10">
        <v>-1.0512107624E-3</v>
      </c>
      <c r="AA18" s="10">
        <v>0.69256367342000003</v>
      </c>
    </row>
    <row r="19" spans="1:27" x14ac:dyDescent="0.35">
      <c r="A19" s="48"/>
      <c r="B19" s="17">
        <v>-0.23383523504000001</v>
      </c>
      <c r="C19" s="17">
        <v>0.78421757116000002</v>
      </c>
      <c r="D19" s="21"/>
      <c r="E19" s="21">
        <v>-0.15967315838000001</v>
      </c>
      <c r="F19" s="21">
        <v>0.86857166519999995</v>
      </c>
      <c r="G19" s="13"/>
      <c r="H19" s="9">
        <v>-0.23511916460999999</v>
      </c>
      <c r="I19" s="9">
        <v>0.85462734670999996</v>
      </c>
      <c r="J19" s="13"/>
      <c r="K19" s="19">
        <v>-0.17812184583999999</v>
      </c>
      <c r="L19" s="19">
        <v>0.70448310265000003</v>
      </c>
      <c r="M19" s="13"/>
      <c r="N19" s="10">
        <v>-0.15652315293999999</v>
      </c>
      <c r="O19" s="10">
        <v>0.32382854074</v>
      </c>
      <c r="P19" s="21"/>
      <c r="Q19" s="10">
        <v>-0.15406334149000001</v>
      </c>
      <c r="R19" s="10">
        <v>0.31176311322</v>
      </c>
      <c r="T19" s="17">
        <v>-0.13879765451000001</v>
      </c>
      <c r="U19" s="17">
        <v>0.31080003361000003</v>
      </c>
      <c r="W19" s="26">
        <v>-0.12082868997</v>
      </c>
      <c r="X19" s="26">
        <v>0.31152706517000001</v>
      </c>
      <c r="Z19" s="10">
        <v>-0.11023384625</v>
      </c>
      <c r="AA19" s="10">
        <v>0.31104730043000001</v>
      </c>
    </row>
    <row r="20" spans="1:27" x14ac:dyDescent="0.35">
      <c r="A20" s="48"/>
      <c r="B20" s="17">
        <v>-0.39263870584999999</v>
      </c>
      <c r="C20" s="17">
        <v>0.45088151126999998</v>
      </c>
      <c r="D20" s="21"/>
      <c r="E20" s="21">
        <v>-0.25593235907</v>
      </c>
      <c r="F20" s="21">
        <v>0.81120848475999996</v>
      </c>
      <c r="G20" s="13"/>
      <c r="H20" s="9">
        <v>3.3835272352999997E-2</v>
      </c>
      <c r="I20" s="9">
        <v>0.89578530167000003</v>
      </c>
      <c r="J20" s="13"/>
      <c r="K20" s="19">
        <v>-0.17301360591000001</v>
      </c>
      <c r="L20" s="19">
        <v>0.73900521626000004</v>
      </c>
      <c r="M20" s="13"/>
      <c r="N20" s="10">
        <v>-0.16698889681000001</v>
      </c>
      <c r="O20" s="10">
        <v>0.31720815953999998</v>
      </c>
      <c r="P20" s="21"/>
      <c r="Q20" s="10">
        <v>-0.15175512642</v>
      </c>
      <c r="R20" s="10">
        <v>0.31066773678999998</v>
      </c>
      <c r="T20" s="17">
        <v>-0.21179885424</v>
      </c>
      <c r="U20" s="17">
        <v>0.61287079414000001</v>
      </c>
      <c r="W20" s="26">
        <v>-0.20513341579</v>
      </c>
      <c r="X20" s="26">
        <v>0.62073693677999997</v>
      </c>
      <c r="Z20" s="10">
        <v>-0.18057445892000001</v>
      </c>
      <c r="AA20" s="10">
        <v>0.61550499655000002</v>
      </c>
    </row>
    <row r="21" spans="1:27" x14ac:dyDescent="0.35">
      <c r="A21" s="49"/>
      <c r="B21" s="17">
        <v>-0.21086865653</v>
      </c>
      <c r="C21" s="17">
        <v>0.88286477453000001</v>
      </c>
      <c r="D21" s="21"/>
      <c r="E21" s="21">
        <v>0.12917327829</v>
      </c>
      <c r="F21" s="21">
        <v>0.92302839915000001</v>
      </c>
      <c r="G21" s="13"/>
      <c r="H21" s="9">
        <v>9.7728457998999992E-3</v>
      </c>
      <c r="I21" s="9">
        <v>0.90497809347000002</v>
      </c>
      <c r="J21" s="13"/>
      <c r="K21" s="19">
        <v>-9.3447123504000001E-2</v>
      </c>
      <c r="L21" s="19">
        <v>0.7924142703</v>
      </c>
      <c r="M21" s="13"/>
      <c r="N21" s="10">
        <v>-0.23857348432</v>
      </c>
      <c r="O21" s="10">
        <v>0.61754258619000002</v>
      </c>
      <c r="P21" s="21"/>
      <c r="Q21" s="10">
        <v>-0.22189782629999999</v>
      </c>
      <c r="R21" s="10">
        <v>0.61092503521999997</v>
      </c>
      <c r="T21" s="17">
        <v>-0.16514048588999999</v>
      </c>
      <c r="U21" s="17">
        <v>0.68170834467999997</v>
      </c>
      <c r="W21" s="26">
        <v>-0.1622104147</v>
      </c>
      <c r="X21" s="26">
        <v>0.67273958020000002</v>
      </c>
      <c r="Z21" s="10">
        <v>-0.16065966877000001</v>
      </c>
      <c r="AA21" s="10">
        <v>0.65312041537999999</v>
      </c>
    </row>
    <row r="22" spans="1:27" x14ac:dyDescent="0.35">
      <c r="A22" s="46" t="s">
        <v>32</v>
      </c>
      <c r="B22" s="16">
        <v>2.4607097804E-2</v>
      </c>
      <c r="C22" s="16">
        <v>1.0673739114</v>
      </c>
      <c r="D22" s="14"/>
      <c r="E22" s="14">
        <v>0.12917328267</v>
      </c>
      <c r="F22" s="14">
        <v>0.92302839713999996</v>
      </c>
      <c r="G22" s="13"/>
      <c r="H22" s="9">
        <v>-3.9181647115000004E-3</v>
      </c>
      <c r="I22" s="9">
        <v>0.96736313174999999</v>
      </c>
      <c r="J22" s="13"/>
      <c r="K22" s="19">
        <v>-1.0686765252E-2</v>
      </c>
      <c r="L22" s="19">
        <v>1.0020507747</v>
      </c>
      <c r="M22" s="13"/>
      <c r="N22" s="12">
        <v>-1.9281041966000001E-2</v>
      </c>
      <c r="O22" s="12">
        <v>0.97118103381999998</v>
      </c>
      <c r="P22" s="14"/>
      <c r="Q22" s="12">
        <v>-2.4141269962E-2</v>
      </c>
      <c r="R22" s="12">
        <v>0.96624230557000002</v>
      </c>
      <c r="T22" s="26">
        <v>-2.0420571411E-2</v>
      </c>
      <c r="U22" s="26">
        <v>0.96715324027000005</v>
      </c>
      <c r="W22" s="10">
        <v>-1.1490581842000001E-2</v>
      </c>
      <c r="X22" s="10">
        <v>0.95850854538999997</v>
      </c>
      <c r="Z22" s="17">
        <v>-1.8294219569E-2</v>
      </c>
      <c r="AA22" s="17">
        <v>0.94871744292000004</v>
      </c>
    </row>
    <row r="23" spans="1:27" x14ac:dyDescent="0.35">
      <c r="A23" s="46"/>
      <c r="B23" s="16">
        <v>-2.2917551097999998E-2</v>
      </c>
      <c r="C23" s="16">
        <v>0.83032721720000002</v>
      </c>
      <c r="D23" s="14"/>
      <c r="E23" s="14">
        <v>-0.15967319362999999</v>
      </c>
      <c r="F23" s="14">
        <v>0.86857164928999997</v>
      </c>
      <c r="G23" s="13"/>
      <c r="H23" s="9">
        <v>3.4316095168999999E-2</v>
      </c>
      <c r="I23" s="9">
        <v>0.98724658385999997</v>
      </c>
      <c r="J23" s="13"/>
      <c r="K23" s="19">
        <v>1.4989515813999999E-2</v>
      </c>
      <c r="L23" s="19">
        <v>0.94006093990999995</v>
      </c>
      <c r="M23" s="13"/>
      <c r="N23" s="12">
        <v>-5.997930546E-2</v>
      </c>
      <c r="O23" s="12">
        <v>1.0399093389</v>
      </c>
      <c r="P23" s="14"/>
      <c r="Q23" s="12">
        <v>-6.3602706263999997E-2</v>
      </c>
      <c r="R23" s="12">
        <v>1.0359814052</v>
      </c>
      <c r="T23" s="26">
        <v>-5.6993358575999999E-2</v>
      </c>
      <c r="U23" s="26">
        <v>1.0363821815000001</v>
      </c>
      <c r="V23" s="31"/>
      <c r="W23" s="10">
        <v>-4.7315800173000001E-2</v>
      </c>
      <c r="X23" s="10">
        <v>1.0256747504999999</v>
      </c>
      <c r="Z23" s="17">
        <v>-5.4820925860000001E-2</v>
      </c>
      <c r="AA23" s="17">
        <v>1.0160067027999999</v>
      </c>
    </row>
    <row r="24" spans="1:27" x14ac:dyDescent="0.35">
      <c r="A24" s="46"/>
      <c r="B24" s="16">
        <v>-0.22310491516</v>
      </c>
      <c r="C24" s="16">
        <v>1.0286334645999999</v>
      </c>
      <c r="D24" s="14"/>
      <c r="E24" s="14">
        <v>5.4894221992000003E-2</v>
      </c>
      <c r="F24" s="14">
        <v>0.78740633820000006</v>
      </c>
      <c r="G24" s="13"/>
      <c r="H24" s="9">
        <v>4.7444586076000002E-2</v>
      </c>
      <c r="I24" s="9">
        <v>0.96773587420999996</v>
      </c>
      <c r="J24" s="13"/>
      <c r="K24" s="19">
        <v>-6.9778160744000006E-2</v>
      </c>
      <c r="L24" s="19">
        <v>1.0659416918</v>
      </c>
      <c r="M24" s="13"/>
      <c r="N24" s="24">
        <v>5.6829629336999999E-4</v>
      </c>
      <c r="O24" s="24">
        <v>0.90207299007999997</v>
      </c>
      <c r="P24" s="30"/>
      <c r="Q24" s="12">
        <v>-4.7397810253000001E-3</v>
      </c>
      <c r="R24" s="12">
        <v>0.89627348656000005</v>
      </c>
      <c r="T24" s="26">
        <v>-2.7479462713000001E-3</v>
      </c>
      <c r="U24" s="26">
        <v>0.89721246161000001</v>
      </c>
      <c r="W24" s="24">
        <v>5.7722355559000002E-3</v>
      </c>
      <c r="X24" s="24">
        <v>0.89015363204999998</v>
      </c>
      <c r="Z24" s="17">
        <v>-1.0104781595E-4</v>
      </c>
      <c r="AA24" s="17">
        <v>0.88079168715</v>
      </c>
    </row>
    <row r="25" spans="1:27" x14ac:dyDescent="0.35">
      <c r="A25" s="46"/>
      <c r="B25" s="16">
        <v>-0.21086863843</v>
      </c>
      <c r="C25" s="16">
        <v>0.88286482528999999</v>
      </c>
      <c r="D25" s="14"/>
      <c r="E25" s="14">
        <v>0.16471841310999999</v>
      </c>
      <c r="F25" s="14">
        <v>0.96154413937000005</v>
      </c>
      <c r="G25" s="13"/>
      <c r="H25" s="9">
        <v>1.7495951398E-2</v>
      </c>
      <c r="I25" s="9">
        <v>0.94014433949999998</v>
      </c>
      <c r="J25" s="13"/>
      <c r="K25" s="19">
        <v>1.6956145969000001E-2</v>
      </c>
      <c r="L25" s="19">
        <v>0.88509318496</v>
      </c>
      <c r="M25" s="13"/>
      <c r="N25" s="24">
        <v>4.1450792382999998E-3</v>
      </c>
      <c r="O25" s="24">
        <v>0.84243119086999996</v>
      </c>
      <c r="P25" s="30"/>
      <c r="Q25" s="12">
        <v>-8.3824697159000003E-4</v>
      </c>
      <c r="R25" s="12">
        <v>0.83638810587000001</v>
      </c>
      <c r="T25" s="26">
        <v>-0.10498585776</v>
      </c>
      <c r="U25" s="26">
        <v>1.1091221147000001</v>
      </c>
      <c r="W25" s="10">
        <v>-9.5034191902999998E-2</v>
      </c>
      <c r="X25" s="10">
        <v>1.0955624545</v>
      </c>
      <c r="Z25" s="17">
        <v>-0.10252300732</v>
      </c>
      <c r="AA25" s="17">
        <v>1.0858574342</v>
      </c>
    </row>
    <row r="26" spans="1:27" x14ac:dyDescent="0.35">
      <c r="A26" s="46"/>
      <c r="B26" s="16">
        <v>0.12874606508</v>
      </c>
      <c r="C26" s="16">
        <v>1.2083934808000001</v>
      </c>
      <c r="D26" s="14"/>
      <c r="E26" s="14">
        <v>0.1101163223</v>
      </c>
      <c r="F26" s="14">
        <v>1.1358856580000001</v>
      </c>
      <c r="G26" s="13"/>
      <c r="H26" s="9">
        <v>-7.0277477867999996E-2</v>
      </c>
      <c r="I26" s="9">
        <v>0.98279712214000003</v>
      </c>
      <c r="J26" s="13"/>
      <c r="K26" s="19">
        <v>-0.10575091656000001</v>
      </c>
      <c r="L26" s="19">
        <v>0.91972973676000003</v>
      </c>
      <c r="M26" s="13"/>
      <c r="N26" s="12">
        <v>-0.11354469908000001</v>
      </c>
      <c r="O26" s="12">
        <v>1.1154281874</v>
      </c>
      <c r="P26" s="14"/>
      <c r="Q26" s="12">
        <v>-0.11481519192</v>
      </c>
      <c r="R26" s="12">
        <v>1.111166154</v>
      </c>
      <c r="T26" s="27">
        <v>4.3833858736000002E-4</v>
      </c>
      <c r="U26" s="27">
        <v>0.83704848878000004</v>
      </c>
      <c r="W26" s="10">
        <v>-0.1507673356</v>
      </c>
      <c r="X26" s="10">
        <v>1.062162783</v>
      </c>
      <c r="Z26" s="17">
        <v>-0.15521491137000001</v>
      </c>
      <c r="AA26" s="17">
        <v>1.0663001142999999</v>
      </c>
    </row>
    <row r="27" spans="1:27" x14ac:dyDescent="0.35">
      <c r="A27" s="46"/>
      <c r="B27" s="16">
        <v>-0.23383518781000001</v>
      </c>
      <c r="C27" s="16">
        <v>0.78421757124000002</v>
      </c>
      <c r="D27" s="14"/>
      <c r="E27" s="14">
        <v>0.18283919571000001</v>
      </c>
      <c r="F27" s="14">
        <v>1.0010603570000001</v>
      </c>
      <c r="G27" s="13"/>
      <c r="H27" s="9">
        <v>5.9586746432000001E-2</v>
      </c>
      <c r="I27" s="9">
        <v>1.0092863623999999</v>
      </c>
      <c r="J27" s="13"/>
      <c r="K27" s="19">
        <v>-0.11342815237999999</v>
      </c>
      <c r="L27" s="19">
        <v>0.93234107305000002</v>
      </c>
      <c r="M27" s="13"/>
      <c r="N27" s="12">
        <v>-0.14873926202000001</v>
      </c>
      <c r="O27" s="12">
        <v>1.0266090631</v>
      </c>
      <c r="P27" s="14"/>
      <c r="Q27" s="12">
        <v>-0.15289037613000001</v>
      </c>
      <c r="R27" s="12">
        <v>1.0353071086000001</v>
      </c>
      <c r="T27" s="26">
        <v>-0.15012962461000001</v>
      </c>
      <c r="U27" s="26">
        <v>1.0508446589</v>
      </c>
      <c r="W27" s="24">
        <v>8.7288061650000002E-3</v>
      </c>
      <c r="X27" s="24">
        <v>0.83128276016000002</v>
      </c>
      <c r="Z27" s="28">
        <v>4.2602185667999998E-3</v>
      </c>
      <c r="AA27" s="28">
        <v>0.82306098019999996</v>
      </c>
    </row>
    <row r="28" spans="1:27" x14ac:dyDescent="0.35">
      <c r="A28" s="46"/>
      <c r="B28" s="16">
        <v>-0.19965639566999999</v>
      </c>
      <c r="C28" s="16">
        <v>0.73619101038000001</v>
      </c>
      <c r="D28" s="14"/>
      <c r="E28" s="14">
        <v>0.13669024153000001</v>
      </c>
      <c r="F28" s="14">
        <v>1.1211149107</v>
      </c>
      <c r="G28" s="13"/>
      <c r="H28" s="9">
        <v>7.4350062129E-2</v>
      </c>
      <c r="I28" s="9">
        <v>1.0184151687</v>
      </c>
      <c r="J28" s="13"/>
      <c r="K28" s="19">
        <v>-0.12345544901</v>
      </c>
      <c r="L28" s="19">
        <v>0.93827873626000002</v>
      </c>
      <c r="M28" s="13"/>
      <c r="N28" s="12">
        <v>-0.14164684957000001</v>
      </c>
      <c r="O28" s="12">
        <v>0.86793404089000004</v>
      </c>
      <c r="P28" s="14"/>
      <c r="Q28" s="12">
        <v>-0.1412349209</v>
      </c>
      <c r="R28" s="12">
        <v>0.87005672013000002</v>
      </c>
      <c r="T28" s="27">
        <v>2.7157118686000001E-3</v>
      </c>
      <c r="U28" s="27">
        <v>0.77288858155999995</v>
      </c>
      <c r="W28" s="10">
        <v>-0.13912860521000001</v>
      </c>
      <c r="X28" s="10">
        <v>0.87637197144000001</v>
      </c>
      <c r="Z28" s="17">
        <v>-0.13840775071</v>
      </c>
      <c r="AA28" s="17">
        <v>0.87833038382999995</v>
      </c>
    </row>
    <row r="29" spans="1:27" x14ac:dyDescent="0.35">
      <c r="A29" s="46"/>
      <c r="B29" s="16">
        <v>-0.24277456561999999</v>
      </c>
      <c r="C29" s="16">
        <v>1.172093608</v>
      </c>
      <c r="D29" s="14"/>
      <c r="E29" s="14">
        <v>0.16152764385000001</v>
      </c>
      <c r="F29" s="14">
        <v>1.1050930663</v>
      </c>
      <c r="G29" s="13"/>
      <c r="H29" s="9">
        <v>8.9413374721E-2</v>
      </c>
      <c r="I29" s="9">
        <v>0.98077350910000005</v>
      </c>
      <c r="J29" s="13"/>
      <c r="K29" s="19">
        <v>-0.12857003589999999</v>
      </c>
      <c r="L29" s="19">
        <v>0.93723276888999996</v>
      </c>
      <c r="M29" s="13"/>
      <c r="N29" s="12">
        <v>-0.1157980795</v>
      </c>
      <c r="O29" s="12">
        <v>0.82425733129000001</v>
      </c>
      <c r="P29" s="14"/>
      <c r="Q29" s="12">
        <v>-0.11709346262000001</v>
      </c>
      <c r="R29" s="12">
        <v>0.82617310446000003</v>
      </c>
      <c r="T29" s="26">
        <v>-0.14005071249000001</v>
      </c>
      <c r="U29" s="26">
        <v>0.87392724035000002</v>
      </c>
      <c r="W29" s="10">
        <v>-0.11474920224</v>
      </c>
      <c r="X29" s="10">
        <v>0.84884137477999999</v>
      </c>
      <c r="Z29" s="17">
        <v>-0.11113434182</v>
      </c>
      <c r="AA29" s="17">
        <v>0.84654877618000002</v>
      </c>
    </row>
    <row r="30" spans="1:27" x14ac:dyDescent="0.35">
      <c r="A30" s="46"/>
      <c r="B30" s="16">
        <v>0.20413169352999999</v>
      </c>
      <c r="C30" s="16">
        <v>1.2597487159</v>
      </c>
      <c r="D30" s="14"/>
      <c r="E30" s="14">
        <v>0.20337612968999999</v>
      </c>
      <c r="F30" s="14">
        <v>1.0285033773000001</v>
      </c>
      <c r="G30" s="13"/>
      <c r="H30" s="9">
        <v>8.2429790762999999E-2</v>
      </c>
      <c r="I30" s="9">
        <v>1.0261318663000001</v>
      </c>
      <c r="J30" s="13"/>
      <c r="K30" s="19">
        <v>-0.14872698870000001</v>
      </c>
      <c r="L30" s="19">
        <v>0.94133364117999996</v>
      </c>
      <c r="M30" s="13"/>
      <c r="N30" s="12">
        <v>-0.17386513021</v>
      </c>
      <c r="O30" s="12">
        <v>0.89897676403000004</v>
      </c>
      <c r="P30" s="14"/>
      <c r="Q30" s="12">
        <v>-0.18632832583</v>
      </c>
      <c r="R30" s="12">
        <v>0.88681824046000002</v>
      </c>
      <c r="T30" s="26">
        <v>-0.11543171269999999</v>
      </c>
      <c r="U30" s="26">
        <v>0.83916024880999995</v>
      </c>
      <c r="W30" s="10">
        <v>-0.21139698015</v>
      </c>
      <c r="X30" s="10">
        <v>0.92712364347999998</v>
      </c>
      <c r="Z30" s="17">
        <v>-0.15840558607999999</v>
      </c>
      <c r="AA30" s="17">
        <v>1.1639672185000001</v>
      </c>
    </row>
    <row r="31" spans="1:27" x14ac:dyDescent="0.35">
      <c r="A31" s="46"/>
      <c r="B31" s="16">
        <v>0.24696984199999999</v>
      </c>
      <c r="C31" s="16">
        <v>1.2844820314000001</v>
      </c>
      <c r="D31" s="14"/>
      <c r="E31" s="14">
        <v>0.18487555250000001</v>
      </c>
      <c r="F31" s="14">
        <v>1.0927003770999999</v>
      </c>
      <c r="G31" s="13"/>
      <c r="H31" s="9">
        <v>8.8056440279999995E-2</v>
      </c>
      <c r="I31" s="9">
        <v>1.0331339603</v>
      </c>
      <c r="J31" s="13"/>
      <c r="K31" s="19">
        <v>-0.11507295257</v>
      </c>
      <c r="L31" s="19">
        <v>0.89458702270000001</v>
      </c>
      <c r="M31" s="13"/>
      <c r="N31" s="12">
        <v>-0.19500925041</v>
      </c>
      <c r="O31" s="12">
        <v>0.92947827382000003</v>
      </c>
      <c r="P31" s="14"/>
      <c r="Q31" s="12">
        <v>-0.20932301001</v>
      </c>
      <c r="R31" s="12">
        <v>0.92061506410000005</v>
      </c>
      <c r="T31" s="26">
        <v>-0.19297936699000001</v>
      </c>
      <c r="U31" s="26">
        <v>0.88615424511999996</v>
      </c>
      <c r="W31" s="10">
        <v>-0.18852961423</v>
      </c>
      <c r="X31" s="10">
        <v>0.88549698262999998</v>
      </c>
      <c r="Z31" s="28">
        <v>9.1025709147000006E-3</v>
      </c>
      <c r="AA31" s="28">
        <v>0.76204269128000002</v>
      </c>
    </row>
    <row r="32" spans="1:27" x14ac:dyDescent="0.35">
      <c r="A32" s="46" t="s">
        <v>33</v>
      </c>
      <c r="B32" s="16">
        <v>4.5377392660000002E-2</v>
      </c>
      <c r="C32" s="16">
        <v>2.1010410778000002</v>
      </c>
      <c r="D32" s="14"/>
      <c r="E32" s="14">
        <v>-2.7102314092999999E-2</v>
      </c>
      <c r="F32" s="14">
        <v>1.8913585763</v>
      </c>
      <c r="G32" s="13"/>
      <c r="H32" s="9">
        <v>-8.1412065874999995E-2</v>
      </c>
      <c r="I32" s="9">
        <v>1.9436052956000001</v>
      </c>
      <c r="J32" s="13"/>
      <c r="K32" s="18">
        <v>-0.15534695582999999</v>
      </c>
      <c r="L32" s="18">
        <v>1.9706239219999999</v>
      </c>
      <c r="M32" s="13"/>
      <c r="N32" s="12">
        <v>-0.17997725279999999</v>
      </c>
      <c r="O32" s="10">
        <v>2.0347774855999998</v>
      </c>
      <c r="P32" s="21"/>
      <c r="Q32" s="10">
        <v>-0.18341067182000001</v>
      </c>
      <c r="R32" s="10">
        <v>1.4964145501999999</v>
      </c>
      <c r="T32" s="17">
        <v>-0.1820094226</v>
      </c>
      <c r="U32" s="17">
        <v>1.5133353526</v>
      </c>
      <c r="W32" s="26">
        <v>-0.18363534186</v>
      </c>
      <c r="X32" s="26">
        <v>1.5209879913</v>
      </c>
      <c r="Z32" s="10">
        <v>-0.1855574747</v>
      </c>
      <c r="AA32" s="10">
        <v>1.5223974413000001</v>
      </c>
    </row>
    <row r="33" spans="1:27" x14ac:dyDescent="0.35">
      <c r="A33" s="46"/>
      <c r="B33" s="16">
        <v>-5.4355368229999999E-2</v>
      </c>
      <c r="C33" s="16">
        <v>2.2896502305999999</v>
      </c>
      <c r="D33" s="14"/>
      <c r="E33" s="14">
        <v>-0.12069852998</v>
      </c>
      <c r="F33" s="14">
        <v>2.3146148916999998</v>
      </c>
      <c r="G33" s="13"/>
      <c r="H33" s="9">
        <v>-0.33081922043</v>
      </c>
      <c r="I33" s="9">
        <v>1.9654282444</v>
      </c>
      <c r="J33" s="13"/>
      <c r="K33" s="18">
        <v>-0.26284000438999999</v>
      </c>
      <c r="L33" s="18">
        <v>2.0283725231999998</v>
      </c>
      <c r="M33" s="13"/>
      <c r="N33" s="12">
        <v>-0.20509473582000001</v>
      </c>
      <c r="O33" s="10">
        <v>2.0950748396000001</v>
      </c>
      <c r="P33" s="21"/>
      <c r="Q33" s="10">
        <v>-0.17109715366</v>
      </c>
      <c r="R33" s="10">
        <v>1.6746051177000001</v>
      </c>
      <c r="T33" s="17">
        <v>-0.17925026860000001</v>
      </c>
      <c r="U33" s="17">
        <v>1.6899495597</v>
      </c>
      <c r="W33" s="26">
        <v>-0.18767265684000001</v>
      </c>
      <c r="X33" s="26">
        <v>1.6979117656</v>
      </c>
      <c r="Z33" s="10">
        <v>-0.19256844767</v>
      </c>
      <c r="AA33" s="10">
        <v>1.6957193183999999</v>
      </c>
    </row>
    <row r="34" spans="1:27" x14ac:dyDescent="0.35">
      <c r="A34" s="46"/>
      <c r="B34" s="16">
        <v>0.16291094989999999</v>
      </c>
      <c r="C34" s="16">
        <v>1.7921134948999999</v>
      </c>
      <c r="D34" s="14"/>
      <c r="E34" s="14">
        <v>6.0187894236000003E-2</v>
      </c>
      <c r="F34" s="14">
        <v>1.5460707982999999</v>
      </c>
      <c r="G34" s="13"/>
      <c r="H34" s="9">
        <v>-1.9201477897E-2</v>
      </c>
      <c r="I34" s="9">
        <v>1.5854476404</v>
      </c>
      <c r="J34" s="13"/>
      <c r="K34" s="18">
        <v>-0.11669328549000001</v>
      </c>
      <c r="L34" s="18">
        <v>1.6043156695</v>
      </c>
      <c r="M34" s="13"/>
      <c r="N34" s="12">
        <v>-0.16580551289000001</v>
      </c>
      <c r="O34" s="10">
        <v>1.6679613602000001</v>
      </c>
      <c r="P34" s="21"/>
      <c r="Q34" s="10">
        <v>-0.22238646984999999</v>
      </c>
      <c r="R34" s="10">
        <v>1.313136842</v>
      </c>
      <c r="T34" s="17">
        <v>-0.21564224463000001</v>
      </c>
      <c r="U34" s="17">
        <v>1.3160418172999999</v>
      </c>
      <c r="W34" s="26">
        <v>-0.21185324278000001</v>
      </c>
      <c r="X34" s="26">
        <v>1.3239296380000001</v>
      </c>
      <c r="Z34" s="10">
        <v>-0.21059780358999999</v>
      </c>
      <c r="AA34" s="10">
        <v>1.3389988741000001</v>
      </c>
    </row>
    <row r="35" spans="1:27" x14ac:dyDescent="0.35">
      <c r="A35" s="46"/>
      <c r="B35" s="16">
        <v>-0.12822721019</v>
      </c>
      <c r="C35" s="16">
        <v>2.2998259413</v>
      </c>
      <c r="D35" s="14"/>
      <c r="E35" s="14">
        <v>-0.39228951407000001</v>
      </c>
      <c r="F35" s="14">
        <v>1.9459957538999999</v>
      </c>
      <c r="G35" s="13"/>
      <c r="H35" s="9">
        <v>-0.16592748269999999</v>
      </c>
      <c r="I35" s="9">
        <v>2.3773705069000002</v>
      </c>
      <c r="J35" s="13"/>
      <c r="K35" s="18">
        <v>-0.24100620072000001</v>
      </c>
      <c r="L35" s="18">
        <v>2.4140551571</v>
      </c>
      <c r="M35" s="13"/>
      <c r="N35" s="12">
        <v>-0.36759786487000001</v>
      </c>
      <c r="O35" s="10">
        <v>1.7586684227</v>
      </c>
      <c r="P35" s="21"/>
      <c r="Q35" s="10">
        <v>-0.28106971632</v>
      </c>
      <c r="R35" s="10">
        <v>1.3883257964</v>
      </c>
      <c r="T35" s="17">
        <v>-0.27042240303999998</v>
      </c>
      <c r="U35" s="17">
        <v>1.3723706931999999</v>
      </c>
      <c r="W35" s="26">
        <v>-0.26382820004000002</v>
      </c>
      <c r="X35" s="26">
        <v>1.3499207489</v>
      </c>
      <c r="Z35" s="10">
        <v>-0.26782744340999998</v>
      </c>
      <c r="AA35" s="10">
        <v>1.332783233</v>
      </c>
    </row>
    <row r="36" spans="1:27" x14ac:dyDescent="0.35">
      <c r="A36" s="46"/>
      <c r="B36" s="16">
        <v>-6.6200556206999994E-2</v>
      </c>
      <c r="C36" s="16">
        <v>2.4174094414999998</v>
      </c>
      <c r="D36" s="14"/>
      <c r="E36" s="14">
        <v>-0.13037574732000001</v>
      </c>
      <c r="F36" s="14">
        <v>2.4327084121999998</v>
      </c>
      <c r="G36" s="13"/>
      <c r="H36" s="9">
        <v>-0.15418569434000001</v>
      </c>
      <c r="I36" s="9">
        <v>2.4649354899000002</v>
      </c>
      <c r="J36" s="13"/>
      <c r="K36" s="18">
        <v>-0.47846313934000001</v>
      </c>
      <c r="L36" s="18">
        <v>2.0042307037999998</v>
      </c>
      <c r="M36" s="13"/>
      <c r="N36" s="12">
        <v>-0.43233965962999998</v>
      </c>
      <c r="O36" s="10">
        <v>1.8929441732000001</v>
      </c>
      <c r="P36" s="21"/>
      <c r="Q36" s="10">
        <v>-0.32877183256999998</v>
      </c>
      <c r="R36" s="10">
        <v>1.4797528468000001</v>
      </c>
      <c r="T36" s="17">
        <v>-0.31799335065000001</v>
      </c>
      <c r="U36" s="17">
        <v>1.4604384183000001</v>
      </c>
      <c r="W36" s="26">
        <v>-0.31118275324</v>
      </c>
      <c r="X36" s="26">
        <v>1.4358289426999999</v>
      </c>
      <c r="Z36" s="10">
        <v>-0.31360945112999999</v>
      </c>
      <c r="AA36" s="10">
        <v>1.4154952717</v>
      </c>
    </row>
    <row r="37" spans="1:27" x14ac:dyDescent="0.35">
      <c r="A37" s="46"/>
      <c r="B37" s="16">
        <v>-0.32839282310000001</v>
      </c>
      <c r="C37" s="16">
        <v>2.2822911808000002</v>
      </c>
      <c r="D37" s="14"/>
      <c r="E37" s="14">
        <v>-0.28915522414</v>
      </c>
      <c r="F37" s="14">
        <v>2.3564580405000002</v>
      </c>
      <c r="G37" s="13"/>
      <c r="H37" s="9">
        <v>-0.23769493388999999</v>
      </c>
      <c r="I37" s="9">
        <v>2.4168255881</v>
      </c>
      <c r="J37" s="13"/>
      <c r="K37" s="18">
        <v>-0.40018920539000002</v>
      </c>
      <c r="L37" s="18">
        <v>1.7434642267</v>
      </c>
      <c r="M37" s="13"/>
      <c r="N37" s="12">
        <v>-0.41622146846000002</v>
      </c>
      <c r="O37" s="10">
        <v>1.7577105302</v>
      </c>
      <c r="P37" s="21"/>
      <c r="Q37" s="10">
        <v>-0.22912370645999999</v>
      </c>
      <c r="R37" s="10">
        <v>1.2936212573000001</v>
      </c>
      <c r="T37" s="17">
        <v>-0.21787918057</v>
      </c>
      <c r="U37" s="17">
        <v>1.2816700859000001</v>
      </c>
      <c r="W37" s="26">
        <v>-0.34960230827</v>
      </c>
      <c r="X37" s="26">
        <v>1.5172429327000001</v>
      </c>
      <c r="Z37" s="10">
        <v>-0.34905576927999998</v>
      </c>
      <c r="AA37" s="10">
        <v>1.4950123285000001</v>
      </c>
    </row>
    <row r="38" spans="1:27" x14ac:dyDescent="0.35">
      <c r="A38" s="46"/>
      <c r="B38" s="16">
        <v>-0.39406664652000001</v>
      </c>
      <c r="C38" s="16">
        <v>1.8306964208000001</v>
      </c>
      <c r="D38" s="14"/>
      <c r="E38" s="14">
        <v>-0.44619593697999999</v>
      </c>
      <c r="F38" s="14">
        <v>1.8960181753000001</v>
      </c>
      <c r="G38" s="13"/>
      <c r="H38" s="9">
        <v>-0.43003018405999999</v>
      </c>
      <c r="I38" s="9">
        <v>1.8315047867000001</v>
      </c>
      <c r="J38" s="13"/>
      <c r="K38" s="18">
        <v>-0.44730715895000001</v>
      </c>
      <c r="L38" s="18">
        <v>1.8405963274999999</v>
      </c>
      <c r="M38" s="13"/>
      <c r="N38" s="12">
        <v>-0.40627829896000001</v>
      </c>
      <c r="O38" s="10">
        <v>1.6670008474</v>
      </c>
      <c r="P38" s="21"/>
      <c r="Q38" s="10">
        <v>-0.37095636191999998</v>
      </c>
      <c r="R38" s="10">
        <v>1.5652306786000001</v>
      </c>
      <c r="T38" s="17">
        <v>-0.35843353521999999</v>
      </c>
      <c r="U38" s="17">
        <v>1.5432946553</v>
      </c>
      <c r="W38" s="26">
        <v>-0.21037833515000001</v>
      </c>
      <c r="X38" s="26">
        <v>1.2616277765999999</v>
      </c>
      <c r="Z38" s="10">
        <v>-0.21547557351999999</v>
      </c>
      <c r="AA38" s="10">
        <v>1.2478695079</v>
      </c>
    </row>
    <row r="39" spans="1:27" x14ac:dyDescent="0.35">
      <c r="A39" s="46"/>
      <c r="B39" s="16">
        <v>-0.43252233298999998</v>
      </c>
      <c r="C39" s="16">
        <v>1.9545471538999999</v>
      </c>
      <c r="D39" s="14"/>
      <c r="E39" s="14">
        <v>-0.40334402933000002</v>
      </c>
      <c r="F39" s="14">
        <v>1.7735390892</v>
      </c>
      <c r="G39" s="13"/>
      <c r="H39" s="9">
        <v>-0.38512348047</v>
      </c>
      <c r="I39" s="9">
        <v>1.7131593244000001</v>
      </c>
      <c r="J39" s="13"/>
      <c r="K39" s="18">
        <v>-0.48582496437</v>
      </c>
      <c r="L39" s="18">
        <v>1.9230394104999999</v>
      </c>
      <c r="M39" s="13"/>
      <c r="N39" s="12">
        <v>-0.52337390125000005</v>
      </c>
      <c r="O39" s="10">
        <v>2.0155931497999999</v>
      </c>
      <c r="P39" s="21"/>
      <c r="Q39" s="10">
        <v>-0.15919425796</v>
      </c>
      <c r="R39" s="10">
        <v>1.195917433</v>
      </c>
      <c r="T39" s="17">
        <v>-0.38349229085999997</v>
      </c>
      <c r="U39" s="17">
        <v>1.6247507527</v>
      </c>
      <c r="W39" s="26">
        <v>-0.37104846235</v>
      </c>
      <c r="X39" s="26">
        <v>1.6010568927</v>
      </c>
      <c r="Z39" s="10">
        <v>-0.36699141117</v>
      </c>
      <c r="AA39" s="10">
        <v>1.5815299949999999</v>
      </c>
    </row>
    <row r="40" spans="1:27" x14ac:dyDescent="0.35">
      <c r="A40" s="46"/>
      <c r="B40" s="16">
        <v>-0.46298636973000001</v>
      </c>
      <c r="C40" s="16">
        <v>1.9663191588</v>
      </c>
      <c r="D40" s="14"/>
      <c r="E40" s="14">
        <v>-0.19303981984999999</v>
      </c>
      <c r="F40" s="14">
        <v>2.44625096</v>
      </c>
      <c r="G40" s="13"/>
      <c r="H40" s="9">
        <v>-0.47951184813999997</v>
      </c>
      <c r="I40" s="9">
        <v>1.9418006344000001</v>
      </c>
      <c r="J40" s="13"/>
      <c r="K40" s="18">
        <v>-0.35328758638000002</v>
      </c>
      <c r="L40" s="18">
        <v>1.6366138178</v>
      </c>
      <c r="M40" s="13"/>
      <c r="N40" s="12">
        <v>-0.26579062361</v>
      </c>
      <c r="O40" s="10">
        <v>2.4597861407999999</v>
      </c>
      <c r="P40" s="21"/>
      <c r="Q40" s="10">
        <v>-0.17252890521</v>
      </c>
      <c r="R40" s="10">
        <v>1.1989402404</v>
      </c>
      <c r="T40" s="17">
        <v>-0.16506844843999999</v>
      </c>
      <c r="U40" s="17">
        <v>1.1965212615</v>
      </c>
      <c r="W40" s="26">
        <v>-0.16453833612999999</v>
      </c>
      <c r="X40" s="26">
        <v>1.1945113548999999</v>
      </c>
      <c r="Z40" s="10">
        <v>-0.15559205001000001</v>
      </c>
      <c r="AA40" s="10">
        <v>1.1944379274000001</v>
      </c>
    </row>
    <row r="41" spans="1:27" x14ac:dyDescent="0.35">
      <c r="A41" s="46"/>
      <c r="B41" s="16">
        <v>0.22420625281000001</v>
      </c>
      <c r="C41" s="16">
        <v>1.6393273553000001</v>
      </c>
      <c r="D41" s="14"/>
      <c r="E41" s="14">
        <v>-0.49493829302999998</v>
      </c>
      <c r="F41" s="14">
        <v>2.013045119</v>
      </c>
      <c r="G41" s="13"/>
      <c r="H41" s="9">
        <v>-0.52813539252999997</v>
      </c>
      <c r="I41" s="9">
        <v>2.0358544986</v>
      </c>
      <c r="J41" s="13"/>
      <c r="K41" s="18">
        <v>-0.1927078538</v>
      </c>
      <c r="L41" s="18">
        <v>2.4703721012000002</v>
      </c>
      <c r="M41" s="13"/>
      <c r="N41" s="12">
        <v>-0.15105579232999999</v>
      </c>
      <c r="O41" s="10">
        <v>2.5198011182000002</v>
      </c>
      <c r="P41" s="21"/>
      <c r="Q41" s="10">
        <v>-0.1148151962</v>
      </c>
      <c r="R41" s="10">
        <v>1.1111661854999999</v>
      </c>
      <c r="T41" s="17">
        <v>-0.16102460128000001</v>
      </c>
      <c r="U41" s="17">
        <v>1.1919845394999999</v>
      </c>
      <c r="W41" s="26">
        <v>-0.15202321960000001</v>
      </c>
      <c r="X41" s="26">
        <v>1.1749372277000001</v>
      </c>
      <c r="Z41" s="10">
        <v>-0.15840557714</v>
      </c>
      <c r="AA41" s="10">
        <v>1.1639672312</v>
      </c>
    </row>
    <row r="42" spans="1:27" x14ac:dyDescent="0.35">
      <c r="A42" s="46" t="s">
        <v>34</v>
      </c>
      <c r="B42" s="16">
        <v>-0.12159259369</v>
      </c>
      <c r="C42" s="16">
        <v>2.9952830311</v>
      </c>
      <c r="D42" s="14"/>
      <c r="E42" s="14"/>
      <c r="F42" s="14"/>
      <c r="G42" s="15"/>
      <c r="H42" s="20"/>
      <c r="I42" s="20"/>
      <c r="J42" s="15"/>
      <c r="K42" s="18">
        <v>-0.16410241683999999</v>
      </c>
      <c r="L42" s="18">
        <v>2.9690886135999999</v>
      </c>
      <c r="M42" s="15"/>
      <c r="N42" s="10">
        <v>-0.16677672105999999</v>
      </c>
      <c r="O42" s="10">
        <v>3.0142307236999999</v>
      </c>
      <c r="P42" s="21"/>
      <c r="Q42" s="10">
        <v>-0.17874201410000001</v>
      </c>
      <c r="R42" s="10">
        <v>2.0408357143</v>
      </c>
      <c r="T42" s="26">
        <v>-0.18466267954999999</v>
      </c>
      <c r="U42" s="26">
        <v>2.0578628065000002</v>
      </c>
      <c r="W42" s="10">
        <v>-0.18600680648000001</v>
      </c>
      <c r="X42" s="10">
        <v>2.0678893157</v>
      </c>
      <c r="Z42" s="17">
        <v>-0.18444200187000001</v>
      </c>
      <c r="AA42" s="17">
        <v>2.0646615162000002</v>
      </c>
    </row>
    <row r="43" spans="1:27" x14ac:dyDescent="0.35">
      <c r="A43" s="46"/>
      <c r="B43" s="16">
        <v>-0.12830753379000001</v>
      </c>
      <c r="C43" s="16">
        <v>2.8102462537999999</v>
      </c>
      <c r="D43" s="14"/>
      <c r="E43" s="14"/>
      <c r="F43" s="14"/>
      <c r="G43" s="15"/>
      <c r="H43" s="20"/>
      <c r="I43" s="20"/>
      <c r="J43" s="15"/>
      <c r="K43" s="18">
        <v>-0.24853574622999999</v>
      </c>
      <c r="L43" s="18">
        <v>3.2309560505000001</v>
      </c>
      <c r="M43" s="15"/>
      <c r="N43" s="10">
        <v>-0.21023153677</v>
      </c>
      <c r="O43" s="10">
        <v>3.2726254020000001</v>
      </c>
      <c r="P43" s="21"/>
      <c r="Q43" s="10">
        <v>-0.20124056281</v>
      </c>
      <c r="R43" s="10">
        <v>2.1033214670999998</v>
      </c>
      <c r="T43" s="26">
        <v>-0.19229064131000001</v>
      </c>
      <c r="U43" s="26">
        <v>2.1108793987999999</v>
      </c>
      <c r="W43" s="10">
        <v>-0.18791989378999999</v>
      </c>
      <c r="X43" s="10">
        <v>2.1201767236000002</v>
      </c>
      <c r="Z43" s="17">
        <v>-0.18819702299999999</v>
      </c>
      <c r="AA43" s="17">
        <v>2.1303558318000002</v>
      </c>
    </row>
    <row r="44" spans="1:27" x14ac:dyDescent="0.35">
      <c r="A44" s="46"/>
      <c r="B44" s="16">
        <v>-0.20856323626000001</v>
      </c>
      <c r="C44" s="16">
        <v>3.0803523483999999</v>
      </c>
      <c r="D44" s="14"/>
      <c r="E44" s="14"/>
      <c r="F44" s="14"/>
      <c r="G44" s="15"/>
      <c r="H44" s="20"/>
      <c r="I44" s="20"/>
      <c r="J44" s="15"/>
      <c r="K44" s="18">
        <v>-0.33122562492000002</v>
      </c>
      <c r="L44" s="18">
        <v>3.1427151157000002</v>
      </c>
      <c r="M44" s="15"/>
      <c r="N44" s="10">
        <v>-0.25983818472999998</v>
      </c>
      <c r="O44" s="10">
        <v>3.2378983256999998</v>
      </c>
      <c r="P44" s="21"/>
      <c r="Q44" s="10">
        <v>-0.17109717257000001</v>
      </c>
      <c r="R44" s="10">
        <v>1.6746051582000001</v>
      </c>
      <c r="T44" s="26">
        <v>-0.17925029896</v>
      </c>
      <c r="U44" s="26">
        <v>1.6899496116999999</v>
      </c>
      <c r="W44" s="10">
        <v>-0.18767266102999999</v>
      </c>
      <c r="X44" s="10">
        <v>1.6979117379999999</v>
      </c>
      <c r="Z44" s="17">
        <v>-0.19256848247</v>
      </c>
      <c r="AA44" s="17">
        <v>1.6957192966000001</v>
      </c>
    </row>
    <row r="45" spans="1:27" x14ac:dyDescent="0.35">
      <c r="A45" s="46"/>
      <c r="B45" s="16">
        <v>-0.10377040061999999</v>
      </c>
      <c r="C45" s="16">
        <v>2.6752113237000001</v>
      </c>
      <c r="D45" s="14"/>
      <c r="E45" s="14"/>
      <c r="F45" s="14"/>
      <c r="G45" s="15"/>
      <c r="H45" s="20"/>
      <c r="I45" s="20"/>
      <c r="J45" s="15"/>
      <c r="K45" s="18">
        <v>-0.11031431843</v>
      </c>
      <c r="L45" s="18">
        <v>3.4008788904</v>
      </c>
      <c r="M45" s="15"/>
      <c r="N45" s="10">
        <v>-0.21084372574999999</v>
      </c>
      <c r="O45" s="10">
        <v>2.6952347831000001</v>
      </c>
      <c r="P45" s="21"/>
      <c r="Q45" s="10">
        <v>-0.35950658340000002</v>
      </c>
      <c r="R45" s="10">
        <v>1.7646791064</v>
      </c>
      <c r="T45" s="26">
        <v>-0.33708468738000003</v>
      </c>
      <c r="U45" s="26">
        <v>1.7729350936999999</v>
      </c>
      <c r="W45" s="10">
        <v>-0.32697076810999998</v>
      </c>
      <c r="X45" s="10">
        <v>1.7822241315</v>
      </c>
      <c r="Z45" s="17">
        <v>-0.32527720563000001</v>
      </c>
      <c r="AA45" s="17">
        <v>1.7888183737000001</v>
      </c>
    </row>
    <row r="46" spans="1:27" x14ac:dyDescent="0.35">
      <c r="A46" s="46"/>
      <c r="B46" s="16">
        <v>-0.12736812560999999</v>
      </c>
      <c r="C46" s="16">
        <v>3.3728998197000002</v>
      </c>
      <c r="D46" s="14"/>
      <c r="E46" s="14"/>
      <c r="F46" s="14"/>
      <c r="G46" s="15"/>
      <c r="H46" s="20"/>
      <c r="I46" s="20"/>
      <c r="J46" s="15"/>
      <c r="K46" s="18">
        <v>-0.20858606583</v>
      </c>
      <c r="L46" s="18">
        <v>2.6541736545000001</v>
      </c>
      <c r="M46" s="15"/>
      <c r="N46" s="10">
        <v>-0.10408053268</v>
      </c>
      <c r="O46" s="10">
        <v>3.4577618169000002</v>
      </c>
      <c r="P46" s="21"/>
      <c r="Q46" s="10">
        <v>-0.43395438425999999</v>
      </c>
      <c r="R46" s="10">
        <v>1.882729594</v>
      </c>
      <c r="T46" s="26">
        <v>-0.42819834549000002</v>
      </c>
      <c r="U46" s="26">
        <v>1.8668916456</v>
      </c>
      <c r="W46" s="10">
        <v>-0.42869287968000003</v>
      </c>
      <c r="X46" s="10">
        <v>1.8511100192000001</v>
      </c>
      <c r="Z46" s="17">
        <v>-0.43825564071000001</v>
      </c>
      <c r="AA46" s="17">
        <v>1.8401576282000001</v>
      </c>
    </row>
    <row r="47" spans="1:27" x14ac:dyDescent="0.35">
      <c r="A47" s="46"/>
      <c r="B47" s="16">
        <v>-0.23484468572</v>
      </c>
      <c r="C47" s="16">
        <v>2.6071732461999999</v>
      </c>
      <c r="D47" s="14"/>
      <c r="E47" s="14"/>
      <c r="F47" s="14"/>
      <c r="G47" s="15"/>
      <c r="H47" s="20"/>
      <c r="I47" s="20"/>
      <c r="J47" s="15"/>
      <c r="K47" s="18">
        <v>-0.38692856483999999</v>
      </c>
      <c r="L47" s="18">
        <v>2.6583889356000001</v>
      </c>
      <c r="M47" s="15"/>
      <c r="N47" s="10">
        <v>-0.24904076804</v>
      </c>
      <c r="O47" s="10">
        <v>2.6338408466000001</v>
      </c>
      <c r="P47" s="21"/>
      <c r="Q47" s="10">
        <v>-0.18341061953000001</v>
      </c>
      <c r="R47" s="10">
        <v>1.4964144462</v>
      </c>
      <c r="T47" s="26">
        <v>-0.3927438311</v>
      </c>
      <c r="U47" s="26">
        <v>1.7274196932000001</v>
      </c>
      <c r="W47" s="10">
        <v>-0.38265055969</v>
      </c>
      <c r="X47" s="10">
        <v>1.7109172871</v>
      </c>
      <c r="Z47" s="17">
        <v>-0.18555756870000001</v>
      </c>
      <c r="AA47" s="17">
        <v>1.5223974478</v>
      </c>
    </row>
    <row r="48" spans="1:27" x14ac:dyDescent="0.35">
      <c r="A48" s="46"/>
      <c r="B48" s="16">
        <v>-0.27712024729000001</v>
      </c>
      <c r="C48" s="16">
        <v>3.2864230614999999</v>
      </c>
      <c r="D48" s="14"/>
      <c r="E48" s="14"/>
      <c r="F48" s="14"/>
      <c r="G48" s="15"/>
      <c r="H48" s="20"/>
      <c r="I48" s="20"/>
      <c r="J48" s="15"/>
      <c r="K48" s="18">
        <v>-0.23505185783999999</v>
      </c>
      <c r="L48" s="18">
        <v>2.5482874928000001</v>
      </c>
      <c r="M48" s="15"/>
      <c r="N48" s="10">
        <v>-0.20002084497</v>
      </c>
      <c r="O48" s="10">
        <v>2.5824246499000001</v>
      </c>
      <c r="P48" s="21"/>
      <c r="Q48" s="10">
        <v>-0.40818877158</v>
      </c>
      <c r="R48" s="10">
        <v>1.7429101133</v>
      </c>
      <c r="T48" s="26">
        <v>-0.18200946774999999</v>
      </c>
      <c r="U48" s="26">
        <v>1.5133352829</v>
      </c>
      <c r="W48" s="10">
        <v>-0.18363527325000001</v>
      </c>
      <c r="X48" s="10">
        <v>1.5209879825999999</v>
      </c>
      <c r="Z48" s="17">
        <v>-0.38164937117999997</v>
      </c>
      <c r="AA48" s="17">
        <v>1.6980334606</v>
      </c>
    </row>
    <row r="49" spans="1:27" x14ac:dyDescent="0.35">
      <c r="A49" s="46"/>
      <c r="B49" s="16">
        <v>-0.32682502175</v>
      </c>
      <c r="C49" s="16">
        <v>3.2574786069999999</v>
      </c>
      <c r="D49" s="14"/>
      <c r="E49" s="14"/>
      <c r="F49" s="14"/>
      <c r="G49" s="15"/>
      <c r="H49" s="20"/>
      <c r="I49" s="20"/>
      <c r="J49" s="15"/>
      <c r="K49" s="18">
        <v>-0.23524227854999999</v>
      </c>
      <c r="L49" s="18">
        <v>2.5494922718000002</v>
      </c>
      <c r="M49" s="15"/>
      <c r="N49" s="10">
        <v>-0.19803112172000001</v>
      </c>
      <c r="O49" s="10">
        <v>2.5469911106000001</v>
      </c>
      <c r="P49" s="21"/>
      <c r="Q49" s="10">
        <v>-0.39973263322000002</v>
      </c>
      <c r="R49" s="10">
        <v>1.6461912777000001</v>
      </c>
      <c r="T49" s="26">
        <v>-0.52388829621999999</v>
      </c>
      <c r="U49" s="26">
        <v>1.9588370973</v>
      </c>
      <c r="W49" s="10">
        <v>-0.52528405728000005</v>
      </c>
      <c r="X49" s="10">
        <v>1.9277476222000001</v>
      </c>
      <c r="Z49" s="17">
        <v>-0.27242414623</v>
      </c>
      <c r="AA49" s="17">
        <v>2.4741641416000002</v>
      </c>
    </row>
    <row r="50" spans="1:27" x14ac:dyDescent="0.35">
      <c r="A50" s="46"/>
      <c r="B50" s="16">
        <v>-4.3616323393999998E-2</v>
      </c>
      <c r="C50" s="16">
        <v>2.4733444381999998</v>
      </c>
      <c r="D50" s="14"/>
      <c r="E50" s="14"/>
      <c r="F50" s="14"/>
      <c r="G50" s="15"/>
      <c r="H50" s="20"/>
      <c r="I50" s="20"/>
      <c r="J50" s="15"/>
      <c r="K50" s="18">
        <v>-0.50008076048000005</v>
      </c>
      <c r="L50" s="18">
        <v>2.802147459</v>
      </c>
      <c r="M50" s="15"/>
      <c r="N50" s="10">
        <v>-0.40831981878000001</v>
      </c>
      <c r="O50" s="10">
        <v>2.7145903667</v>
      </c>
      <c r="P50" s="21"/>
      <c r="Q50" s="10">
        <v>-0.53213757406999995</v>
      </c>
      <c r="R50" s="10">
        <v>1.9907423165</v>
      </c>
      <c r="T50" s="26">
        <v>-0.27245849718999998</v>
      </c>
      <c r="U50" s="26">
        <v>2.4752977060000001</v>
      </c>
      <c r="W50" s="10">
        <v>-0.27313651620000001</v>
      </c>
      <c r="X50" s="10">
        <v>2.4793991383999998</v>
      </c>
      <c r="Z50" s="17">
        <v>-0.54014891326000003</v>
      </c>
      <c r="AA50" s="17">
        <v>1.9043996781999999</v>
      </c>
    </row>
    <row r="51" spans="1:27" x14ac:dyDescent="0.35">
      <c r="A51" s="46"/>
      <c r="B51" s="16">
        <v>-0.51883318590000005</v>
      </c>
      <c r="C51" s="16">
        <v>2.8341272494999998</v>
      </c>
      <c r="D51" s="14"/>
      <c r="E51" s="14"/>
      <c r="F51" s="14"/>
      <c r="G51" s="15"/>
      <c r="H51" s="20"/>
      <c r="I51" s="20"/>
      <c r="J51" s="15"/>
      <c r="K51" s="18">
        <v>-0.37285934381000002</v>
      </c>
      <c r="L51" s="18">
        <v>3.3922291806999998</v>
      </c>
      <c r="M51" s="15"/>
      <c r="N51" s="10">
        <v>-0.46717597282000001</v>
      </c>
      <c r="O51" s="10">
        <v>2.8455355076000002</v>
      </c>
      <c r="P51" s="21"/>
      <c r="Q51" s="10">
        <v>-0.26792045243000001</v>
      </c>
      <c r="R51" s="10">
        <v>2.4635239727</v>
      </c>
      <c r="T51" s="26">
        <v>-0.38349232815000001</v>
      </c>
      <c r="U51" s="26">
        <v>1.6247507538999999</v>
      </c>
      <c r="W51" s="10">
        <v>-0.37104849297999998</v>
      </c>
      <c r="X51" s="10">
        <v>1.6010568893999999</v>
      </c>
      <c r="Z51" s="17">
        <v>-0.36699144655999999</v>
      </c>
      <c r="AA51" s="17">
        <v>1.5815299975999999</v>
      </c>
    </row>
    <row r="52" spans="1:27" x14ac:dyDescent="0.35">
      <c r="A52" s="46" t="s">
        <v>35</v>
      </c>
      <c r="B52" s="16">
        <v>-0.13087707886</v>
      </c>
      <c r="C52" s="16">
        <v>3.8049233811000001</v>
      </c>
      <c r="D52" s="14"/>
      <c r="E52" s="14"/>
      <c r="F52" s="14"/>
      <c r="G52" s="15"/>
      <c r="H52" s="20"/>
      <c r="I52" s="20"/>
      <c r="J52" s="15"/>
      <c r="K52" s="18">
        <v>-9.8968338298999994E-2</v>
      </c>
      <c r="L52" s="18">
        <v>3.9286758116999998</v>
      </c>
      <c r="M52" s="15"/>
      <c r="N52" s="12">
        <v>-0.10070638531999999</v>
      </c>
      <c r="O52" s="10">
        <v>3.9927801857</v>
      </c>
      <c r="P52" s="21"/>
      <c r="Q52" s="10"/>
      <c r="R52" s="10"/>
      <c r="T52" s="2"/>
      <c r="U52" s="2"/>
      <c r="W52" s="25"/>
      <c r="X52" s="25"/>
      <c r="Z52" s="11"/>
      <c r="AA52" s="11"/>
    </row>
    <row r="53" spans="1:27" x14ac:dyDescent="0.35">
      <c r="A53" s="46"/>
      <c r="B53" s="16">
        <v>-0.14143000630999999</v>
      </c>
      <c r="C53" s="16">
        <v>4.2716379682000003</v>
      </c>
      <c r="D53" s="14"/>
      <c r="E53" s="14"/>
      <c r="F53" s="14"/>
      <c r="G53" s="15"/>
      <c r="H53" s="20"/>
      <c r="I53" s="20"/>
      <c r="J53" s="15"/>
      <c r="K53" s="18">
        <v>-0.26571726413000002</v>
      </c>
      <c r="L53" s="18">
        <v>3.9382027117999998</v>
      </c>
      <c r="M53" s="15"/>
      <c r="N53" s="12">
        <v>-0.23487936026</v>
      </c>
      <c r="O53" s="10">
        <v>4.0105131407999997</v>
      </c>
      <c r="P53" s="21"/>
      <c r="Q53" s="10"/>
      <c r="R53" s="10"/>
      <c r="T53" s="2"/>
      <c r="U53" s="2"/>
      <c r="W53" s="25"/>
      <c r="X53" s="25"/>
      <c r="Z53" s="11"/>
      <c r="AA53" s="11"/>
    </row>
    <row r="54" spans="1:27" x14ac:dyDescent="0.35">
      <c r="A54" s="46"/>
      <c r="B54" s="16">
        <v>-0.28038094416999998</v>
      </c>
      <c r="C54" s="16">
        <v>3.7898176962000001</v>
      </c>
      <c r="D54" s="14"/>
      <c r="E54" s="14"/>
      <c r="F54" s="14"/>
      <c r="G54" s="15"/>
      <c r="H54" s="20"/>
      <c r="I54" s="20"/>
      <c r="J54" s="15"/>
      <c r="K54" s="18">
        <v>-0.19339758643999999</v>
      </c>
      <c r="L54" s="18">
        <v>4.2873181516000001</v>
      </c>
      <c r="M54" s="15"/>
      <c r="N54" s="12">
        <v>-0.16071535346999999</v>
      </c>
      <c r="O54" s="10">
        <v>3.7517612032000001</v>
      </c>
      <c r="P54" s="21"/>
      <c r="Q54" s="10"/>
      <c r="R54" s="10"/>
      <c r="T54" s="2"/>
      <c r="U54" s="2"/>
      <c r="W54" s="25"/>
      <c r="X54" s="25"/>
      <c r="Z54" s="11"/>
      <c r="AA54" s="11"/>
    </row>
    <row r="55" spans="1:27" x14ac:dyDescent="0.35">
      <c r="A55" s="46"/>
      <c r="B55" s="16">
        <v>-0.39118161609000002</v>
      </c>
      <c r="C55" s="16">
        <v>3.8978209393999999</v>
      </c>
      <c r="D55" s="14"/>
      <c r="E55" s="14"/>
      <c r="F55" s="14"/>
      <c r="G55" s="15"/>
      <c r="H55" s="20"/>
      <c r="I55" s="20"/>
      <c r="J55" s="15"/>
      <c r="K55" s="18">
        <v>-0.20155487445</v>
      </c>
      <c r="L55" s="18">
        <v>3.7320512736000002</v>
      </c>
      <c r="M55" s="15"/>
      <c r="N55" s="12">
        <v>-0.31645478130999999</v>
      </c>
      <c r="O55" s="10">
        <v>4.0479251583</v>
      </c>
      <c r="P55" s="21"/>
      <c r="Q55" s="10"/>
      <c r="R55" s="10"/>
      <c r="T55" s="2"/>
      <c r="U55" s="2"/>
      <c r="W55" s="25"/>
      <c r="X55" s="25"/>
      <c r="Z55" s="11"/>
      <c r="AA55" s="11"/>
    </row>
    <row r="56" spans="1:27" x14ac:dyDescent="0.35">
      <c r="A56" s="46"/>
      <c r="B56" s="16">
        <v>-0.38923600972</v>
      </c>
      <c r="C56" s="16">
        <v>4.1775675134999997</v>
      </c>
      <c r="D56" s="14"/>
      <c r="E56" s="14"/>
      <c r="F56" s="14"/>
      <c r="G56" s="15"/>
      <c r="H56" s="20"/>
      <c r="I56" s="20"/>
      <c r="J56" s="15"/>
      <c r="K56" s="18">
        <v>-0.35211951799000002</v>
      </c>
      <c r="L56" s="18">
        <v>4.0463285373</v>
      </c>
      <c r="M56" s="15"/>
      <c r="N56" s="12">
        <v>-0.17290147383999999</v>
      </c>
      <c r="O56" s="10">
        <v>4.3384584388</v>
      </c>
      <c r="P56" s="21"/>
      <c r="Q56" s="10"/>
      <c r="R56" s="10"/>
      <c r="T56" s="2"/>
      <c r="U56" s="2"/>
      <c r="W56" s="25"/>
      <c r="X56" s="25"/>
      <c r="Z56" s="11"/>
      <c r="AA56" s="11"/>
    </row>
    <row r="57" spans="1:27" x14ac:dyDescent="0.35">
      <c r="A57" s="46"/>
      <c r="B57" s="16">
        <v>-0.40778996083000002</v>
      </c>
      <c r="C57" s="16">
        <v>4.3032755039000001</v>
      </c>
      <c r="D57" s="14"/>
      <c r="E57" s="14"/>
      <c r="F57" s="14"/>
      <c r="G57" s="15"/>
      <c r="H57" s="20"/>
      <c r="I57" s="20"/>
      <c r="J57" s="15"/>
      <c r="K57" s="18">
        <v>-0.10610404109</v>
      </c>
      <c r="L57" s="18">
        <v>4.4953733105999998</v>
      </c>
      <c r="M57" s="15"/>
      <c r="N57" s="12">
        <v>-0.34412785873000001</v>
      </c>
      <c r="O57" s="10">
        <v>3.7553254816999999</v>
      </c>
      <c r="P57" s="21"/>
      <c r="Q57" s="10"/>
      <c r="R57" s="10"/>
      <c r="T57" s="2"/>
      <c r="U57" s="2"/>
      <c r="W57" s="25"/>
      <c r="X57" s="25"/>
      <c r="Z57" s="11"/>
      <c r="AA57" s="11"/>
    </row>
    <row r="58" spans="1:27" x14ac:dyDescent="0.35">
      <c r="A58" s="46"/>
      <c r="B58" s="16">
        <v>-0.51810908674</v>
      </c>
      <c r="C58" s="16">
        <v>3.9706136218000001</v>
      </c>
      <c r="D58" s="14"/>
      <c r="E58" s="14"/>
      <c r="F58" s="14"/>
      <c r="G58" s="15"/>
      <c r="H58" s="20"/>
      <c r="I58" s="20"/>
      <c r="J58" s="15"/>
      <c r="K58" s="18">
        <v>-0.37940750188</v>
      </c>
      <c r="L58" s="18">
        <v>3.7410965941000001</v>
      </c>
      <c r="M58" s="15"/>
      <c r="N58" s="12">
        <v>-0.10408059302</v>
      </c>
      <c r="O58" s="10">
        <v>3.4577618540000001</v>
      </c>
      <c r="P58" s="21"/>
      <c r="Q58" s="10"/>
      <c r="R58" s="10"/>
      <c r="T58" s="2"/>
      <c r="U58" s="2"/>
      <c r="W58" s="25"/>
      <c r="X58" s="25"/>
      <c r="Z58" s="11"/>
      <c r="AA58" s="11"/>
    </row>
    <row r="59" spans="1:27" x14ac:dyDescent="0.35">
      <c r="A59" s="46"/>
      <c r="B59" s="16">
        <v>-0.40106989041000002</v>
      </c>
      <c r="C59" s="16">
        <v>3.6808094923999999</v>
      </c>
      <c r="D59" s="14"/>
      <c r="E59" s="14"/>
      <c r="F59" s="14"/>
      <c r="G59" s="15"/>
      <c r="H59" s="20"/>
      <c r="I59" s="20"/>
      <c r="J59" s="15"/>
      <c r="K59" s="18">
        <v>-0.51439241217999998</v>
      </c>
      <c r="L59" s="18">
        <v>4.0493270306999998</v>
      </c>
      <c r="M59" s="15"/>
      <c r="N59" s="12">
        <v>-0.45609145398000001</v>
      </c>
      <c r="O59" s="10">
        <v>4.1624630651999999</v>
      </c>
      <c r="P59" s="21"/>
      <c r="Q59" s="10"/>
      <c r="R59" s="10"/>
      <c r="T59" s="2"/>
      <c r="U59" s="2"/>
      <c r="W59" s="25"/>
      <c r="X59" s="25"/>
      <c r="Z59" s="11"/>
      <c r="AA59" s="11"/>
    </row>
    <row r="60" spans="1:27" x14ac:dyDescent="0.35">
      <c r="A60" s="46"/>
      <c r="B60" s="16">
        <v>-0.42134911607999997</v>
      </c>
      <c r="C60" s="16">
        <v>3.6890858441000001</v>
      </c>
      <c r="D60" s="14"/>
      <c r="E60" s="14"/>
      <c r="F60" s="14"/>
      <c r="G60" s="15"/>
      <c r="H60" s="20"/>
      <c r="I60" s="20"/>
      <c r="J60" s="15"/>
      <c r="K60" s="18">
        <v>-0.49577612832000001</v>
      </c>
      <c r="L60" s="18">
        <v>4.3004178202999999</v>
      </c>
      <c r="M60" s="15"/>
      <c r="N60" s="12">
        <v>-0.38027840923</v>
      </c>
      <c r="O60" s="10">
        <v>3.6847599415999999</v>
      </c>
      <c r="P60" s="21"/>
      <c r="Q60" s="10"/>
      <c r="R60" s="10"/>
      <c r="T60" s="2"/>
      <c r="U60" s="2"/>
      <c r="W60" s="25"/>
      <c r="X60" s="25"/>
      <c r="Z60" s="11"/>
      <c r="AA60" s="11"/>
    </row>
    <row r="61" spans="1:27" x14ac:dyDescent="0.35">
      <c r="A61" s="46"/>
      <c r="B61" s="16">
        <v>-0.55484475489999996</v>
      </c>
      <c r="C61" s="16">
        <v>4.1765230685999999</v>
      </c>
      <c r="D61" s="14"/>
      <c r="E61" s="14"/>
      <c r="F61" s="14"/>
      <c r="G61" s="15"/>
      <c r="H61" s="20"/>
      <c r="I61" s="20"/>
      <c r="J61" s="15"/>
      <c r="K61" s="18">
        <v>-0.38955871124000002</v>
      </c>
      <c r="L61" s="18">
        <v>3.5868378699000001</v>
      </c>
      <c r="M61" s="15"/>
      <c r="N61" s="12">
        <v>-0.51724990147000005</v>
      </c>
      <c r="O61" s="10">
        <v>4.1921383308999998</v>
      </c>
      <c r="P61" s="21"/>
      <c r="Q61" s="10"/>
      <c r="R61" s="10"/>
      <c r="T61" s="2"/>
      <c r="U61" s="2"/>
      <c r="W61" s="25"/>
      <c r="X61" s="25"/>
      <c r="Z61" s="11"/>
      <c r="AA61" s="11"/>
    </row>
    <row r="62" spans="1:27" x14ac:dyDescent="0.35">
      <c r="A62" s="40" t="s">
        <v>38</v>
      </c>
      <c r="B62" s="14">
        <v>0.27922488059</v>
      </c>
      <c r="C62" s="14">
        <v>1.5198978029000001</v>
      </c>
      <c r="D62" s="14"/>
      <c r="E62" s="14"/>
      <c r="F62" s="14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</row>
    <row r="63" spans="1:27" x14ac:dyDescent="0.35">
      <c r="A63" s="41"/>
      <c r="B63" s="9">
        <v>0.27111925661000003</v>
      </c>
      <c r="C63" s="9">
        <v>1.5205358216</v>
      </c>
      <c r="D63" s="22"/>
      <c r="E63" s="22"/>
      <c r="F63" s="22"/>
    </row>
    <row r="64" spans="1:27" x14ac:dyDescent="0.35">
      <c r="A64" s="41"/>
      <c r="B64" s="9">
        <v>0.28987203234999998</v>
      </c>
      <c r="C64" s="9">
        <v>1.3221802002</v>
      </c>
      <c r="D64" s="22"/>
      <c r="E64" s="22"/>
      <c r="F64" s="22"/>
    </row>
    <row r="65" spans="1:6" x14ac:dyDescent="0.35">
      <c r="A65" s="41"/>
      <c r="B65" s="9">
        <v>0.28921766329999998</v>
      </c>
      <c r="C65" s="9">
        <v>1.3331279323</v>
      </c>
      <c r="D65" s="22"/>
      <c r="E65" s="22"/>
      <c r="F65" s="22"/>
    </row>
    <row r="66" spans="1:6" x14ac:dyDescent="0.35">
      <c r="A66" s="41"/>
      <c r="B66" s="9">
        <v>0.28468095769000001</v>
      </c>
      <c r="C66" s="9">
        <v>1.3116851680999999</v>
      </c>
      <c r="D66" s="22"/>
      <c r="E66" s="22"/>
      <c r="F66" s="22"/>
    </row>
    <row r="67" spans="1:6" x14ac:dyDescent="0.35">
      <c r="A67" s="41"/>
      <c r="B67" s="9">
        <v>0.28431878951</v>
      </c>
      <c r="C67" s="9">
        <v>1.3457969991000001</v>
      </c>
      <c r="D67" s="22"/>
      <c r="E67" s="22"/>
      <c r="F67" s="22"/>
    </row>
    <row r="68" spans="1:6" x14ac:dyDescent="0.35">
      <c r="A68" s="41"/>
      <c r="B68" s="9">
        <v>0.27666849545</v>
      </c>
      <c r="C68" s="9">
        <v>1.3611597072999999</v>
      </c>
      <c r="D68" s="22"/>
      <c r="E68" s="22"/>
      <c r="F68" s="22"/>
    </row>
    <row r="69" spans="1:6" x14ac:dyDescent="0.35">
      <c r="A69" s="41"/>
      <c r="B69" s="9">
        <v>0.26782099463999998</v>
      </c>
      <c r="C69" s="9">
        <v>1.3798537342999999</v>
      </c>
      <c r="D69" s="22"/>
      <c r="E69" s="22"/>
      <c r="F69" s="22"/>
    </row>
    <row r="70" spans="1:6" x14ac:dyDescent="0.35">
      <c r="A70" s="41"/>
      <c r="B70" s="9">
        <v>0.26055555424999999</v>
      </c>
      <c r="C70" s="9">
        <v>1.5049801363999999</v>
      </c>
      <c r="D70" s="22"/>
      <c r="E70" s="22"/>
      <c r="F70" s="22"/>
    </row>
    <row r="71" spans="1:6" x14ac:dyDescent="0.35">
      <c r="A71" s="41"/>
      <c r="B71" s="9">
        <v>0.25329607139999999</v>
      </c>
      <c r="C71" s="9">
        <v>1.4814852607</v>
      </c>
      <c r="D71" s="22"/>
      <c r="E71" s="22"/>
      <c r="F71" s="22"/>
    </row>
  </sheetData>
  <mergeCells count="16">
    <mergeCell ref="A62:A71"/>
    <mergeCell ref="D1:F1"/>
    <mergeCell ref="S1:U1"/>
    <mergeCell ref="P1:R1"/>
    <mergeCell ref="Y1:AA1"/>
    <mergeCell ref="V1:X1"/>
    <mergeCell ref="A42:A51"/>
    <mergeCell ref="A52:A61"/>
    <mergeCell ref="J1:L1"/>
    <mergeCell ref="M1:O1"/>
    <mergeCell ref="A12:A21"/>
    <mergeCell ref="G1:I1"/>
    <mergeCell ref="A1:C1"/>
    <mergeCell ref="A2:A11"/>
    <mergeCell ref="A22:A31"/>
    <mergeCell ref="A32:A41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E92A2-8323-46AE-A4C3-FC32FFFB6636}">
  <dimension ref="A1:T22"/>
  <sheetViews>
    <sheetView topLeftCell="D13" workbookViewId="0">
      <selection activeCell="L44" sqref="L44"/>
    </sheetView>
  </sheetViews>
  <sheetFormatPr defaultRowHeight="14.15" x14ac:dyDescent="0.35"/>
  <sheetData>
    <row r="1" spans="1:20" ht="22.75" x14ac:dyDescent="0.35">
      <c r="A1" s="39" t="s">
        <v>21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</row>
    <row r="2" spans="1:20" x14ac:dyDescent="0.35">
      <c r="A2" s="38" t="s">
        <v>23</v>
      </c>
      <c r="B2" s="38"/>
      <c r="C2" s="38"/>
      <c r="D2" s="38"/>
      <c r="E2" s="38"/>
      <c r="F2" s="38"/>
      <c r="G2" s="5"/>
      <c r="H2" s="38" t="s">
        <v>24</v>
      </c>
      <c r="I2" s="38"/>
      <c r="J2" s="38"/>
      <c r="K2" s="38"/>
      <c r="L2" s="38"/>
      <c r="M2" s="38"/>
      <c r="N2" s="5"/>
      <c r="O2" s="38" t="s">
        <v>25</v>
      </c>
      <c r="P2" s="38"/>
      <c r="Q2" s="38"/>
      <c r="R2" s="38"/>
      <c r="S2" s="38"/>
      <c r="T2" s="38"/>
    </row>
    <row r="3" spans="1:20" x14ac:dyDescent="0.35">
      <c r="A3" s="1" t="s">
        <v>0</v>
      </c>
      <c r="B3" s="1" t="s">
        <v>5</v>
      </c>
      <c r="C3" s="1" t="s">
        <v>22</v>
      </c>
      <c r="D3" s="1" t="s">
        <v>2</v>
      </c>
      <c r="E3" s="1" t="s">
        <v>3</v>
      </c>
      <c r="F3" s="1" t="s">
        <v>4</v>
      </c>
      <c r="H3" s="1" t="s">
        <v>0</v>
      </c>
      <c r="I3" s="1" t="s">
        <v>5</v>
      </c>
      <c r="J3" s="1" t="s">
        <v>1</v>
      </c>
      <c r="K3" s="1" t="s">
        <v>2</v>
      </c>
      <c r="L3" s="1" t="s">
        <v>3</v>
      </c>
      <c r="M3" s="1" t="s">
        <v>4</v>
      </c>
      <c r="O3" s="1" t="s">
        <v>0</v>
      </c>
      <c r="P3" s="1" t="s">
        <v>5</v>
      </c>
      <c r="Q3" s="1" t="s">
        <v>1</v>
      </c>
      <c r="R3" s="1" t="s">
        <v>2</v>
      </c>
      <c r="S3" s="1" t="s">
        <v>3</v>
      </c>
      <c r="T3" s="1" t="s">
        <v>4</v>
      </c>
    </row>
    <row r="4" spans="1:20" x14ac:dyDescent="0.35">
      <c r="A4" s="2">
        <v>0</v>
      </c>
      <c r="B4" s="2">
        <f>C4/$C$4</f>
        <v>1</v>
      </c>
      <c r="C4" s="8">
        <v>0.15287999999999999</v>
      </c>
      <c r="D4" s="7">
        <v>1.0931999999999999</v>
      </c>
      <c r="E4" s="2">
        <v>0.92989999999999995</v>
      </c>
      <c r="F4" s="2"/>
      <c r="H4" s="3"/>
      <c r="I4" s="3"/>
      <c r="J4" s="3"/>
      <c r="K4" s="3"/>
      <c r="L4" s="3"/>
      <c r="M4" s="3"/>
      <c r="O4" s="4"/>
      <c r="P4" s="4"/>
      <c r="Q4" s="4"/>
      <c r="R4" s="4"/>
      <c r="S4" s="4"/>
      <c r="T4" s="4"/>
    </row>
    <row r="5" spans="1:20" x14ac:dyDescent="0.35">
      <c r="A5" s="2">
        <v>1</v>
      </c>
      <c r="B5" s="2">
        <f t="shared" ref="B5:B19" si="0">C5/$C$4</f>
        <v>0.97017268445839888</v>
      </c>
      <c r="C5" s="8">
        <v>0.14832000000000001</v>
      </c>
      <c r="D5" s="7">
        <v>1.1005</v>
      </c>
      <c r="E5" s="2">
        <v>0.93879999999999997</v>
      </c>
      <c r="F5" s="2"/>
      <c r="H5" s="3"/>
      <c r="I5" s="3"/>
      <c r="J5" s="3"/>
      <c r="K5" s="3"/>
      <c r="L5" s="3"/>
      <c r="M5" s="3"/>
      <c r="O5" s="4"/>
      <c r="P5" s="4"/>
      <c r="Q5" s="4"/>
      <c r="R5" s="4"/>
      <c r="S5" s="4"/>
      <c r="T5" s="4"/>
    </row>
    <row r="6" spans="1:20" x14ac:dyDescent="0.35">
      <c r="A6" s="2">
        <v>2</v>
      </c>
      <c r="B6" s="2">
        <f t="shared" si="0"/>
        <v>0.9375981161695448</v>
      </c>
      <c r="C6" s="8">
        <v>0.14334</v>
      </c>
      <c r="D6" s="7">
        <v>1.1079000000000001</v>
      </c>
      <c r="E6" s="2">
        <v>0.94569999999999999</v>
      </c>
      <c r="F6" s="2"/>
      <c r="H6" s="3"/>
      <c r="I6" s="3"/>
      <c r="J6" s="3"/>
      <c r="K6" s="3"/>
      <c r="L6" s="3"/>
      <c r="M6" s="3"/>
      <c r="O6" s="4"/>
      <c r="P6" s="4"/>
      <c r="Q6" s="4"/>
      <c r="R6" s="4"/>
      <c r="S6" s="4"/>
      <c r="T6" s="4"/>
    </row>
    <row r="7" spans="1:20" x14ac:dyDescent="0.35">
      <c r="A7" s="2">
        <v>3</v>
      </c>
      <c r="B7" s="2">
        <f t="shared" si="0"/>
        <v>0.90168759811616961</v>
      </c>
      <c r="C7" s="8">
        <v>0.13785</v>
      </c>
      <c r="D7" s="7">
        <v>1.1153999999999999</v>
      </c>
      <c r="E7" s="2">
        <v>0.95069999999999999</v>
      </c>
      <c r="F7" s="2"/>
      <c r="H7" s="3"/>
      <c r="I7" s="3"/>
      <c r="J7" s="3"/>
      <c r="K7" s="3"/>
      <c r="L7" s="3"/>
      <c r="M7" s="3"/>
      <c r="O7" s="4"/>
      <c r="P7" s="4"/>
      <c r="Q7" s="4"/>
      <c r="R7" s="4"/>
      <c r="S7" s="4"/>
      <c r="T7" s="4"/>
    </row>
    <row r="8" spans="1:20" x14ac:dyDescent="0.35">
      <c r="A8" s="2">
        <v>4</v>
      </c>
      <c r="B8" s="2">
        <f t="shared" si="0"/>
        <v>0.86047880690737844</v>
      </c>
      <c r="C8" s="8">
        <v>0.13155</v>
      </c>
      <c r="D8" s="7">
        <v>1.1227</v>
      </c>
      <c r="E8" s="2">
        <v>0.95289999999999997</v>
      </c>
      <c r="F8" s="2"/>
      <c r="H8" s="3"/>
      <c r="I8" s="3"/>
      <c r="J8" s="3"/>
      <c r="K8" s="3"/>
      <c r="L8" s="3"/>
      <c r="M8" s="3"/>
      <c r="O8" s="4"/>
      <c r="P8" s="4"/>
      <c r="Q8" s="4"/>
      <c r="R8" s="4"/>
      <c r="S8" s="4"/>
      <c r="T8" s="4"/>
    </row>
    <row r="9" spans="1:20" x14ac:dyDescent="0.35">
      <c r="A9" s="2">
        <v>4.5</v>
      </c>
      <c r="B9" s="2">
        <f t="shared" si="0"/>
        <v>0.83549188906331773</v>
      </c>
      <c r="C9" s="8">
        <v>0.12773000000000001</v>
      </c>
      <c r="D9" s="7">
        <v>1.1261000000000001</v>
      </c>
      <c r="E9" s="2">
        <v>0.95130000000000003</v>
      </c>
      <c r="F9" s="2"/>
      <c r="H9" s="3"/>
      <c r="I9" s="3"/>
      <c r="J9" s="3"/>
      <c r="K9" s="3"/>
      <c r="L9" s="3"/>
      <c r="M9" s="3"/>
      <c r="O9" s="4"/>
      <c r="P9" s="4"/>
      <c r="Q9" s="4"/>
      <c r="R9" s="4"/>
      <c r="S9" s="4"/>
      <c r="T9" s="4"/>
    </row>
    <row r="10" spans="1:20" x14ac:dyDescent="0.35">
      <c r="A10" s="2">
        <v>5</v>
      </c>
      <c r="B10" s="2">
        <f t="shared" ref="B10" si="1">C10/$C$4</f>
        <v>0.80082417582417587</v>
      </c>
      <c r="C10" s="8">
        <v>0.12243</v>
      </c>
      <c r="D10" s="7">
        <v>1.1284000000000001</v>
      </c>
      <c r="E10" s="2">
        <v>0.94330000000000003</v>
      </c>
      <c r="F10" s="2"/>
      <c r="H10" s="3"/>
      <c r="I10" s="3"/>
      <c r="J10" s="3"/>
      <c r="K10" s="3"/>
      <c r="L10" s="3"/>
      <c r="M10" s="3"/>
      <c r="O10" s="4"/>
      <c r="P10" s="4"/>
      <c r="Q10" s="4"/>
      <c r="R10" s="4"/>
      <c r="S10" s="4"/>
      <c r="T10" s="4"/>
    </row>
    <row r="11" spans="1:20" x14ac:dyDescent="0.35">
      <c r="A11" s="2">
        <v>5.2</v>
      </c>
      <c r="B11" s="2">
        <f t="shared" ref="B11" si="2">C11/$C$4</f>
        <v>0.78015436944008376</v>
      </c>
      <c r="C11" s="8">
        <v>0.11927</v>
      </c>
      <c r="D11" s="7">
        <v>1.1285000000000001</v>
      </c>
      <c r="E11" s="2">
        <v>0.9355</v>
      </c>
      <c r="F11" s="2"/>
      <c r="H11" s="3"/>
      <c r="I11" s="3"/>
      <c r="J11" s="3"/>
      <c r="K11" s="3"/>
      <c r="L11" s="3"/>
      <c r="M11" s="3"/>
      <c r="O11" s="4"/>
      <c r="P11" s="4"/>
      <c r="Q11" s="4"/>
      <c r="R11" s="4"/>
      <c r="S11" s="4"/>
      <c r="T11" s="4"/>
    </row>
    <row r="12" spans="1:20" x14ac:dyDescent="0.35">
      <c r="A12" s="2">
        <v>5.3</v>
      </c>
      <c r="B12" s="2">
        <f t="shared" ref="B12" si="3">C12/$C$4</f>
        <v>0.76491365777080067</v>
      </c>
      <c r="C12" s="8">
        <v>0.11694</v>
      </c>
      <c r="D12" s="7">
        <v>1.1279999999999999</v>
      </c>
      <c r="E12" s="2">
        <v>0.92800000000000005</v>
      </c>
      <c r="F12" s="2"/>
      <c r="H12" s="3"/>
      <c r="I12" s="3"/>
      <c r="J12" s="3"/>
      <c r="K12" s="3"/>
      <c r="L12" s="3"/>
      <c r="M12" s="3"/>
      <c r="O12" s="4"/>
      <c r="P12" s="4"/>
      <c r="Q12" s="4"/>
      <c r="R12" s="4"/>
      <c r="S12" s="4"/>
      <c r="T12" s="4"/>
    </row>
    <row r="13" spans="1:20" x14ac:dyDescent="0.35">
      <c r="A13" s="2">
        <v>5.4</v>
      </c>
      <c r="B13" s="2" t="s">
        <v>53</v>
      </c>
      <c r="C13" s="8"/>
      <c r="D13" s="7"/>
      <c r="E13" s="2"/>
      <c r="F13" s="2"/>
      <c r="H13" s="3"/>
      <c r="I13" s="3"/>
      <c r="J13" s="3"/>
      <c r="K13" s="3"/>
      <c r="L13" s="3"/>
      <c r="M13" s="3"/>
      <c r="O13" s="4"/>
      <c r="P13" s="4"/>
      <c r="Q13" s="4"/>
      <c r="R13" s="4"/>
      <c r="S13" s="4"/>
      <c r="T13" s="4"/>
    </row>
    <row r="14" spans="1:20" x14ac:dyDescent="0.35">
      <c r="A14" s="2"/>
      <c r="B14" s="2">
        <f t="shared" si="0"/>
        <v>0</v>
      </c>
      <c r="C14" s="8"/>
      <c r="D14" s="7"/>
      <c r="E14" s="2"/>
      <c r="F14" s="2"/>
      <c r="H14" s="3"/>
      <c r="I14" s="3"/>
      <c r="J14" s="3"/>
      <c r="K14" s="3"/>
      <c r="L14" s="3"/>
      <c r="M14" s="3"/>
      <c r="O14" s="4"/>
      <c r="P14" s="4"/>
      <c r="Q14" s="4"/>
      <c r="R14" s="4"/>
      <c r="S14" s="4"/>
      <c r="T14" s="4"/>
    </row>
    <row r="15" spans="1:20" x14ac:dyDescent="0.35">
      <c r="A15" s="2"/>
      <c r="B15" s="2">
        <f t="shared" si="0"/>
        <v>0</v>
      </c>
      <c r="C15" s="8"/>
      <c r="D15" s="7"/>
      <c r="E15" s="2"/>
      <c r="F15" s="2"/>
      <c r="H15" s="3"/>
      <c r="I15" s="3"/>
      <c r="J15" s="3"/>
      <c r="K15" s="3"/>
      <c r="L15" s="3"/>
      <c r="M15" s="3"/>
      <c r="O15" s="4"/>
      <c r="P15" s="4"/>
      <c r="Q15" s="4"/>
      <c r="R15" s="4"/>
      <c r="S15" s="4"/>
      <c r="T15" s="4"/>
    </row>
    <row r="16" spans="1:20" x14ac:dyDescent="0.35">
      <c r="A16" s="2"/>
      <c r="B16" s="2">
        <f t="shared" si="0"/>
        <v>0</v>
      </c>
      <c r="C16" s="8"/>
      <c r="D16" s="7"/>
      <c r="E16" s="2"/>
      <c r="F16" s="2"/>
      <c r="H16" s="3"/>
      <c r="I16" s="3"/>
      <c r="J16" s="3"/>
      <c r="K16" s="3"/>
      <c r="L16" s="3"/>
      <c r="M16" s="3"/>
      <c r="O16" s="4"/>
      <c r="P16" s="4"/>
      <c r="Q16" s="4"/>
      <c r="R16" s="4"/>
      <c r="S16" s="4"/>
      <c r="T16" s="4"/>
    </row>
    <row r="17" spans="1:20" x14ac:dyDescent="0.35">
      <c r="A17" s="2"/>
      <c r="B17" s="2">
        <f t="shared" si="0"/>
        <v>0</v>
      </c>
      <c r="C17" s="8"/>
      <c r="D17" s="7"/>
      <c r="E17" s="2"/>
      <c r="F17" s="2"/>
      <c r="H17" s="3"/>
      <c r="I17" s="3"/>
      <c r="J17" s="3"/>
      <c r="K17" s="3"/>
      <c r="L17" s="3"/>
      <c r="M17" s="3"/>
      <c r="O17" s="4"/>
      <c r="P17" s="4"/>
      <c r="Q17" s="4"/>
      <c r="R17" s="4"/>
      <c r="S17" s="4"/>
      <c r="T17" s="4"/>
    </row>
    <row r="18" spans="1:20" x14ac:dyDescent="0.35">
      <c r="A18" s="2"/>
      <c r="B18" s="2">
        <f t="shared" si="0"/>
        <v>0</v>
      </c>
      <c r="C18" s="8"/>
      <c r="D18" s="7"/>
      <c r="E18" s="2"/>
      <c r="F18" s="2"/>
      <c r="H18" s="3"/>
      <c r="I18" s="3"/>
      <c r="J18" s="3"/>
      <c r="K18" s="3"/>
      <c r="L18" s="3"/>
      <c r="M18" s="3"/>
      <c r="O18" s="4"/>
      <c r="P18" s="4"/>
      <c r="Q18" s="4"/>
      <c r="R18" s="4"/>
      <c r="S18" s="4"/>
      <c r="T18" s="4"/>
    </row>
    <row r="19" spans="1:20" x14ac:dyDescent="0.35">
      <c r="A19" s="2"/>
      <c r="B19" s="2">
        <f t="shared" si="0"/>
        <v>0</v>
      </c>
      <c r="C19" s="8"/>
      <c r="D19" s="7"/>
      <c r="E19" s="2"/>
      <c r="F19" s="2"/>
      <c r="H19" s="3"/>
      <c r="I19" s="3"/>
      <c r="J19" s="3"/>
      <c r="K19" s="3"/>
      <c r="L19" s="3"/>
      <c r="M19" s="3"/>
      <c r="O19" s="4"/>
      <c r="P19" s="4"/>
      <c r="Q19" s="4"/>
      <c r="R19" s="4"/>
      <c r="S19" s="4"/>
      <c r="T19" s="4"/>
    </row>
    <row r="20" spans="1:20" x14ac:dyDescent="0.35">
      <c r="A20" s="2"/>
      <c r="B20" s="2"/>
      <c r="C20" s="8"/>
      <c r="D20" s="7"/>
      <c r="E20" s="2"/>
      <c r="F20" s="2"/>
      <c r="H20" s="3"/>
      <c r="I20" s="3"/>
      <c r="J20" s="3"/>
      <c r="K20" s="3"/>
      <c r="L20" s="3"/>
      <c r="M20" s="3"/>
      <c r="O20" s="4"/>
      <c r="P20" s="4"/>
      <c r="Q20" s="4"/>
      <c r="R20" s="4"/>
      <c r="S20" s="4"/>
      <c r="T20" s="4"/>
    </row>
    <row r="21" spans="1:20" x14ac:dyDescent="0.35">
      <c r="A21" s="2"/>
      <c r="B21" s="2"/>
      <c r="C21" s="8"/>
      <c r="D21" s="7"/>
      <c r="E21" s="2"/>
      <c r="F21" s="2"/>
      <c r="H21" s="3"/>
      <c r="I21" s="3"/>
      <c r="J21" s="3"/>
      <c r="K21" s="3"/>
      <c r="L21" s="3"/>
      <c r="M21" s="3"/>
      <c r="O21" s="4"/>
      <c r="P21" s="4"/>
      <c r="Q21" s="4"/>
      <c r="R21" s="4"/>
      <c r="S21" s="4"/>
      <c r="T21" s="4"/>
    </row>
    <row r="22" spans="1:20" x14ac:dyDescent="0.35">
      <c r="A22" s="2"/>
      <c r="B22" s="2"/>
      <c r="C22" s="8"/>
      <c r="D22" s="7"/>
      <c r="E22" s="2"/>
      <c r="F22" s="2"/>
      <c r="H22" s="3"/>
      <c r="I22" s="3"/>
      <c r="J22" s="3"/>
      <c r="K22" s="3"/>
      <c r="L22" s="3"/>
      <c r="M22" s="3"/>
      <c r="O22" s="4"/>
      <c r="P22" s="4"/>
      <c r="Q22" s="4"/>
      <c r="R22" s="4"/>
      <c r="S22" s="4"/>
      <c r="T22" s="4"/>
    </row>
  </sheetData>
  <mergeCells count="4">
    <mergeCell ref="A1:T1"/>
    <mergeCell ref="A2:F2"/>
    <mergeCell ref="H2:M2"/>
    <mergeCell ref="O2:T2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C88D0-CDA6-4409-A0EF-BAA51581E378}">
  <dimension ref="A1:AK251"/>
  <sheetViews>
    <sheetView tabSelected="1" topLeftCell="G6" zoomScale="80" zoomScaleNormal="80" workbookViewId="0">
      <selection activeCell="V2" sqref="V2:V51"/>
    </sheetView>
  </sheetViews>
  <sheetFormatPr defaultRowHeight="14.15" x14ac:dyDescent="0.35"/>
  <cols>
    <col min="1" max="1" width="4.2109375" customWidth="1"/>
    <col min="2" max="2" width="10.7109375" customWidth="1"/>
    <col min="3" max="3" width="10.140625" customWidth="1"/>
    <col min="4" max="4" width="4.5" customWidth="1"/>
    <col min="5" max="5" width="10.5" customWidth="1"/>
    <col min="6" max="6" width="10.7109375" customWidth="1"/>
    <col min="7" max="7" width="4.7109375" customWidth="1"/>
    <col min="8" max="8" width="11.140625" customWidth="1"/>
    <col min="9" max="9" width="10.640625" customWidth="1"/>
    <col min="16" max="16" width="5.5" customWidth="1"/>
    <col min="17" max="17" width="11.2109375" customWidth="1"/>
    <col min="19" max="19" width="4.85546875" customWidth="1"/>
    <col min="20" max="20" width="11.140625" customWidth="1"/>
    <col min="21" max="21" width="10.5" customWidth="1"/>
    <col min="23" max="23" width="11.140625" customWidth="1"/>
    <col min="24" max="24" width="11.35546875" customWidth="1"/>
    <col min="31" max="31" width="10.140625" customWidth="1"/>
    <col min="32" max="32" width="10.5" customWidth="1"/>
  </cols>
  <sheetData>
    <row r="1" spans="1:37" x14ac:dyDescent="0.35">
      <c r="A1" s="53" t="s">
        <v>49</v>
      </c>
      <c r="B1" s="53"/>
      <c r="C1" s="53"/>
      <c r="D1" s="53" t="s">
        <v>47</v>
      </c>
      <c r="E1" s="53"/>
      <c r="F1" s="53"/>
      <c r="G1" s="53" t="s">
        <v>48</v>
      </c>
      <c r="H1" s="53"/>
      <c r="I1" s="53"/>
      <c r="J1" s="33" t="s">
        <v>50</v>
      </c>
      <c r="K1" s="33" t="s">
        <v>52</v>
      </c>
      <c r="L1" s="33" t="s">
        <v>51</v>
      </c>
      <c r="M1" s="33"/>
      <c r="N1" s="33" t="s">
        <v>45</v>
      </c>
      <c r="O1" s="33" t="s">
        <v>46</v>
      </c>
      <c r="P1" s="53" t="s">
        <v>54</v>
      </c>
      <c r="Q1" s="53"/>
      <c r="R1" s="53"/>
      <c r="S1" s="57" t="s">
        <v>74</v>
      </c>
      <c r="T1" s="52"/>
      <c r="U1" s="52"/>
      <c r="V1" s="52" t="s">
        <v>76</v>
      </c>
      <c r="W1" s="52"/>
      <c r="X1" s="52"/>
      <c r="Y1" s="35"/>
      <c r="Z1" s="35" t="s">
        <v>79</v>
      </c>
      <c r="AA1" s="35" t="s">
        <v>82</v>
      </c>
      <c r="AB1" s="35" t="s">
        <v>80</v>
      </c>
      <c r="AC1" s="35" t="s">
        <v>81</v>
      </c>
      <c r="AD1" s="52" t="s">
        <v>78</v>
      </c>
      <c r="AE1" s="52"/>
      <c r="AF1" s="52"/>
      <c r="AG1" s="35"/>
      <c r="AH1" s="35" t="s">
        <v>79</v>
      </c>
      <c r="AI1" s="35" t="s">
        <v>82</v>
      </c>
      <c r="AJ1" s="35" t="s">
        <v>80</v>
      </c>
      <c r="AK1" s="35" t="s">
        <v>81</v>
      </c>
    </row>
    <row r="2" spans="1:37" x14ac:dyDescent="0.35">
      <c r="A2" s="54">
        <v>0</v>
      </c>
      <c r="B2" s="32">
        <v>-0.30426789722000003</v>
      </c>
      <c r="C2" s="32">
        <v>-1.5196015405E-11</v>
      </c>
      <c r="D2" s="54">
        <v>0</v>
      </c>
      <c r="E2" s="32">
        <v>-0.25885084002999997</v>
      </c>
      <c r="F2" s="32">
        <v>-2.2612740442E-10</v>
      </c>
      <c r="G2" s="55">
        <v>0</v>
      </c>
      <c r="H2" s="32">
        <v>-0.13452441315999999</v>
      </c>
      <c r="I2" s="32">
        <v>-3.6326332801000002E-12</v>
      </c>
      <c r="J2" s="34">
        <f>SQRT(H2^2+I2^2)</f>
        <v>0.13452441315999999</v>
      </c>
      <c r="K2" s="34">
        <f>MAX(J2:J11)</f>
        <v>0.8885068123681823</v>
      </c>
      <c r="L2" s="34">
        <v>0</v>
      </c>
      <c r="M2" s="34">
        <f>4*ACOS(0)/9*L2</f>
        <v>0</v>
      </c>
      <c r="N2" s="34">
        <f>$K$2*COS(M2)</f>
        <v>0.8885068123681823</v>
      </c>
      <c r="O2" s="34">
        <f>$K$2*SIN(M2)</f>
        <v>0</v>
      </c>
      <c r="P2" s="55">
        <v>0</v>
      </c>
      <c r="Q2" s="9">
        <v>-6.1706125483000002E-2</v>
      </c>
      <c r="R2" s="9">
        <v>-1.0408716217E-13</v>
      </c>
      <c r="S2" s="52" t="s">
        <v>75</v>
      </c>
      <c r="T2" s="9">
        <v>-9.3096774881000002E-2</v>
      </c>
      <c r="U2" s="9">
        <v>-6.5059667688000005E-11</v>
      </c>
      <c r="V2" s="52" t="s">
        <v>85</v>
      </c>
      <c r="W2" s="9">
        <v>-4.2025899467E-2</v>
      </c>
      <c r="X2" s="9">
        <v>-2.6267520450000001E-13</v>
      </c>
      <c r="Y2" s="35">
        <f>SQRT(W2^2+X2^2)</f>
        <v>4.2025899467E-2</v>
      </c>
      <c r="Z2" s="35">
        <f>MAX(Y2:Y51)</f>
        <v>1.3875693364283297</v>
      </c>
      <c r="AA2" s="35">
        <v>0</v>
      </c>
      <c r="AB2" s="35">
        <f>$Z$2*SIN(AA2)</f>
        <v>0</v>
      </c>
      <c r="AC2" s="35">
        <f>$Z$2*COS(AA2)</f>
        <v>1.3875693364283297</v>
      </c>
      <c r="AD2" s="52" t="s">
        <v>84</v>
      </c>
      <c r="AE2" s="9">
        <v>-2.8957039954000001E-2</v>
      </c>
      <c r="AF2" s="9">
        <v>-5.4230890291000001E-15</v>
      </c>
      <c r="AG2" s="35">
        <f>SQRT(AE2^2+AF2^2)</f>
        <v>2.8957039954000001E-2</v>
      </c>
      <c r="AH2" s="35">
        <f>MAX(AG2:AG49)</f>
        <v>1.3483824974730656</v>
      </c>
      <c r="AI2" s="35">
        <v>0</v>
      </c>
      <c r="AJ2" s="35">
        <f>$AH$2*SIN(AI2)</f>
        <v>0</v>
      </c>
      <c r="AK2" s="35">
        <f>$AH$2*COS(AI2)</f>
        <v>1.3483824974730656</v>
      </c>
    </row>
    <row r="3" spans="1:37" x14ac:dyDescent="0.35">
      <c r="A3" s="54"/>
      <c r="B3" s="32">
        <v>-0.44415105014</v>
      </c>
      <c r="C3" s="32">
        <v>-6.6741144786999995E-2</v>
      </c>
      <c r="D3" s="54"/>
      <c r="E3" s="32">
        <v>-0.38817332383000003</v>
      </c>
      <c r="F3" s="32">
        <v>-0.11981373033999999</v>
      </c>
      <c r="G3" s="55"/>
      <c r="H3" s="32">
        <v>-0.20617898582999999</v>
      </c>
      <c r="I3" s="32">
        <v>0.25372710805999998</v>
      </c>
      <c r="J3" s="34">
        <f t="shared" ref="J3:J11" si="0">SQRT(H3^2+I3^2)</f>
        <v>0.32693610929718098</v>
      </c>
      <c r="K3" s="34"/>
      <c r="L3" s="34">
        <v>1</v>
      </c>
      <c r="M3" s="34">
        <f t="shared" ref="M3:M11" si="1">4*ACOS(0)/9*L3</f>
        <v>0.69813170079773179</v>
      </c>
      <c r="N3" s="34">
        <f t="shared" ref="N3:N11" si="2">$K$2*COS(M3)</f>
        <v>0.68063570628800252</v>
      </c>
      <c r="O3" s="34">
        <f t="shared" ref="O3:O11" si="3">$K$2*SIN(M3)</f>
        <v>0.57112117011235031</v>
      </c>
      <c r="P3" s="55"/>
      <c r="Q3" s="9">
        <v>-8.5683819425000002E-2</v>
      </c>
      <c r="R3" s="9">
        <v>0.28602674908999998</v>
      </c>
      <c r="S3" s="52"/>
      <c r="T3" s="9">
        <v>-0.13925981707000001</v>
      </c>
      <c r="U3" s="9">
        <v>-0.27346901214000002</v>
      </c>
      <c r="V3" s="52"/>
      <c r="W3" s="9">
        <v>-0.12895080639000001</v>
      </c>
      <c r="X3" s="9">
        <v>0.29519742653999997</v>
      </c>
      <c r="Y3" s="35">
        <f t="shared" ref="Y3:Y51" si="4">SQRT(W3^2+X3^2)</f>
        <v>0.32213325054155767</v>
      </c>
      <c r="Z3" s="35"/>
      <c r="AA3" s="35">
        <v>0.15</v>
      </c>
      <c r="AB3" s="35">
        <f t="shared" ref="AB3:AB51" si="5">$Z$2*SIN(AA3)</f>
        <v>0.2073557703134809</v>
      </c>
      <c r="AC3" s="35">
        <f t="shared" ref="AC3:AC49" si="6">$Z$2*COS(AA3)</f>
        <v>1.3719884284912385</v>
      </c>
      <c r="AD3" s="52"/>
      <c r="AE3" s="9">
        <v>-8.2448012791999994E-2</v>
      </c>
      <c r="AF3" s="9">
        <v>0.3053199097</v>
      </c>
      <c r="AG3" s="35">
        <f t="shared" ref="AG3:AG49" si="7">SQRT(AE3^2+AF3^2)</f>
        <v>0.3162561020321441</v>
      </c>
      <c r="AH3" s="35"/>
      <c r="AI3" s="35">
        <v>0.15</v>
      </c>
      <c r="AJ3" s="35">
        <f t="shared" ref="AJ3:AJ49" si="8">$AH$2*SIN(AI3)</f>
        <v>0.20149976228246252</v>
      </c>
      <c r="AK3" s="35">
        <f t="shared" ref="AK3:AK49" si="9">$AH$2*COS(AI3)</f>
        <v>1.3332416154965359</v>
      </c>
    </row>
    <row r="4" spans="1:37" x14ac:dyDescent="0.35">
      <c r="A4" s="54"/>
      <c r="B4" s="32">
        <v>-0.44415105004</v>
      </c>
      <c r="C4" s="32">
        <v>6.6741144959999998E-2</v>
      </c>
      <c r="D4" s="54"/>
      <c r="E4" s="32">
        <v>-0.38817332383999997</v>
      </c>
      <c r="F4" s="32">
        <v>0.1198137304</v>
      </c>
      <c r="G4" s="55"/>
      <c r="H4" s="32">
        <v>-0.20617898586</v>
      </c>
      <c r="I4" s="32">
        <v>-0.25372710800999998</v>
      </c>
      <c r="J4" s="34">
        <f t="shared" si="0"/>
        <v>0.32693610927729638</v>
      </c>
      <c r="K4" s="34"/>
      <c r="L4" s="34">
        <v>2</v>
      </c>
      <c r="M4" s="34">
        <f t="shared" si="1"/>
        <v>1.3962634015954636</v>
      </c>
      <c r="N4" s="34">
        <f t="shared" si="2"/>
        <v>0.15428758881238813</v>
      </c>
      <c r="O4" s="34">
        <f t="shared" si="3"/>
        <v>0.8750083974243491</v>
      </c>
      <c r="P4" s="55"/>
      <c r="Q4" s="9">
        <v>-8.5683819586999999E-2</v>
      </c>
      <c r="R4" s="9">
        <v>-0.28602674903000003</v>
      </c>
      <c r="S4" s="52"/>
      <c r="T4" s="9">
        <v>-0.13925981713999999</v>
      </c>
      <c r="U4" s="9">
        <v>0.27346901211000002</v>
      </c>
      <c r="V4" s="52"/>
      <c r="W4" s="9">
        <v>-0.12895080632</v>
      </c>
      <c r="X4" s="9">
        <v>-0.29519742625000001</v>
      </c>
      <c r="Y4" s="35">
        <f t="shared" si="4"/>
        <v>0.32213325024778539</v>
      </c>
      <c r="Z4" s="35"/>
      <c r="AA4" s="35">
        <v>0.3</v>
      </c>
      <c r="AB4" s="35">
        <f t="shared" si="5"/>
        <v>0.41005477705823778</v>
      </c>
      <c r="AC4" s="35">
        <f t="shared" si="6"/>
        <v>1.3255956182817874</v>
      </c>
      <c r="AD4" s="52"/>
      <c r="AE4" s="9">
        <v>-8.2448012673000004E-2</v>
      </c>
      <c r="AF4" s="9">
        <v>-0.30531990966</v>
      </c>
      <c r="AG4" s="35">
        <f t="shared" si="7"/>
        <v>0.31625610196250398</v>
      </c>
      <c r="AH4" s="35"/>
      <c r="AI4" s="35">
        <v>0.3</v>
      </c>
      <c r="AJ4" s="35">
        <f t="shared" si="8"/>
        <v>0.39847427431177351</v>
      </c>
      <c r="AK4" s="35">
        <f t="shared" si="9"/>
        <v>1.2881590011343347</v>
      </c>
    </row>
    <row r="5" spans="1:37" x14ac:dyDescent="0.35">
      <c r="A5" s="54"/>
      <c r="B5" s="32">
        <v>-0.65705962311999999</v>
      </c>
      <c r="C5" s="32">
        <v>-0.15537970776000001</v>
      </c>
      <c r="D5" s="54"/>
      <c r="E5" s="32">
        <v>-0.56602871259999998</v>
      </c>
      <c r="F5" s="32">
        <v>0.24911854964999999</v>
      </c>
      <c r="G5" s="55"/>
      <c r="H5" s="32">
        <v>-0.26845391481000003</v>
      </c>
      <c r="I5" s="32">
        <v>0.43840264602000001</v>
      </c>
      <c r="J5" s="34">
        <f t="shared" si="0"/>
        <v>0.51406651749958598</v>
      </c>
      <c r="K5" s="34"/>
      <c r="L5" s="34">
        <v>3</v>
      </c>
      <c r="M5" s="34">
        <f t="shared" si="1"/>
        <v>2.0943951023931953</v>
      </c>
      <c r="N5" s="34">
        <f t="shared" si="2"/>
        <v>-0.44425340618409093</v>
      </c>
      <c r="O5" s="34">
        <f t="shared" si="3"/>
        <v>0.76946947094637963</v>
      </c>
      <c r="P5" s="55"/>
      <c r="Q5" s="9">
        <v>-9.2066477154000001E-2</v>
      </c>
      <c r="R5" s="9">
        <v>0.45517089471</v>
      </c>
      <c r="S5" s="52"/>
      <c r="T5" s="9">
        <v>-0.17009163229999999</v>
      </c>
      <c r="U5" s="9">
        <v>-0.45168804062000001</v>
      </c>
      <c r="V5" s="52"/>
      <c r="W5" s="9">
        <v>-0.15820195399</v>
      </c>
      <c r="X5" s="9">
        <v>0.46349077798999999</v>
      </c>
      <c r="Y5" s="35">
        <f t="shared" si="4"/>
        <v>0.48974642370111243</v>
      </c>
      <c r="Z5" s="35"/>
      <c r="AA5" s="35">
        <v>0.45</v>
      </c>
      <c r="AB5" s="35">
        <f t="shared" si="5"/>
        <v>0.6035448375359137</v>
      </c>
      <c r="AC5" s="35">
        <f t="shared" si="6"/>
        <v>1.2494327883003162</v>
      </c>
      <c r="AD5" s="52"/>
      <c r="AE5" s="9">
        <v>-9.0739451028000004E-2</v>
      </c>
      <c r="AF5" s="9">
        <v>0.46086615401999997</v>
      </c>
      <c r="AG5" s="35">
        <f t="shared" si="7"/>
        <v>0.46971401926496631</v>
      </c>
      <c r="AH5" s="35"/>
      <c r="AI5" s="35">
        <v>0.45</v>
      </c>
      <c r="AJ5" s="35">
        <f t="shared" si="8"/>
        <v>0.58649991319960648</v>
      </c>
      <c r="AK5" s="35">
        <f t="shared" si="9"/>
        <v>1.2141471127126875</v>
      </c>
    </row>
    <row r="6" spans="1:37" x14ac:dyDescent="0.35">
      <c r="A6" s="54"/>
      <c r="B6" s="32">
        <v>-0.65705962297999998</v>
      </c>
      <c r="C6" s="32">
        <v>0.15537970731</v>
      </c>
      <c r="D6" s="54"/>
      <c r="E6" s="32">
        <v>-0.56602871260999998</v>
      </c>
      <c r="F6" s="32">
        <v>-0.24911854964999999</v>
      </c>
      <c r="G6" s="55"/>
      <c r="H6" s="32">
        <v>-0.26845391477000002</v>
      </c>
      <c r="I6" s="32">
        <v>-0.43840264616000002</v>
      </c>
      <c r="J6" s="34">
        <f t="shared" si="0"/>
        <v>0.51406651759809119</v>
      </c>
      <c r="K6" s="34"/>
      <c r="L6" s="34">
        <v>4</v>
      </c>
      <c r="M6" s="34">
        <f t="shared" si="1"/>
        <v>2.7925268031909272</v>
      </c>
      <c r="N6" s="34">
        <f t="shared" si="2"/>
        <v>-0.83492329510039054</v>
      </c>
      <c r="O6" s="34">
        <f t="shared" si="3"/>
        <v>0.30388722731199891</v>
      </c>
      <c r="P6" s="55"/>
      <c r="Q6" s="9">
        <v>-9.2066477160999999E-2</v>
      </c>
      <c r="R6" s="9">
        <v>-0.45517089442999997</v>
      </c>
      <c r="S6" s="52"/>
      <c r="T6" s="9">
        <v>-0.17009163242</v>
      </c>
      <c r="U6" s="9">
        <v>0.45168804041999999</v>
      </c>
      <c r="V6" s="52"/>
      <c r="W6" s="9">
        <v>-0.15820195416999999</v>
      </c>
      <c r="X6" s="9">
        <v>-0.46349077812</v>
      </c>
      <c r="Y6" s="35">
        <f t="shared" si="4"/>
        <v>0.48974642388228812</v>
      </c>
      <c r="Z6" s="35"/>
      <c r="AA6" s="35">
        <v>0.6</v>
      </c>
      <c r="AB6" s="35">
        <f t="shared" si="5"/>
        <v>0.78348058212799998</v>
      </c>
      <c r="AC6" s="35">
        <f t="shared" si="6"/>
        <v>1.1452103915108898</v>
      </c>
      <c r="AD6" s="52"/>
      <c r="AE6" s="9">
        <v>-9.0739450513999995E-2</v>
      </c>
      <c r="AF6" s="9">
        <v>-0.46086615441000001</v>
      </c>
      <c r="AG6" s="35">
        <f t="shared" si="7"/>
        <v>0.46971401954832542</v>
      </c>
      <c r="AH6" s="35"/>
      <c r="AI6" s="35">
        <v>0.6</v>
      </c>
      <c r="AJ6" s="35">
        <f t="shared" si="8"/>
        <v>0.76135402845576683</v>
      </c>
      <c r="AK6" s="35">
        <f t="shared" si="9"/>
        <v>1.1128680976853804</v>
      </c>
    </row>
    <row r="7" spans="1:37" x14ac:dyDescent="0.35">
      <c r="A7" s="54"/>
      <c r="B7" s="32">
        <v>-0.86097309941</v>
      </c>
      <c r="C7" s="32">
        <v>-0.22589086447000001</v>
      </c>
      <c r="D7" s="54"/>
      <c r="E7" s="32">
        <v>-0.73264749996</v>
      </c>
      <c r="F7" s="32">
        <v>-0.36124748447999999</v>
      </c>
      <c r="G7" s="55"/>
      <c r="H7" s="32">
        <v>-0.32372228845000001</v>
      </c>
      <c r="I7" s="32">
        <v>0.57456027861000003</v>
      </c>
      <c r="J7" s="34">
        <f t="shared" si="0"/>
        <v>0.65948133695784439</v>
      </c>
      <c r="K7" s="34"/>
      <c r="L7" s="34">
        <v>5</v>
      </c>
      <c r="M7" s="34">
        <f t="shared" si="1"/>
        <v>3.4906585039886591</v>
      </c>
      <c r="N7" s="34">
        <f t="shared" si="2"/>
        <v>-0.83492329510039065</v>
      </c>
      <c r="O7" s="34">
        <f t="shared" si="3"/>
        <v>-0.30388722731199869</v>
      </c>
      <c r="P7" s="55"/>
      <c r="Q7" s="9">
        <v>-0.10640449677</v>
      </c>
      <c r="R7" s="9">
        <v>0.56651308590000005</v>
      </c>
      <c r="S7" s="52"/>
      <c r="T7" s="9">
        <v>-0.20248950166999999</v>
      </c>
      <c r="U7" s="9">
        <v>-0.57508740333999997</v>
      </c>
      <c r="V7" s="52"/>
      <c r="W7" s="9">
        <v>-0.18485602942000001</v>
      </c>
      <c r="X7" s="9">
        <v>0.58027230680999997</v>
      </c>
      <c r="Y7" s="35">
        <f t="shared" si="4"/>
        <v>0.60900550216194815</v>
      </c>
      <c r="Z7" s="35"/>
      <c r="AA7" s="35">
        <v>0.75</v>
      </c>
      <c r="AB7" s="35">
        <f t="shared" si="5"/>
        <v>0.94582104192940719</v>
      </c>
      <c r="AC7" s="35">
        <f t="shared" si="6"/>
        <v>1.0152690382552427</v>
      </c>
      <c r="AD7" s="52"/>
      <c r="AE7" s="9">
        <v>-0.1036046286</v>
      </c>
      <c r="AF7" s="9">
        <v>0.56642806123</v>
      </c>
      <c r="AG7" s="35">
        <f t="shared" si="7"/>
        <v>0.57582520578394325</v>
      </c>
      <c r="AH7" s="35"/>
      <c r="AI7" s="35">
        <v>0.75</v>
      </c>
      <c r="AJ7" s="35">
        <f t="shared" si="8"/>
        <v>0.91910977361470692</v>
      </c>
      <c r="AK7" s="35">
        <f t="shared" si="9"/>
        <v>0.986596464385325</v>
      </c>
    </row>
    <row r="8" spans="1:37" x14ac:dyDescent="0.35">
      <c r="A8" s="54"/>
      <c r="B8" s="32">
        <v>-0.86097309979000003</v>
      </c>
      <c r="C8" s="32">
        <v>0.22589086383000001</v>
      </c>
      <c r="D8" s="54"/>
      <c r="E8" s="32">
        <v>-0.73264749984999999</v>
      </c>
      <c r="F8" s="32">
        <v>0.36124748444999999</v>
      </c>
      <c r="G8" s="55"/>
      <c r="H8" s="32">
        <v>-0.32372228850000001</v>
      </c>
      <c r="I8" s="32">
        <v>-0.57456027860000003</v>
      </c>
      <c r="J8" s="34">
        <f t="shared" si="0"/>
        <v>0.65948133697367584</v>
      </c>
      <c r="K8" s="34"/>
      <c r="L8" s="34">
        <v>6</v>
      </c>
      <c r="M8" s="34">
        <f t="shared" si="1"/>
        <v>4.1887902047863905</v>
      </c>
      <c r="N8" s="34">
        <f t="shared" si="2"/>
        <v>-0.44425340618409154</v>
      </c>
      <c r="O8" s="34">
        <f t="shared" si="3"/>
        <v>-0.7694694709463793</v>
      </c>
      <c r="P8" s="55"/>
      <c r="Q8" s="9">
        <v>-0.1064044975</v>
      </c>
      <c r="R8" s="9">
        <v>-0.56651308622999996</v>
      </c>
      <c r="S8" s="52"/>
      <c r="T8" s="9">
        <v>-0.20248950179</v>
      </c>
      <c r="U8" s="9">
        <v>0.57508740383000001</v>
      </c>
      <c r="V8" s="52"/>
      <c r="W8" s="9">
        <v>-0.40982218647000002</v>
      </c>
      <c r="X8" s="9">
        <v>0.46818006740000001</v>
      </c>
      <c r="Y8" s="35">
        <f t="shared" si="4"/>
        <v>0.62221121818376113</v>
      </c>
      <c r="Z8" s="35"/>
      <c r="AA8" s="35">
        <v>0.9</v>
      </c>
      <c r="AB8" s="35">
        <f t="shared" si="5"/>
        <v>1.0869204001982613</v>
      </c>
      <c r="AC8" s="35">
        <f t="shared" si="6"/>
        <v>0.8625269311905609</v>
      </c>
      <c r="AD8" s="52"/>
      <c r="AE8" s="9">
        <v>-0.10360462891</v>
      </c>
      <c r="AF8" s="9">
        <v>-0.56642806130000001</v>
      </c>
      <c r="AG8" s="35">
        <f t="shared" si="7"/>
        <v>0.57582520590857722</v>
      </c>
      <c r="AH8" s="35"/>
      <c r="AI8" s="35">
        <v>0.9</v>
      </c>
      <c r="AJ8" s="35">
        <f t="shared" si="8"/>
        <v>1.0562242947413645</v>
      </c>
      <c r="AK8" s="35">
        <f t="shared" si="9"/>
        <v>0.8381680014709515</v>
      </c>
    </row>
    <row r="9" spans="1:37" x14ac:dyDescent="0.35">
      <c r="A9" s="54"/>
      <c r="B9" s="32">
        <v>-1.0019109605000001</v>
      </c>
      <c r="C9" s="32">
        <v>-0.24626091586000001</v>
      </c>
      <c r="D9" s="54"/>
      <c r="E9" s="32">
        <v>-0.85925830902</v>
      </c>
      <c r="F9" s="32">
        <v>-0.42346699127999998</v>
      </c>
      <c r="G9" s="55"/>
      <c r="H9" s="32">
        <v>-0.37511112893999998</v>
      </c>
      <c r="I9" s="32">
        <v>0.67849902067000001</v>
      </c>
      <c r="J9" s="34">
        <f t="shared" si="0"/>
        <v>0.77528657934004652</v>
      </c>
      <c r="K9" s="34"/>
      <c r="L9" s="34">
        <v>7</v>
      </c>
      <c r="M9" s="34">
        <f t="shared" si="1"/>
        <v>4.8869219055841224</v>
      </c>
      <c r="N9" s="34">
        <f t="shared" si="2"/>
        <v>0.15428758881238774</v>
      </c>
      <c r="O9" s="34">
        <f t="shared" si="3"/>
        <v>-0.87500839742434922</v>
      </c>
      <c r="P9" s="55"/>
      <c r="Q9" s="9">
        <v>-0.12372732467</v>
      </c>
      <c r="R9" s="9">
        <v>0.65499388349999998</v>
      </c>
      <c r="S9" s="52"/>
      <c r="T9" s="9">
        <v>-0.23520921085999999</v>
      </c>
      <c r="U9" s="9">
        <v>-0.67130744611000004</v>
      </c>
      <c r="V9" s="52"/>
      <c r="W9" s="9">
        <v>-0.21459470674</v>
      </c>
      <c r="X9" s="9">
        <v>0.68039177277999996</v>
      </c>
      <c r="Y9" s="35">
        <f t="shared" si="4"/>
        <v>0.71343104265761925</v>
      </c>
      <c r="Z9" s="35"/>
      <c r="AA9" s="35">
        <v>1.05</v>
      </c>
      <c r="AB9" s="35">
        <f t="shared" si="5"/>
        <v>1.2036098695400115</v>
      </c>
      <c r="AC9" s="35">
        <f t="shared" si="6"/>
        <v>0.69041432874907227</v>
      </c>
      <c r="AD9" s="52"/>
      <c r="AE9" s="9">
        <v>-0.1218741565</v>
      </c>
      <c r="AF9" s="9">
        <v>0.65748648431000001</v>
      </c>
      <c r="AG9" s="35">
        <f t="shared" si="7"/>
        <v>0.66868661349911163</v>
      </c>
      <c r="AH9" s="35"/>
      <c r="AI9" s="35">
        <v>1.05</v>
      </c>
      <c r="AJ9" s="35">
        <f t="shared" si="8"/>
        <v>1.1696182952926031</v>
      </c>
      <c r="AK9" s="35">
        <f t="shared" si="9"/>
        <v>0.67091609222653714</v>
      </c>
    </row>
    <row r="10" spans="1:37" x14ac:dyDescent="0.35">
      <c r="A10" s="54"/>
      <c r="B10" s="32">
        <v>-1.0019109603</v>
      </c>
      <c r="C10" s="32">
        <v>0.24626091563999999</v>
      </c>
      <c r="D10" s="54"/>
      <c r="E10" s="32">
        <v>-0.85925830870999997</v>
      </c>
      <c r="F10" s="32">
        <v>0.42346699172000002</v>
      </c>
      <c r="G10" s="55"/>
      <c r="H10" s="32">
        <v>-0.37511112889999998</v>
      </c>
      <c r="I10" s="32">
        <v>-0.67849902071000001</v>
      </c>
      <c r="J10" s="34">
        <f t="shared" si="0"/>
        <v>0.77528657935569956</v>
      </c>
      <c r="K10" s="34"/>
      <c r="L10" s="34">
        <v>8</v>
      </c>
      <c r="M10" s="34">
        <f t="shared" si="1"/>
        <v>5.5850536063818543</v>
      </c>
      <c r="N10" s="34">
        <f t="shared" si="2"/>
        <v>0.6806357062880023</v>
      </c>
      <c r="O10" s="34">
        <f t="shared" si="3"/>
        <v>-0.57112117011235064</v>
      </c>
      <c r="P10" s="55"/>
      <c r="Q10" s="9">
        <v>-0.12372732462</v>
      </c>
      <c r="R10" s="9">
        <v>-0.65499388375000001</v>
      </c>
      <c r="S10" s="52"/>
      <c r="T10" s="9">
        <v>-0.26726278610999998</v>
      </c>
      <c r="U10" s="9">
        <v>-0.76938443901999998</v>
      </c>
      <c r="V10" s="52"/>
      <c r="W10" s="9">
        <v>-0.61771729179000001</v>
      </c>
      <c r="X10" s="9">
        <v>0.15664699909999999</v>
      </c>
      <c r="Y10" s="35">
        <f t="shared" si="4"/>
        <v>0.63726990742024481</v>
      </c>
      <c r="Z10" s="35"/>
      <c r="AA10" s="35">
        <v>1.2</v>
      </c>
      <c r="AB10" s="35">
        <f t="shared" si="5"/>
        <v>1.2932688560408112</v>
      </c>
      <c r="AC10" s="35">
        <f t="shared" si="6"/>
        <v>0.50279650892885763</v>
      </c>
      <c r="AD10" s="52"/>
      <c r="AE10" s="9">
        <v>-0.40173903287000001</v>
      </c>
      <c r="AF10" s="9">
        <v>0.48151339722999997</v>
      </c>
      <c r="AG10" s="35">
        <f t="shared" si="7"/>
        <v>0.62709600719770064</v>
      </c>
      <c r="AH10" s="35"/>
      <c r="AI10" s="35">
        <v>1.2</v>
      </c>
      <c r="AJ10" s="35">
        <f t="shared" si="8"/>
        <v>1.2567451904790019</v>
      </c>
      <c r="AK10" s="35">
        <f t="shared" si="9"/>
        <v>0.48859685395998909</v>
      </c>
    </row>
    <row r="11" spans="1:37" x14ac:dyDescent="0.35">
      <c r="A11" s="54"/>
      <c r="B11" s="32">
        <v>-1.1045848740999999</v>
      </c>
      <c r="C11" s="32">
        <v>0.29731888393</v>
      </c>
      <c r="D11" s="54"/>
      <c r="E11" s="32">
        <v>-0.95264193779999995</v>
      </c>
      <c r="F11" s="32">
        <v>-0.50400277369000002</v>
      </c>
      <c r="G11" s="55"/>
      <c r="H11" s="32">
        <v>-0.42015305750999998</v>
      </c>
      <c r="I11" s="32">
        <v>0.78288936887000005</v>
      </c>
      <c r="J11" s="34">
        <f t="shared" si="0"/>
        <v>0.8885068123681823</v>
      </c>
      <c r="K11" s="34"/>
      <c r="L11" s="34">
        <v>9</v>
      </c>
      <c r="M11" s="34">
        <f t="shared" si="1"/>
        <v>6.2831853071795862</v>
      </c>
      <c r="N11" s="34">
        <f t="shared" si="2"/>
        <v>0.8885068123681823</v>
      </c>
      <c r="O11" s="34">
        <f t="shared" si="3"/>
        <v>-2.1771054966973233E-16</v>
      </c>
      <c r="P11" s="55"/>
      <c r="Q11" s="9">
        <v>-0.14329997849000001</v>
      </c>
      <c r="R11" s="9">
        <v>0.74632753601000001</v>
      </c>
      <c r="S11" s="52"/>
      <c r="T11" s="9">
        <v>-0.23520921095</v>
      </c>
      <c r="U11" s="9">
        <v>0.67130744600000003</v>
      </c>
      <c r="V11" s="52"/>
      <c r="W11" s="9">
        <v>-0.18485602934000001</v>
      </c>
      <c r="X11" s="9">
        <v>-0.58027230688999998</v>
      </c>
      <c r="Y11" s="35">
        <f t="shared" si="4"/>
        <v>0.60900550221389071</v>
      </c>
      <c r="Z11" s="35"/>
      <c r="AA11" s="35">
        <v>1.35</v>
      </c>
      <c r="AB11" s="35">
        <f t="shared" si="5"/>
        <v>1.353883812157159</v>
      </c>
      <c r="AC11" s="35">
        <f t="shared" si="6"/>
        <v>0.30388696348305844</v>
      </c>
      <c r="AD11" s="52"/>
      <c r="AE11" s="9">
        <v>-0.12187415529999999</v>
      </c>
      <c r="AF11" s="9">
        <v>-0.65748648465000004</v>
      </c>
      <c r="AG11" s="35">
        <f t="shared" si="7"/>
        <v>0.66868661361470605</v>
      </c>
      <c r="AH11" s="35"/>
      <c r="AI11" s="35">
        <v>1.35</v>
      </c>
      <c r="AJ11" s="35">
        <f t="shared" si="8"/>
        <v>1.3156482980691162</v>
      </c>
      <c r="AK11" s="35">
        <f t="shared" si="9"/>
        <v>0.29530478370581748</v>
      </c>
    </row>
    <row r="12" spans="1:37" x14ac:dyDescent="0.35">
      <c r="A12" s="54" t="s">
        <v>44</v>
      </c>
      <c r="B12" s="32">
        <v>-0.21655066665</v>
      </c>
      <c r="C12" s="32">
        <v>2.1399798878</v>
      </c>
      <c r="D12" s="54" t="s">
        <v>44</v>
      </c>
      <c r="E12" s="32">
        <v>-0.20448573849000001</v>
      </c>
      <c r="F12" s="32">
        <v>2.1655074583</v>
      </c>
      <c r="G12" s="56" t="s">
        <v>44</v>
      </c>
      <c r="H12" s="32">
        <v>-0.42015303798999998</v>
      </c>
      <c r="I12" s="32">
        <v>0.78288936038000001</v>
      </c>
      <c r="J12" s="34">
        <f>SQRT(H12^2+(I12-1)^2)</f>
        <v>0.47293298168813719</v>
      </c>
      <c r="K12" s="34">
        <f>MAX(J12:J21)</f>
        <v>0.85666285474119375</v>
      </c>
      <c r="L12" s="34">
        <v>0</v>
      </c>
      <c r="M12" s="34">
        <f>4*ACOS(0)/9*L12</f>
        <v>0</v>
      </c>
      <c r="N12" s="34">
        <f>$K$12*COS(M12)</f>
        <v>0.85666285474119375</v>
      </c>
      <c r="O12" s="34">
        <f>1+$K$12*SIN(M12)</f>
        <v>1</v>
      </c>
      <c r="P12" s="56" t="s">
        <v>44</v>
      </c>
      <c r="Q12" s="9">
        <v>-0.20853059476999999</v>
      </c>
      <c r="R12" s="9">
        <v>0.94374752336000001</v>
      </c>
      <c r="S12" s="52"/>
      <c r="T12" s="9">
        <v>-0.30965737630000001</v>
      </c>
      <c r="U12" s="9">
        <v>-0.87124491764000001</v>
      </c>
      <c r="V12" s="52"/>
      <c r="W12" s="9">
        <v>-0.24750256653</v>
      </c>
      <c r="X12" s="9">
        <v>0.77670199857</v>
      </c>
      <c r="Y12" s="35">
        <f t="shared" si="4"/>
        <v>0.81518311747825678</v>
      </c>
      <c r="Z12" s="35"/>
      <c r="AA12" s="35">
        <v>1.5</v>
      </c>
      <c r="AB12" s="35">
        <f t="shared" si="5"/>
        <v>1.3840934566527734</v>
      </c>
      <c r="AC12" s="35">
        <f t="shared" si="6"/>
        <v>9.8152771978851458E-2</v>
      </c>
      <c r="AD12" s="52"/>
      <c r="AE12" s="9">
        <v>-0.40173902962000002</v>
      </c>
      <c r="AF12" s="9">
        <v>-0.48151340310000001</v>
      </c>
      <c r="AG12" s="35">
        <f t="shared" si="7"/>
        <v>0.62709600962289846</v>
      </c>
      <c r="AH12" s="35"/>
      <c r="AI12" s="35">
        <v>1.5</v>
      </c>
      <c r="AJ12" s="35">
        <f t="shared" si="8"/>
        <v>1.3450047812540371</v>
      </c>
      <c r="AK12" s="35">
        <f t="shared" si="9"/>
        <v>9.5380804648953141E-2</v>
      </c>
    </row>
    <row r="13" spans="1:37" x14ac:dyDescent="0.35">
      <c r="A13" s="54"/>
      <c r="B13" s="32">
        <v>-0.15896598155</v>
      </c>
      <c r="C13" s="32">
        <v>2.2798382187000001</v>
      </c>
      <c r="D13" s="54"/>
      <c r="E13" s="32">
        <v>-0.38817331633000002</v>
      </c>
      <c r="F13" s="32">
        <v>0.11981374294</v>
      </c>
      <c r="G13" s="57"/>
      <c r="H13" s="32">
        <v>-0.37511112014999998</v>
      </c>
      <c r="I13" s="32">
        <v>0.67849904228000002</v>
      </c>
      <c r="J13" s="34">
        <f t="shared" ref="J13:J21" si="10">SQRT(H13^2+(I13-1)^2)</f>
        <v>0.49403564474141431</v>
      </c>
      <c r="K13" s="34"/>
      <c r="L13" s="34">
        <v>1</v>
      </c>
      <c r="M13" s="34">
        <f t="shared" ref="M13:M21" si="11">4*ACOS(0)/9*L13</f>
        <v>0.69813170079773179</v>
      </c>
      <c r="N13" s="34">
        <f t="shared" ref="N13:N21" si="12">$K$12*COS(M13)</f>
        <v>0.65624181950093174</v>
      </c>
      <c r="O13" s="34">
        <f t="shared" ref="O13:O21" si="13">1+$K$12*SIN(M13)</f>
        <v>1.5506522687063389</v>
      </c>
      <c r="P13" s="57"/>
      <c r="Q13" s="9">
        <v>-0.17221162985999999</v>
      </c>
      <c r="R13" s="9">
        <v>0.84229158530000003</v>
      </c>
      <c r="S13" s="52"/>
      <c r="T13" s="9">
        <v>-0.26726278586000002</v>
      </c>
      <c r="U13" s="9">
        <v>0.76938443901999998</v>
      </c>
      <c r="V13" s="52"/>
      <c r="W13" s="9">
        <v>-0.61771729286999999</v>
      </c>
      <c r="X13" s="9">
        <v>-0.15664700047999999</v>
      </c>
      <c r="Y13" s="35">
        <f t="shared" si="4"/>
        <v>0.6372699088063255</v>
      </c>
      <c r="Z13" s="35"/>
      <c r="AA13" s="35">
        <v>1.65</v>
      </c>
      <c r="AB13" s="35">
        <f t="shared" si="5"/>
        <v>1.3832193460404123</v>
      </c>
      <c r="AC13" s="35">
        <f t="shared" si="6"/>
        <v>-0.10978571917917936</v>
      </c>
      <c r="AD13" s="52"/>
      <c r="AE13" s="9">
        <v>-0.60486333114000002</v>
      </c>
      <c r="AF13" s="9">
        <v>0.17419856016999999</v>
      </c>
      <c r="AG13" s="35">
        <f t="shared" si="7"/>
        <v>0.62944800239819532</v>
      </c>
      <c r="AH13" s="35"/>
      <c r="AI13" s="35">
        <v>1.65</v>
      </c>
      <c r="AJ13" s="35">
        <f t="shared" si="8"/>
        <v>1.3441553567102538</v>
      </c>
      <c r="AK13" s="35">
        <f t="shared" si="9"/>
        <v>-0.10668522165151252</v>
      </c>
    </row>
    <row r="14" spans="1:37" x14ac:dyDescent="0.35">
      <c r="A14" s="54"/>
      <c r="B14" s="32">
        <v>-0.3042679043</v>
      </c>
      <c r="C14" s="32">
        <v>4.7879216146999998E-9</v>
      </c>
      <c r="D14" s="54"/>
      <c r="E14" s="32">
        <v>-0.25885084641</v>
      </c>
      <c r="F14" s="32">
        <v>9.7619987648999998E-9</v>
      </c>
      <c r="G14" s="57"/>
      <c r="H14" s="32">
        <v>-0.47573114350000001</v>
      </c>
      <c r="I14" s="32">
        <v>0.89084967739999998</v>
      </c>
      <c r="J14" s="34">
        <f t="shared" si="10"/>
        <v>0.48809211612102654</v>
      </c>
      <c r="K14" s="34"/>
      <c r="L14" s="34">
        <v>2</v>
      </c>
      <c r="M14" s="34">
        <f t="shared" si="11"/>
        <v>1.3962634015954636</v>
      </c>
      <c r="N14" s="34">
        <f t="shared" si="12"/>
        <v>0.14875794360075861</v>
      </c>
      <c r="O14" s="34">
        <f t="shared" si="13"/>
        <v>1.8436482210666987</v>
      </c>
      <c r="P14" s="57"/>
      <c r="Q14" s="9">
        <v>-0.25256569397</v>
      </c>
      <c r="R14" s="9">
        <v>1.0529524799000001</v>
      </c>
      <c r="S14" s="52"/>
      <c r="T14" s="9">
        <v>-0.36005123092000002</v>
      </c>
      <c r="U14" s="9">
        <v>-0.97659873596000002</v>
      </c>
      <c r="V14" s="52"/>
      <c r="W14" s="9">
        <v>-0.40982219017999999</v>
      </c>
      <c r="X14" s="9">
        <v>-0.46818007113999999</v>
      </c>
      <c r="Y14" s="35">
        <f t="shared" si="4"/>
        <v>0.62221122344151547</v>
      </c>
      <c r="Z14" s="35"/>
      <c r="AA14" s="35">
        <v>1.8</v>
      </c>
      <c r="AB14" s="35">
        <f t="shared" si="5"/>
        <v>1.3512811109599583</v>
      </c>
      <c r="AC14" s="35">
        <f t="shared" si="6"/>
        <v>-0.31525865976841339</v>
      </c>
      <c r="AD14" s="52"/>
      <c r="AE14" s="9">
        <v>-0.14432574870000001</v>
      </c>
      <c r="AF14" s="9">
        <v>0.74670227965000002</v>
      </c>
      <c r="AG14" s="35">
        <f t="shared" si="7"/>
        <v>0.7605223311463789</v>
      </c>
      <c r="AH14" s="35"/>
      <c r="AI14" s="35">
        <v>1.8</v>
      </c>
      <c r="AJ14" s="35">
        <f t="shared" si="8"/>
        <v>1.3131191006817688</v>
      </c>
      <c r="AK14" s="35">
        <f t="shared" si="9"/>
        <v>-0.30635532787337671</v>
      </c>
    </row>
    <row r="15" spans="1:37" x14ac:dyDescent="0.35">
      <c r="A15" s="54"/>
      <c r="B15" s="32">
        <v>-0.44415103993999999</v>
      </c>
      <c r="C15" s="32">
        <v>6.6741161004999994E-2</v>
      </c>
      <c r="D15" s="54"/>
      <c r="E15" s="32">
        <v>-0.56602873189000003</v>
      </c>
      <c r="F15" s="32">
        <v>0.24911853449999999</v>
      </c>
      <c r="G15" s="57"/>
      <c r="H15" s="32">
        <v>-0.32372229563999999</v>
      </c>
      <c r="I15" s="32">
        <v>0.57456028023000005</v>
      </c>
      <c r="J15" s="34">
        <f t="shared" si="10"/>
        <v>0.53459805447869679</v>
      </c>
      <c r="K15" s="34"/>
      <c r="L15" s="34">
        <v>3</v>
      </c>
      <c r="M15" s="34">
        <f t="shared" si="11"/>
        <v>2.0943951023931953</v>
      </c>
      <c r="N15" s="34">
        <f t="shared" si="12"/>
        <v>-0.42833142737059671</v>
      </c>
      <c r="O15" s="34">
        <f t="shared" si="13"/>
        <v>1.7418917946843724</v>
      </c>
      <c r="P15" s="57"/>
      <c r="Q15" s="9">
        <v>-0.14329997864999999</v>
      </c>
      <c r="R15" s="9">
        <v>0.74632753663999996</v>
      </c>
      <c r="S15" s="52"/>
      <c r="T15" s="9">
        <v>-0.3096573762</v>
      </c>
      <c r="U15" s="9">
        <v>0.87124491689000005</v>
      </c>
      <c r="V15" s="52"/>
      <c r="W15" s="9">
        <v>-6.5325641412999999E-2</v>
      </c>
      <c r="X15" s="9">
        <v>0.90548687544999995</v>
      </c>
      <c r="Y15" s="35">
        <f t="shared" si="4"/>
        <v>0.90784025083613884</v>
      </c>
      <c r="Z15" s="35"/>
      <c r="AA15" s="35">
        <v>1.95</v>
      </c>
      <c r="AB15" s="35">
        <f t="shared" si="5"/>
        <v>1.2889960153165692</v>
      </c>
      <c r="AC15" s="35">
        <f t="shared" si="6"/>
        <v>-0.5136515705165926</v>
      </c>
      <c r="AD15" s="52"/>
      <c r="AE15" s="9">
        <v>-0.60486332843000001</v>
      </c>
      <c r="AF15" s="9">
        <v>-0.17419856151999999</v>
      </c>
      <c r="AG15" s="35">
        <f t="shared" si="7"/>
        <v>0.62944800016765112</v>
      </c>
      <c r="AH15" s="35"/>
      <c r="AI15" s="35">
        <v>1.95</v>
      </c>
      <c r="AJ15" s="35">
        <f t="shared" si="8"/>
        <v>1.2525930205687845</v>
      </c>
      <c r="AK15" s="35">
        <f t="shared" si="9"/>
        <v>-0.49914535389410392</v>
      </c>
    </row>
    <row r="16" spans="1:37" x14ac:dyDescent="0.35">
      <c r="A16" s="54"/>
      <c r="B16" s="32">
        <v>-0.44415102668000001</v>
      </c>
      <c r="C16" s="32">
        <v>-6.6741178371000007E-2</v>
      </c>
      <c r="D16" s="54"/>
      <c r="E16" s="32">
        <v>-0.73264749203000001</v>
      </c>
      <c r="F16" s="32">
        <v>0.36124746533000002</v>
      </c>
      <c r="G16" s="57"/>
      <c r="H16" s="32">
        <v>-0.53930329264999999</v>
      </c>
      <c r="I16" s="32">
        <v>1.0000082925</v>
      </c>
      <c r="J16" s="34">
        <f t="shared" si="10"/>
        <v>0.5393032927137541</v>
      </c>
      <c r="K16" s="34"/>
      <c r="L16" s="34">
        <v>4</v>
      </c>
      <c r="M16" s="34">
        <f t="shared" si="11"/>
        <v>2.7925268031909272</v>
      </c>
      <c r="N16" s="34">
        <f t="shared" si="12"/>
        <v>-0.80499976310169019</v>
      </c>
      <c r="O16" s="34">
        <f t="shared" si="13"/>
        <v>1.2929959523603598</v>
      </c>
      <c r="P16" s="57"/>
      <c r="Q16" s="9">
        <v>-0.30492407994999998</v>
      </c>
      <c r="R16" s="9">
        <v>1.1704063861</v>
      </c>
      <c r="S16" s="52"/>
      <c r="T16" s="9">
        <v>-0.41852417179000001</v>
      </c>
      <c r="U16" s="9">
        <v>-1.0881775854</v>
      </c>
      <c r="V16" s="52"/>
      <c r="W16" s="9">
        <v>-0.28554944308000002</v>
      </c>
      <c r="X16" s="9">
        <v>0.87633385644999995</v>
      </c>
      <c r="Y16" s="35">
        <f t="shared" si="4"/>
        <v>0.92168297825436007</v>
      </c>
      <c r="Z16" s="35"/>
      <c r="AA16" s="35">
        <v>2.1</v>
      </c>
      <c r="AB16" s="35">
        <f t="shared" si="5"/>
        <v>1.1977628480796965</v>
      </c>
      <c r="AC16" s="35">
        <f t="shared" si="6"/>
        <v>-0.70050897435805148</v>
      </c>
      <c r="AD16" s="52"/>
      <c r="AE16" s="9">
        <v>-0.14432574943000001</v>
      </c>
      <c r="AF16" s="9">
        <v>-0.74670227973000003</v>
      </c>
      <c r="AG16" s="35">
        <f t="shared" si="7"/>
        <v>0.7605223313634587</v>
      </c>
      <c r="AH16" s="35"/>
      <c r="AI16" s="35">
        <v>2.1</v>
      </c>
      <c r="AJ16" s="35">
        <f t="shared" si="8"/>
        <v>1.1639364016441516</v>
      </c>
      <c r="AK16" s="35">
        <f t="shared" si="9"/>
        <v>-0.68072565135990448</v>
      </c>
    </row>
    <row r="17" spans="1:37" x14ac:dyDescent="0.35">
      <c r="A17" s="54"/>
      <c r="B17" s="32">
        <v>-0.65705960926999996</v>
      </c>
      <c r="C17" s="32">
        <v>0.15537973966999999</v>
      </c>
      <c r="D17" s="54"/>
      <c r="E17" s="32">
        <v>-0.85925836500999997</v>
      </c>
      <c r="F17" s="32">
        <v>0.42346699101000002</v>
      </c>
      <c r="G17" s="57"/>
      <c r="H17" s="32">
        <v>-0.26845391281999997</v>
      </c>
      <c r="I17" s="32">
        <v>0.43840264422000003</v>
      </c>
      <c r="J17" s="34">
        <f t="shared" si="10"/>
        <v>0.62246212200217943</v>
      </c>
      <c r="K17" s="34"/>
      <c r="L17" s="34">
        <v>5</v>
      </c>
      <c r="M17" s="34">
        <f t="shared" si="11"/>
        <v>3.4906585039886591</v>
      </c>
      <c r="N17" s="34">
        <f t="shared" si="12"/>
        <v>-0.8049997631016903</v>
      </c>
      <c r="O17" s="34">
        <f t="shared" si="13"/>
        <v>0.70700404763964042</v>
      </c>
      <c r="P17" s="57"/>
      <c r="Q17" s="9">
        <v>-0.12372732643999999</v>
      </c>
      <c r="R17" s="9">
        <v>0.65499388278000004</v>
      </c>
      <c r="S17" s="52"/>
      <c r="T17" s="9">
        <v>-0.36005123083000001</v>
      </c>
      <c r="U17" s="9">
        <v>0.97659873520999996</v>
      </c>
      <c r="V17" s="52"/>
      <c r="W17" s="9">
        <v>-0.21459470541</v>
      </c>
      <c r="X17" s="9">
        <v>-0.68039177328</v>
      </c>
      <c r="Y17" s="35">
        <f t="shared" si="4"/>
        <v>0.71343104273441005</v>
      </c>
      <c r="Z17" s="35"/>
      <c r="AA17" s="35">
        <v>2.25</v>
      </c>
      <c r="AB17" s="35">
        <f t="shared" si="5"/>
        <v>1.079630509498442</v>
      </c>
      <c r="AC17" s="35">
        <f t="shared" si="6"/>
        <v>-0.87163445684317109</v>
      </c>
      <c r="AD17" s="52"/>
      <c r="AE17" s="9">
        <v>-6.1737811825000002E-2</v>
      </c>
      <c r="AF17" s="9">
        <v>0.90528110593</v>
      </c>
      <c r="AG17" s="35">
        <f t="shared" si="7"/>
        <v>0.90738384279354622</v>
      </c>
      <c r="AH17" s="35"/>
      <c r="AI17" s="35">
        <v>2.25</v>
      </c>
      <c r="AJ17" s="35">
        <f t="shared" si="8"/>
        <v>1.0491402804365875</v>
      </c>
      <c r="AK17" s="35">
        <f t="shared" si="9"/>
        <v>-0.84701831825359031</v>
      </c>
    </row>
    <row r="18" spans="1:37" x14ac:dyDescent="0.35">
      <c r="A18" s="54"/>
      <c r="B18" s="32">
        <v>-0.86097310545000005</v>
      </c>
      <c r="C18" s="32">
        <v>0.22589083417</v>
      </c>
      <c r="D18" s="54"/>
      <c r="E18" s="32">
        <v>-0.38817332716000003</v>
      </c>
      <c r="F18" s="32">
        <v>-0.11981373306</v>
      </c>
      <c r="G18" s="57"/>
      <c r="H18" s="32">
        <v>-0.61052025214000005</v>
      </c>
      <c r="I18" s="32">
        <v>1.1137987143999999</v>
      </c>
      <c r="J18" s="34">
        <f t="shared" si="10"/>
        <v>0.62103552690017816</v>
      </c>
      <c r="K18" s="34"/>
      <c r="L18" s="34">
        <v>6</v>
      </c>
      <c r="M18" s="34">
        <f t="shared" si="11"/>
        <v>4.1887902047863905</v>
      </c>
      <c r="N18" s="34">
        <f t="shared" si="12"/>
        <v>-0.42833142737059726</v>
      </c>
      <c r="O18" s="34">
        <f t="shared" si="13"/>
        <v>0.25810820531562806</v>
      </c>
      <c r="P18" s="57"/>
      <c r="Q18" s="9">
        <v>-0.1064044995</v>
      </c>
      <c r="R18" s="9">
        <v>0.56651308557000002</v>
      </c>
      <c r="S18" s="52"/>
      <c r="T18" s="9">
        <v>-0.48572119987000001</v>
      </c>
      <c r="U18" s="9">
        <v>-1.2066103453999999</v>
      </c>
      <c r="V18" s="52"/>
      <c r="W18" s="9">
        <v>-0.7661579248</v>
      </c>
      <c r="X18" s="9">
        <v>0.11530698302</v>
      </c>
      <c r="Y18" s="35">
        <f t="shared" si="4"/>
        <v>0.7747862066835064</v>
      </c>
      <c r="Z18" s="35"/>
      <c r="AA18" s="35">
        <v>2.4</v>
      </c>
      <c r="AB18" s="35">
        <f t="shared" si="5"/>
        <v>0.93725199721912955</v>
      </c>
      <c r="AC18" s="35">
        <f t="shared" si="6"/>
        <v>-1.0231849085599865</v>
      </c>
      <c r="AD18" s="52"/>
      <c r="AE18" s="9">
        <v>-6.1737814783E-2</v>
      </c>
      <c r="AF18" s="9">
        <v>-0.90528110880000001</v>
      </c>
      <c r="AG18" s="35">
        <f t="shared" si="7"/>
        <v>0.90738384585815579</v>
      </c>
      <c r="AH18" s="35"/>
      <c r="AI18" s="35">
        <v>2.4</v>
      </c>
      <c r="AJ18" s="35">
        <f t="shared" si="8"/>
        <v>0.91078273034266111</v>
      </c>
      <c r="AK18" s="35">
        <f t="shared" si="9"/>
        <v>-0.99428877978244778</v>
      </c>
    </row>
    <row r="19" spans="1:37" x14ac:dyDescent="0.35">
      <c r="A19" s="54"/>
      <c r="B19" s="32">
        <v>-0.65705960755000004</v>
      </c>
      <c r="C19" s="32">
        <v>-0.15537970495</v>
      </c>
      <c r="D19" s="54"/>
      <c r="E19" s="32">
        <v>-0.95264193890000004</v>
      </c>
      <c r="F19" s="32">
        <v>0.50400274516999999</v>
      </c>
      <c r="G19" s="57"/>
      <c r="H19" s="32">
        <v>-0.2061789986</v>
      </c>
      <c r="I19" s="32">
        <v>0.25372712402000003</v>
      </c>
      <c r="J19" s="34">
        <f t="shared" si="10"/>
        <v>0.77423057604770373</v>
      </c>
      <c r="K19" s="34"/>
      <c r="L19" s="34">
        <v>7</v>
      </c>
      <c r="M19" s="34">
        <f t="shared" si="11"/>
        <v>4.8869219055841224</v>
      </c>
      <c r="N19" s="34">
        <f t="shared" si="12"/>
        <v>0.14875794360075822</v>
      </c>
      <c r="O19" s="34">
        <f t="shared" si="13"/>
        <v>0.15635177893330132</v>
      </c>
      <c r="P19" s="57"/>
      <c r="Q19" s="9">
        <v>-0.36566368477</v>
      </c>
      <c r="R19" s="9">
        <v>1.2957059136</v>
      </c>
      <c r="S19" s="52"/>
      <c r="T19" s="9">
        <v>-0.41852417123000002</v>
      </c>
      <c r="U19" s="9">
        <v>1.0881775856</v>
      </c>
      <c r="V19" s="52"/>
      <c r="W19" s="9">
        <v>-0.76615792332999999</v>
      </c>
      <c r="X19" s="9">
        <v>-0.11530698065</v>
      </c>
      <c r="Y19" s="35">
        <f t="shared" si="4"/>
        <v>0.77478620487716332</v>
      </c>
      <c r="Z19" s="35"/>
      <c r="AA19" s="35">
        <v>2.5499999999999998</v>
      </c>
      <c r="AB19" s="35">
        <f t="shared" si="5"/>
        <v>0.77382482567769262</v>
      </c>
      <c r="AC19" s="35">
        <f t="shared" si="6"/>
        <v>-1.1517568330863264</v>
      </c>
      <c r="AD19" s="52"/>
      <c r="AE19" s="9">
        <v>-0.17240207996000001</v>
      </c>
      <c r="AF19" s="9">
        <v>0.84064981914000003</v>
      </c>
      <c r="AG19" s="35">
        <f t="shared" si="7"/>
        <v>0.85814602230310955</v>
      </c>
      <c r="AH19" s="35"/>
      <c r="AI19" s="35">
        <v>2.5499999999999998</v>
      </c>
      <c r="AJ19" s="35">
        <f t="shared" si="8"/>
        <v>0.75197096365630212</v>
      </c>
      <c r="AK19" s="35">
        <f t="shared" si="9"/>
        <v>-1.119229658876816</v>
      </c>
    </row>
    <row r="20" spans="1:37" x14ac:dyDescent="0.35">
      <c r="A20" s="54"/>
      <c r="B20" s="32">
        <v>-1.0019110229999999</v>
      </c>
      <c r="C20" s="32">
        <v>0.24626093066999999</v>
      </c>
      <c r="D20" s="54"/>
      <c r="E20" s="32">
        <v>-1.0661264557000001</v>
      </c>
      <c r="F20" s="32">
        <v>0.58249649303999995</v>
      </c>
      <c r="G20" s="57"/>
      <c r="H20" s="32">
        <v>-0.69027910750999999</v>
      </c>
      <c r="I20" s="32">
        <v>1.2331702973000001</v>
      </c>
      <c r="J20" s="34">
        <f t="shared" si="10"/>
        <v>0.72859703115492624</v>
      </c>
      <c r="K20" s="34"/>
      <c r="L20" s="34">
        <v>8</v>
      </c>
      <c r="M20" s="34">
        <f t="shared" si="11"/>
        <v>5.5850536063818543</v>
      </c>
      <c r="N20" s="34">
        <f t="shared" si="12"/>
        <v>0.65624181950093152</v>
      </c>
      <c r="O20" s="34">
        <f t="shared" si="13"/>
        <v>0.44934773129366079</v>
      </c>
      <c r="P20" s="57"/>
      <c r="Q20" s="9">
        <v>-9.2066477756000006E-2</v>
      </c>
      <c r="R20" s="9">
        <v>0.45517089818000001</v>
      </c>
      <c r="S20" s="52"/>
      <c r="T20" s="9">
        <v>-0.56145198959999998</v>
      </c>
      <c r="U20" s="9">
        <v>-1.3314951290999999</v>
      </c>
      <c r="V20" s="52"/>
      <c r="W20" s="9">
        <v>-0.24750256611999999</v>
      </c>
      <c r="X20" s="9">
        <v>-0.77670199841999998</v>
      </c>
      <c r="Y20" s="35">
        <f t="shared" si="4"/>
        <v>0.81518311721085501</v>
      </c>
      <c r="Z20" s="35"/>
      <c r="AA20" s="35">
        <v>2.7</v>
      </c>
      <c r="AB20" s="35">
        <f t="shared" si="5"/>
        <v>0.59301921681887415</v>
      </c>
      <c r="AC20" s="35">
        <f t="shared" si="6"/>
        <v>-1.2544627821819523</v>
      </c>
      <c r="AD20" s="52"/>
      <c r="AE20" s="9">
        <v>-0.17240207954</v>
      </c>
      <c r="AF20" s="9">
        <v>-0.84064981977999997</v>
      </c>
      <c r="AG20" s="35">
        <f t="shared" si="7"/>
        <v>0.85814602284568264</v>
      </c>
      <c r="AH20" s="35"/>
      <c r="AI20" s="35">
        <v>2.7</v>
      </c>
      <c r="AJ20" s="35">
        <f t="shared" si="8"/>
        <v>0.57627155027943111</v>
      </c>
      <c r="AK20" s="35">
        <f t="shared" si="9"/>
        <v>-1.219035052748789</v>
      </c>
    </row>
    <row r="21" spans="1:37" x14ac:dyDescent="0.35">
      <c r="A21" s="54"/>
      <c r="B21" s="32">
        <v>-1.1045846412</v>
      </c>
      <c r="C21" s="32">
        <v>0.29731864743999997</v>
      </c>
      <c r="D21" s="54"/>
      <c r="E21" s="32">
        <v>-1.1857685621</v>
      </c>
      <c r="F21" s="32">
        <v>0.64927698704000003</v>
      </c>
      <c r="G21" s="58"/>
      <c r="H21" s="32">
        <v>-0.77836587854999995</v>
      </c>
      <c r="I21" s="32">
        <v>1.3577957598999999</v>
      </c>
      <c r="J21" s="34">
        <f t="shared" si="10"/>
        <v>0.85666285474119375</v>
      </c>
      <c r="K21" s="34"/>
      <c r="L21" s="34">
        <v>9</v>
      </c>
      <c r="M21" s="34">
        <f t="shared" si="11"/>
        <v>6.2831853071795862</v>
      </c>
      <c r="N21" s="34">
        <f t="shared" si="12"/>
        <v>0.85666285474119375</v>
      </c>
      <c r="O21" s="34">
        <f t="shared" si="13"/>
        <v>0.99999999999999978</v>
      </c>
      <c r="P21" s="58"/>
      <c r="Q21" s="9">
        <v>-0.43454241198999999</v>
      </c>
      <c r="R21" s="9">
        <v>1.4276212977</v>
      </c>
      <c r="S21" s="52"/>
      <c r="T21" s="9">
        <v>-0.48572119976</v>
      </c>
      <c r="U21" s="9">
        <v>1.2066103450000001</v>
      </c>
      <c r="V21" s="52"/>
      <c r="W21" s="9">
        <v>-6.5325642566E-2</v>
      </c>
      <c r="X21" s="9">
        <v>-0.90548687400000005</v>
      </c>
      <c r="Y21" s="35">
        <f t="shared" si="4"/>
        <v>0.90784024947286446</v>
      </c>
      <c r="Z21" s="35"/>
      <c r="AA21" s="35">
        <v>2.85</v>
      </c>
      <c r="AB21" s="35">
        <f t="shared" si="5"/>
        <v>0.3988956748238795</v>
      </c>
      <c r="AC21" s="35">
        <f t="shared" si="6"/>
        <v>-1.3289962016510646</v>
      </c>
      <c r="AD21" s="52"/>
      <c r="AE21" s="9">
        <v>-0.74803257015000002</v>
      </c>
      <c r="AF21" s="9">
        <v>0.11364481376</v>
      </c>
      <c r="AG21" s="35">
        <f t="shared" si="7"/>
        <v>0.7566160649231285</v>
      </c>
      <c r="AH21" s="35"/>
      <c r="AI21" s="35">
        <v>2.85</v>
      </c>
      <c r="AJ21" s="35">
        <f t="shared" si="8"/>
        <v>0.38763032025103278</v>
      </c>
      <c r="AK21" s="35">
        <f t="shared" si="9"/>
        <v>-1.2914635474196643</v>
      </c>
    </row>
    <row r="22" spans="1:37" x14ac:dyDescent="0.35">
      <c r="A22" s="54" t="s">
        <v>33</v>
      </c>
      <c r="B22" s="32">
        <v>-0.21655076069000001</v>
      </c>
      <c r="C22" s="32">
        <v>2.1399799113000002</v>
      </c>
      <c r="D22" s="54" t="s">
        <v>33</v>
      </c>
      <c r="E22" s="32">
        <v>-0.20448578803</v>
      </c>
      <c r="F22" s="32">
        <v>2.165507426</v>
      </c>
      <c r="G22" s="55" t="s">
        <v>33</v>
      </c>
      <c r="H22" s="32">
        <v>-0.18724659476</v>
      </c>
      <c r="I22" s="32">
        <v>2.1933048739999998</v>
      </c>
      <c r="J22" s="34">
        <f>SQRT(H22^2+(I22-2)^2)</f>
        <v>0.26912462087548117</v>
      </c>
      <c r="K22" s="34">
        <f>MAX(J22:J31)</f>
        <v>1.19895693591116</v>
      </c>
      <c r="L22" s="34">
        <v>0</v>
      </c>
      <c r="M22" s="34">
        <f>4*ACOS(0)/9*L22</f>
        <v>0</v>
      </c>
      <c r="N22" s="34">
        <f>$K$22*COS(M22)</f>
        <v>1.19895693591116</v>
      </c>
      <c r="O22" s="34">
        <f>2+$K$22*SIN(M22)</f>
        <v>2</v>
      </c>
      <c r="P22" s="55" t="s">
        <v>33</v>
      </c>
      <c r="Q22" s="9">
        <v>-0.18006981495999999</v>
      </c>
      <c r="R22" s="9">
        <v>2.2078917427000002</v>
      </c>
      <c r="S22" s="52"/>
      <c r="T22" s="9">
        <v>-0.64502720052999996</v>
      </c>
      <c r="U22" s="9">
        <v>-1.461624681</v>
      </c>
      <c r="V22" s="52"/>
      <c r="W22" s="9">
        <v>-0.28554944281</v>
      </c>
      <c r="X22" s="9">
        <v>-0.87633385650999995</v>
      </c>
      <c r="Y22" s="35">
        <f t="shared" si="4"/>
        <v>0.92168297822775846</v>
      </c>
      <c r="Z22" s="35"/>
      <c r="AA22" s="35">
        <v>3</v>
      </c>
      <c r="AB22" s="35">
        <f t="shared" si="5"/>
        <v>0.1958137959403905</v>
      </c>
      <c r="AC22" s="35">
        <f t="shared" si="6"/>
        <v>-1.3736832315769054</v>
      </c>
      <c r="AD22" s="52"/>
      <c r="AE22" s="9">
        <v>-0.74803326446999996</v>
      </c>
      <c r="AF22" s="9">
        <v>-0.11364409769</v>
      </c>
      <c r="AG22" s="35">
        <f t="shared" si="7"/>
        <v>0.75661664381205573</v>
      </c>
      <c r="AH22" s="35"/>
      <c r="AI22" s="35">
        <v>3</v>
      </c>
      <c r="AJ22" s="35">
        <f t="shared" si="8"/>
        <v>0.19028374891118291</v>
      </c>
      <c r="AK22" s="35">
        <f t="shared" si="9"/>
        <v>-1.3348885550457039</v>
      </c>
    </row>
    <row r="23" spans="1:37" x14ac:dyDescent="0.35">
      <c r="A23" s="54"/>
      <c r="B23" s="32">
        <v>-0.15896601398999999</v>
      </c>
      <c r="C23" s="32">
        <v>2.2798382256999998</v>
      </c>
      <c r="D23" s="54"/>
      <c r="E23" s="32">
        <v>-0.15543305718</v>
      </c>
      <c r="F23" s="32">
        <v>2.3125939281000001</v>
      </c>
      <c r="G23" s="55"/>
      <c r="H23" s="32">
        <v>-0.1623579594</v>
      </c>
      <c r="I23" s="32">
        <v>2.3400233267999999</v>
      </c>
      <c r="J23" s="34">
        <f t="shared" ref="J23:J31" si="14">SQRT(H23^2+(I23-2)^2)</f>
        <v>0.37679698744638546</v>
      </c>
      <c r="K23" s="34"/>
      <c r="L23" s="34">
        <v>1</v>
      </c>
      <c r="M23" s="34">
        <f t="shared" ref="M23:M31" si="15">4*ACOS(0)/9*L23</f>
        <v>0.69813170079773179</v>
      </c>
      <c r="N23" s="34">
        <f t="shared" ref="N23:N31" si="16">$K$22*COS(M23)</f>
        <v>0.91845429829370084</v>
      </c>
      <c r="O23" s="34">
        <f t="shared" ref="O23:O31" si="17">2+$K$22*SIN(M23)</f>
        <v>2.7706746629514321</v>
      </c>
      <c r="P23" s="55"/>
      <c r="Q23" s="9">
        <v>-0.17757292194999999</v>
      </c>
      <c r="R23" s="9">
        <v>2.3534805131000001</v>
      </c>
      <c r="S23" s="52"/>
      <c r="T23" s="9">
        <v>-0.56145198900000004</v>
      </c>
      <c r="U23" s="9">
        <v>1.3314951288000001</v>
      </c>
      <c r="V23" s="52"/>
      <c r="W23" s="9">
        <v>-0.33096542195</v>
      </c>
      <c r="X23" s="9">
        <v>0.98192748506000005</v>
      </c>
      <c r="Y23" s="35">
        <f t="shared" si="4"/>
        <v>1.0362044665232815</v>
      </c>
      <c r="Z23" s="35"/>
      <c r="AA23" s="35">
        <v>3.15</v>
      </c>
      <c r="AB23" s="35">
        <f t="shared" si="5"/>
        <v>-1.166563865042323E-2</v>
      </c>
      <c r="AC23" s="35">
        <f t="shared" si="6"/>
        <v>-1.3875202976068612</v>
      </c>
      <c r="AD23" s="52"/>
      <c r="AE23" s="9">
        <v>-0.20787640086</v>
      </c>
      <c r="AF23" s="9">
        <v>0.94175685486000005</v>
      </c>
      <c r="AG23" s="35">
        <f t="shared" si="7"/>
        <v>0.96442655070788386</v>
      </c>
      <c r="AH23" s="35"/>
      <c r="AI23" s="35">
        <v>3.15</v>
      </c>
      <c r="AJ23" s="35">
        <f t="shared" si="8"/>
        <v>-1.1336185201789709E-2</v>
      </c>
      <c r="AK23" s="35">
        <f t="shared" si="9"/>
        <v>-1.3483348435743892</v>
      </c>
    </row>
    <row r="24" spans="1:37" x14ac:dyDescent="0.35">
      <c r="A24" s="54"/>
      <c r="B24" s="32">
        <v>-0.19488513263000001</v>
      </c>
      <c r="C24" s="32">
        <v>3.1068462616999999</v>
      </c>
      <c r="D24" s="54"/>
      <c r="E24" s="32">
        <v>-0.19988048336</v>
      </c>
      <c r="F24" s="32">
        <v>3.1627157679</v>
      </c>
      <c r="G24" s="55"/>
      <c r="H24" s="32">
        <v>-0.77836584596000002</v>
      </c>
      <c r="I24" s="32">
        <v>1.3577957907</v>
      </c>
      <c r="J24" s="34">
        <f t="shared" si="14"/>
        <v>1.0090984276073691</v>
      </c>
      <c r="K24" s="34"/>
      <c r="L24" s="34">
        <v>2</v>
      </c>
      <c r="M24" s="34">
        <f t="shared" si="15"/>
        <v>1.3962634015954636</v>
      </c>
      <c r="N24" s="34">
        <f t="shared" si="16"/>
        <v>0.20819668702209962</v>
      </c>
      <c r="O24" s="34">
        <f t="shared" si="17"/>
        <v>3.1807420860130717</v>
      </c>
      <c r="P24" s="55"/>
      <c r="Q24" s="9">
        <v>-0.51115972630999995</v>
      </c>
      <c r="R24" s="9">
        <v>1.5639118932</v>
      </c>
      <c r="S24" s="52"/>
      <c r="T24" s="9">
        <v>-1.5183540711000001</v>
      </c>
      <c r="U24" s="9">
        <v>-0.17131284454000001</v>
      </c>
      <c r="V24" s="52"/>
      <c r="W24" s="9">
        <v>-0.93140102894999999</v>
      </c>
      <c r="X24" s="9">
        <v>0.1172399168</v>
      </c>
      <c r="Y24" s="35">
        <f t="shared" si="4"/>
        <v>0.938750805496533</v>
      </c>
      <c r="Z24" s="35"/>
      <c r="AA24" s="35">
        <v>3.3</v>
      </c>
      <c r="AB24" s="35">
        <f t="shared" si="5"/>
        <v>-0.21888308814677318</v>
      </c>
      <c r="AC24" s="35">
        <f t="shared" si="6"/>
        <v>-1.3701966490688433</v>
      </c>
      <c r="AD24" s="52"/>
      <c r="AE24" s="9">
        <v>-0.20787640013</v>
      </c>
      <c r="AF24" s="9">
        <v>-0.94175685546999999</v>
      </c>
      <c r="AG24" s="35">
        <f t="shared" si="7"/>
        <v>0.96442655114619813</v>
      </c>
      <c r="AH24" s="35"/>
      <c r="AI24" s="35">
        <v>3.3</v>
      </c>
      <c r="AJ24" s="35">
        <f t="shared" si="8"/>
        <v>-0.21270153303449535</v>
      </c>
      <c r="AK24" s="35">
        <f t="shared" si="9"/>
        <v>-1.3315004383538434</v>
      </c>
    </row>
    <row r="25" spans="1:37" x14ac:dyDescent="0.35">
      <c r="A25" s="54"/>
      <c r="B25" s="32">
        <v>-0.25220549667999997</v>
      </c>
      <c r="C25" s="32">
        <v>3.4815722714000001</v>
      </c>
      <c r="D25" s="54"/>
      <c r="E25" s="32">
        <v>-0.23943690648999999</v>
      </c>
      <c r="F25" s="32">
        <v>3.4880319487999998</v>
      </c>
      <c r="G25" s="55"/>
      <c r="H25" s="32">
        <v>-0.69027919594999998</v>
      </c>
      <c r="I25" s="32">
        <v>1.2331702930999999</v>
      </c>
      <c r="J25" s="34">
        <f t="shared" si="14"/>
        <v>1.0317524740681354</v>
      </c>
      <c r="K25" s="34"/>
      <c r="L25" s="34">
        <v>3</v>
      </c>
      <c r="M25" s="34">
        <f t="shared" si="15"/>
        <v>2.0943951023931953</v>
      </c>
      <c r="N25" s="34">
        <f t="shared" si="16"/>
        <v>-0.5994784679555798</v>
      </c>
      <c r="O25" s="34">
        <f t="shared" si="17"/>
        <v>3.0383271645426158</v>
      </c>
      <c r="P25" s="55"/>
      <c r="Q25" s="9">
        <v>-0.59508335880999996</v>
      </c>
      <c r="R25" s="9">
        <v>1.7012626886</v>
      </c>
      <c r="S25" s="52"/>
      <c r="T25" s="9">
        <v>-0.73548134397999998</v>
      </c>
      <c r="U25" s="9">
        <v>-1.5947926561000001</v>
      </c>
      <c r="V25" s="52"/>
      <c r="W25" s="9">
        <v>-0.33096542136000001</v>
      </c>
      <c r="X25" s="9">
        <v>-0.98192748541999997</v>
      </c>
      <c r="Y25" s="35">
        <f t="shared" si="4"/>
        <v>1.0362044666759773</v>
      </c>
      <c r="Z25" s="35"/>
      <c r="AA25" s="35">
        <v>3.45</v>
      </c>
      <c r="AB25" s="35">
        <f t="shared" si="5"/>
        <v>-0.4211848953672867</v>
      </c>
      <c r="AC25" s="35">
        <f t="shared" si="6"/>
        <v>-1.3221013377614452</v>
      </c>
      <c r="AD25" s="52"/>
      <c r="AE25" s="9">
        <v>-0.25156262538000002</v>
      </c>
      <c r="AF25" s="9">
        <v>1.0508311758</v>
      </c>
      <c r="AG25" s="35">
        <f t="shared" si="7"/>
        <v>1.0805229819496154</v>
      </c>
      <c r="AH25" s="35"/>
      <c r="AI25" s="35">
        <v>3.45</v>
      </c>
      <c r="AJ25" s="35">
        <f t="shared" si="8"/>
        <v>-0.40929006299254422</v>
      </c>
      <c r="AK25" s="35">
        <f t="shared" si="9"/>
        <v>-1.284763403832496</v>
      </c>
    </row>
    <row r="26" spans="1:37" x14ac:dyDescent="0.35">
      <c r="A26" s="54"/>
      <c r="B26" s="32">
        <v>-0.23074606982000001</v>
      </c>
      <c r="C26" s="32">
        <v>3.6530099256000002</v>
      </c>
      <c r="D26" s="54"/>
      <c r="E26" s="32">
        <v>-0.23567202035000001</v>
      </c>
      <c r="F26" s="32">
        <v>3.7323890818000001</v>
      </c>
      <c r="G26" s="55"/>
      <c r="H26" s="32">
        <v>-0.61052024508000002</v>
      </c>
      <c r="I26" s="32">
        <v>1.1137986850999999</v>
      </c>
      <c r="J26" s="34">
        <f t="shared" si="14"/>
        <v>1.0761448509299445</v>
      </c>
      <c r="K26" s="34"/>
      <c r="L26" s="34">
        <v>4</v>
      </c>
      <c r="M26" s="34">
        <f t="shared" si="15"/>
        <v>2.7925268031909272</v>
      </c>
      <c r="N26" s="34">
        <f t="shared" si="16"/>
        <v>-1.1266509853158002</v>
      </c>
      <c r="O26" s="34">
        <f t="shared" si="17"/>
        <v>2.4100674230616397</v>
      </c>
      <c r="P26" s="55"/>
      <c r="Q26" s="9">
        <v>-0.4345424282</v>
      </c>
      <c r="R26" s="9">
        <v>1.427621308</v>
      </c>
      <c r="S26" s="52"/>
      <c r="T26" s="9">
        <v>-1.5183540733000001</v>
      </c>
      <c r="U26" s="9">
        <v>0.17131284464999999</v>
      </c>
      <c r="V26" s="52"/>
      <c r="W26" s="9">
        <v>-0.93140094198000001</v>
      </c>
      <c r="X26" s="9">
        <v>-0.11723987715</v>
      </c>
      <c r="Y26" s="35">
        <f t="shared" si="4"/>
        <v>0.93875071425558898</v>
      </c>
      <c r="Z26" s="35"/>
      <c r="AA26" s="35">
        <v>3.6</v>
      </c>
      <c r="AB26" s="35">
        <f t="shared" si="5"/>
        <v>-0.61402779785860873</v>
      </c>
      <c r="AC26" s="35">
        <f t="shared" si="6"/>
        <v>-1.2443144806892921</v>
      </c>
      <c r="AD26" s="52"/>
      <c r="AE26" s="9">
        <v>-0.25156262692999998</v>
      </c>
      <c r="AF26" s="9">
        <v>-1.0508311792</v>
      </c>
      <c r="AG26" s="35">
        <f t="shared" si="7"/>
        <v>1.0805229856170506</v>
      </c>
      <c r="AH26" s="35"/>
      <c r="AI26" s="35">
        <v>3.6</v>
      </c>
      <c r="AJ26" s="35">
        <f t="shared" si="8"/>
        <v>-0.59668682051280131</v>
      </c>
      <c r="AK26" s="35">
        <f t="shared" si="9"/>
        <v>-1.2091733530466282</v>
      </c>
    </row>
    <row r="27" spans="1:37" x14ac:dyDescent="0.35">
      <c r="A27" s="54"/>
      <c r="B27" s="32">
        <v>-1.7433652630000001</v>
      </c>
      <c r="C27" s="32">
        <v>1.8641938622000001</v>
      </c>
      <c r="D27" s="54"/>
      <c r="E27" s="32">
        <v>-1.591472695</v>
      </c>
      <c r="F27" s="32">
        <v>1.7923634229000001</v>
      </c>
      <c r="G27" s="55"/>
      <c r="H27" s="32">
        <v>-0.87387894730000004</v>
      </c>
      <c r="I27" s="32">
        <v>1.4865676579</v>
      </c>
      <c r="J27" s="34">
        <f t="shared" si="14"/>
        <v>1.0135468338702696</v>
      </c>
      <c r="K27" s="34"/>
      <c r="L27" s="34">
        <v>5</v>
      </c>
      <c r="M27" s="34">
        <f t="shared" si="15"/>
        <v>3.4906585039886591</v>
      </c>
      <c r="N27" s="34">
        <f t="shared" si="16"/>
        <v>-1.1266509853158004</v>
      </c>
      <c r="O27" s="34">
        <f t="shared" si="17"/>
        <v>1.5899325769383605</v>
      </c>
      <c r="P27" s="55"/>
      <c r="Q27" s="9">
        <v>-0.36566369191999998</v>
      </c>
      <c r="R27" s="9">
        <v>1.2957059109</v>
      </c>
      <c r="S27" s="52"/>
      <c r="T27" s="9">
        <v>-0.64502719993000002</v>
      </c>
      <c r="U27" s="9">
        <v>1.4616246807</v>
      </c>
      <c r="V27" s="52"/>
      <c r="W27" s="9">
        <v>-0.61771627505000004</v>
      </c>
      <c r="X27" s="9">
        <v>0.84342893617000003</v>
      </c>
      <c r="Y27" s="35">
        <f t="shared" si="4"/>
        <v>1.0454404654644402</v>
      </c>
      <c r="Z27" s="35"/>
      <c r="AA27" s="35">
        <v>3.75</v>
      </c>
      <c r="AB27" s="35">
        <f t="shared" si="5"/>
        <v>-0.79308095977541493</v>
      </c>
      <c r="AC27" s="35">
        <f t="shared" si="6"/>
        <v>-1.138583002963711</v>
      </c>
      <c r="AD27" s="52"/>
      <c r="AE27" s="9">
        <v>-0.60486246706000002</v>
      </c>
      <c r="AF27" s="9">
        <v>0.82587330797000003</v>
      </c>
      <c r="AG27" s="35">
        <f t="shared" si="7"/>
        <v>1.0236822382337305</v>
      </c>
      <c r="AH27" s="35"/>
      <c r="AI27" s="35">
        <v>3.75</v>
      </c>
      <c r="AJ27" s="35">
        <f t="shared" si="8"/>
        <v>-0.77068327842480033</v>
      </c>
      <c r="AK27" s="35">
        <f t="shared" si="9"/>
        <v>-1.1064278755744106</v>
      </c>
    </row>
    <row r="28" spans="1:37" x14ac:dyDescent="0.35">
      <c r="A28" s="54"/>
      <c r="B28" s="32">
        <v>-1.7354067324</v>
      </c>
      <c r="C28" s="32">
        <v>2.8135148943999999</v>
      </c>
      <c r="D28" s="54"/>
      <c r="E28" s="32">
        <v>-1.5977748086000001</v>
      </c>
      <c r="F28" s="32">
        <v>2.6640068236999999</v>
      </c>
      <c r="G28" s="55"/>
      <c r="H28" s="32">
        <v>-0.53930329426000001</v>
      </c>
      <c r="I28" s="32">
        <v>1.0000082814</v>
      </c>
      <c r="J28" s="34">
        <f t="shared" si="14"/>
        <v>1.1361476490616305</v>
      </c>
      <c r="K28" s="34"/>
      <c r="L28" s="34">
        <v>6</v>
      </c>
      <c r="M28" s="34">
        <f t="shared" si="15"/>
        <v>4.1887902047863905</v>
      </c>
      <c r="N28" s="34">
        <f t="shared" si="16"/>
        <v>-0.59947846795558057</v>
      </c>
      <c r="O28" s="34">
        <f t="shared" si="17"/>
        <v>0.96167283545738469</v>
      </c>
      <c r="P28" s="55"/>
      <c r="Q28" s="9">
        <v>-0.68600350707000002</v>
      </c>
      <c r="R28" s="9">
        <v>1.8353527138000001</v>
      </c>
      <c r="S28" s="52"/>
      <c r="T28" s="9">
        <v>-1.6327567592000001</v>
      </c>
      <c r="U28" s="9">
        <v>-2.2278959442E-2</v>
      </c>
      <c r="V28" s="52"/>
      <c r="W28" s="9">
        <v>-0.61771612258999997</v>
      </c>
      <c r="X28" s="9">
        <v>0.84342390309000004</v>
      </c>
      <c r="Y28" s="35">
        <f t="shared" si="4"/>
        <v>1.0454363148519348</v>
      </c>
      <c r="Z28" s="35"/>
      <c r="AA28" s="35">
        <v>3.9</v>
      </c>
      <c r="AB28" s="35">
        <f t="shared" si="5"/>
        <v>-0.95432323311676748</v>
      </c>
      <c r="AC28" s="35">
        <f t="shared" si="6"/>
        <v>-1.007281405630877</v>
      </c>
      <c r="AD28" s="52"/>
      <c r="AE28" s="9">
        <v>-0.60486118988000004</v>
      </c>
      <c r="AF28" s="9">
        <v>0.82587798090999998</v>
      </c>
      <c r="AG28" s="35">
        <f t="shared" si="7"/>
        <v>1.0236852535691954</v>
      </c>
      <c r="AH28" s="35"/>
      <c r="AI28" s="35">
        <v>3.9</v>
      </c>
      <c r="AJ28" s="35">
        <f t="shared" si="8"/>
        <v>-0.92737185139794454</v>
      </c>
      <c r="AK28" s="35">
        <f t="shared" si="9"/>
        <v>-0.9788344133337622</v>
      </c>
    </row>
    <row r="29" spans="1:37" x14ac:dyDescent="0.35">
      <c r="A29" s="54"/>
      <c r="B29" s="32">
        <v>-1.7986312514</v>
      </c>
      <c r="C29" s="32">
        <v>2.5279471316</v>
      </c>
      <c r="D29" s="54"/>
      <c r="E29" s="32">
        <v>-1.6733430368</v>
      </c>
      <c r="F29" s="32">
        <v>2.4116682105999998</v>
      </c>
      <c r="G29" s="55"/>
      <c r="H29" s="32">
        <v>-0.97555534579000003</v>
      </c>
      <c r="I29" s="32">
        <v>1.6174029229</v>
      </c>
      <c r="J29" s="34">
        <f t="shared" si="14"/>
        <v>1.0478973022700793</v>
      </c>
      <c r="K29" s="34"/>
      <c r="L29" s="34">
        <v>7</v>
      </c>
      <c r="M29" s="34">
        <f t="shared" si="15"/>
        <v>4.8869219055841224</v>
      </c>
      <c r="N29" s="34">
        <f t="shared" si="16"/>
        <v>0.20819668702209909</v>
      </c>
      <c r="O29" s="34">
        <f t="shared" si="17"/>
        <v>0.81925791398692849</v>
      </c>
      <c r="P29" s="55"/>
      <c r="Q29" s="9">
        <v>-0.30492408403999999</v>
      </c>
      <c r="R29" s="9">
        <v>1.170406386</v>
      </c>
      <c r="S29" s="52"/>
      <c r="T29" s="9">
        <v>-1.6327567569000001</v>
      </c>
      <c r="U29" s="9">
        <v>2.2278962361E-2</v>
      </c>
      <c r="V29" s="52"/>
      <c r="W29" s="9">
        <v>-0.3847476903</v>
      </c>
      <c r="X29" s="9">
        <v>1.094236802</v>
      </c>
      <c r="Y29" s="35">
        <f t="shared" si="4"/>
        <v>1.1599073083838949</v>
      </c>
      <c r="Z29" s="35"/>
      <c r="AA29" s="35">
        <v>4.05</v>
      </c>
      <c r="AB29" s="35">
        <f t="shared" si="5"/>
        <v>-1.0941334640411353</v>
      </c>
      <c r="AC29" s="35">
        <f t="shared" si="6"/>
        <v>-0.85335843949743706</v>
      </c>
      <c r="AD29" s="52"/>
      <c r="AE29" s="9">
        <v>-0.30367426644000001</v>
      </c>
      <c r="AF29" s="9">
        <v>1.1681127200000001</v>
      </c>
      <c r="AG29" s="35">
        <f t="shared" si="7"/>
        <v>1.206940506704316</v>
      </c>
      <c r="AH29" s="35"/>
      <c r="AI29" s="35">
        <v>4.05</v>
      </c>
      <c r="AJ29" s="35">
        <f t="shared" si="8"/>
        <v>-1.0632336518837773</v>
      </c>
      <c r="AK29" s="35">
        <f t="shared" si="9"/>
        <v>-0.82925844041142471</v>
      </c>
    </row>
    <row r="30" spans="1:37" x14ac:dyDescent="0.35">
      <c r="A30" s="54"/>
      <c r="B30" s="32">
        <v>-0.65705963075999996</v>
      </c>
      <c r="C30" s="32">
        <v>0.15537973049000001</v>
      </c>
      <c r="D30" s="54"/>
      <c r="E30" s="32">
        <v>-0.95264195473000002</v>
      </c>
      <c r="F30" s="32">
        <v>0.50400271472000002</v>
      </c>
      <c r="G30" s="55"/>
      <c r="H30" s="32">
        <v>-1.0820221614000001</v>
      </c>
      <c r="I30" s="32">
        <v>1.7472077266999999</v>
      </c>
      <c r="J30" s="34">
        <f t="shared" si="14"/>
        <v>1.1111597055333269</v>
      </c>
      <c r="K30" s="34"/>
      <c r="L30" s="34">
        <v>8</v>
      </c>
      <c r="M30" s="34">
        <f t="shared" si="15"/>
        <v>5.5850536063818543</v>
      </c>
      <c r="N30" s="34">
        <f t="shared" si="16"/>
        <v>0.91845429829370051</v>
      </c>
      <c r="O30" s="34">
        <f t="shared" si="17"/>
        <v>1.2293253370485679</v>
      </c>
      <c r="P30" s="55"/>
      <c r="Q30" s="9">
        <v>-0.78388982414999997</v>
      </c>
      <c r="R30" s="9">
        <v>1.9609483939000001</v>
      </c>
      <c r="S30" s="52"/>
      <c r="T30" s="9">
        <v>-0.73548134287</v>
      </c>
      <c r="U30" s="9">
        <v>1.5947926566999999</v>
      </c>
      <c r="V30" s="52"/>
      <c r="W30" s="9">
        <v>-0.61771627551999997</v>
      </c>
      <c r="X30" s="9">
        <v>-0.84342894387</v>
      </c>
      <c r="Y30" s="35">
        <f t="shared" si="4"/>
        <v>1.0454404719542687</v>
      </c>
      <c r="Z30" s="35"/>
      <c r="AA30" s="35">
        <v>4.2</v>
      </c>
      <c r="AB30" s="35">
        <f t="shared" si="5"/>
        <v>-1.2093718161749314</v>
      </c>
      <c r="AC30" s="35">
        <f t="shared" si="6"/>
        <v>-0.68027088254452217</v>
      </c>
      <c r="AD30" s="52"/>
      <c r="AE30" s="9">
        <v>-0.91788601557000005</v>
      </c>
      <c r="AF30" s="9">
        <v>0.15959091101</v>
      </c>
      <c r="AG30" s="35">
        <f t="shared" si="7"/>
        <v>0.93165658719078026</v>
      </c>
      <c r="AH30" s="35"/>
      <c r="AI30" s="35">
        <v>4.2</v>
      </c>
      <c r="AJ30" s="35">
        <f t="shared" si="8"/>
        <v>-1.1752175167440502</v>
      </c>
      <c r="AK30" s="35">
        <f t="shared" si="9"/>
        <v>-0.66105911069256873</v>
      </c>
    </row>
    <row r="31" spans="1:37" x14ac:dyDescent="0.35">
      <c r="A31" s="54"/>
      <c r="B31" s="32">
        <v>-1.7753172800999999</v>
      </c>
      <c r="C31" s="32">
        <v>1.1777342967</v>
      </c>
      <c r="D31" s="54"/>
      <c r="E31" s="32">
        <v>-1.0661264806999999</v>
      </c>
      <c r="F31" s="32">
        <v>0.58249643562999998</v>
      </c>
      <c r="G31" s="55"/>
      <c r="H31" s="32">
        <v>-1.1921111748</v>
      </c>
      <c r="I31" s="32">
        <v>1.8720598534999999</v>
      </c>
      <c r="J31" s="34">
        <f t="shared" si="14"/>
        <v>1.19895693591116</v>
      </c>
      <c r="K31" s="34"/>
      <c r="L31" s="34">
        <v>9</v>
      </c>
      <c r="M31" s="34">
        <f t="shared" si="15"/>
        <v>6.2831853071795862</v>
      </c>
      <c r="N31" s="34">
        <f t="shared" si="16"/>
        <v>1.19895693591116</v>
      </c>
      <c r="O31" s="34">
        <f t="shared" si="17"/>
        <v>1.9999999999999998</v>
      </c>
      <c r="P31" s="55"/>
      <c r="Q31" s="9">
        <v>-0.88908250712000003</v>
      </c>
      <c r="R31" s="9">
        <v>2.0718313571000002</v>
      </c>
      <c r="S31" s="52"/>
      <c r="T31" s="9">
        <v>-0.83176764235</v>
      </c>
      <c r="U31" s="9">
        <v>-1.7277493505999999</v>
      </c>
      <c r="V31" s="52"/>
      <c r="W31" s="9">
        <v>-0.61771613213999998</v>
      </c>
      <c r="X31" s="9">
        <v>-0.84342391571999997</v>
      </c>
      <c r="Y31" s="35">
        <f t="shared" si="4"/>
        <v>1.0454363306842074</v>
      </c>
      <c r="Z31" s="35"/>
      <c r="AA31" s="35">
        <v>4.3499999999999996</v>
      </c>
      <c r="AB31" s="35">
        <f t="shared" si="5"/>
        <v>-1.2974502845683764</v>
      </c>
      <c r="AC31" s="35">
        <f t="shared" si="6"/>
        <v>-0.49190590814666402</v>
      </c>
      <c r="AD31" s="52"/>
      <c r="AE31" s="9">
        <v>-0.91788616171000004</v>
      </c>
      <c r="AF31" s="9">
        <v>-0.15959101111999999</v>
      </c>
      <c r="AG31" s="35">
        <f t="shared" si="7"/>
        <v>0.93165674831936907</v>
      </c>
      <c r="AH31" s="35"/>
      <c r="AI31" s="35">
        <v>4.3499999999999996</v>
      </c>
      <c r="AJ31" s="35">
        <f t="shared" si="8"/>
        <v>-1.260808529796889</v>
      </c>
      <c r="AK31" s="35">
        <f t="shared" si="9"/>
        <v>-0.47801381850644165</v>
      </c>
    </row>
    <row r="32" spans="1:37" x14ac:dyDescent="0.35">
      <c r="G32" s="59" t="s">
        <v>56</v>
      </c>
      <c r="H32" s="9">
        <v>-0.19362557990000001</v>
      </c>
      <c r="I32" s="9">
        <v>4.0939188774000002</v>
      </c>
      <c r="P32" s="59" t="s">
        <v>55</v>
      </c>
      <c r="Q32" s="9">
        <v>-0.22181279051</v>
      </c>
      <c r="R32" s="9">
        <v>3.2904716184999998</v>
      </c>
      <c r="S32" s="52"/>
      <c r="T32" s="9">
        <v>-1.2521260653999999</v>
      </c>
      <c r="U32" s="9">
        <v>-1.4004073636000001</v>
      </c>
      <c r="V32" s="52"/>
      <c r="W32" s="9">
        <v>-3.9040079087000003E-2</v>
      </c>
      <c r="X32" s="9">
        <v>1.3438618485</v>
      </c>
      <c r="Y32" s="35">
        <f t="shared" si="4"/>
        <v>1.3444287990179904</v>
      </c>
      <c r="Z32" s="35"/>
      <c r="AA32" s="35">
        <v>4.5</v>
      </c>
      <c r="AB32" s="35">
        <f t="shared" si="5"/>
        <v>-1.3563908167072658</v>
      </c>
      <c r="AC32" s="35">
        <f t="shared" si="6"/>
        <v>-0.29249378753804628</v>
      </c>
      <c r="AD32" s="52"/>
      <c r="AE32" s="9">
        <v>-3.9241405580999998E-2</v>
      </c>
      <c r="AF32" s="9">
        <v>-1.3478113635</v>
      </c>
      <c r="AG32" s="35">
        <f t="shared" si="7"/>
        <v>1.3483824974730656</v>
      </c>
      <c r="AH32" s="35"/>
      <c r="AI32" s="35">
        <v>4.5</v>
      </c>
      <c r="AJ32" s="35">
        <f t="shared" si="8"/>
        <v>-1.3180845014124032</v>
      </c>
      <c r="AK32" s="35">
        <f t="shared" si="9"/>
        <v>-0.28423336649330616</v>
      </c>
    </row>
    <row r="33" spans="7:37" x14ac:dyDescent="0.35">
      <c r="G33" s="52"/>
      <c r="H33" s="9">
        <v>-0.24034822994999999</v>
      </c>
      <c r="I33" s="9">
        <v>3.8589597231999999</v>
      </c>
      <c r="P33" s="52"/>
      <c r="Q33" s="9">
        <v>-0.21090044388000001</v>
      </c>
      <c r="R33" s="9">
        <v>3.5267892771999998</v>
      </c>
      <c r="S33" s="52"/>
      <c r="T33" s="9">
        <v>-0.17955810394999999</v>
      </c>
      <c r="U33" s="9">
        <v>-2.2021453452999999</v>
      </c>
      <c r="V33" s="52"/>
      <c r="W33" s="9">
        <v>-0.38474768967</v>
      </c>
      <c r="X33" s="9">
        <v>-1.0942368016999999</v>
      </c>
      <c r="Y33" s="35">
        <f t="shared" si="4"/>
        <v>1.1599073078919055</v>
      </c>
      <c r="Z33" s="35"/>
      <c r="AA33" s="35">
        <v>4.6500000000000004</v>
      </c>
      <c r="AB33" s="35">
        <f t="shared" si="5"/>
        <v>-1.3848697353080073</v>
      </c>
      <c r="AC33" s="35">
        <f t="shared" si="6"/>
        <v>-8.6512887040515435E-2</v>
      </c>
      <c r="AD33" s="52"/>
      <c r="AE33" s="9">
        <v>-0.60486257272999999</v>
      </c>
      <c r="AF33" s="9">
        <v>-0.82587314174000004</v>
      </c>
      <c r="AG33" s="35">
        <f t="shared" si="7"/>
        <v>1.0236821665619915</v>
      </c>
      <c r="AH33" s="35"/>
      <c r="AI33" s="35">
        <v>4.6500000000000004</v>
      </c>
      <c r="AJ33" s="35">
        <f t="shared" si="8"/>
        <v>-1.3457591367477766</v>
      </c>
      <c r="AK33" s="35">
        <f t="shared" si="9"/>
        <v>-8.406964583951132E-2</v>
      </c>
    </row>
    <row r="34" spans="7:37" x14ac:dyDescent="0.35">
      <c r="G34" s="52"/>
      <c r="H34" s="9">
        <v>-0.23154498975999999</v>
      </c>
      <c r="I34" s="9">
        <v>4.1779002449</v>
      </c>
      <c r="P34" s="52"/>
      <c r="Q34" s="9">
        <v>-0.17757291611000001</v>
      </c>
      <c r="R34" s="9">
        <v>2.3534804975000001</v>
      </c>
      <c r="S34" s="52"/>
      <c r="T34" s="9">
        <v>-1.5707015419999999</v>
      </c>
      <c r="U34" s="9">
        <v>-1.1244522661</v>
      </c>
      <c r="V34" s="52"/>
      <c r="W34" s="9">
        <v>-1.0396435844</v>
      </c>
      <c r="X34" s="9">
        <v>0.32938975958</v>
      </c>
      <c r="Y34" s="35">
        <f t="shared" si="4"/>
        <v>1.0905761762940955</v>
      </c>
      <c r="Z34" s="35"/>
      <c r="AA34" s="35">
        <v>4.8</v>
      </c>
      <c r="AB34" s="35">
        <f t="shared" si="5"/>
        <v>-1.3822474652557342</v>
      </c>
      <c r="AC34" s="35">
        <f t="shared" si="6"/>
        <v>0.12141090638922605</v>
      </c>
      <c r="AD34" s="52"/>
      <c r="AE34" s="9">
        <v>-0.60486142507999996</v>
      </c>
      <c r="AF34" s="9">
        <v>-0.82587806805999997</v>
      </c>
      <c r="AG34" s="35">
        <f t="shared" si="7"/>
        <v>1.0236854628509318</v>
      </c>
      <c r="AH34" s="35"/>
      <c r="AI34" s="35">
        <v>4.8</v>
      </c>
      <c r="AJ34" s="35">
        <f t="shared" si="8"/>
        <v>-1.3432109231563503</v>
      </c>
      <c r="AK34" s="35">
        <f t="shared" si="9"/>
        <v>0.11798209781643514</v>
      </c>
    </row>
    <row r="35" spans="7:37" x14ac:dyDescent="0.35">
      <c r="G35" s="52"/>
      <c r="H35" s="9">
        <v>-0.22877285936</v>
      </c>
      <c r="I35" s="9">
        <v>3.5075385405000001</v>
      </c>
      <c r="P35" s="52"/>
      <c r="Q35" s="9">
        <v>-0.18006981277</v>
      </c>
      <c r="R35" s="9">
        <v>2.2078917449</v>
      </c>
      <c r="S35" s="52"/>
      <c r="T35" s="9">
        <v>-0.16615238683</v>
      </c>
      <c r="U35" s="9">
        <v>-2.3484349393000001</v>
      </c>
      <c r="V35" s="52"/>
      <c r="W35" s="9">
        <v>-1.0396435917</v>
      </c>
      <c r="X35" s="9">
        <v>-0.32938996903000001</v>
      </c>
      <c r="Y35" s="35">
        <f t="shared" si="4"/>
        <v>1.0905762465139524</v>
      </c>
      <c r="Z35" s="35"/>
      <c r="AA35" s="35">
        <v>4.95</v>
      </c>
      <c r="AB35" s="35">
        <f t="shared" si="5"/>
        <v>-1.3485828970825413</v>
      </c>
      <c r="AC35" s="35">
        <f t="shared" si="6"/>
        <v>0.32660807260785057</v>
      </c>
      <c r="AD35" s="52"/>
      <c r="AE35" s="9">
        <v>-1.0143619278</v>
      </c>
      <c r="AF35" s="9">
        <v>0.32555697723999999</v>
      </c>
      <c r="AG35" s="35">
        <f t="shared" si="7"/>
        <v>1.065325051803335</v>
      </c>
      <c r="AH35" s="35"/>
      <c r="AI35" s="35">
        <v>4.95</v>
      </c>
      <c r="AJ35" s="35">
        <f t="shared" si="8"/>
        <v>-1.3104970880217655</v>
      </c>
      <c r="AK35" s="35">
        <f t="shared" si="9"/>
        <v>0.31738421790973681</v>
      </c>
    </row>
    <row r="36" spans="7:37" x14ac:dyDescent="0.35">
      <c r="G36" s="52"/>
      <c r="H36" s="9">
        <v>-0.15797716345999999</v>
      </c>
      <c r="I36" s="9">
        <v>4.4833856212000001</v>
      </c>
      <c r="P36" s="52"/>
      <c r="Q36" s="9">
        <v>-0.19827160568999999</v>
      </c>
      <c r="R36" s="9">
        <v>3.9368319491000001</v>
      </c>
      <c r="S36" s="52"/>
      <c r="T36" s="9">
        <v>-0.93300148642000003</v>
      </c>
      <c r="U36" s="9">
        <v>-1.8563324624999999</v>
      </c>
      <c r="V36" s="52"/>
      <c r="W36" s="9">
        <v>-3.9040074702000001E-2</v>
      </c>
      <c r="X36" s="9">
        <v>-1.3438618506</v>
      </c>
      <c r="Y36" s="35">
        <f t="shared" si="4"/>
        <v>1.3444288009897714</v>
      </c>
      <c r="Z36" s="35"/>
      <c r="AA36" s="35">
        <v>5.0999999999999996</v>
      </c>
      <c r="AB36" s="35">
        <f t="shared" si="5"/>
        <v>-1.2846320644130966</v>
      </c>
      <c r="AC36" s="35">
        <f t="shared" si="6"/>
        <v>0.52447032564092788</v>
      </c>
      <c r="AD36" s="52"/>
      <c r="AE36" s="9">
        <v>-0.36413813619000002</v>
      </c>
      <c r="AF36" s="9">
        <v>1.2932630135000001</v>
      </c>
      <c r="AG36" s="35">
        <f t="shared" si="7"/>
        <v>1.3435497029566967</v>
      </c>
      <c r="AH36" s="35"/>
      <c r="AI36" s="35">
        <v>5.0999999999999996</v>
      </c>
      <c r="AJ36" s="35">
        <f t="shared" si="8"/>
        <v>-1.2483523135543007</v>
      </c>
      <c r="AK36" s="35">
        <f t="shared" si="9"/>
        <v>0.50965857270856008</v>
      </c>
    </row>
    <row r="37" spans="7:37" x14ac:dyDescent="0.35">
      <c r="G37" s="52"/>
      <c r="H37" s="9">
        <v>-0.22557845901000001</v>
      </c>
      <c r="I37" s="9">
        <v>3.2404969384000002</v>
      </c>
      <c r="L37">
        <v>1.34</v>
      </c>
      <c r="M37">
        <f>SQRT(L37^2+L38^2)</f>
        <v>1.3912138584703648</v>
      </c>
      <c r="P37" s="52"/>
      <c r="Q37" s="9">
        <v>-0.16333073017999999</v>
      </c>
      <c r="R37" s="9">
        <v>4.1320324495999996</v>
      </c>
      <c r="S37" s="52"/>
      <c r="T37" s="9">
        <v>-0.83176764040999995</v>
      </c>
      <c r="U37" s="9">
        <v>1.7277493516</v>
      </c>
      <c r="V37" s="52"/>
      <c r="W37" s="9">
        <v>-0.44705562994999998</v>
      </c>
      <c r="X37" s="9">
        <v>1.2134125844999999</v>
      </c>
      <c r="Y37" s="35">
        <f t="shared" si="4"/>
        <v>1.2931468735193852</v>
      </c>
      <c r="Z37" s="35"/>
      <c r="AA37" s="35">
        <v>5.25</v>
      </c>
      <c r="AB37" s="35">
        <f t="shared" si="5"/>
        <v>-1.1918311650793398</v>
      </c>
      <c r="AC37" s="35">
        <f t="shared" si="6"/>
        <v>0.7105541058510455</v>
      </c>
      <c r="AD37" s="52"/>
      <c r="AE37" s="9">
        <v>-0.60486489935999999</v>
      </c>
      <c r="AF37" s="9">
        <v>1.1743028364999999</v>
      </c>
      <c r="AG37" s="35">
        <f t="shared" si="7"/>
        <v>1.3209272115789457</v>
      </c>
      <c r="AH37" s="35"/>
      <c r="AI37" s="35">
        <v>5.25</v>
      </c>
      <c r="AJ37" s="35">
        <f t="shared" si="8"/>
        <v>-1.1581722374123107</v>
      </c>
      <c r="AK37" s="35">
        <f t="shared" si="9"/>
        <v>0.69048709472303993</v>
      </c>
    </row>
    <row r="38" spans="7:37" x14ac:dyDescent="0.35">
      <c r="G38" s="52"/>
      <c r="H38" s="9">
        <v>-0.22541044686</v>
      </c>
      <c r="I38" s="9">
        <v>5.1160034516000001</v>
      </c>
      <c r="L38">
        <v>0.374</v>
      </c>
      <c r="P38" s="52"/>
      <c r="Q38" s="9">
        <v>-0.22362432768000001</v>
      </c>
      <c r="R38" s="9">
        <v>4.2187535015000002</v>
      </c>
      <c r="S38" s="52"/>
      <c r="T38" s="9">
        <v>-0.17955810791999999</v>
      </c>
      <c r="U38" s="9">
        <v>2.2021453376000002</v>
      </c>
      <c r="V38" s="52"/>
      <c r="W38" s="9">
        <v>-0.44705562959</v>
      </c>
      <c r="X38" s="9">
        <v>-1.2134125849999999</v>
      </c>
      <c r="Y38" s="35">
        <f t="shared" si="4"/>
        <v>1.2931468738640994</v>
      </c>
      <c r="Z38" s="35"/>
      <c r="AA38" s="35">
        <v>5.4</v>
      </c>
      <c r="AB38" s="35">
        <f t="shared" si="5"/>
        <v>-1.0722643072134392</v>
      </c>
      <c r="AC38" s="35">
        <f t="shared" si="6"/>
        <v>0.88068037270750976</v>
      </c>
      <c r="AD38" s="52"/>
      <c r="AE38" s="9">
        <v>-0.78809929176000004</v>
      </c>
      <c r="AF38" s="9">
        <v>0.99814390222000005</v>
      </c>
      <c r="AG38" s="35">
        <f t="shared" si="7"/>
        <v>1.271767173350367</v>
      </c>
      <c r="AH38" s="35"/>
      <c r="AI38" s="35">
        <v>5.4</v>
      </c>
      <c r="AJ38" s="35">
        <f t="shared" si="8"/>
        <v>-1.0419821096892357</v>
      </c>
      <c r="AK38" s="35">
        <f t="shared" si="9"/>
        <v>0.85580876519189231</v>
      </c>
    </row>
    <row r="39" spans="7:37" x14ac:dyDescent="0.35">
      <c r="G39" s="52"/>
      <c r="H39" s="9">
        <v>-0.13560290094999999</v>
      </c>
      <c r="I39" s="9">
        <v>5.3184663245000001</v>
      </c>
      <c r="P39" s="52"/>
      <c r="Q39" s="9">
        <v>-1.0585391532999999</v>
      </c>
      <c r="R39" s="9">
        <v>2.9561866634</v>
      </c>
      <c r="S39" s="52"/>
      <c r="T39" s="9">
        <v>-1.8801899467000001</v>
      </c>
      <c r="U39" s="9">
        <v>-0.35765888743000002</v>
      </c>
      <c r="V39" s="52"/>
      <c r="W39" s="9">
        <v>-0.61771885156999995</v>
      </c>
      <c r="X39" s="9">
        <v>1.1567512850999999</v>
      </c>
      <c r="Y39" s="35">
        <f t="shared" si="4"/>
        <v>1.3113543057333745</v>
      </c>
      <c r="Z39" s="35"/>
      <c r="AA39" s="35">
        <v>5.55</v>
      </c>
      <c r="AB39" s="35">
        <f t="shared" si="5"/>
        <v>-0.92861670467221291</v>
      </c>
      <c r="AC39" s="35">
        <f t="shared" si="6"/>
        <v>1.0310284570271935</v>
      </c>
      <c r="AD39" s="52"/>
      <c r="AE39" s="9">
        <v>-0.30367427168</v>
      </c>
      <c r="AF39" s="9">
        <v>-1.1681127179999999</v>
      </c>
      <c r="AG39" s="35">
        <f t="shared" si="7"/>
        <v>1.2069405060870755</v>
      </c>
      <c r="AH39" s="35"/>
      <c r="AI39" s="35">
        <v>5.55</v>
      </c>
      <c r="AJ39" s="35">
        <f t="shared" si="8"/>
        <v>-0.90239131016268415</v>
      </c>
      <c r="AK39" s="35">
        <f t="shared" si="9"/>
        <v>1.0019108158087606</v>
      </c>
    </row>
    <row r="40" spans="7:37" x14ac:dyDescent="0.35">
      <c r="G40" s="52"/>
      <c r="H40" s="9">
        <v>-0.28044515882999999</v>
      </c>
      <c r="I40" s="9">
        <v>5.4660865440000004</v>
      </c>
      <c r="P40" s="52"/>
      <c r="Q40" s="9">
        <v>-0.88908253697999995</v>
      </c>
      <c r="R40" s="9">
        <v>2.0718313992000001</v>
      </c>
      <c r="S40" s="52"/>
      <c r="T40" s="9">
        <v>-1.2841854100000001</v>
      </c>
      <c r="U40" s="9">
        <v>-1.6383638088000001</v>
      </c>
      <c r="V40" s="52"/>
      <c r="W40" s="9">
        <v>-0.80474657268000005</v>
      </c>
      <c r="X40" s="9">
        <v>0.99930089327000005</v>
      </c>
      <c r="Y40" s="35">
        <f t="shared" si="4"/>
        <v>1.2830507868087009</v>
      </c>
      <c r="Z40" s="35"/>
      <c r="AA40" s="35">
        <v>5.7</v>
      </c>
      <c r="AB40" s="35">
        <f t="shared" si="5"/>
        <v>-0.76411437292287865</v>
      </c>
      <c r="AC40" s="35">
        <f t="shared" si="6"/>
        <v>1.158221864967516</v>
      </c>
      <c r="AD40" s="52"/>
      <c r="AE40" s="9">
        <v>-1.0143629879</v>
      </c>
      <c r="AF40" s="9">
        <v>-0.32554920047000002</v>
      </c>
      <c r="AG40" s="35">
        <f t="shared" si="7"/>
        <v>1.0653236846837078</v>
      </c>
      <c r="AH40" s="35"/>
      <c r="AI40" s="35">
        <v>5.7</v>
      </c>
      <c r="AJ40" s="35">
        <f t="shared" si="8"/>
        <v>-0.74253474725011281</v>
      </c>
      <c r="AK40" s="35">
        <f t="shared" si="9"/>
        <v>1.1255121094941238</v>
      </c>
    </row>
    <row r="41" spans="7:37" x14ac:dyDescent="0.35">
      <c r="G41" s="52"/>
      <c r="H41" s="9">
        <v>-1.2377138913000001</v>
      </c>
      <c r="I41" s="9">
        <v>3.2114154453000001</v>
      </c>
      <c r="P41" s="52"/>
      <c r="Q41" s="9">
        <v>-1.0585661458</v>
      </c>
      <c r="R41" s="9">
        <v>2.2848481651000001</v>
      </c>
      <c r="S41" s="52"/>
      <c r="T41" s="9">
        <v>-1.2521260662</v>
      </c>
      <c r="U41" s="9">
        <v>1.4004073645999999</v>
      </c>
      <c r="V41" s="52"/>
      <c r="W41" s="9">
        <v>-0.61771885298999996</v>
      </c>
      <c r="X41" s="9">
        <v>-1.1567512877999999</v>
      </c>
      <c r="Y41" s="35">
        <f t="shared" si="4"/>
        <v>1.3113543087839532</v>
      </c>
      <c r="Z41" s="35"/>
      <c r="AA41" s="35">
        <v>5.85</v>
      </c>
      <c r="AB41" s="35">
        <f t="shared" si="5"/>
        <v>-0.58245167969054368</v>
      </c>
      <c r="AC41" s="35">
        <f t="shared" si="6"/>
        <v>1.2594041067988542</v>
      </c>
      <c r="AD41" s="52"/>
      <c r="AE41" s="9">
        <v>-1.1047766042</v>
      </c>
      <c r="AF41" s="9">
        <v>0.51819269031000004</v>
      </c>
      <c r="AG41" s="35">
        <f t="shared" si="7"/>
        <v>1.220268416979805</v>
      </c>
      <c r="AH41" s="35"/>
      <c r="AI41" s="35">
        <v>5.85</v>
      </c>
      <c r="AJ41" s="35">
        <f t="shared" si="8"/>
        <v>-0.56600245472423849</v>
      </c>
      <c r="AK41" s="35">
        <f t="shared" si="9"/>
        <v>1.2238368276603864</v>
      </c>
    </row>
    <row r="42" spans="7:37" x14ac:dyDescent="0.35">
      <c r="G42" s="52" t="s">
        <v>58</v>
      </c>
      <c r="H42" s="9">
        <v>-0.16270749757</v>
      </c>
      <c r="I42" s="9">
        <v>6.0316808131000004</v>
      </c>
      <c r="P42" s="52" t="s">
        <v>56</v>
      </c>
      <c r="Q42" s="9">
        <v>-0.1633307527</v>
      </c>
      <c r="R42" s="9">
        <v>4.1320324185999997</v>
      </c>
      <c r="S42" s="52"/>
      <c r="T42" s="9">
        <v>-1.0387253774</v>
      </c>
      <c r="U42" s="9">
        <v>-1.9756337685000001</v>
      </c>
      <c r="V42" s="52"/>
      <c r="W42" s="9">
        <v>-1.1211670828</v>
      </c>
      <c r="X42" s="9">
        <v>0.47260340848999999</v>
      </c>
      <c r="Y42" s="35">
        <f t="shared" si="4"/>
        <v>1.2167044050510494</v>
      </c>
      <c r="Z42" s="35"/>
      <c r="AA42" s="35">
        <v>6</v>
      </c>
      <c r="AB42" s="35">
        <f t="shared" si="5"/>
        <v>-0.3877083774236747</v>
      </c>
      <c r="AC42" s="35">
        <f t="shared" si="6"/>
        <v>1.3323028475056473</v>
      </c>
      <c r="AD42" s="52"/>
      <c r="AE42" s="9">
        <v>-1.1115240842</v>
      </c>
      <c r="AF42" s="9">
        <v>0.48714151387999999</v>
      </c>
      <c r="AG42" s="35">
        <f t="shared" si="7"/>
        <v>1.2135866859445794</v>
      </c>
      <c r="AH42" s="35"/>
      <c r="AI42" s="35">
        <v>6</v>
      </c>
      <c r="AJ42" s="35">
        <f t="shared" si="8"/>
        <v>-0.37675896729414854</v>
      </c>
      <c r="AK42" s="35">
        <f t="shared" si="9"/>
        <v>1.2946768091130498</v>
      </c>
    </row>
    <row r="43" spans="7:37" x14ac:dyDescent="0.35">
      <c r="G43" s="52"/>
      <c r="H43" s="9">
        <v>-0.26046416895000002</v>
      </c>
      <c r="I43" s="9">
        <v>6.0552669358999998</v>
      </c>
      <c r="P43" s="52"/>
      <c r="Q43" s="9">
        <v>-0.19827158711000001</v>
      </c>
      <c r="R43" s="9">
        <v>3.9368319785999999</v>
      </c>
      <c r="S43" s="52"/>
      <c r="T43" s="9">
        <v>-0.93300148630000002</v>
      </c>
      <c r="U43" s="9">
        <v>1.8563324634</v>
      </c>
      <c r="V43" s="52"/>
      <c r="W43" s="9">
        <v>-1.1162902160999999</v>
      </c>
      <c r="X43" s="9">
        <v>0.53257057756000004</v>
      </c>
      <c r="Y43" s="35">
        <f t="shared" si="4"/>
        <v>1.2368246709389235</v>
      </c>
      <c r="Z43" s="35"/>
      <c r="AA43" s="35">
        <v>6.15</v>
      </c>
      <c r="AB43" s="35">
        <f t="shared" si="5"/>
        <v>-0.1842579808495379</v>
      </c>
      <c r="AC43" s="35">
        <f t="shared" si="6"/>
        <v>1.3752809385319811</v>
      </c>
      <c r="AD43" s="52"/>
      <c r="AE43" s="9">
        <v>-1.2417003568</v>
      </c>
      <c r="AF43" s="9">
        <v>0.23991815945</v>
      </c>
      <c r="AG43" s="35">
        <f t="shared" si="7"/>
        <v>1.2646661612105874</v>
      </c>
      <c r="AH43" s="35"/>
      <c r="AI43" s="35">
        <v>6.15</v>
      </c>
      <c r="AJ43" s="35">
        <f t="shared" si="8"/>
        <v>-0.17905428570277221</v>
      </c>
      <c r="AK43" s="35">
        <f t="shared" si="9"/>
        <v>1.3364411405906256</v>
      </c>
    </row>
    <row r="44" spans="7:37" x14ac:dyDescent="0.35">
      <c r="G44" s="52"/>
      <c r="H44" s="9">
        <v>-0.16406293517000001</v>
      </c>
      <c r="I44" s="9">
        <v>6.2455479813999997</v>
      </c>
      <c r="P44" s="52"/>
      <c r="Q44" s="9">
        <v>-0.22362435311000001</v>
      </c>
      <c r="R44" s="9">
        <v>4.2187534679000001</v>
      </c>
      <c r="S44" s="52"/>
      <c r="T44" s="9">
        <v>-1.5707015419000001</v>
      </c>
      <c r="U44" s="9">
        <v>1.1244522635</v>
      </c>
      <c r="V44" s="52"/>
      <c r="W44" s="9">
        <v>-0.80475152185999999</v>
      </c>
      <c r="X44" s="9">
        <v>-0.99929808688999999</v>
      </c>
      <c r="Y44" s="35">
        <f t="shared" si="4"/>
        <v>1.28305170527068</v>
      </c>
      <c r="Z44" s="35"/>
      <c r="AA44" s="35">
        <v>6.3</v>
      </c>
      <c r="AB44" s="35">
        <f t="shared" si="5"/>
        <v>2.3330452737841102E-2</v>
      </c>
      <c r="AC44" s="35">
        <f t="shared" si="6"/>
        <v>1.3873731846086699</v>
      </c>
      <c r="AD44" s="52"/>
      <c r="AE44" s="9">
        <v>-1.2417072557</v>
      </c>
      <c r="AF44" s="9">
        <v>-0.23991911086000001</v>
      </c>
      <c r="AG44" s="35">
        <f t="shared" si="7"/>
        <v>1.2646731153202704</v>
      </c>
      <c r="AH44" s="35"/>
      <c r="AI44" s="35">
        <v>6.3</v>
      </c>
      <c r="AJ44" s="35">
        <f t="shared" si="8"/>
        <v>2.2671569127351052E-2</v>
      </c>
      <c r="AK44" s="35">
        <f t="shared" si="9"/>
        <v>1.348191885246683</v>
      </c>
    </row>
    <row r="45" spans="7:37" x14ac:dyDescent="0.35">
      <c r="G45" s="52"/>
      <c r="H45" s="9">
        <v>-0.12503693842999999</v>
      </c>
      <c r="I45" s="9">
        <v>5.6017713379999998</v>
      </c>
      <c r="P45" s="52"/>
      <c r="Q45" s="9">
        <v>-0.21090043821000001</v>
      </c>
      <c r="R45" s="9">
        <v>3.5267892830999998</v>
      </c>
      <c r="S45" s="52"/>
      <c r="T45" s="9">
        <v>-1.8801899489</v>
      </c>
      <c r="U45" s="9">
        <v>0.35765888726</v>
      </c>
      <c r="V45" s="52"/>
      <c r="W45" s="9">
        <v>-1.1211665553000001</v>
      </c>
      <c r="X45" s="9">
        <v>-0.47260276814000002</v>
      </c>
      <c r="Y45" s="35">
        <f t="shared" si="4"/>
        <v>1.2167036702405638</v>
      </c>
      <c r="Z45" s="35"/>
      <c r="AA45" s="35">
        <v>6.45</v>
      </c>
      <c r="AB45" s="35">
        <f t="shared" si="5"/>
        <v>0.23039493465420116</v>
      </c>
      <c r="AC45" s="35">
        <f t="shared" si="6"/>
        <v>1.3683080199581679</v>
      </c>
      <c r="AD45" s="52"/>
      <c r="AE45" s="9">
        <v>-1.1115239669999999</v>
      </c>
      <c r="AF45" s="9">
        <v>-0.48714124920000001</v>
      </c>
      <c r="AG45" s="35">
        <f t="shared" si="7"/>
        <v>1.2135864723568541</v>
      </c>
      <c r="AH45" s="35"/>
      <c r="AI45" s="35">
        <v>6.45</v>
      </c>
      <c r="AJ45" s="35">
        <f t="shared" si="8"/>
        <v>0.22388826939187817</v>
      </c>
      <c r="AK45" s="35">
        <f t="shared" si="9"/>
        <v>1.3296651466893503</v>
      </c>
    </row>
    <row r="46" spans="7:37" x14ac:dyDescent="0.35">
      <c r="G46" s="52"/>
      <c r="H46" s="9">
        <v>-0.16920484887000001</v>
      </c>
      <c r="I46" s="9">
        <v>6.3567507824999998</v>
      </c>
      <c r="P46" s="52"/>
      <c r="Q46" s="9">
        <v>-0.12757250774000001</v>
      </c>
      <c r="R46" s="9">
        <v>4.5427455257</v>
      </c>
      <c r="S46" s="52"/>
      <c r="T46" s="9">
        <v>-1.2841854098000001</v>
      </c>
      <c r="U46" s="9">
        <v>1.6383638090999999</v>
      </c>
      <c r="V46" s="52"/>
      <c r="W46" s="9">
        <v>-1.1162900759000001</v>
      </c>
      <c r="X46" s="9">
        <v>-0.53257058875999996</v>
      </c>
      <c r="Y46" s="35">
        <f t="shared" si="4"/>
        <v>1.2368245492247478</v>
      </c>
      <c r="Z46" s="35"/>
      <c r="AA46" s="35">
        <v>6.6</v>
      </c>
      <c r="AB46" s="35">
        <f t="shared" si="5"/>
        <v>0.43228524304023475</v>
      </c>
      <c r="AC46" s="35">
        <f t="shared" si="6"/>
        <v>1.3185136070764687</v>
      </c>
      <c r="AD46" s="52"/>
      <c r="AE46" s="9">
        <v>-1.1047762517999999</v>
      </c>
      <c r="AF46" s="9">
        <v>-0.51819304971000002</v>
      </c>
      <c r="AG46" s="35">
        <f t="shared" si="7"/>
        <v>1.2202682505535443</v>
      </c>
      <c r="AH46" s="35"/>
      <c r="AI46" s="35">
        <v>6.6</v>
      </c>
      <c r="AJ46" s="35">
        <f t="shared" si="8"/>
        <v>0.42007692180033263</v>
      </c>
      <c r="AK46" s="35">
        <f t="shared" si="9"/>
        <v>1.2812769955253467</v>
      </c>
    </row>
    <row r="47" spans="7:37" x14ac:dyDescent="0.35">
      <c r="G47" s="52"/>
      <c r="H47" s="9">
        <v>-0.28044514577000001</v>
      </c>
      <c r="I47" s="9">
        <v>5.4660865756000003</v>
      </c>
      <c r="P47" s="52"/>
      <c r="Q47" s="9">
        <v>-0.22181281286000001</v>
      </c>
      <c r="R47" s="9">
        <v>3.2904716287000002</v>
      </c>
      <c r="S47" s="52"/>
      <c r="T47" s="9">
        <v>-1.0387253755999999</v>
      </c>
      <c r="U47" s="9">
        <v>1.9756337665000001</v>
      </c>
      <c r="V47" s="52"/>
      <c r="W47" s="9">
        <v>-1.2680980972</v>
      </c>
      <c r="X47" s="9">
        <v>0.22373588530999999</v>
      </c>
      <c r="Y47" s="35">
        <f t="shared" si="4"/>
        <v>1.2876841734282944</v>
      </c>
      <c r="Z47" s="35"/>
      <c r="AA47" s="35">
        <v>6.75</v>
      </c>
      <c r="AB47" s="35">
        <f t="shared" si="5"/>
        <v>0.62446735681927379</v>
      </c>
      <c r="AC47" s="35">
        <f t="shared" si="6"/>
        <v>1.2391082211265103</v>
      </c>
      <c r="AD47" s="52"/>
      <c r="AE47" s="9">
        <v>-0.36413813902999997</v>
      </c>
      <c r="AF47" s="9">
        <v>-1.2932630221999999</v>
      </c>
      <c r="AG47" s="35">
        <f t="shared" si="7"/>
        <v>1.3435497121007876</v>
      </c>
      <c r="AH47" s="35"/>
      <c r="AI47" s="35">
        <v>6.75</v>
      </c>
      <c r="AJ47" s="35">
        <f t="shared" si="8"/>
        <v>0.60683155217726181</v>
      </c>
      <c r="AK47" s="35">
        <f t="shared" si="9"/>
        <v>1.2041141253111505</v>
      </c>
    </row>
    <row r="48" spans="7:37" x14ac:dyDescent="0.35">
      <c r="G48" s="52"/>
      <c r="H48" s="9">
        <v>-0.13560288733</v>
      </c>
      <c r="I48" s="9">
        <v>5.3184663052000003</v>
      </c>
      <c r="P48" s="52"/>
      <c r="Q48" s="9">
        <v>-0.25161295232000003</v>
      </c>
      <c r="R48" s="9">
        <v>5.1298034668000003</v>
      </c>
      <c r="S48" s="52"/>
      <c r="T48" s="9">
        <v>-2.1000409937</v>
      </c>
      <c r="U48" s="9">
        <v>-0.79618937058000006</v>
      </c>
      <c r="V48" s="52"/>
      <c r="W48" s="9">
        <v>-1.2680974581</v>
      </c>
      <c r="X48" s="9">
        <v>-0.22373514265</v>
      </c>
      <c r="Y48" s="35">
        <f t="shared" si="4"/>
        <v>1.28768341501174</v>
      </c>
      <c r="Z48" s="35"/>
      <c r="AA48" s="35">
        <v>6.9</v>
      </c>
      <c r="AB48" s="35">
        <f t="shared" si="5"/>
        <v>0.80262528003589417</v>
      </c>
      <c r="AC48" s="35">
        <f t="shared" si="6"/>
        <v>1.1318751358888741</v>
      </c>
      <c r="AD48" s="52"/>
      <c r="AE48" s="9">
        <v>-0.78809420533999996</v>
      </c>
      <c r="AF48" s="9">
        <v>-0.99813663815999998</v>
      </c>
      <c r="AG48" s="35">
        <f t="shared" si="7"/>
        <v>1.2717583201724425</v>
      </c>
      <c r="AH48" s="35"/>
      <c r="AI48" s="35">
        <v>6.9</v>
      </c>
      <c r="AJ48" s="35">
        <f t="shared" si="8"/>
        <v>0.77995805414349284</v>
      </c>
      <c r="AK48" s="35">
        <f t="shared" si="9"/>
        <v>1.0999094477584952</v>
      </c>
    </row>
    <row r="49" spans="7:37" x14ac:dyDescent="0.35">
      <c r="G49" s="52"/>
      <c r="H49" s="9">
        <v>-0.22541052951000001</v>
      </c>
      <c r="I49" s="9">
        <v>5.1160034755000003</v>
      </c>
      <c r="P49" s="52"/>
      <c r="Q49" s="9">
        <v>-0.14240008023</v>
      </c>
      <c r="R49" s="9">
        <v>5.3287513763999996</v>
      </c>
      <c r="S49" s="52"/>
      <c r="T49" s="9">
        <v>-2.1455689851000002</v>
      </c>
      <c r="U49" s="9">
        <v>-0.66578395051999995</v>
      </c>
      <c r="V49" s="52"/>
      <c r="W49" s="9">
        <v>-1.3358827857</v>
      </c>
      <c r="X49" s="9">
        <v>0.20867107971000001</v>
      </c>
      <c r="Y49" s="35">
        <f t="shared" si="4"/>
        <v>1.352082259567416</v>
      </c>
      <c r="Z49" s="35"/>
      <c r="AA49" s="35">
        <v>7.05</v>
      </c>
      <c r="AB49" s="35">
        <f t="shared" si="5"/>
        <v>0.96275796982034312</v>
      </c>
      <c r="AC49" s="35">
        <f t="shared" si="6"/>
        <v>0.99922257527718339</v>
      </c>
      <c r="AD49" s="52"/>
      <c r="AE49" s="9">
        <v>-0.60486490333999998</v>
      </c>
      <c r="AF49" s="9">
        <v>-1.1743028440000001</v>
      </c>
      <c r="AG49" s="35">
        <f t="shared" si="7"/>
        <v>1.3209272200689166</v>
      </c>
      <c r="AH49" s="35"/>
      <c r="AI49" s="35">
        <v>7.05</v>
      </c>
      <c r="AJ49" s="35">
        <f t="shared" si="8"/>
        <v>0.93556837970345641</v>
      </c>
      <c r="AK49" s="35">
        <f t="shared" si="9"/>
        <v>0.97100317527325886</v>
      </c>
    </row>
    <row r="50" spans="7:37" x14ac:dyDescent="0.35">
      <c r="G50" s="52"/>
      <c r="H50" s="9">
        <v>-0.18616682918999999</v>
      </c>
      <c r="I50" s="9">
        <v>6.8168662355</v>
      </c>
      <c r="P50" s="52"/>
      <c r="Q50" s="9">
        <v>-0.31756108074</v>
      </c>
      <c r="R50" s="9">
        <v>5.4138832521999998</v>
      </c>
      <c r="S50" s="52"/>
      <c r="T50" s="9">
        <v>-2.1000410162000001</v>
      </c>
      <c r="U50" s="9">
        <v>0.79618937175000004</v>
      </c>
      <c r="V50" s="52"/>
      <c r="W50" s="9">
        <v>-1.3362939493999999</v>
      </c>
      <c r="X50" s="9">
        <v>0.37372067669999998</v>
      </c>
      <c r="Y50" s="35">
        <f t="shared" si="4"/>
        <v>1.3875693364283297</v>
      </c>
      <c r="Z50" s="35"/>
      <c r="AA50" s="35">
        <v>7.2</v>
      </c>
      <c r="AB50" s="35">
        <f>$Z$2*SIN(AA50)</f>
        <v>1.1012691911856594</v>
      </c>
      <c r="AC50" s="35">
        <f>$Z$2*COS(AA50)</f>
        <v>0.84412962982082251</v>
      </c>
      <c r="AD50" s="52"/>
      <c r="AE50" s="9"/>
      <c r="AF50" s="9"/>
      <c r="AG50" s="35"/>
      <c r="AH50" s="35"/>
      <c r="AI50" s="35"/>
      <c r="AJ50" s="35"/>
      <c r="AK50" s="35"/>
    </row>
    <row r="51" spans="7:37" x14ac:dyDescent="0.35">
      <c r="G51" s="52"/>
      <c r="H51" s="9">
        <v>-0.17408851795999999</v>
      </c>
      <c r="I51" s="9">
        <v>7.0079399763000003</v>
      </c>
      <c r="P51" s="52"/>
      <c r="Q51" s="9">
        <v>-1.3471850917999999</v>
      </c>
      <c r="R51" s="9">
        <v>3.4807106177999998</v>
      </c>
      <c r="S51" s="52"/>
      <c r="T51" s="9">
        <v>-2.1455689858000002</v>
      </c>
      <c r="U51" s="9">
        <v>0.66578399054000004</v>
      </c>
      <c r="V51" s="52"/>
      <c r="W51" s="9">
        <v>-1.3358842574000001</v>
      </c>
      <c r="X51" s="9">
        <v>-0.20867346611000001</v>
      </c>
      <c r="Y51" s="35">
        <f t="shared" si="4"/>
        <v>1.3520840819370337</v>
      </c>
      <c r="Z51" s="35"/>
      <c r="AA51" s="35">
        <v>7.35</v>
      </c>
      <c r="AB51" s="35">
        <f t="shared" si="5"/>
        <v>1.2150482807124519</v>
      </c>
      <c r="AC51" s="35">
        <f t="shared" ref="AC51" si="18">$Z$2*COS(AA51)</f>
        <v>0.67007935271419161</v>
      </c>
      <c r="AD51" s="52"/>
      <c r="AE51" s="9"/>
      <c r="AF51" s="9"/>
      <c r="AG51" s="35"/>
      <c r="AH51" s="35"/>
      <c r="AI51" s="35"/>
      <c r="AJ51" s="35"/>
      <c r="AK51" s="35"/>
    </row>
    <row r="52" spans="7:37" x14ac:dyDescent="0.35">
      <c r="G52" s="52" t="s">
        <v>59</v>
      </c>
      <c r="H52" s="9">
        <v>-0.26888127341000001</v>
      </c>
      <c r="I52" s="9">
        <v>9.9343936544000009</v>
      </c>
      <c r="P52" s="52" t="s">
        <v>57</v>
      </c>
      <c r="Q52" s="9">
        <v>-0.25161291274000003</v>
      </c>
      <c r="R52" s="9">
        <v>5.1298034668000003</v>
      </c>
      <c r="S52" s="52" t="s">
        <v>77</v>
      </c>
      <c r="V52" s="52" t="s">
        <v>86</v>
      </c>
      <c r="W52" s="9">
        <v>-0.23541041200999999</v>
      </c>
      <c r="X52" s="9">
        <v>5.1298770652999996</v>
      </c>
      <c r="Y52" s="35">
        <f>SQRT(W52^2+(X52-5)^2)</f>
        <v>0.26886077098315836</v>
      </c>
      <c r="Z52" s="35">
        <f>MAX(Y52:Y101)</f>
        <v>2.6567658114837767</v>
      </c>
      <c r="AA52" s="35">
        <v>0</v>
      </c>
      <c r="AB52" s="35">
        <f>$Z$52*SIN(AA52)</f>
        <v>0</v>
      </c>
      <c r="AC52" s="35">
        <f>5+$Z$52*COS(AA52)</f>
        <v>7.6567658114837762</v>
      </c>
      <c r="AD52" s="52" t="s">
        <v>83</v>
      </c>
      <c r="AE52" s="9">
        <v>-0.14705678313000001</v>
      </c>
      <c r="AF52" s="9">
        <v>4.9071361609000004</v>
      </c>
      <c r="AG52" s="35"/>
      <c r="AH52" s="35"/>
      <c r="AI52" s="35"/>
      <c r="AJ52" s="35"/>
      <c r="AK52" s="35"/>
    </row>
    <row r="53" spans="7:37" x14ac:dyDescent="0.35">
      <c r="G53" s="52"/>
      <c r="H53" s="9">
        <v>-0.15870677257999999</v>
      </c>
      <c r="I53" s="9">
        <v>10.321625624999999</v>
      </c>
      <c r="P53" s="52"/>
      <c r="Q53" s="9">
        <v>-0.14240007194000001</v>
      </c>
      <c r="R53" s="9">
        <v>5.3287514181000004</v>
      </c>
      <c r="S53" s="52"/>
      <c r="V53" s="52"/>
      <c r="W53" s="9">
        <v>-0.13493962735000001</v>
      </c>
      <c r="X53" s="9">
        <v>5.3271741254</v>
      </c>
      <c r="Y53" s="35">
        <f t="shared" ref="Y53:Y101" si="19">SQRT(W53^2+(X53-5)^2)</f>
        <v>0.35390904390904143</v>
      </c>
      <c r="Z53" s="35"/>
      <c r="AA53" s="35">
        <v>0.15</v>
      </c>
      <c r="AB53" s="35">
        <f t="shared" ref="AB53:AB101" si="20">$Z$52*SIN(AA53)</f>
        <v>0.39702212128784192</v>
      </c>
      <c r="AC53" s="35">
        <f t="shared" ref="AC53:AC101" si="21">5+$Z$52*COS(AA53)</f>
        <v>7.6269331952444377</v>
      </c>
      <c r="AD53" s="52"/>
      <c r="AE53" s="9">
        <v>-0.19991569404000001</v>
      </c>
      <c r="AF53" s="9">
        <v>5.1261834564999997</v>
      </c>
      <c r="AG53" s="35"/>
      <c r="AH53" s="35"/>
      <c r="AI53" s="35"/>
      <c r="AJ53" s="35"/>
      <c r="AK53" s="35"/>
    </row>
    <row r="54" spans="7:37" x14ac:dyDescent="0.35">
      <c r="G54" s="52"/>
      <c r="H54" s="9">
        <v>-0.30716625617999999</v>
      </c>
      <c r="I54" s="9">
        <v>10.404636224000001</v>
      </c>
      <c r="P54" s="52"/>
      <c r="Q54" s="9">
        <v>-0.12757251524999999</v>
      </c>
      <c r="R54" s="9">
        <v>4.5427455124999998</v>
      </c>
      <c r="S54" s="52"/>
      <c r="V54" s="52"/>
      <c r="W54" s="9">
        <v>-0.14239043364000001</v>
      </c>
      <c r="X54" s="9">
        <v>4.5170107768000003</v>
      </c>
      <c r="Y54" s="35">
        <f t="shared" si="19"/>
        <v>0.50354108602925984</v>
      </c>
      <c r="Z54" s="35"/>
      <c r="AA54" s="35">
        <v>0.3</v>
      </c>
      <c r="AB54" s="35">
        <f t="shared" si="20"/>
        <v>0.78512798166046716</v>
      </c>
      <c r="AC54" s="35">
        <f t="shared" si="21"/>
        <v>7.5381053227718526</v>
      </c>
      <c r="AD54" s="52"/>
      <c r="AE54" s="9">
        <v>-5.7404432509999999E-2</v>
      </c>
      <c r="AF54" s="9">
        <v>4.6913236922000001</v>
      </c>
      <c r="AG54" s="35"/>
      <c r="AH54" s="35"/>
      <c r="AI54" s="35"/>
      <c r="AJ54" s="35"/>
      <c r="AK54" s="35"/>
    </row>
    <row r="55" spans="7:37" x14ac:dyDescent="0.35">
      <c r="G55" s="52"/>
      <c r="H55" s="9">
        <v>-0.47965874188000002</v>
      </c>
      <c r="I55" s="9">
        <v>10.117440481999999</v>
      </c>
      <c r="P55" s="52"/>
      <c r="Q55" s="9">
        <v>-0.31756106251999999</v>
      </c>
      <c r="R55" s="9">
        <v>5.4138832095999998</v>
      </c>
      <c r="S55" s="52"/>
      <c r="V55" s="52"/>
      <c r="W55" s="9">
        <v>-0.28852287235000001</v>
      </c>
      <c r="X55" s="9">
        <v>5.4448285331999999</v>
      </c>
      <c r="Y55" s="35">
        <f t="shared" si="19"/>
        <v>0.5302054996111959</v>
      </c>
      <c r="Z55" s="35"/>
      <c r="AA55" s="35">
        <v>0.45</v>
      </c>
      <c r="AB55" s="35">
        <f t="shared" si="20"/>
        <v>1.155601560200497</v>
      </c>
      <c r="AC55" s="35">
        <f t="shared" si="21"/>
        <v>7.3922770765802248</v>
      </c>
      <c r="AD55" s="52"/>
      <c r="AE55" s="9">
        <v>-0.27384562016000003</v>
      </c>
      <c r="AF55" s="9">
        <v>5.3214128642</v>
      </c>
      <c r="AG55" s="35"/>
      <c r="AH55" s="35"/>
      <c r="AI55" s="35"/>
      <c r="AJ55" s="35"/>
      <c r="AK55" s="35"/>
    </row>
    <row r="56" spans="7:37" x14ac:dyDescent="0.35">
      <c r="G56" s="52"/>
      <c r="H56" s="9">
        <v>-0.52953340617</v>
      </c>
      <c r="I56" s="9">
        <v>10.108011211000001</v>
      </c>
      <c r="P56" s="52"/>
      <c r="Q56" s="9">
        <v>-0.10865035319000001</v>
      </c>
      <c r="R56" s="9">
        <v>5.6287606214999997</v>
      </c>
      <c r="S56" s="52"/>
      <c r="V56" s="52"/>
      <c r="W56" s="9">
        <v>-0.11424165658</v>
      </c>
      <c r="X56" s="9">
        <v>5.6225695408999998</v>
      </c>
      <c r="Y56" s="35">
        <f t="shared" si="19"/>
        <v>0.63296444556908504</v>
      </c>
      <c r="Z56" s="35"/>
      <c r="AA56" s="35">
        <v>0.6</v>
      </c>
      <c r="AB56" s="35">
        <f t="shared" si="20"/>
        <v>1.5001228190275679</v>
      </c>
      <c r="AC56" s="35">
        <f t="shared" si="21"/>
        <v>7.192723444691973</v>
      </c>
      <c r="AD56" s="52"/>
      <c r="AE56" s="9">
        <v>-0.42110124226000001</v>
      </c>
      <c r="AF56" s="9">
        <v>5.0269717504000004</v>
      </c>
      <c r="AG56" s="35"/>
      <c r="AH56" s="35"/>
      <c r="AI56" s="35"/>
      <c r="AJ56" s="35"/>
      <c r="AK56" s="35"/>
    </row>
    <row r="57" spans="7:37" x14ac:dyDescent="0.35">
      <c r="G57" s="52"/>
      <c r="H57" s="9">
        <v>-0.11634071403</v>
      </c>
      <c r="I57" s="9">
        <v>9.3937987707000001</v>
      </c>
      <c r="P57" s="52"/>
      <c r="Q57" s="9">
        <v>-0.22362436746</v>
      </c>
      <c r="R57" s="9">
        <v>4.2187534826000004</v>
      </c>
      <c r="S57" s="52"/>
      <c r="V57" s="52"/>
      <c r="W57" s="9">
        <v>-0.22750173752</v>
      </c>
      <c r="X57" s="9">
        <v>4.2023337959999996</v>
      </c>
      <c r="Y57" s="35">
        <f t="shared" si="19"/>
        <v>0.82947478176156098</v>
      </c>
      <c r="Z57" s="35"/>
      <c r="AA57" s="35">
        <v>0.75</v>
      </c>
      <c r="AB57" s="35">
        <f t="shared" si="20"/>
        <v>1.8109545534121887</v>
      </c>
      <c r="AC57" s="35">
        <f t="shared" si="21"/>
        <v>6.9439259714672037</v>
      </c>
      <c r="AD57" s="52"/>
      <c r="AE57" s="9">
        <v>-0.29898067819000002</v>
      </c>
      <c r="AF57" s="9">
        <v>5.3661978986000003</v>
      </c>
      <c r="AG57" s="35"/>
      <c r="AH57" s="35"/>
      <c r="AI57" s="35"/>
      <c r="AJ57" s="35"/>
      <c r="AK57" s="35"/>
    </row>
    <row r="58" spans="7:37" x14ac:dyDescent="0.35">
      <c r="G58" s="52"/>
      <c r="H58" s="9">
        <v>-0.37412780088999997</v>
      </c>
      <c r="I58" s="9">
        <v>9.5537913349999997</v>
      </c>
      <c r="P58" s="52"/>
      <c r="Q58" s="9">
        <v>-0.16333074010000001</v>
      </c>
      <c r="R58" s="9">
        <v>4.1320324287999997</v>
      </c>
      <c r="S58" s="52"/>
      <c r="V58" s="52"/>
      <c r="W58" s="9">
        <v>-0.17622857734</v>
      </c>
      <c r="X58" s="9">
        <v>4.1158454708000001</v>
      </c>
      <c r="Y58" s="35">
        <f t="shared" si="19"/>
        <v>0.90154630661777657</v>
      </c>
      <c r="Z58" s="35"/>
      <c r="AA58" s="35">
        <v>0.9</v>
      </c>
      <c r="AB58" s="35">
        <f t="shared" si="20"/>
        <v>2.0811161527135398</v>
      </c>
      <c r="AC58" s="35">
        <f t="shared" si="21"/>
        <v>6.6514721117790163</v>
      </c>
      <c r="AD58" s="52"/>
      <c r="AE58" s="9">
        <v>-9.4340503874999995E-2</v>
      </c>
      <c r="AF58" s="9">
        <v>4.3325160784000003</v>
      </c>
      <c r="AG58" s="35"/>
      <c r="AH58" s="35"/>
      <c r="AI58" s="35"/>
      <c r="AJ58" s="35"/>
      <c r="AK58" s="35"/>
    </row>
    <row r="59" spans="7:37" x14ac:dyDescent="0.35">
      <c r="G59" s="52"/>
      <c r="H59" s="9">
        <v>-0.50580212872999997</v>
      </c>
      <c r="I59" s="9">
        <v>9.7116669853000008</v>
      </c>
      <c r="P59" s="52"/>
      <c r="Q59" s="9">
        <v>-0.19827157726</v>
      </c>
      <c r="R59" s="9">
        <v>3.9368319977000001</v>
      </c>
      <c r="S59" s="52"/>
      <c r="V59" s="52"/>
      <c r="W59" s="9">
        <v>-0.15202540221999999</v>
      </c>
      <c r="X59" s="9">
        <v>6.0588310206999996</v>
      </c>
      <c r="Y59" s="35">
        <f t="shared" si="19"/>
        <v>1.0696891386364338</v>
      </c>
      <c r="Z59" s="35"/>
      <c r="AA59" s="35">
        <v>1.05</v>
      </c>
      <c r="AB59" s="35">
        <f t="shared" si="20"/>
        <v>2.3045403698451636</v>
      </c>
      <c r="AC59" s="35">
        <f t="shared" si="21"/>
        <v>6.3219297488228969</v>
      </c>
      <c r="AD59" s="52"/>
      <c r="AE59" s="9">
        <v>-0.34495082044999997</v>
      </c>
      <c r="AF59" s="9">
        <v>4.5257759147999996</v>
      </c>
      <c r="AG59" s="35"/>
      <c r="AH59" s="35"/>
      <c r="AI59" s="35"/>
      <c r="AJ59" s="35"/>
      <c r="AK59" s="35"/>
    </row>
    <row r="60" spans="7:37" x14ac:dyDescent="0.35">
      <c r="G60" s="52"/>
      <c r="H60" s="9">
        <v>-0.52214425980000001</v>
      </c>
      <c r="I60" s="9">
        <v>9.7368836494999993</v>
      </c>
      <c r="P60" s="52"/>
      <c r="Q60" s="9">
        <v>-0.14980634936000001</v>
      </c>
      <c r="R60" s="9">
        <v>6.0746713353999997</v>
      </c>
      <c r="S60" s="52"/>
      <c r="V60" s="52"/>
      <c r="W60" s="9">
        <v>-0.30539182649000002</v>
      </c>
      <c r="X60" s="9">
        <v>6.0736026017000002</v>
      </c>
      <c r="Y60" s="35">
        <f t="shared" si="19"/>
        <v>1.1161929555699175</v>
      </c>
      <c r="Z60" s="35"/>
      <c r="AA60" s="35">
        <v>1.2</v>
      </c>
      <c r="AB60" s="35">
        <f t="shared" si="20"/>
        <v>2.4762095785643154</v>
      </c>
      <c r="AC60" s="35">
        <f t="shared" si="21"/>
        <v>5.9626996936196592</v>
      </c>
      <c r="AD60" s="52"/>
      <c r="AE60" s="9">
        <v>-0.45360387949999997</v>
      </c>
      <c r="AF60" s="9">
        <v>4.6677397294</v>
      </c>
      <c r="AG60" s="35"/>
      <c r="AH60" s="35"/>
      <c r="AI60" s="35"/>
      <c r="AJ60" s="35"/>
      <c r="AK60" s="35"/>
    </row>
    <row r="61" spans="7:37" x14ac:dyDescent="0.35">
      <c r="G61" s="52"/>
      <c r="H61" s="9">
        <v>-0.26873547811999998</v>
      </c>
      <c r="I61" s="9">
        <v>9.3933753371000002</v>
      </c>
      <c r="P61" s="52"/>
      <c r="Q61" s="9">
        <v>-0.37646444223999997</v>
      </c>
      <c r="R61" s="9">
        <v>6.0827008321999996</v>
      </c>
      <c r="S61" s="52"/>
      <c r="V61" s="52"/>
      <c r="W61" s="9">
        <v>-0.21803277666000001</v>
      </c>
      <c r="X61" s="9">
        <v>3.9009602400999999</v>
      </c>
      <c r="Y61" s="35">
        <f t="shared" si="19"/>
        <v>1.1204582480124456</v>
      </c>
      <c r="Z61" s="35"/>
      <c r="AA61" s="35">
        <v>1.35</v>
      </c>
      <c r="AB61" s="35">
        <f t="shared" si="20"/>
        <v>2.5922684585400195</v>
      </c>
      <c r="AC61" s="35">
        <f t="shared" si="21"/>
        <v>5.5818494787551183</v>
      </c>
      <c r="AD61" s="52"/>
      <c r="AE61" s="9">
        <v>-0.51086232776999996</v>
      </c>
      <c r="AF61" s="9">
        <v>4.6943165054999998</v>
      </c>
      <c r="AG61" s="35"/>
      <c r="AH61" s="35"/>
      <c r="AI61" s="35"/>
      <c r="AJ61" s="35"/>
      <c r="AK61" s="35"/>
    </row>
    <row r="62" spans="7:37" x14ac:dyDescent="0.35">
      <c r="P62" s="52" t="s">
        <v>60</v>
      </c>
      <c r="Q62" s="9">
        <v>-0.25014200516000001</v>
      </c>
      <c r="R62" s="9">
        <v>10.088331265000001</v>
      </c>
      <c r="S62" s="52"/>
      <c r="V62" s="52"/>
      <c r="W62" s="9">
        <v>-0.15949835750999999</v>
      </c>
      <c r="X62" s="9">
        <v>6.2715919761999999</v>
      </c>
      <c r="Y62" s="35">
        <f t="shared" si="19"/>
        <v>1.2815560385658558</v>
      </c>
      <c r="Z62" s="35"/>
      <c r="AA62" s="35">
        <v>1.5</v>
      </c>
      <c r="AB62" s="35">
        <f t="shared" si="20"/>
        <v>2.6501105775361196</v>
      </c>
      <c r="AC62" s="35">
        <f t="shared" si="21"/>
        <v>5.1879321789907866</v>
      </c>
      <c r="AD62" s="52"/>
      <c r="AE62" s="9">
        <v>-0.34503960596</v>
      </c>
      <c r="AF62" s="9">
        <v>4.4772761025000003</v>
      </c>
      <c r="AG62" s="35"/>
      <c r="AH62" s="35"/>
      <c r="AI62" s="35"/>
      <c r="AJ62" s="35"/>
      <c r="AK62" s="35"/>
    </row>
    <row r="63" spans="7:37" x14ac:dyDescent="0.35">
      <c r="P63" s="52"/>
      <c r="Q63" s="9">
        <v>-0.13466909443</v>
      </c>
      <c r="R63" s="9">
        <v>10.441971412999999</v>
      </c>
      <c r="S63" s="52"/>
      <c r="V63" s="52"/>
      <c r="W63" s="9">
        <v>-0.15870113707</v>
      </c>
      <c r="X63" s="9">
        <v>6.3836329754000003</v>
      </c>
      <c r="Y63" s="35">
        <f t="shared" si="19"/>
        <v>1.3927046569612556</v>
      </c>
      <c r="Z63" s="35"/>
      <c r="AA63" s="35">
        <v>1.65</v>
      </c>
      <c r="AB63" s="35">
        <f t="shared" si="20"/>
        <v>2.6484369262601741</v>
      </c>
      <c r="AC63" s="35">
        <f t="shared" si="21"/>
        <v>4.78979432764406</v>
      </c>
      <c r="AD63" s="52"/>
      <c r="AE63" s="9">
        <v>-0.34526389817000003</v>
      </c>
      <c r="AF63" s="9">
        <v>5.4787979900000003</v>
      </c>
      <c r="AG63" s="35"/>
      <c r="AH63" s="35"/>
      <c r="AI63" s="35"/>
      <c r="AJ63" s="35"/>
      <c r="AK63" s="35"/>
    </row>
    <row r="64" spans="7:37" x14ac:dyDescent="0.35">
      <c r="P64" s="52"/>
      <c r="Q64" s="9">
        <v>-0.34847738363000003</v>
      </c>
      <c r="R64" s="9">
        <v>9.7060721506000007</v>
      </c>
      <c r="S64" s="52"/>
      <c r="V64" s="52"/>
      <c r="W64" s="9">
        <v>-0.19945723662000001</v>
      </c>
      <c r="X64" s="9">
        <v>6.8364715088999999</v>
      </c>
      <c r="Y64" s="35">
        <f t="shared" si="19"/>
        <v>1.8472711745278572</v>
      </c>
      <c r="Z64" s="35"/>
      <c r="AA64" s="35">
        <v>1.8</v>
      </c>
      <c r="AB64" s="35">
        <f t="shared" si="20"/>
        <v>2.5872850913116614</v>
      </c>
      <c r="AC64" s="35">
        <f t="shared" si="21"/>
        <v>4.3963772425219068</v>
      </c>
      <c r="AD64" s="52"/>
      <c r="AE64" s="9">
        <v>-0.24943437992</v>
      </c>
      <c r="AF64" s="9">
        <v>4.3400160691999998</v>
      </c>
      <c r="AG64" s="35"/>
      <c r="AH64" s="35"/>
      <c r="AI64" s="35"/>
      <c r="AJ64" s="35"/>
      <c r="AK64" s="35"/>
    </row>
    <row r="65" spans="16:37" x14ac:dyDescent="0.35">
      <c r="P65" s="52"/>
      <c r="Q65" s="9">
        <v>-0.46448387817999998</v>
      </c>
      <c r="R65" s="9">
        <v>10.226340602000001</v>
      </c>
      <c r="S65" s="52"/>
      <c r="V65" s="52"/>
      <c r="W65" s="9">
        <v>-0.21767258953999999</v>
      </c>
      <c r="X65" s="9">
        <v>3.5167009452000002</v>
      </c>
      <c r="Y65" s="35">
        <f t="shared" si="19"/>
        <v>1.4991855929829443</v>
      </c>
      <c r="Z65" s="35"/>
      <c r="AA65" s="35">
        <v>1.95</v>
      </c>
      <c r="AB65" s="35">
        <f t="shared" si="20"/>
        <v>2.4680284110679929</v>
      </c>
      <c r="AC65" s="35">
        <f t="shared" si="21"/>
        <v>4.0165162231992593</v>
      </c>
      <c r="AD65" s="52"/>
      <c r="AE65" s="9">
        <v>-0.34504353027000001</v>
      </c>
      <c r="AF65" s="9">
        <v>5.5246731658000003</v>
      </c>
      <c r="AG65" s="35"/>
      <c r="AH65" s="35"/>
      <c r="AI65" s="35"/>
      <c r="AJ65" s="35"/>
      <c r="AK65" s="35"/>
    </row>
    <row r="66" spans="16:37" x14ac:dyDescent="0.35">
      <c r="P66" s="52"/>
      <c r="Q66" s="9">
        <v>-0.12725532236000001</v>
      </c>
      <c r="R66" s="9">
        <v>9.4331489695999995</v>
      </c>
      <c r="S66" s="52"/>
      <c r="V66" s="52"/>
      <c r="W66" s="9">
        <v>-0.17183447078</v>
      </c>
      <c r="X66" s="9">
        <v>7.0362343654000004</v>
      </c>
      <c r="Y66" s="35">
        <f t="shared" si="19"/>
        <v>2.0434719171508537</v>
      </c>
      <c r="Z66" s="35"/>
      <c r="AA66" s="35">
        <v>2.1</v>
      </c>
      <c r="AB66" s="35">
        <f t="shared" si="20"/>
        <v>2.2933451334652917</v>
      </c>
      <c r="AC66" s="35">
        <f t="shared" si="21"/>
        <v>3.6587421292383357</v>
      </c>
      <c r="AD66" s="52"/>
      <c r="AE66" s="9">
        <v>-0.60488058650999998</v>
      </c>
      <c r="AF66" s="9">
        <v>4.8264733322</v>
      </c>
      <c r="AG66" s="35"/>
      <c r="AH66" s="35"/>
      <c r="AI66" s="35"/>
      <c r="AJ66" s="35"/>
      <c r="AK66" s="35"/>
    </row>
    <row r="67" spans="16:37" x14ac:dyDescent="0.35">
      <c r="P67" s="52"/>
      <c r="Q67" s="9">
        <v>-0.49643912368999998</v>
      </c>
      <c r="R67" s="9">
        <v>9.8369957116000002</v>
      </c>
      <c r="S67" s="52"/>
      <c r="V67" s="52"/>
      <c r="W67" s="9">
        <v>-0.22197412988000001</v>
      </c>
      <c r="X67" s="9">
        <v>3.2668425048</v>
      </c>
      <c r="Y67" s="35">
        <f t="shared" si="19"/>
        <v>1.7473143442162662</v>
      </c>
      <c r="Z67" s="35"/>
      <c r="AA67" s="35">
        <v>2.25</v>
      </c>
      <c r="AB67" s="35">
        <f t="shared" si="20"/>
        <v>2.0671582683237144</v>
      </c>
      <c r="AC67" s="35">
        <f t="shared" si="21"/>
        <v>3.3310897954743179</v>
      </c>
      <c r="AD67" s="52"/>
      <c r="AE67" s="9">
        <v>-0.60495065557000005</v>
      </c>
      <c r="AF67" s="9">
        <v>5.1756191425000004</v>
      </c>
      <c r="AG67" s="35"/>
      <c r="AH67" s="35"/>
      <c r="AI67" s="35"/>
      <c r="AJ67" s="35"/>
      <c r="AK67" s="35"/>
    </row>
    <row r="68" spans="16:37" x14ac:dyDescent="0.35">
      <c r="P68" s="52"/>
      <c r="Q68" s="9">
        <v>-0.51604867597000004</v>
      </c>
      <c r="R68" s="9">
        <v>9.8763400737999998</v>
      </c>
      <c r="S68" s="52"/>
      <c r="V68" s="52"/>
      <c r="W68" s="9">
        <v>-0.44324960158999999</v>
      </c>
      <c r="X68" s="9">
        <v>7.0824217660000004</v>
      </c>
      <c r="Y68" s="35">
        <f t="shared" si="19"/>
        <v>2.1290727138405243</v>
      </c>
      <c r="Z68" s="35"/>
      <c r="AA68" s="35">
        <v>2.4</v>
      </c>
      <c r="AB68" s="35">
        <f t="shared" si="20"/>
        <v>1.7945474850043912</v>
      </c>
      <c r="AC68" s="35">
        <f t="shared" si="21"/>
        <v>3.040917586947026</v>
      </c>
      <c r="AD68" s="52"/>
      <c r="AE68" s="9">
        <v>-9.7362615875999994E-2</v>
      </c>
      <c r="AF68" s="9">
        <v>5.8477989655</v>
      </c>
      <c r="AG68" s="35"/>
      <c r="AH68" s="35"/>
      <c r="AI68" s="35"/>
      <c r="AJ68" s="35"/>
      <c r="AK68" s="35"/>
    </row>
    <row r="69" spans="16:37" x14ac:dyDescent="0.35">
      <c r="P69" s="52"/>
      <c r="Q69" s="9">
        <v>-0.25648915527999999</v>
      </c>
      <c r="R69" s="9">
        <v>9.4689101562999998</v>
      </c>
      <c r="S69" s="52"/>
      <c r="V69" s="52"/>
      <c r="W69" s="9">
        <v>-0.18024031670999999</v>
      </c>
      <c r="X69" s="9">
        <v>7.1686745003999999</v>
      </c>
      <c r="Y69" s="35">
        <f t="shared" si="19"/>
        <v>2.1761515711119275</v>
      </c>
      <c r="Z69" s="35"/>
      <c r="AA69" s="35">
        <v>2.5499999999999998</v>
      </c>
      <c r="AB69" s="35">
        <f t="shared" si="20"/>
        <v>1.481635033986697</v>
      </c>
      <c r="AC69" s="35">
        <f t="shared" si="21"/>
        <v>2.7947421458858175</v>
      </c>
      <c r="AD69" s="52"/>
      <c r="AE69" s="9">
        <v>-0.35966359969</v>
      </c>
      <c r="AF69" s="9">
        <v>5.6578146722999998</v>
      </c>
      <c r="AG69" s="35"/>
      <c r="AH69" s="35"/>
      <c r="AI69" s="35"/>
      <c r="AJ69" s="35"/>
      <c r="AK69" s="35"/>
    </row>
    <row r="70" spans="16:37" x14ac:dyDescent="0.35">
      <c r="P70" s="52"/>
      <c r="Q70" s="9">
        <v>-0.26483789457000001</v>
      </c>
      <c r="R70" s="9">
        <v>10.522927992</v>
      </c>
      <c r="S70" s="52"/>
      <c r="V70" s="52"/>
      <c r="W70" s="9">
        <v>-1.8753214380000001</v>
      </c>
      <c r="X70" s="9">
        <v>5.3188064085000004</v>
      </c>
      <c r="Y70" s="35">
        <f t="shared" si="19"/>
        <v>1.9022271215401849</v>
      </c>
      <c r="Z70" s="35"/>
      <c r="AA70" s="35">
        <v>2.7</v>
      </c>
      <c r="AB70" s="35">
        <f t="shared" si="20"/>
        <v>1.1354482543212701</v>
      </c>
      <c r="AC70" s="35">
        <f t="shared" si="21"/>
        <v>2.5980920419741662</v>
      </c>
      <c r="AD70" s="52"/>
      <c r="AE70" s="9">
        <v>-0.29088230542999999</v>
      </c>
      <c r="AF70" s="9">
        <v>4.1171956457999999</v>
      </c>
      <c r="AG70" s="35"/>
      <c r="AH70" s="35"/>
      <c r="AI70" s="35"/>
      <c r="AJ70" s="35"/>
      <c r="AK70" s="35"/>
    </row>
    <row r="71" spans="16:37" x14ac:dyDescent="0.35">
      <c r="P71" s="52"/>
      <c r="Q71" s="9">
        <v>-0.51286163641000004</v>
      </c>
      <c r="R71" s="9">
        <v>10.259216395999999</v>
      </c>
      <c r="S71" s="52"/>
      <c r="V71" s="52"/>
      <c r="W71" s="9">
        <v>-0.1526515094</v>
      </c>
      <c r="X71" s="9">
        <v>7.2530961780999998</v>
      </c>
      <c r="Y71" s="35">
        <f t="shared" si="19"/>
        <v>2.258261470930885</v>
      </c>
      <c r="Z71" s="35"/>
      <c r="AA71" s="35">
        <v>2.85</v>
      </c>
      <c r="AB71" s="35">
        <f t="shared" si="20"/>
        <v>0.76376175474498309</v>
      </c>
      <c r="AC71" s="35">
        <f t="shared" si="21"/>
        <v>2.4553836125934589</v>
      </c>
      <c r="AD71" s="52"/>
      <c r="AE71" s="9">
        <v>-0.51825855175000002</v>
      </c>
      <c r="AF71" s="9">
        <v>4.2986857394999998</v>
      </c>
      <c r="AG71" s="35"/>
      <c r="AH71" s="35"/>
      <c r="AI71" s="35"/>
      <c r="AJ71" s="35"/>
      <c r="AK71" s="35"/>
    </row>
    <row r="72" spans="16:37" x14ac:dyDescent="0.35">
      <c r="P72" s="52" t="s">
        <v>61</v>
      </c>
      <c r="Q72" s="9">
        <v>-0.17976742235000001</v>
      </c>
      <c r="R72" s="9">
        <v>7.0497165420999996</v>
      </c>
      <c r="S72" s="52"/>
      <c r="V72" s="52"/>
      <c r="W72" s="9">
        <v>-0.66825972608999995</v>
      </c>
      <c r="X72" s="9">
        <v>7.2812311838000001</v>
      </c>
      <c r="Y72" s="35">
        <f t="shared" si="19"/>
        <v>2.3770962907411706</v>
      </c>
      <c r="Z72" s="35"/>
      <c r="AA72" s="35">
        <v>3</v>
      </c>
      <c r="AB72" s="35">
        <f t="shared" si="20"/>
        <v>0.37492281272977024</v>
      </c>
      <c r="AC72" s="35">
        <f t="shared" si="21"/>
        <v>2.3698217814064675</v>
      </c>
      <c r="AD72" s="52"/>
      <c r="AE72" s="9">
        <v>-0.21187083765</v>
      </c>
      <c r="AF72" s="9">
        <v>5.9939879340999997</v>
      </c>
      <c r="AG72" s="35"/>
      <c r="AH72" s="35"/>
      <c r="AI72" s="35"/>
      <c r="AJ72" s="35"/>
      <c r="AK72" s="35"/>
    </row>
    <row r="73" spans="16:37" x14ac:dyDescent="0.35">
      <c r="P73" s="52"/>
      <c r="Q73" s="9">
        <v>-0.19453278289000001</v>
      </c>
      <c r="R73" s="9">
        <v>7.1964735831000004</v>
      </c>
      <c r="S73" s="52"/>
      <c r="V73" s="52"/>
      <c r="W73" s="9">
        <v>-1.6020011658</v>
      </c>
      <c r="X73" s="9">
        <v>3.9128151862</v>
      </c>
      <c r="Y73" s="35">
        <f t="shared" si="19"/>
        <v>1.9360729724320567</v>
      </c>
      <c r="Z73" s="35"/>
      <c r="AA73" s="35">
        <v>3.15</v>
      </c>
      <c r="AB73" s="35">
        <f t="shared" si="20"/>
        <v>-2.2336087373727446E-2</v>
      </c>
      <c r="AC73" s="35">
        <f t="shared" si="21"/>
        <v>2.3433280826812877</v>
      </c>
      <c r="AD73" s="52"/>
      <c r="AE73" s="9">
        <v>-0.1305117428</v>
      </c>
      <c r="AF73" s="9">
        <v>3.8398296653999999</v>
      </c>
      <c r="AG73" s="35"/>
      <c r="AH73" s="35"/>
      <c r="AI73" s="35"/>
      <c r="AJ73" s="35"/>
      <c r="AK73" s="35"/>
    </row>
    <row r="74" spans="16:37" x14ac:dyDescent="0.35">
      <c r="P74" s="52"/>
      <c r="Q74" s="9">
        <v>-0.22604588346999999</v>
      </c>
      <c r="R74" s="9">
        <v>6.8406060775000004</v>
      </c>
      <c r="S74" s="52"/>
      <c r="V74" s="52"/>
      <c r="W74" s="9">
        <v>-1.4473975901</v>
      </c>
      <c r="X74" s="9">
        <v>3.5967755162000001</v>
      </c>
      <c r="Y74" s="35">
        <f t="shared" si="19"/>
        <v>2.015936193375937</v>
      </c>
      <c r="Z74" s="35"/>
      <c r="AA74" s="35">
        <v>3.3</v>
      </c>
      <c r="AB74" s="35">
        <f t="shared" si="20"/>
        <v>-0.41909336710855849</v>
      </c>
      <c r="AC74" s="35">
        <f t="shared" si="21"/>
        <v>2.3764975077742614</v>
      </c>
      <c r="AD74" s="52"/>
      <c r="AE74" s="9">
        <v>-0.88597024217999998</v>
      </c>
      <c r="AF74" s="9">
        <v>4.9995833068</v>
      </c>
      <c r="AG74" s="35"/>
      <c r="AH74" s="35"/>
      <c r="AI74" s="35"/>
      <c r="AJ74" s="35"/>
      <c r="AK74" s="35"/>
    </row>
    <row r="75" spans="16:37" x14ac:dyDescent="0.35">
      <c r="P75" s="52"/>
      <c r="Q75" s="9">
        <v>-0.16637875588000001</v>
      </c>
      <c r="R75" s="9">
        <v>7.2720473608000002</v>
      </c>
      <c r="S75" s="52"/>
      <c r="V75" s="52"/>
      <c r="W75" s="9">
        <v>-1.1463576756</v>
      </c>
      <c r="X75" s="9">
        <v>3.0690245385999999</v>
      </c>
      <c r="Y75" s="35">
        <f t="shared" si="19"/>
        <v>2.2456184344042018</v>
      </c>
      <c r="Z75" s="35"/>
      <c r="AA75" s="35">
        <v>3.45</v>
      </c>
      <c r="AB75" s="35">
        <f t="shared" si="20"/>
        <v>-0.80643871332982331</v>
      </c>
      <c r="AC75" s="35">
        <f t="shared" si="21"/>
        <v>2.4685851429068388</v>
      </c>
      <c r="AD75" s="52"/>
      <c r="AE75" s="9">
        <v>-0.60490706985999998</v>
      </c>
      <c r="AF75" s="9">
        <v>4.1750955662999996</v>
      </c>
      <c r="AG75" s="35"/>
      <c r="AH75" s="35"/>
      <c r="AI75" s="35"/>
      <c r="AJ75" s="35"/>
      <c r="AK75" s="35"/>
    </row>
    <row r="76" spans="16:37" x14ac:dyDescent="0.35">
      <c r="P76" s="52"/>
      <c r="Q76" s="9">
        <v>-0.52884965536999995</v>
      </c>
      <c r="R76" s="9">
        <v>7.2170824651999999</v>
      </c>
      <c r="S76" s="52"/>
      <c r="V76" s="52"/>
      <c r="W76" s="9">
        <v>-1.928217305</v>
      </c>
      <c r="X76" s="9">
        <v>4.3538354109000004</v>
      </c>
      <c r="Y76" s="35">
        <f t="shared" si="19"/>
        <v>2.0336053332709949</v>
      </c>
      <c r="Z76" s="35"/>
      <c r="AA76" s="35">
        <v>3.6</v>
      </c>
      <c r="AB76" s="35">
        <f t="shared" si="20"/>
        <v>-1.1756731846284092</v>
      </c>
      <c r="AC76" s="35">
        <f t="shared" si="21"/>
        <v>2.6175228983231036</v>
      </c>
      <c r="AD76" s="52"/>
      <c r="AE76" s="9">
        <v>-7.6773688977000001E-2</v>
      </c>
      <c r="AF76" s="9">
        <v>3.6360460475999998</v>
      </c>
      <c r="AG76" s="35"/>
      <c r="AH76" s="35"/>
      <c r="AI76" s="35"/>
      <c r="AJ76" s="35"/>
      <c r="AK76" s="35"/>
    </row>
    <row r="77" spans="16:37" x14ac:dyDescent="0.35">
      <c r="P77" s="52"/>
      <c r="Q77" s="9">
        <v>-0.15624514774000001</v>
      </c>
      <c r="R77" s="9">
        <v>6.3963300215999999</v>
      </c>
      <c r="S77" s="52"/>
      <c r="V77" s="52"/>
      <c r="W77" s="9">
        <v>-2.0047551954</v>
      </c>
      <c r="X77" s="9">
        <v>5.30777652</v>
      </c>
      <c r="Y77" s="35">
        <f t="shared" si="19"/>
        <v>2.028243027782076</v>
      </c>
      <c r="Z77" s="35"/>
      <c r="AA77" s="35">
        <v>3.75</v>
      </c>
      <c r="AB77" s="35">
        <f t="shared" si="20"/>
        <v>-1.5185045708012403</v>
      </c>
      <c r="AC77" s="35">
        <f t="shared" si="21"/>
        <v>2.8199659531271557</v>
      </c>
      <c r="AD77" s="52"/>
      <c r="AE77" s="9">
        <v>-0.4784776047</v>
      </c>
      <c r="AF77" s="9">
        <v>5.9254387230000001</v>
      </c>
      <c r="AG77" s="35"/>
      <c r="AH77" s="35"/>
      <c r="AI77" s="35"/>
      <c r="AJ77" s="35"/>
      <c r="AK77" s="35"/>
    </row>
    <row r="78" spans="16:37" x14ac:dyDescent="0.35">
      <c r="P78" s="52"/>
      <c r="Q78" s="9">
        <v>-0.16616562293000001</v>
      </c>
      <c r="R78" s="9">
        <v>6.2888151456000001</v>
      </c>
      <c r="S78" s="52"/>
      <c r="V78" s="52"/>
      <c r="W78" s="9">
        <v>-0.16615243259000001</v>
      </c>
      <c r="X78" s="9">
        <v>2.3484348119999998</v>
      </c>
      <c r="Y78" s="35">
        <f t="shared" si="19"/>
        <v>2.6567658114837767</v>
      </c>
      <c r="Z78" s="35"/>
      <c r="AA78" s="35">
        <v>3.9</v>
      </c>
      <c r="AB78" s="35">
        <f t="shared" si="20"/>
        <v>-1.8272336180154904</v>
      </c>
      <c r="AC78" s="35">
        <f t="shared" si="21"/>
        <v>3.0713678727494269</v>
      </c>
      <c r="AD78" s="52"/>
      <c r="AE78" s="9">
        <v>-0.25103298618999997</v>
      </c>
      <c r="AF78" s="9">
        <v>3.6441046568000002</v>
      </c>
      <c r="AG78" s="35"/>
      <c r="AH78" s="35"/>
      <c r="AI78" s="35"/>
      <c r="AJ78" s="35"/>
      <c r="AK78" s="35"/>
    </row>
    <row r="79" spans="16:37" x14ac:dyDescent="0.35">
      <c r="P79" s="52"/>
      <c r="Q79" s="9">
        <v>-0.14980643527000001</v>
      </c>
      <c r="R79" s="9">
        <v>6.0746713411000002</v>
      </c>
      <c r="S79" s="52"/>
      <c r="V79" s="52"/>
      <c r="W79" s="9">
        <v>-2.0376623742</v>
      </c>
      <c r="X79" s="9">
        <v>4.7861842944999999</v>
      </c>
      <c r="Y79" s="35">
        <f t="shared" si="19"/>
        <v>2.0488497034064852</v>
      </c>
      <c r="Z79" s="35"/>
      <c r="AA79" s="35">
        <v>4.05</v>
      </c>
      <c r="AB79" s="35">
        <f t="shared" si="20"/>
        <v>-2.0949269374510613</v>
      </c>
      <c r="AC79" s="35">
        <f t="shared" si="21"/>
        <v>3.3660827120655812</v>
      </c>
      <c r="AD79" s="52"/>
      <c r="AE79" s="9">
        <v>-0.60490482992000005</v>
      </c>
      <c r="AF79" s="9">
        <v>5.8268474496999998</v>
      </c>
      <c r="AG79" s="35"/>
      <c r="AH79" s="35"/>
      <c r="AI79" s="35"/>
      <c r="AJ79" s="35"/>
      <c r="AK79" s="35"/>
    </row>
    <row r="80" spans="16:37" x14ac:dyDescent="0.35">
      <c r="P80" s="52"/>
      <c r="Q80" s="9">
        <v>-0.78035472430999997</v>
      </c>
      <c r="R80" s="9">
        <v>7.3974981037000003</v>
      </c>
      <c r="S80" s="52"/>
      <c r="V80" s="52"/>
      <c r="W80" s="9">
        <v>-1.9825365629</v>
      </c>
      <c r="X80" s="9">
        <v>4.2574460555</v>
      </c>
      <c r="Y80" s="35">
        <f t="shared" si="19"/>
        <v>2.1170350927010761</v>
      </c>
      <c r="Z80" s="35"/>
      <c r="AA80" s="35">
        <v>4.2</v>
      </c>
      <c r="AB80" s="35">
        <f t="shared" si="20"/>
        <v>-2.3155727142659859</v>
      </c>
      <c r="AC80" s="35">
        <f t="shared" si="21"/>
        <v>3.6974918111520738</v>
      </c>
      <c r="AD80" s="52"/>
      <c r="AE80" s="9">
        <v>-0.44832484665</v>
      </c>
      <c r="AF80" s="9">
        <v>6.0584711885000004</v>
      </c>
      <c r="AG80" s="35"/>
      <c r="AH80" s="35"/>
      <c r="AI80" s="35"/>
      <c r="AJ80" s="35"/>
      <c r="AK80" s="35"/>
    </row>
    <row r="81" spans="16:37" x14ac:dyDescent="0.35">
      <c r="P81" s="52"/>
      <c r="Q81" s="9">
        <v>-0.16995957218999999</v>
      </c>
      <c r="R81" s="9">
        <v>7.9210528840999999</v>
      </c>
      <c r="S81" s="52"/>
      <c r="V81" s="52"/>
      <c r="W81" s="9">
        <v>-2.0883173083000002</v>
      </c>
      <c r="X81" s="9">
        <v>5.1260516523000001</v>
      </c>
      <c r="Y81" s="35">
        <f t="shared" si="19"/>
        <v>2.0921181131076034</v>
      </c>
      <c r="Z81" s="35"/>
      <c r="AA81" s="35">
        <v>4.3499999999999996</v>
      </c>
      <c r="AB81" s="35">
        <f t="shared" si="20"/>
        <v>-2.4842157199970698</v>
      </c>
      <c r="AC81" s="35">
        <f t="shared" si="21"/>
        <v>4.0581524361190446</v>
      </c>
      <c r="AD81" s="52"/>
      <c r="AE81" s="9">
        <v>-1.0109145966999999</v>
      </c>
      <c r="AF81" s="9">
        <v>4.9973761986999996</v>
      </c>
      <c r="AG81" s="35"/>
      <c r="AH81" s="35"/>
      <c r="AI81" s="35"/>
      <c r="AJ81" s="35"/>
      <c r="AK81" s="35"/>
    </row>
    <row r="82" spans="16:37" x14ac:dyDescent="0.35">
      <c r="P82" s="52" t="s">
        <v>62</v>
      </c>
      <c r="Q82" s="9">
        <v>-0.16995950688</v>
      </c>
      <c r="R82" s="9">
        <v>7.9210528457000002</v>
      </c>
      <c r="S82" s="52"/>
      <c r="V82" s="52"/>
      <c r="W82" s="9">
        <v>-1.8446114198000001</v>
      </c>
      <c r="X82" s="9">
        <v>6.3034812593999998</v>
      </c>
      <c r="Y82" s="35">
        <f t="shared" si="19"/>
        <v>2.2586842815372807</v>
      </c>
      <c r="Z82" s="35"/>
      <c r="AA82" s="35">
        <v>4.5</v>
      </c>
      <c r="AB82" s="35">
        <f t="shared" si="20"/>
        <v>-2.5970685963083433</v>
      </c>
      <c r="AC82" s="35">
        <f t="shared" si="21"/>
        <v>4.4399649268679129</v>
      </c>
      <c r="AD82" s="52"/>
      <c r="AE82" s="9">
        <v>-0.60486869243999997</v>
      </c>
      <c r="AF82" s="9">
        <v>3.8262189966000002</v>
      </c>
      <c r="AG82" s="35"/>
      <c r="AH82" s="35"/>
      <c r="AI82" s="35"/>
      <c r="AJ82" s="35"/>
      <c r="AK82" s="35"/>
    </row>
    <row r="83" spans="16:37" x14ac:dyDescent="0.35">
      <c r="P83" s="52"/>
      <c r="Q83" s="9">
        <v>-0.21878709088000001</v>
      </c>
      <c r="R83" s="9">
        <v>8.0695925352</v>
      </c>
      <c r="S83" s="52"/>
      <c r="V83" s="52"/>
      <c r="W83" s="9">
        <v>-2.0959620972000002</v>
      </c>
      <c r="X83" s="9">
        <v>4.5985420263999996</v>
      </c>
      <c r="Y83" s="35">
        <f t="shared" si="19"/>
        <v>2.1340631709174032</v>
      </c>
      <c r="Z83" s="35"/>
      <c r="AA83" s="35">
        <v>4.6500000000000004</v>
      </c>
      <c r="AB83" s="35">
        <f t="shared" si="20"/>
        <v>-2.6515969108942197</v>
      </c>
      <c r="AC83" s="35">
        <f t="shared" si="21"/>
        <v>4.8343545979953477</v>
      </c>
      <c r="AD83" s="52"/>
      <c r="AE83" s="9">
        <v>-0.85180770905000003</v>
      </c>
      <c r="AF83" s="9">
        <v>3.9998777302000001</v>
      </c>
      <c r="AG83" s="35"/>
      <c r="AH83" s="35"/>
      <c r="AI83" s="35"/>
      <c r="AJ83" s="35"/>
      <c r="AK83" s="35"/>
    </row>
    <row r="84" spans="16:37" x14ac:dyDescent="0.35">
      <c r="P84" s="52"/>
      <c r="Q84" s="9">
        <v>-0.20736889150999999</v>
      </c>
      <c r="R84" s="9">
        <v>8.1321401328</v>
      </c>
      <c r="S84" s="52"/>
      <c r="V84" s="52"/>
      <c r="W84" s="9">
        <v>-2.0828616930999999</v>
      </c>
      <c r="X84" s="9">
        <v>5.6536331102000004</v>
      </c>
      <c r="Y84" s="35">
        <f t="shared" si="19"/>
        <v>2.183013759767245</v>
      </c>
      <c r="Z84" s="35"/>
      <c r="AA84" s="35">
        <v>4.8</v>
      </c>
      <c r="AB84" s="35">
        <f t="shared" si="20"/>
        <v>-2.646576075365171</v>
      </c>
      <c r="AC84" s="35">
        <f t="shared" si="21"/>
        <v>5.2324643077415063</v>
      </c>
      <c r="AD84" s="52"/>
      <c r="AE84" s="9">
        <v>-0.53090396317999999</v>
      </c>
      <c r="AF84" s="9">
        <v>6.1374656473</v>
      </c>
      <c r="AG84" s="35"/>
      <c r="AH84" s="35"/>
      <c r="AI84" s="35"/>
      <c r="AJ84" s="35"/>
      <c r="AK84" s="35"/>
    </row>
    <row r="85" spans="16:37" x14ac:dyDescent="0.35">
      <c r="P85" s="52"/>
      <c r="Q85" s="9">
        <v>-0.40954224021000002</v>
      </c>
      <c r="R85" s="9">
        <v>7.9500470270000001</v>
      </c>
      <c r="S85" s="52"/>
      <c r="V85" s="52"/>
      <c r="W85" s="9">
        <v>-2.2053948118000002</v>
      </c>
      <c r="X85" s="9">
        <v>5.3993686900000002</v>
      </c>
      <c r="Y85" s="35">
        <f t="shared" si="19"/>
        <v>2.2412633996178752</v>
      </c>
      <c r="Z85" s="35"/>
      <c r="AA85" s="35">
        <v>4.95</v>
      </c>
      <c r="AB85" s="35">
        <f t="shared" si="20"/>
        <v>-2.5821188468629019</v>
      </c>
      <c r="AC85" s="35">
        <f t="shared" si="21"/>
        <v>5.6253533702991048</v>
      </c>
      <c r="AD85" s="52"/>
      <c r="AE85" s="9">
        <v>-1.0256479552</v>
      </c>
      <c r="AF85" s="9">
        <v>4.5817661774999996</v>
      </c>
      <c r="AG85" s="35"/>
      <c r="AH85" s="35"/>
      <c r="AI85" s="35"/>
      <c r="AJ85" s="35"/>
      <c r="AK85" s="35"/>
    </row>
    <row r="86" spans="16:37" x14ac:dyDescent="0.35">
      <c r="P86" s="52"/>
      <c r="Q86" s="9">
        <v>-0.23775019113000001</v>
      </c>
      <c r="R86" s="9">
        <v>8.4101720145000005</v>
      </c>
      <c r="S86" s="52"/>
      <c r="V86" s="52"/>
      <c r="W86" s="9">
        <v>-2.2386220889000001</v>
      </c>
      <c r="X86" s="9">
        <v>4.8252643684000001</v>
      </c>
      <c r="Y86" s="35">
        <f t="shared" si="19"/>
        <v>2.2454312275956374</v>
      </c>
      <c r="Z86" s="35"/>
      <c r="AA86" s="35">
        <v>5.0999999999999996</v>
      </c>
      <c r="AB86" s="35">
        <f t="shared" si="20"/>
        <v>-2.4596727957780331</v>
      </c>
      <c r="AC86" s="35">
        <f t="shared" si="21"/>
        <v>6.0041983443416571</v>
      </c>
      <c r="AD86" s="52"/>
      <c r="AE86" s="9">
        <v>-0.63933308125999999</v>
      </c>
      <c r="AF86" s="9">
        <v>6.1967780217000001</v>
      </c>
      <c r="AG86" s="35"/>
      <c r="AH86" s="35"/>
      <c r="AI86" s="35"/>
      <c r="AJ86" s="35"/>
      <c r="AK86" s="35"/>
    </row>
    <row r="87" spans="16:37" x14ac:dyDescent="0.35">
      <c r="P87" s="52"/>
      <c r="Q87" s="9">
        <v>-0.50293858982999995</v>
      </c>
      <c r="R87" s="9">
        <v>8.2819390811000009</v>
      </c>
      <c r="S87" s="52"/>
      <c r="V87" s="52"/>
      <c r="W87" s="9">
        <v>-2.1063612154000002</v>
      </c>
      <c r="X87" s="9">
        <v>4.071609874</v>
      </c>
      <c r="Y87" s="35">
        <f t="shared" si="19"/>
        <v>2.3018830977692288</v>
      </c>
      <c r="Z87" s="35"/>
      <c r="AA87" s="35">
        <v>5.25</v>
      </c>
      <c r="AB87" s="35">
        <f t="shared" si="20"/>
        <v>-2.2819877964399065</v>
      </c>
      <c r="AC87" s="35">
        <f t="shared" si="21"/>
        <v>6.3604911884934765</v>
      </c>
      <c r="AD87" s="52"/>
      <c r="AE87" s="9">
        <v>-0.60502129052999998</v>
      </c>
      <c r="AF87" s="9">
        <v>6.1763218181999999</v>
      </c>
      <c r="AG87" s="35"/>
      <c r="AH87" s="35"/>
      <c r="AI87" s="35"/>
      <c r="AJ87" s="35"/>
      <c r="AK87" s="35"/>
    </row>
    <row r="88" spans="16:37" x14ac:dyDescent="0.35">
      <c r="P88" s="52"/>
      <c r="Q88" s="9">
        <v>-0.21948539726999999</v>
      </c>
      <c r="R88" s="9">
        <v>8.6037931096999998</v>
      </c>
      <c r="S88" s="52"/>
      <c r="V88" s="52"/>
      <c r="W88" s="9">
        <v>-2.2669759341</v>
      </c>
      <c r="X88" s="9">
        <v>5.0274429415000004</v>
      </c>
      <c r="Y88" s="35">
        <f t="shared" si="19"/>
        <v>2.2671420336685437</v>
      </c>
      <c r="Z88" s="35"/>
      <c r="AA88" s="35">
        <v>5.4</v>
      </c>
      <c r="AB88" s="35">
        <f t="shared" si="20"/>
        <v>-2.053054270867527</v>
      </c>
      <c r="AC88" s="35">
        <f t="shared" si="21"/>
        <v>6.6862303335967059</v>
      </c>
      <c r="AD88" s="52"/>
      <c r="AE88" s="9">
        <v>-1.0371481059000001</v>
      </c>
      <c r="AF88" s="9">
        <v>4.4129709263999999</v>
      </c>
      <c r="AG88" s="35"/>
      <c r="AH88" s="35"/>
      <c r="AI88" s="35"/>
      <c r="AJ88" s="35"/>
      <c r="AK88" s="35"/>
    </row>
    <row r="89" spans="16:37" x14ac:dyDescent="0.35">
      <c r="P89" s="52"/>
      <c r="Q89" s="9">
        <v>-0.16637876394000001</v>
      </c>
      <c r="R89" s="9">
        <v>7.2720473839000004</v>
      </c>
      <c r="S89" s="52"/>
      <c r="V89" s="52"/>
      <c r="W89" s="9">
        <v>-2.0794328861000002</v>
      </c>
      <c r="X89" s="9">
        <v>6.1801520762999997</v>
      </c>
      <c r="Y89" s="35">
        <f t="shared" si="19"/>
        <v>2.3909830720834009</v>
      </c>
      <c r="Z89" s="35"/>
      <c r="AA89" s="35">
        <v>5.55</v>
      </c>
      <c r="AB89" s="35">
        <f t="shared" si="20"/>
        <v>-1.7780135724938551</v>
      </c>
      <c r="AC89" s="35">
        <f t="shared" si="21"/>
        <v>6.9741003807042565</v>
      </c>
      <c r="AD89" s="52"/>
      <c r="AE89" s="9">
        <v>-1.1106814268</v>
      </c>
      <c r="AF89" s="9">
        <v>4.5149349242000003</v>
      </c>
      <c r="AG89" s="35"/>
      <c r="AH89" s="35"/>
      <c r="AI89" s="35"/>
      <c r="AJ89" s="35"/>
      <c r="AK89" s="35"/>
    </row>
    <row r="90" spans="16:37" x14ac:dyDescent="0.35">
      <c r="P90" s="52"/>
      <c r="Q90" s="9">
        <v>-0.19453278040999999</v>
      </c>
      <c r="R90" s="9">
        <v>7.196473578</v>
      </c>
      <c r="S90" s="52"/>
      <c r="V90" s="52"/>
      <c r="W90" s="9">
        <v>-2.1688000134999998</v>
      </c>
      <c r="X90" s="9">
        <v>5.9396163635999999</v>
      </c>
      <c r="Y90" s="35">
        <f t="shared" si="19"/>
        <v>2.3635931141595599</v>
      </c>
      <c r="Z90" s="35"/>
      <c r="AA90" s="35">
        <v>5.7</v>
      </c>
      <c r="AB90" s="35">
        <f t="shared" si="20"/>
        <v>-1.4630425224517964</v>
      </c>
      <c r="AC90" s="35">
        <f t="shared" si="21"/>
        <v>7.217636389169094</v>
      </c>
      <c r="AD90" s="52"/>
      <c r="AE90" s="9">
        <v>-1.1103793748999999</v>
      </c>
      <c r="AF90" s="9">
        <v>4.4830020204999999</v>
      </c>
      <c r="AG90" s="35"/>
      <c r="AH90" s="35"/>
      <c r="AI90" s="35"/>
      <c r="AJ90" s="35"/>
      <c r="AK90" s="35"/>
    </row>
    <row r="91" spans="16:37" x14ac:dyDescent="0.35">
      <c r="P91" s="52"/>
      <c r="Q91" s="9">
        <v>-0.17065086078</v>
      </c>
      <c r="R91" s="9">
        <v>8.7817050031000008</v>
      </c>
      <c r="S91" s="52"/>
      <c r="V91" s="52"/>
      <c r="W91" s="9">
        <v>-2.2274521776</v>
      </c>
      <c r="X91" s="9">
        <v>5.6865239295999999</v>
      </c>
      <c r="Y91" s="35">
        <f t="shared" si="19"/>
        <v>2.3308492678438921</v>
      </c>
      <c r="Z91" s="35"/>
      <c r="AA91" s="35">
        <v>5.85</v>
      </c>
      <c r="AB91" s="35">
        <f t="shared" si="20"/>
        <v>-1.1152146914880052</v>
      </c>
      <c r="AC91" s="35">
        <f t="shared" si="21"/>
        <v>7.4113690652735773</v>
      </c>
      <c r="AD91" s="52"/>
      <c r="AE91" s="9">
        <v>-1.1612268541999999</v>
      </c>
      <c r="AF91" s="9">
        <v>5.0030964777999998</v>
      </c>
      <c r="AG91" s="35"/>
      <c r="AH91" s="35"/>
      <c r="AI91" s="35"/>
      <c r="AJ91" s="35"/>
      <c r="AK91" s="35"/>
    </row>
    <row r="92" spans="16:37" x14ac:dyDescent="0.35">
      <c r="P92" s="52" t="s">
        <v>64</v>
      </c>
      <c r="Q92" s="9">
        <v>-0.11039712381</v>
      </c>
      <c r="R92" s="9">
        <v>9.0843052844999992</v>
      </c>
      <c r="S92" s="52"/>
      <c r="V92" s="52"/>
      <c r="W92" s="9">
        <v>-2.2084590581999999</v>
      </c>
      <c r="X92" s="9">
        <v>4.1955750653999999</v>
      </c>
      <c r="Y92" s="35">
        <f t="shared" si="19"/>
        <v>2.3504022819832024</v>
      </c>
      <c r="Z92" s="35"/>
      <c r="AA92" s="35">
        <v>6</v>
      </c>
      <c r="AB92" s="35">
        <f t="shared" si="20"/>
        <v>-0.74234154281361298</v>
      </c>
      <c r="AC92" s="35">
        <f t="shared" si="21"/>
        <v>7.5509475907752694</v>
      </c>
      <c r="AD92" s="52"/>
      <c r="AE92" s="9">
        <v>-1.0236289945999999</v>
      </c>
      <c r="AF92" s="9">
        <v>5.4228028786999998</v>
      </c>
      <c r="AG92" s="35"/>
      <c r="AH92" s="35"/>
      <c r="AI92" s="35"/>
      <c r="AJ92" s="35"/>
      <c r="AK92" s="35"/>
    </row>
    <row r="93" spans="16:37" x14ac:dyDescent="0.35">
      <c r="P93" s="52"/>
      <c r="Q93" s="9">
        <v>-0.17065085538999999</v>
      </c>
      <c r="R93" s="9">
        <v>8.7817049908999998</v>
      </c>
      <c r="S93" s="52"/>
      <c r="V93" s="52"/>
      <c r="W93" s="9">
        <v>-2.2306116085999999</v>
      </c>
      <c r="X93" s="9">
        <v>4.0947595885999997</v>
      </c>
      <c r="Y93" s="35">
        <f t="shared" si="19"/>
        <v>2.4072989741311153</v>
      </c>
      <c r="Z93" s="35"/>
      <c r="AA93" s="35">
        <v>6.15</v>
      </c>
      <c r="AB93" s="35">
        <f t="shared" si="20"/>
        <v>-0.35279700348103632</v>
      </c>
      <c r="AC93" s="35">
        <f t="shared" si="21"/>
        <v>7.6332373329048515</v>
      </c>
      <c r="AD93" s="52"/>
      <c r="AE93" s="9">
        <v>-0.92757589766000004</v>
      </c>
      <c r="AF93" s="9">
        <v>5.9986810304000002</v>
      </c>
      <c r="AG93" s="35"/>
      <c r="AH93" s="35"/>
      <c r="AI93" s="35"/>
      <c r="AJ93" s="35"/>
      <c r="AK93" s="35"/>
    </row>
    <row r="94" spans="16:37" x14ac:dyDescent="0.35">
      <c r="P94" s="52"/>
      <c r="Q94" s="9">
        <v>-0.24916461418999999</v>
      </c>
      <c r="R94" s="9">
        <v>9.1240657986000002</v>
      </c>
      <c r="S94" s="52"/>
      <c r="V94" s="52"/>
      <c r="W94" s="9">
        <v>-2.3595549796999999</v>
      </c>
      <c r="X94" s="9">
        <v>4.6435606372000002</v>
      </c>
      <c r="Y94" s="35">
        <f t="shared" si="19"/>
        <v>2.3863253595392933</v>
      </c>
      <c r="Z94" s="35"/>
      <c r="AA94" s="35">
        <v>6.3</v>
      </c>
      <c r="AB94" s="35">
        <f t="shared" si="20"/>
        <v>4.4670595964510833E-2</v>
      </c>
      <c r="AC94" s="35">
        <f t="shared" si="21"/>
        <v>7.6563902414602456</v>
      </c>
      <c r="AD94" s="52"/>
      <c r="AE94" s="9">
        <v>-1.0240031128</v>
      </c>
      <c r="AF94" s="9">
        <v>5.5709522906000002</v>
      </c>
      <c r="AG94" s="35"/>
      <c r="AH94" s="35"/>
      <c r="AI94" s="35"/>
      <c r="AJ94" s="35"/>
      <c r="AK94" s="35"/>
    </row>
    <row r="95" spans="16:37" x14ac:dyDescent="0.35">
      <c r="P95" s="52"/>
      <c r="Q95" s="9">
        <v>-0.21948538804000001</v>
      </c>
      <c r="R95" s="9">
        <v>8.6037931082999997</v>
      </c>
      <c r="S95" s="52"/>
      <c r="V95" s="52"/>
      <c r="W95" s="9">
        <v>-2.1419909562999999</v>
      </c>
      <c r="X95" s="9">
        <v>6.4716006682999998</v>
      </c>
      <c r="Y95" s="35">
        <f t="shared" si="19"/>
        <v>2.5987946790410348</v>
      </c>
      <c r="Z95" s="35"/>
      <c r="AA95" s="35">
        <v>6.45</v>
      </c>
      <c r="AB95" s="35">
        <f t="shared" si="20"/>
        <v>0.44113499012878821</v>
      </c>
      <c r="AC95" s="35">
        <f t="shared" si="21"/>
        <v>7.6198863520300115</v>
      </c>
      <c r="AD95" s="52"/>
      <c r="AE95" s="9">
        <v>-1.0399932988</v>
      </c>
      <c r="AF95" s="9">
        <v>5.5367801724000003</v>
      </c>
      <c r="AG95" s="35"/>
      <c r="AH95" s="35"/>
      <c r="AI95" s="35"/>
      <c r="AJ95" s="35"/>
      <c r="AK95" s="35"/>
    </row>
    <row r="96" spans="16:37" x14ac:dyDescent="0.35">
      <c r="P96" s="52"/>
      <c r="Q96" s="9">
        <v>-0.41615014359000002</v>
      </c>
      <c r="R96" s="9">
        <v>8.8875533846000003</v>
      </c>
      <c r="S96" s="52"/>
      <c r="V96" s="52"/>
      <c r="W96" s="9">
        <v>-2.3811434969</v>
      </c>
      <c r="X96" s="9">
        <v>4.7074446325999997</v>
      </c>
      <c r="Y96" s="35">
        <f t="shared" si="19"/>
        <v>2.3990483521229224</v>
      </c>
      <c r="Z96" s="35"/>
      <c r="AA96" s="35">
        <v>6.6</v>
      </c>
      <c r="AB96" s="35">
        <f t="shared" si="20"/>
        <v>0.82769244344538162</v>
      </c>
      <c r="AC96" s="35">
        <f t="shared" si="21"/>
        <v>7.5245454632730358</v>
      </c>
      <c r="AD96" s="52"/>
      <c r="AE96" s="9">
        <v>-1.0943742029000001</v>
      </c>
      <c r="AF96" s="9">
        <v>5.435429021</v>
      </c>
      <c r="AG96" s="35"/>
      <c r="AH96" s="35"/>
      <c r="AI96" s="35"/>
      <c r="AJ96" s="35"/>
      <c r="AK96" s="35"/>
    </row>
    <row r="97" spans="16:37" x14ac:dyDescent="0.35">
      <c r="P97" s="52"/>
      <c r="Q97" s="9">
        <v>-0.12725537651999999</v>
      </c>
      <c r="R97" s="9">
        <v>9.4331489373000004</v>
      </c>
      <c r="S97" s="52"/>
      <c r="V97" s="52"/>
      <c r="W97" s="9">
        <v>-2.0398532312</v>
      </c>
      <c r="X97" s="9">
        <v>3.5225448869</v>
      </c>
      <c r="Y97" s="35">
        <f t="shared" si="19"/>
        <v>2.5187049878980297</v>
      </c>
      <c r="Z97" s="35"/>
      <c r="AA97" s="35">
        <v>6.75</v>
      </c>
      <c r="AB97" s="35">
        <f t="shared" si="20"/>
        <v>1.1956617088812271</v>
      </c>
      <c r="AC97" s="35">
        <f t="shared" si="21"/>
        <v>7.3725087260080358</v>
      </c>
      <c r="AD97" s="52"/>
      <c r="AE97" s="9">
        <v>-1.1099393504999999</v>
      </c>
      <c r="AF97" s="9">
        <v>5.4824027094999996</v>
      </c>
      <c r="AG97" s="35"/>
      <c r="AH97" s="35"/>
      <c r="AI97" s="35"/>
      <c r="AJ97" s="35"/>
      <c r="AK97" s="35"/>
    </row>
    <row r="98" spans="16:37" x14ac:dyDescent="0.35">
      <c r="P98" s="52"/>
      <c r="Q98" s="9">
        <v>-0.25648917022000001</v>
      </c>
      <c r="R98" s="9">
        <v>9.4689101989999997</v>
      </c>
      <c r="S98" s="52"/>
      <c r="V98" s="52"/>
      <c r="W98" s="9">
        <v>-2.0103440188000001</v>
      </c>
      <c r="X98" s="9">
        <v>3.4103864192</v>
      </c>
      <c r="Y98" s="35">
        <f t="shared" si="19"/>
        <v>2.5628801006267801</v>
      </c>
      <c r="Z98" s="35"/>
      <c r="AA98" s="35">
        <v>6.9</v>
      </c>
      <c r="AB98" s="35">
        <f t="shared" si="20"/>
        <v>1.536778990029301</v>
      </c>
      <c r="AC98" s="35">
        <f t="shared" si="21"/>
        <v>7.167190557582229</v>
      </c>
      <c r="AD98" s="52"/>
      <c r="AE98" s="9">
        <v>-1.1103213818</v>
      </c>
      <c r="AF98" s="9">
        <v>5.5160389390000004</v>
      </c>
      <c r="AG98" s="35"/>
      <c r="AH98" s="35"/>
      <c r="AI98" s="35"/>
      <c r="AJ98" s="35"/>
      <c r="AK98" s="35"/>
    </row>
    <row r="99" spans="16:37" x14ac:dyDescent="0.35">
      <c r="P99" s="52"/>
      <c r="Q99" s="9">
        <v>-0.53540420173000003</v>
      </c>
      <c r="R99" s="9">
        <v>9.1478778425999998</v>
      </c>
      <c r="S99" s="52"/>
      <c r="V99" s="52"/>
      <c r="W99" s="9">
        <v>-2.1203947397</v>
      </c>
      <c r="X99" s="9">
        <v>3.5456243004000001</v>
      </c>
      <c r="Y99" s="35">
        <f t="shared" si="19"/>
        <v>2.5712414370755656</v>
      </c>
      <c r="Z99" s="35"/>
      <c r="AA99" s="35">
        <v>7.05</v>
      </c>
      <c r="AB99" s="35">
        <f t="shared" si="20"/>
        <v>1.84338352816024</v>
      </c>
      <c r="AC99" s="35">
        <f t="shared" si="21"/>
        <v>6.9132019614187508</v>
      </c>
      <c r="AD99" s="52"/>
      <c r="AE99" s="9">
        <v>-1.2418063223</v>
      </c>
      <c r="AF99" s="9">
        <v>5.2413345894000001</v>
      </c>
      <c r="AG99" s="35"/>
      <c r="AH99" s="35"/>
      <c r="AI99" s="35"/>
      <c r="AJ99" s="35"/>
      <c r="AK99" s="35"/>
    </row>
    <row r="100" spans="16:37" x14ac:dyDescent="0.35">
      <c r="P100" s="52"/>
      <c r="Q100" s="9">
        <v>-0.237750198</v>
      </c>
      <c r="R100" s="9">
        <v>8.4101720847999992</v>
      </c>
      <c r="S100" s="52"/>
      <c r="V100" s="52"/>
      <c r="W100" s="9">
        <v>-2.4920014049999999</v>
      </c>
      <c r="X100" s="9">
        <v>5.5914912869000002</v>
      </c>
      <c r="Y100" s="35">
        <f t="shared" si="19"/>
        <v>2.5612366046502992</v>
      </c>
      <c r="Z100" s="35"/>
      <c r="AA100" s="35">
        <v>7.2</v>
      </c>
      <c r="AB100" s="35">
        <f t="shared" si="20"/>
        <v>2.1085896463477907</v>
      </c>
      <c r="AC100" s="35">
        <f t="shared" si="21"/>
        <v>6.6162469738205072</v>
      </c>
      <c r="AD100" s="52"/>
      <c r="AE100" s="9">
        <v>-1.2417205438000001</v>
      </c>
      <c r="AF100" s="9">
        <v>4.7607675935999998</v>
      </c>
      <c r="AG100" s="35"/>
      <c r="AH100" s="35"/>
      <c r="AI100" s="35"/>
      <c r="AJ100" s="35"/>
      <c r="AK100" s="35"/>
    </row>
    <row r="101" spans="16:37" x14ac:dyDescent="0.35">
      <c r="P101" s="52"/>
      <c r="Q101" s="9">
        <v>-0.34847738488000002</v>
      </c>
      <c r="R101" s="9">
        <v>9.7060720976999999</v>
      </c>
      <c r="S101" s="52"/>
      <c r="V101" s="52"/>
      <c r="W101" s="9">
        <v>-2.5792848133000001</v>
      </c>
      <c r="X101" s="9">
        <v>5.5523278411000003</v>
      </c>
      <c r="Y101" s="35">
        <f t="shared" si="19"/>
        <v>2.637759691892763</v>
      </c>
      <c r="Z101" s="35"/>
      <c r="AA101" s="35">
        <v>7.35</v>
      </c>
      <c r="AB101" s="35">
        <f t="shared" si="20"/>
        <v>2.3264413869279257</v>
      </c>
      <c r="AC101" s="35">
        <f t="shared" si="21"/>
        <v>6.2829945636119895</v>
      </c>
      <c r="AD101" s="52"/>
      <c r="AE101" s="9">
        <v>-1.3343018087</v>
      </c>
      <c r="AF101" s="9">
        <v>5.0088588194000003</v>
      </c>
      <c r="AG101" s="35"/>
      <c r="AH101" s="35"/>
      <c r="AI101" s="35"/>
      <c r="AJ101" s="35"/>
      <c r="AK101" s="35"/>
    </row>
    <row r="102" spans="16:37" x14ac:dyDescent="0.35">
      <c r="P102" s="52" t="s">
        <v>63</v>
      </c>
      <c r="Q102" s="9">
        <v>-0.25014200516000001</v>
      </c>
      <c r="R102" s="9">
        <v>10.088331265000001</v>
      </c>
      <c r="V102" s="52" t="s">
        <v>88</v>
      </c>
      <c r="W102" s="9">
        <v>-8.8811008156000001E-2</v>
      </c>
      <c r="X102" s="9">
        <v>1.9380117508000001</v>
      </c>
      <c r="AD102" s="52" t="s">
        <v>87</v>
      </c>
      <c r="AE102" s="9">
        <v>-8.0760062337000005E-2</v>
      </c>
      <c r="AF102" s="9">
        <v>1.9005557709000001</v>
      </c>
    </row>
    <row r="103" spans="16:37" x14ac:dyDescent="0.35">
      <c r="P103" s="52"/>
      <c r="Q103" s="9">
        <v>-0.13466909443</v>
      </c>
      <c r="R103" s="9">
        <v>10.441971412999999</v>
      </c>
      <c r="V103" s="52"/>
      <c r="W103" s="9">
        <v>-8.2305358469000001E-2</v>
      </c>
      <c r="X103" s="9">
        <v>1.8945358383999999</v>
      </c>
      <c r="AD103" s="52"/>
      <c r="AE103" s="9">
        <v>-9.0408046379000004E-2</v>
      </c>
      <c r="AF103" s="9">
        <v>1.9443554170999999</v>
      </c>
    </row>
    <row r="104" spans="16:37" x14ac:dyDescent="0.35">
      <c r="P104" s="52"/>
      <c r="Q104" s="9">
        <v>-0.34847738363000003</v>
      </c>
      <c r="R104" s="9">
        <v>9.7060721506000007</v>
      </c>
      <c r="V104" s="52"/>
      <c r="W104" s="9">
        <v>-4.9857242317999997E-2</v>
      </c>
      <c r="X104" s="9">
        <v>2.4159374209000002</v>
      </c>
      <c r="AD104" s="52"/>
      <c r="AE104" s="9">
        <v>-5.2144717383E-2</v>
      </c>
      <c r="AF104" s="9">
        <v>2.4271364258000001</v>
      </c>
    </row>
    <row r="105" spans="16:37" x14ac:dyDescent="0.35">
      <c r="P105" s="52"/>
      <c r="Q105" s="9">
        <v>-0.46448387817999998</v>
      </c>
      <c r="R105" s="9">
        <v>10.226340602000001</v>
      </c>
      <c r="V105" s="52"/>
      <c r="W105" s="9">
        <v>-3.904007634E-2</v>
      </c>
      <c r="X105" s="9">
        <v>1.3438618755</v>
      </c>
      <c r="AD105" s="52"/>
      <c r="AE105" s="9">
        <v>-3.9241440129999999E-2</v>
      </c>
      <c r="AF105" s="9">
        <v>1.3478113872999999</v>
      </c>
    </row>
    <row r="106" spans="16:37" x14ac:dyDescent="0.35">
      <c r="P106" s="52"/>
      <c r="Q106" s="9">
        <v>-0.12725532236000001</v>
      </c>
      <c r="R106" s="9">
        <v>9.4331489695999995</v>
      </c>
      <c r="V106" s="52"/>
      <c r="W106" s="9">
        <v>-0.36461016807000002</v>
      </c>
      <c r="X106" s="9">
        <v>1.4580161926999999</v>
      </c>
      <c r="AD106" s="52"/>
      <c r="AE106" s="9">
        <v>-0.34592703678999998</v>
      </c>
      <c r="AF106" s="9">
        <v>2.4730928984</v>
      </c>
    </row>
    <row r="107" spans="16:37" x14ac:dyDescent="0.35">
      <c r="P107" s="52"/>
      <c r="Q107" s="9">
        <v>-0.49643912368999998</v>
      </c>
      <c r="R107" s="9">
        <v>9.8369957116000002</v>
      </c>
      <c r="V107" s="52"/>
      <c r="W107" s="9">
        <v>-0.42494131062000001</v>
      </c>
      <c r="X107" s="9">
        <v>1.5175301009</v>
      </c>
      <c r="AD107" s="52"/>
      <c r="AE107" s="9">
        <v>-0.35371621386000002</v>
      </c>
      <c r="AF107" s="9">
        <v>2.5282560701999999</v>
      </c>
    </row>
    <row r="108" spans="16:37" x14ac:dyDescent="0.35">
      <c r="P108" s="52"/>
      <c r="Q108" s="9">
        <v>-0.51604867597000004</v>
      </c>
      <c r="R108" s="9">
        <v>9.8763400737999998</v>
      </c>
      <c r="V108" s="52"/>
      <c r="W108" s="9">
        <v>-0.35624697903000002</v>
      </c>
      <c r="X108" s="9">
        <v>2.4587396590999999</v>
      </c>
      <c r="AD108" s="52"/>
      <c r="AE108" s="9">
        <v>-0.35366891683000001</v>
      </c>
      <c r="AF108" s="9">
        <v>1.4720466371000001</v>
      </c>
    </row>
    <row r="109" spans="16:37" x14ac:dyDescent="0.35">
      <c r="P109" s="52"/>
      <c r="Q109" s="9">
        <v>-0.25648915527999999</v>
      </c>
      <c r="R109" s="9">
        <v>9.4689101562999998</v>
      </c>
      <c r="V109" s="52"/>
      <c r="W109" s="9">
        <v>-0.61771670783999999</v>
      </c>
      <c r="X109" s="9">
        <v>1.8435017885</v>
      </c>
      <c r="AD109" s="52"/>
      <c r="AE109" s="9">
        <v>-0.17899412292</v>
      </c>
      <c r="AF109" s="9">
        <v>2.6825530488</v>
      </c>
    </row>
    <row r="110" spans="16:37" x14ac:dyDescent="0.35">
      <c r="P110" s="52"/>
      <c r="Q110" s="9">
        <v>-0.26483789457000001</v>
      </c>
      <c r="R110" s="9">
        <v>10.522927992</v>
      </c>
      <c r="V110" s="52"/>
      <c r="W110" s="9">
        <v>-0.61772403292</v>
      </c>
      <c r="X110" s="9">
        <v>2.1569156385000001</v>
      </c>
      <c r="AD110" s="52"/>
      <c r="AE110" s="9">
        <v>-0.41113637222999999</v>
      </c>
      <c r="AF110" s="9">
        <v>1.5054379097999999</v>
      </c>
    </row>
    <row r="111" spans="16:37" x14ac:dyDescent="0.35">
      <c r="P111" s="52"/>
      <c r="Q111" s="9">
        <v>-0.51286163641000004</v>
      </c>
      <c r="R111" s="9">
        <v>10.259216395999999</v>
      </c>
      <c r="V111" s="52"/>
      <c r="W111" s="9">
        <v>-0.36468834552000001</v>
      </c>
      <c r="X111" s="9">
        <v>2.5422681443999999</v>
      </c>
      <c r="AD111" s="52"/>
      <c r="AE111" s="9">
        <v>-0.16659568555000001</v>
      </c>
      <c r="AF111" s="9">
        <v>2.7543946785000002</v>
      </c>
    </row>
    <row r="112" spans="16:37" x14ac:dyDescent="0.35">
      <c r="P112" s="52" t="s">
        <v>67</v>
      </c>
      <c r="Q112" s="9">
        <v>-0.17196748795</v>
      </c>
      <c r="R112" s="9">
        <v>10.8842432</v>
      </c>
      <c r="V112" s="52"/>
      <c r="W112" s="9">
        <v>-0.17296867404999999</v>
      </c>
      <c r="X112" s="9">
        <v>2.6733639214</v>
      </c>
      <c r="AD112" s="52"/>
      <c r="AE112" s="9">
        <v>-0.60487010581</v>
      </c>
      <c r="AF112" s="9">
        <v>2.1744671985999999</v>
      </c>
    </row>
    <row r="113" spans="16:32" x14ac:dyDescent="0.35">
      <c r="P113" s="52"/>
      <c r="Q113" s="9">
        <v>-0.22891788955</v>
      </c>
      <c r="R113" s="9">
        <v>11.141973068</v>
      </c>
      <c r="V113" s="52"/>
      <c r="W113" s="9">
        <v>-0.16710790657999999</v>
      </c>
      <c r="X113" s="9">
        <v>2.7435752024000002</v>
      </c>
      <c r="AD113" s="52"/>
      <c r="AE113" s="9">
        <v>-0.60486277842000002</v>
      </c>
      <c r="AF113" s="9">
        <v>1.8259501786000001</v>
      </c>
    </row>
    <row r="114" spans="16:32" x14ac:dyDescent="0.35">
      <c r="P114" s="52"/>
      <c r="Q114" s="9">
        <v>-0.29640841770999998</v>
      </c>
      <c r="R114" s="9">
        <v>10.700616827999999</v>
      </c>
      <c r="V114" s="52"/>
      <c r="W114" s="9">
        <v>-0.12807496471999999</v>
      </c>
      <c r="X114" s="9">
        <v>2.7932197278999999</v>
      </c>
      <c r="AD114" s="52"/>
      <c r="AE114" s="9">
        <v>-0.50895782329999995</v>
      </c>
      <c r="AF114" s="9">
        <v>1.5614751665</v>
      </c>
    </row>
    <row r="115" spans="16:32" x14ac:dyDescent="0.35">
      <c r="P115" s="52"/>
      <c r="Q115" s="9">
        <v>-0.44288492045</v>
      </c>
      <c r="R115" s="9">
        <v>11.085694487</v>
      </c>
      <c r="V115" s="52"/>
      <c r="W115" s="9">
        <v>-0.59594373599999995</v>
      </c>
      <c r="X115" s="9">
        <v>1.4700393745</v>
      </c>
      <c r="AD115" s="52"/>
      <c r="AE115" s="9">
        <v>-0.59256781115000001</v>
      </c>
      <c r="AF115" s="9">
        <v>1.6990486467999999</v>
      </c>
    </row>
    <row r="116" spans="16:32" x14ac:dyDescent="0.35">
      <c r="P116" s="52"/>
      <c r="Q116" s="9">
        <v>-0.18948448810999999</v>
      </c>
      <c r="R116" s="9">
        <v>11.409612198</v>
      </c>
      <c r="V116" s="52"/>
      <c r="W116" s="9">
        <v>-0.68130163513999997</v>
      </c>
      <c r="X116" s="9">
        <v>1.6041758781</v>
      </c>
      <c r="AD116" s="52"/>
      <c r="AE116" s="9">
        <v>-0.43269164756</v>
      </c>
      <c r="AF116" s="9">
        <v>1.4251148813000001</v>
      </c>
    </row>
    <row r="117" spans="16:32" x14ac:dyDescent="0.35">
      <c r="P117" s="52"/>
      <c r="Q117" s="9">
        <v>-0.48676422382000001</v>
      </c>
      <c r="R117" s="9">
        <v>10.879840245</v>
      </c>
      <c r="V117" s="52"/>
      <c r="W117" s="9">
        <v>-0.51762986791999999</v>
      </c>
      <c r="X117" s="9">
        <v>1.3390697259</v>
      </c>
      <c r="AD117" s="52"/>
      <c r="AE117" s="9">
        <v>-0.13018237207</v>
      </c>
      <c r="AF117" s="9">
        <v>2.8078076442</v>
      </c>
    </row>
    <row r="118" spans="16:32" x14ac:dyDescent="0.35">
      <c r="P118" s="52"/>
      <c r="Q118" s="9">
        <v>-0.26483793141</v>
      </c>
      <c r="R118" s="9">
        <v>10.522927895</v>
      </c>
      <c r="V118" s="52"/>
      <c r="W118" s="9">
        <v>-0.77298393694</v>
      </c>
      <c r="X118" s="9">
        <v>1.7382988822000001</v>
      </c>
      <c r="AD118" s="52"/>
      <c r="AE118" s="9">
        <v>-0.36413814574999998</v>
      </c>
      <c r="AF118" s="9">
        <v>1.2932630134</v>
      </c>
    </row>
    <row r="119" spans="16:32" x14ac:dyDescent="0.35">
      <c r="P119" s="52"/>
      <c r="Q119" s="9">
        <v>-0.13466921566000001</v>
      </c>
      <c r="R119" s="9">
        <v>10.441971386000001</v>
      </c>
      <c r="V119" s="52"/>
      <c r="W119" s="9">
        <v>-0.44705564621999999</v>
      </c>
      <c r="X119" s="9">
        <v>1.2134125847999999</v>
      </c>
      <c r="AD119" s="52"/>
      <c r="AE119" s="9">
        <v>-0.68330262481000004</v>
      </c>
      <c r="AF119" s="9">
        <v>1.8334808929999999</v>
      </c>
    </row>
    <row r="120" spans="16:32" x14ac:dyDescent="0.35">
      <c r="P120" s="52"/>
      <c r="Q120" s="9">
        <v>-0.27785157485</v>
      </c>
      <c r="R120" s="9">
        <v>11.622287841</v>
      </c>
      <c r="V120" s="52"/>
      <c r="W120" s="9">
        <v>-0.82332706429000002</v>
      </c>
      <c r="X120" s="9">
        <v>2.0003215229000002</v>
      </c>
      <c r="AD120" s="52"/>
      <c r="AE120" s="9">
        <v>-0.30367426154999999</v>
      </c>
      <c r="AF120" s="9">
        <v>1.1681127178999999</v>
      </c>
    </row>
    <row r="121" spans="16:32" x14ac:dyDescent="0.35">
      <c r="P121" s="52"/>
      <c r="Q121" s="9">
        <v>-9.0476607777000007E-2</v>
      </c>
      <c r="R121" s="9">
        <v>11.769225209</v>
      </c>
      <c r="V121" s="52"/>
      <c r="W121" s="9">
        <v>-0.84341795597000002</v>
      </c>
      <c r="X121" s="9">
        <v>1.8425887637</v>
      </c>
      <c r="AD121" s="52"/>
      <c r="AE121" s="9">
        <v>-6.1737829207000001E-2</v>
      </c>
      <c r="AF121" s="9">
        <v>0.90528110450999999</v>
      </c>
    </row>
    <row r="122" spans="16:32" x14ac:dyDescent="0.35">
      <c r="P122" s="52" t="s">
        <v>66</v>
      </c>
      <c r="Q122" s="9">
        <v>-0.13776425742000001</v>
      </c>
      <c r="R122" s="9">
        <v>15.438233119</v>
      </c>
      <c r="V122" s="52"/>
      <c r="W122" s="9">
        <v>-0.38474770274999998</v>
      </c>
      <c r="X122" s="9">
        <v>1.0942367755</v>
      </c>
      <c r="AD122" s="52"/>
      <c r="AE122" s="9">
        <v>-0.25156261123000001</v>
      </c>
      <c r="AF122" s="9">
        <v>1.0508311722999999</v>
      </c>
    </row>
    <row r="123" spans="16:32" x14ac:dyDescent="0.35">
      <c r="P123" s="52"/>
      <c r="Q123" s="9">
        <v>-0.43431131381999999</v>
      </c>
      <c r="R123" s="9">
        <v>15.017656154000001</v>
      </c>
      <c r="V123" s="52"/>
      <c r="W123" s="9">
        <v>-6.5325657765000003E-2</v>
      </c>
      <c r="X123" s="9">
        <v>0.90548675906999998</v>
      </c>
      <c r="AD123" s="52"/>
      <c r="AE123" s="9">
        <v>-0.78121739154000003</v>
      </c>
      <c r="AF123" s="9">
        <v>1.9594361481</v>
      </c>
    </row>
    <row r="124" spans="16:32" x14ac:dyDescent="0.35">
      <c r="P124" s="52"/>
      <c r="Q124" s="9">
        <v>-0.40761991808999998</v>
      </c>
      <c r="R124" s="9">
        <v>14.775723285</v>
      </c>
      <c r="V124" s="52"/>
      <c r="W124" s="9">
        <v>-0.87042534108000003</v>
      </c>
      <c r="X124" s="9">
        <v>1.8682644101000001</v>
      </c>
      <c r="AD124" s="52"/>
      <c r="AE124" s="9">
        <v>-0.2078763981</v>
      </c>
      <c r="AF124" s="9">
        <v>0.94175685473000004</v>
      </c>
    </row>
    <row r="125" spans="16:32" x14ac:dyDescent="0.35">
      <c r="P125" s="52"/>
      <c r="Q125" s="9">
        <v>-0.15131971805</v>
      </c>
      <c r="R125" s="9">
        <v>15.523905448000001</v>
      </c>
      <c r="V125" s="52"/>
      <c r="W125" s="9">
        <v>-0.33096542067000001</v>
      </c>
      <c r="X125" s="9">
        <v>0.98192748149999998</v>
      </c>
      <c r="AD125" s="52"/>
      <c r="AE125" s="9">
        <v>-0.80645650707000005</v>
      </c>
      <c r="AF125" s="9">
        <v>2.0003477231</v>
      </c>
    </row>
    <row r="126" spans="16:32" x14ac:dyDescent="0.35">
      <c r="P126" s="52"/>
      <c r="Q126" s="9">
        <v>-0.27142799161999998</v>
      </c>
      <c r="R126" s="9">
        <v>15.476611538</v>
      </c>
      <c r="V126" s="52"/>
      <c r="W126" s="9">
        <v>-0.94983860572000001</v>
      </c>
      <c r="X126" s="9">
        <v>1.9981802287999999</v>
      </c>
      <c r="AD126" s="52"/>
      <c r="AE126" s="9">
        <v>-0.82488002708999997</v>
      </c>
      <c r="AF126" s="9">
        <v>1.8270751099</v>
      </c>
    </row>
    <row r="127" spans="16:32" x14ac:dyDescent="0.35">
      <c r="P127" s="52"/>
      <c r="Q127" s="9">
        <v>-0.13266918025999999</v>
      </c>
      <c r="R127" s="9">
        <v>14.447331561</v>
      </c>
      <c r="V127" s="52"/>
      <c r="W127" s="9">
        <v>-0.61771886909999996</v>
      </c>
      <c r="X127" s="9">
        <v>1.1567512653000001</v>
      </c>
      <c r="AD127" s="52"/>
      <c r="AE127" s="9">
        <v>-0.17240207383</v>
      </c>
      <c r="AF127" s="9">
        <v>0.84064983183999997</v>
      </c>
    </row>
    <row r="128" spans="16:32" x14ac:dyDescent="0.35">
      <c r="P128" s="52"/>
      <c r="Q128" s="9">
        <v>-0.22499782377999999</v>
      </c>
      <c r="R128" s="9">
        <v>14.371428291999999</v>
      </c>
      <c r="V128" s="52"/>
      <c r="W128" s="9">
        <v>-0.28554945523000003</v>
      </c>
      <c r="X128" s="9">
        <v>0.87633385350000004</v>
      </c>
      <c r="AD128" s="52"/>
      <c r="AE128" s="9">
        <v>-0.60486490805000004</v>
      </c>
      <c r="AF128" s="9">
        <v>1.1743028292</v>
      </c>
    </row>
    <row r="129" spans="16:32" x14ac:dyDescent="0.35">
      <c r="P129" s="52"/>
      <c r="Q129" s="9">
        <v>-7.9167687392999994E-2</v>
      </c>
      <c r="R129" s="9">
        <v>14.242546486</v>
      </c>
      <c r="V129" s="52"/>
      <c r="W129" s="9">
        <v>-0.97338832281999998</v>
      </c>
      <c r="X129" s="9">
        <v>1.9890732712000001</v>
      </c>
      <c r="AD129" s="52"/>
      <c r="AE129" s="9">
        <v>-0.12559366604</v>
      </c>
      <c r="AF129" s="9">
        <v>3.1865653052999998</v>
      </c>
    </row>
    <row r="130" spans="16:32" x14ac:dyDescent="0.35">
      <c r="P130" s="52"/>
      <c r="Q130" s="9">
        <v>-0.64593864167000004</v>
      </c>
      <c r="R130" s="9">
        <v>14.675584095</v>
      </c>
      <c r="V130" s="52"/>
      <c r="W130" s="9">
        <v>-0.61771785137000002</v>
      </c>
      <c r="X130" s="9">
        <v>2.8436062744999999</v>
      </c>
      <c r="AD130" s="52"/>
      <c r="AE130" s="9">
        <v>-0.14432575015999999</v>
      </c>
      <c r="AF130" s="9">
        <v>0.74670228910000003</v>
      </c>
    </row>
    <row r="131" spans="16:32" x14ac:dyDescent="0.35">
      <c r="P131" s="52"/>
      <c r="Q131" s="9">
        <v>-0.61507431990999994</v>
      </c>
      <c r="R131" s="9">
        <v>15.614489001000001</v>
      </c>
      <c r="V131" s="52"/>
      <c r="W131" s="9">
        <v>-0.24750256217</v>
      </c>
      <c r="X131" s="9">
        <v>0.77670198086999997</v>
      </c>
      <c r="AD131" s="52"/>
      <c r="AE131" s="9">
        <v>-0.60486395724999997</v>
      </c>
      <c r="AF131" s="9">
        <v>2.8260546230000001</v>
      </c>
    </row>
    <row r="132" spans="16:32" x14ac:dyDescent="0.35">
      <c r="P132" s="52" t="s">
        <v>65</v>
      </c>
      <c r="Q132" s="9">
        <v>-0.23176741005000001</v>
      </c>
      <c r="R132" s="9">
        <v>19.985806853</v>
      </c>
      <c r="V132" s="52"/>
      <c r="W132" s="9">
        <v>-0.13057107089</v>
      </c>
      <c r="X132" s="9">
        <v>3.1840007581999998</v>
      </c>
      <c r="AD132" s="52"/>
      <c r="AE132" s="9">
        <v>-0.88670801085999995</v>
      </c>
      <c r="AF132" s="9">
        <v>2.0705366342999998</v>
      </c>
    </row>
    <row r="133" spans="16:32" x14ac:dyDescent="0.35">
      <c r="P133" s="52"/>
      <c r="Q133" s="9">
        <v>-0.20733364861</v>
      </c>
      <c r="R133" s="9">
        <v>20.103894978</v>
      </c>
      <c r="V133" s="52"/>
      <c r="W133" s="9">
        <v>-1.0820876424999999</v>
      </c>
      <c r="X133" s="9">
        <v>2.0948468928000001</v>
      </c>
      <c r="AD133" s="52"/>
      <c r="AE133" s="9">
        <v>-0.93075630860000003</v>
      </c>
      <c r="AF133" s="9">
        <v>1.9979298561000001</v>
      </c>
    </row>
    <row r="134" spans="16:32" x14ac:dyDescent="0.35">
      <c r="P134" s="52"/>
      <c r="Q134" s="9">
        <v>-0.39374422553999999</v>
      </c>
      <c r="R134" s="9">
        <v>19.880440189000002</v>
      </c>
      <c r="V134" s="52"/>
      <c r="W134" s="9">
        <v>-0.61771557760999996</v>
      </c>
      <c r="X134" s="9">
        <v>0.84342900097999995</v>
      </c>
      <c r="AD134" s="52"/>
      <c r="AE134" s="9">
        <v>-0.78808875411000001</v>
      </c>
      <c r="AF134" s="9">
        <v>0.99812455068999995</v>
      </c>
    </row>
    <row r="135" spans="16:32" x14ac:dyDescent="0.35">
      <c r="P135" s="52"/>
      <c r="Q135" s="9">
        <v>-0.16357263979</v>
      </c>
      <c r="R135" s="9">
        <v>20.396289098</v>
      </c>
      <c r="V135" s="52"/>
      <c r="W135" s="9">
        <v>-0.61771646986999995</v>
      </c>
      <c r="X135" s="9">
        <v>0.84342457130000004</v>
      </c>
      <c r="AD135" s="52"/>
      <c r="AE135" s="9">
        <v>-1.0004429966999999</v>
      </c>
      <c r="AF135" s="9">
        <v>2.1590087293</v>
      </c>
    </row>
    <row r="136" spans="16:32" x14ac:dyDescent="0.35">
      <c r="P136" s="52"/>
      <c r="Q136" s="9">
        <v>-0.13357789308000001</v>
      </c>
      <c r="R136" s="9">
        <v>19.527649713999999</v>
      </c>
      <c r="V136" s="52"/>
      <c r="W136" s="9">
        <v>-1.1074239173</v>
      </c>
      <c r="X136" s="9">
        <v>2.0049700778999999</v>
      </c>
      <c r="AD136" s="52"/>
      <c r="AE136" s="9">
        <v>-1.0836733060999999</v>
      </c>
      <c r="AF136" s="9">
        <v>2.0047525742999999</v>
      </c>
    </row>
    <row r="137" spans="16:32" x14ac:dyDescent="0.35">
      <c r="P137" s="52"/>
      <c r="Q137" s="9">
        <v>-0.47465512730999998</v>
      </c>
      <c r="R137" s="9">
        <v>19.581850658</v>
      </c>
      <c r="V137" s="52"/>
      <c r="W137" s="9">
        <v>-0.80476913826999996</v>
      </c>
      <c r="X137" s="9">
        <v>0.99929945073000004</v>
      </c>
      <c r="AD137" s="52"/>
      <c r="AE137" s="9">
        <v>-1.0300729825999999</v>
      </c>
      <c r="AF137" s="9">
        <v>2.3122403902999999</v>
      </c>
    </row>
    <row r="138" spans="16:32" x14ac:dyDescent="0.35">
      <c r="P138" s="52"/>
      <c r="Q138" s="9">
        <v>-0.41671265583</v>
      </c>
      <c r="R138" s="9">
        <v>20.519918876999999</v>
      </c>
      <c r="V138" s="52"/>
      <c r="W138" s="9">
        <v>-1.1205948592999999</v>
      </c>
      <c r="X138" s="9">
        <v>1.5273047867</v>
      </c>
      <c r="AD138" s="52"/>
      <c r="AE138" s="9">
        <v>-1.1109134269000001</v>
      </c>
      <c r="AF138" s="9">
        <v>1.5128888674000001</v>
      </c>
    </row>
    <row r="139" spans="16:32" x14ac:dyDescent="0.35">
      <c r="P139" s="52"/>
      <c r="Q139" s="9">
        <v>-0.24889772794000001</v>
      </c>
      <c r="R139" s="9">
        <v>19.101247238999999</v>
      </c>
      <c r="V139" s="52"/>
      <c r="W139" s="9">
        <v>-0.84210525101</v>
      </c>
      <c r="X139" s="9">
        <v>2.9999697069</v>
      </c>
      <c r="AD139" s="52"/>
      <c r="AE139" s="9">
        <v>-1.1113535671999999</v>
      </c>
      <c r="AF139" s="9">
        <v>1.4864849956999999</v>
      </c>
    </row>
    <row r="140" spans="16:32" x14ac:dyDescent="0.35">
      <c r="P140" s="52"/>
      <c r="Q140" s="9">
        <v>-0.71613412996000003</v>
      </c>
      <c r="R140" s="9">
        <v>19.46802272</v>
      </c>
      <c r="V140" s="52"/>
      <c r="W140" s="9">
        <v>-1.1177914045999999</v>
      </c>
      <c r="X140" s="9">
        <v>2.3862092649000002</v>
      </c>
      <c r="AD140" s="52"/>
      <c r="AE140" s="9">
        <v>-1.1287328571999999</v>
      </c>
      <c r="AF140" s="9">
        <v>1.4523440774</v>
      </c>
    </row>
    <row r="141" spans="16:32" x14ac:dyDescent="0.35">
      <c r="P141" s="52"/>
      <c r="Q141" s="9">
        <v>-0.70117544966000001</v>
      </c>
      <c r="R141" s="9">
        <v>19.418989758999999</v>
      </c>
      <c r="V141" s="52"/>
      <c r="W141" s="9">
        <v>-1.1209543308000001</v>
      </c>
      <c r="X141" s="9">
        <v>1.4718138841999999</v>
      </c>
      <c r="AD141" s="52"/>
      <c r="AE141" s="9">
        <v>-1.1394641984</v>
      </c>
      <c r="AF141" s="9">
        <v>1.4162863644000001</v>
      </c>
    </row>
    <row r="142" spans="16:32" x14ac:dyDescent="0.35">
      <c r="P142" s="52" t="s">
        <v>68</v>
      </c>
      <c r="Q142" s="9">
        <v>-0.16333075182000001</v>
      </c>
      <c r="R142" s="9">
        <v>4.1320324271000004</v>
      </c>
      <c r="V142" s="52"/>
      <c r="W142" s="9">
        <v>-1.1205302646999999</v>
      </c>
      <c r="X142" s="9">
        <v>2.4705690895000001</v>
      </c>
      <c r="AD142" s="52"/>
      <c r="AE142" s="9">
        <v>-1.1606071249000001</v>
      </c>
      <c r="AF142" s="9">
        <v>1.6406281036000001</v>
      </c>
    </row>
    <row r="143" spans="16:32" x14ac:dyDescent="0.35">
      <c r="P143" s="52"/>
      <c r="Q143" s="9">
        <v>-0.19827156988</v>
      </c>
      <c r="R143" s="9">
        <v>3.9368320402000001</v>
      </c>
      <c r="V143" s="52"/>
      <c r="W143" s="9">
        <v>-1.1940315110999999</v>
      </c>
      <c r="X143" s="9">
        <v>1.6696922782000001</v>
      </c>
      <c r="AD143" s="52"/>
      <c r="AE143" s="9">
        <v>-1.2417119408999999</v>
      </c>
      <c r="AF143" s="9">
        <v>1.7602402221</v>
      </c>
    </row>
    <row r="144" spans="16:32" x14ac:dyDescent="0.35">
      <c r="P144" s="52"/>
      <c r="Q144" s="9">
        <v>-0.12757251998999999</v>
      </c>
      <c r="R144" s="9">
        <v>4.5427455287000003</v>
      </c>
      <c r="V144" s="52"/>
      <c r="W144" s="9">
        <v>-1.1973137074</v>
      </c>
      <c r="X144" s="9">
        <v>2.1786199640000001</v>
      </c>
      <c r="AD144" s="52"/>
      <c r="AE144" s="9">
        <v>-1.1245472433999999</v>
      </c>
      <c r="AF144" s="9">
        <v>2.2131747802000001</v>
      </c>
    </row>
    <row r="145" spans="16:32" x14ac:dyDescent="0.35">
      <c r="P145" s="52"/>
      <c r="Q145" s="9">
        <v>-0.22362433031000001</v>
      </c>
      <c r="R145" s="9">
        <v>4.2187534448999999</v>
      </c>
      <c r="V145" s="52"/>
      <c r="W145" s="9">
        <v>-1.1107582826</v>
      </c>
      <c r="X145" s="9">
        <v>2.5668660305</v>
      </c>
      <c r="AD145" s="52"/>
      <c r="AE145" s="9">
        <v>-1.2439075371999999</v>
      </c>
      <c r="AF145" s="9">
        <v>1.9991554615</v>
      </c>
    </row>
    <row r="146" spans="16:32" x14ac:dyDescent="0.35">
      <c r="P146" s="52"/>
      <c r="Q146" s="9">
        <v>-0.21090046935000001</v>
      </c>
      <c r="R146" s="9">
        <v>3.5267893018000001</v>
      </c>
      <c r="V146" s="52"/>
      <c r="W146" s="9">
        <v>-1.1208246126999999</v>
      </c>
      <c r="X146" s="9">
        <v>2.5281139381000002</v>
      </c>
      <c r="AD146" s="52"/>
      <c r="AE146" s="9">
        <v>-1.0858027226</v>
      </c>
      <c r="AF146" s="9">
        <v>2.5803409341000001</v>
      </c>
    </row>
    <row r="147" spans="16:32" x14ac:dyDescent="0.35">
      <c r="P147" s="52"/>
      <c r="Q147" s="9">
        <v>-0.22181280488999999</v>
      </c>
      <c r="R147" s="9">
        <v>3.2904716117000001</v>
      </c>
      <c r="V147" s="52"/>
      <c r="W147" s="9">
        <v>-1.1531019472999999</v>
      </c>
      <c r="X147" s="9">
        <v>1.4353406644</v>
      </c>
      <c r="AD147" s="52"/>
      <c r="AE147" s="9">
        <v>-1.1109184535000001</v>
      </c>
      <c r="AF147" s="9">
        <v>2.4850022800999998</v>
      </c>
    </row>
    <row r="148" spans="16:32" x14ac:dyDescent="0.35">
      <c r="P148" s="52"/>
      <c r="Q148" s="9">
        <v>-0.25161293174999999</v>
      </c>
      <c r="R148" s="9">
        <v>5.1298034673000004</v>
      </c>
      <c r="V148" s="52"/>
      <c r="W148" s="9">
        <v>-1.1508993783999999</v>
      </c>
      <c r="X148" s="9">
        <v>2.5670658901999999</v>
      </c>
      <c r="AD148" s="52"/>
      <c r="AE148" s="9">
        <v>-1.1112055886000001</v>
      </c>
      <c r="AF148" s="9">
        <v>2.5139253592999999</v>
      </c>
    </row>
    <row r="149" spans="16:32" x14ac:dyDescent="0.35">
      <c r="P149" s="52"/>
      <c r="Q149" s="9">
        <v>-0.14240009107000001</v>
      </c>
      <c r="R149" s="9">
        <v>5.3287513704</v>
      </c>
      <c r="V149" s="52"/>
      <c r="W149" s="9">
        <v>-1.2680908741000001</v>
      </c>
      <c r="X149" s="9">
        <v>1.7763910499</v>
      </c>
      <c r="AD149" s="52"/>
      <c r="AE149" s="9">
        <v>-1.1271036481000001</v>
      </c>
      <c r="AF149" s="9">
        <v>2.5514639855999999</v>
      </c>
    </row>
    <row r="150" spans="16:32" x14ac:dyDescent="0.35">
      <c r="P150" s="52"/>
      <c r="Q150" s="9">
        <v>-0.10865036341000001</v>
      </c>
      <c r="R150" s="9">
        <v>5.628760615</v>
      </c>
      <c r="V150" s="52"/>
      <c r="W150" s="9">
        <v>-1.2682526957</v>
      </c>
      <c r="X150" s="9">
        <v>1.9953367685000001</v>
      </c>
      <c r="AD150" s="52"/>
      <c r="AE150" s="9">
        <v>-1.2192444061000001</v>
      </c>
      <c r="AF150" s="9">
        <v>2.1756479147999999</v>
      </c>
    </row>
    <row r="151" spans="16:32" x14ac:dyDescent="0.35">
      <c r="P151" s="52"/>
      <c r="Q151" s="9">
        <v>-0.31756104115</v>
      </c>
      <c r="R151" s="9">
        <v>5.4138832039000002</v>
      </c>
      <c r="V151" s="52"/>
      <c r="W151" s="9">
        <v>-1.2681094461</v>
      </c>
      <c r="X151" s="9">
        <v>2.2240241935</v>
      </c>
      <c r="AD151" s="52"/>
      <c r="AE151" s="9">
        <v>-1.2417202946999999</v>
      </c>
      <c r="AF151" s="9">
        <v>2.2401764376000002</v>
      </c>
    </row>
    <row r="152" spans="16:32" x14ac:dyDescent="0.35">
      <c r="P152" s="52" t="s">
        <v>69</v>
      </c>
      <c r="Q152" s="9">
        <v>-0.16995947528999999</v>
      </c>
      <c r="R152" s="9">
        <v>7.9210529780999996</v>
      </c>
    </row>
    <row r="153" spans="16:32" x14ac:dyDescent="0.35">
      <c r="P153" s="52"/>
      <c r="Q153" s="9">
        <v>-0.20736881641999999</v>
      </c>
      <c r="R153" s="9">
        <v>8.1321400082000004</v>
      </c>
    </row>
    <row r="154" spans="16:32" x14ac:dyDescent="0.35">
      <c r="P154" s="52"/>
      <c r="Q154" s="9">
        <v>-0.21878710329000001</v>
      </c>
      <c r="R154" s="9">
        <v>8.0695924943000001</v>
      </c>
    </row>
    <row r="155" spans="16:32" x14ac:dyDescent="0.35">
      <c r="P155" s="52"/>
      <c r="Q155" s="9">
        <v>-0.23775023047999999</v>
      </c>
      <c r="R155" s="9">
        <v>8.4101721082999994</v>
      </c>
    </row>
    <row r="156" spans="16:32" x14ac:dyDescent="0.35">
      <c r="P156" s="52"/>
      <c r="Q156" s="9">
        <v>-0.21948540013000001</v>
      </c>
      <c r="R156" s="9">
        <v>8.6037930374999991</v>
      </c>
    </row>
    <row r="157" spans="16:32" x14ac:dyDescent="0.35">
      <c r="P157" s="52"/>
      <c r="Q157" s="9">
        <v>-0.17065079079000001</v>
      </c>
      <c r="R157" s="9">
        <v>8.7817051045000003</v>
      </c>
    </row>
    <row r="158" spans="16:32" x14ac:dyDescent="0.35">
      <c r="P158" s="52"/>
      <c r="Q158" s="9">
        <v>-0.16637882332000001</v>
      </c>
      <c r="R158" s="9">
        <v>7.2720473283000002</v>
      </c>
    </row>
    <row r="159" spans="16:32" x14ac:dyDescent="0.35">
      <c r="P159" s="52"/>
      <c r="Q159" s="9">
        <v>-0.40954217775000001</v>
      </c>
      <c r="R159" s="9">
        <v>7.9500471895000002</v>
      </c>
    </row>
    <row r="160" spans="16:32" x14ac:dyDescent="0.35">
      <c r="P160" s="52"/>
      <c r="Q160" s="9">
        <v>-0.19453274078999999</v>
      </c>
      <c r="R160" s="9">
        <v>7.1964735650999998</v>
      </c>
    </row>
    <row r="161" spans="16:18" x14ac:dyDescent="0.35">
      <c r="P161" s="52"/>
      <c r="Q161" s="9">
        <v>-0.17976749693999999</v>
      </c>
      <c r="R161" s="9">
        <v>7.0497163469000004</v>
      </c>
    </row>
    <row r="162" spans="16:18" x14ac:dyDescent="0.35">
      <c r="P162" s="52" t="s">
        <v>70</v>
      </c>
      <c r="Q162" s="9">
        <v>-9.0476915024999993E-2</v>
      </c>
      <c r="R162" s="9">
        <v>11.769225416999999</v>
      </c>
    </row>
    <row r="163" spans="16:18" x14ac:dyDescent="0.35">
      <c r="P163" s="52"/>
      <c r="Q163" s="9">
        <v>-0.12548224978</v>
      </c>
      <c r="R163" s="9">
        <v>12.378225670000001</v>
      </c>
    </row>
    <row r="164" spans="16:18" x14ac:dyDescent="0.35">
      <c r="P164" s="52"/>
      <c r="Q164" s="9">
        <v>-0.14504440672999999</v>
      </c>
      <c r="R164" s="9">
        <v>12.374265975</v>
      </c>
    </row>
    <row r="165" spans="16:18" x14ac:dyDescent="0.35">
      <c r="P165" s="52"/>
      <c r="Q165" s="9">
        <v>-0.18948456829999999</v>
      </c>
      <c r="R165" s="9">
        <v>11.409612156</v>
      </c>
    </row>
    <row r="166" spans="16:18" x14ac:dyDescent="0.35">
      <c r="P166" s="52"/>
      <c r="Q166" s="9">
        <v>-0.27785138684999999</v>
      </c>
      <c r="R166" s="9">
        <v>11.622287843000001</v>
      </c>
    </row>
    <row r="167" spans="16:18" x14ac:dyDescent="0.35">
      <c r="P167" s="52"/>
      <c r="Q167" s="9">
        <v>-0.29370829275999999</v>
      </c>
      <c r="R167" s="9">
        <v>12.322170548000001</v>
      </c>
    </row>
    <row r="168" spans="16:18" x14ac:dyDescent="0.35">
      <c r="P168" s="52"/>
      <c r="Q168" s="9">
        <v>-0.22891785050999999</v>
      </c>
      <c r="R168" s="9">
        <v>11.141973103</v>
      </c>
    </row>
    <row r="169" spans="16:18" x14ac:dyDescent="0.35">
      <c r="P169" s="52"/>
      <c r="Q169" s="9">
        <v>-0.44190409178000001</v>
      </c>
      <c r="R169" s="9">
        <v>11.65503668</v>
      </c>
    </row>
    <row r="170" spans="16:18" x14ac:dyDescent="0.35">
      <c r="P170" s="52"/>
      <c r="Q170" s="9">
        <v>-0.35705688206000002</v>
      </c>
      <c r="R170" s="9">
        <v>12.505695105999999</v>
      </c>
    </row>
    <row r="171" spans="16:18" x14ac:dyDescent="0.35">
      <c r="P171" s="52"/>
      <c r="Q171" s="9">
        <v>-0.38527328137</v>
      </c>
      <c r="R171" s="9">
        <v>12.568813137999999</v>
      </c>
    </row>
    <row r="172" spans="16:18" x14ac:dyDescent="0.35">
      <c r="P172" s="52" t="s">
        <v>71</v>
      </c>
      <c r="Q172" s="9">
        <v>-0.14944162146000001</v>
      </c>
      <c r="R172" s="9">
        <v>30.293710277999999</v>
      </c>
    </row>
    <row r="173" spans="16:18" x14ac:dyDescent="0.35">
      <c r="P173" s="52"/>
      <c r="Q173" s="9">
        <v>-0.24341010141</v>
      </c>
      <c r="R173" s="9">
        <v>30.465960066000001</v>
      </c>
    </row>
    <row r="174" spans="16:18" x14ac:dyDescent="0.35">
      <c r="P174" s="52"/>
      <c r="Q174" s="9">
        <v>-0.33321317458999999</v>
      </c>
      <c r="R174" s="9">
        <v>30.547808727</v>
      </c>
    </row>
    <row r="175" spans="16:18" x14ac:dyDescent="0.35">
      <c r="P175" s="52"/>
      <c r="Q175" s="9">
        <v>-0.31878742186999998</v>
      </c>
      <c r="R175" s="9">
        <v>29.378630661999999</v>
      </c>
    </row>
    <row r="176" spans="16:18" x14ac:dyDescent="0.35">
      <c r="P176" s="52"/>
      <c r="Q176" s="9">
        <v>-0.27642396803000002</v>
      </c>
      <c r="R176" s="9">
        <v>29.204899248</v>
      </c>
    </row>
    <row r="177" spans="16:18" x14ac:dyDescent="0.35">
      <c r="P177" s="52"/>
      <c r="Q177" s="9">
        <v>-0.62198178263000004</v>
      </c>
      <c r="R177" s="9">
        <v>29.506500119999998</v>
      </c>
    </row>
    <row r="178" spans="16:18" x14ac:dyDescent="0.35">
      <c r="P178" s="52"/>
      <c r="Q178" s="9">
        <v>-0.85290334448000005</v>
      </c>
      <c r="R178" s="9">
        <v>30.437093189999999</v>
      </c>
    </row>
    <row r="179" spans="16:18" x14ac:dyDescent="0.35">
      <c r="P179" s="52"/>
      <c r="Q179" s="9">
        <v>-0.22355451500000001</v>
      </c>
      <c r="R179" s="9">
        <v>28.780738539000001</v>
      </c>
    </row>
    <row r="180" spans="16:18" x14ac:dyDescent="0.35">
      <c r="P180" s="52"/>
      <c r="Q180" s="9">
        <v>-0.84977342507999998</v>
      </c>
      <c r="R180" s="9">
        <v>29.284890451999999</v>
      </c>
    </row>
    <row r="181" spans="16:18" x14ac:dyDescent="0.35">
      <c r="P181" s="52"/>
      <c r="Q181" s="9">
        <v>-0.58249039265000002</v>
      </c>
      <c r="R181" s="9">
        <v>31.185940853000002</v>
      </c>
    </row>
    <row r="182" spans="16:18" x14ac:dyDescent="0.35">
      <c r="P182" s="52" t="s">
        <v>72</v>
      </c>
      <c r="Q182" s="9">
        <v>-1.0857842558999999</v>
      </c>
      <c r="R182" s="9">
        <v>99.880467702000004</v>
      </c>
    </row>
    <row r="183" spans="16:18" x14ac:dyDescent="0.35">
      <c r="P183" s="52"/>
      <c r="Q183" s="9">
        <v>-1.0153683789000001</v>
      </c>
      <c r="R183" s="9">
        <v>99.242095699000004</v>
      </c>
    </row>
    <row r="184" spans="16:18" x14ac:dyDescent="0.35">
      <c r="P184" s="52"/>
      <c r="Q184" s="9">
        <v>-0.54998189066000003</v>
      </c>
      <c r="R184" s="9">
        <v>98.765401999000005</v>
      </c>
    </row>
    <row r="185" spans="16:18" x14ac:dyDescent="0.35">
      <c r="P185" s="52"/>
      <c r="Q185" s="9">
        <v>-1.4668777261999999</v>
      </c>
      <c r="R185" s="9">
        <v>99.956667558000007</v>
      </c>
    </row>
    <row r="186" spans="16:18" x14ac:dyDescent="0.35">
      <c r="P186" s="52"/>
      <c r="Q186" s="9">
        <v>-0.58854082592000001</v>
      </c>
      <c r="R186" s="9">
        <v>101.97402121</v>
      </c>
    </row>
    <row r="187" spans="16:18" x14ac:dyDescent="0.35">
      <c r="P187" s="52"/>
      <c r="Q187" s="9">
        <v>-1.1023776064999999</v>
      </c>
      <c r="R187" s="9">
        <v>102.05382053</v>
      </c>
    </row>
    <row r="188" spans="16:18" x14ac:dyDescent="0.35">
      <c r="P188" s="52"/>
      <c r="Q188" s="9">
        <v>-2.1175811613</v>
      </c>
      <c r="R188" s="9">
        <v>100.85582617</v>
      </c>
    </row>
    <row r="189" spans="16:18" x14ac:dyDescent="0.35">
      <c r="P189" s="52"/>
      <c r="Q189" s="9">
        <v>-1.9632165910999999</v>
      </c>
      <c r="R189" s="9">
        <v>101.65697216</v>
      </c>
    </row>
    <row r="190" spans="16:18" x14ac:dyDescent="0.35">
      <c r="P190" s="52"/>
      <c r="Q190" s="9">
        <v>-1.9294165417</v>
      </c>
      <c r="R190" s="9">
        <v>98.468462715000001</v>
      </c>
    </row>
    <row r="191" spans="16:18" x14ac:dyDescent="0.35">
      <c r="P191" s="52"/>
      <c r="Q191" s="9">
        <v>-2.7647060487999999</v>
      </c>
      <c r="R191" s="9">
        <v>100.02577493</v>
      </c>
    </row>
    <row r="192" spans="16:18" x14ac:dyDescent="0.35">
      <c r="P192" s="52" t="s">
        <v>73</v>
      </c>
      <c r="Q192" s="9">
        <v>-0.24721295601000001</v>
      </c>
      <c r="R192" s="9">
        <v>49.397483837000003</v>
      </c>
    </row>
    <row r="193" spans="16:18" x14ac:dyDescent="0.35">
      <c r="P193" s="52"/>
      <c r="Q193" s="9">
        <v>-0.62062917332</v>
      </c>
      <c r="R193" s="9">
        <v>50.120904979999999</v>
      </c>
    </row>
    <row r="194" spans="16:18" x14ac:dyDescent="0.35">
      <c r="P194" s="52"/>
      <c r="Q194" s="9">
        <v>-0.50737571515000002</v>
      </c>
      <c r="R194" s="9">
        <v>49.197489451000003</v>
      </c>
    </row>
    <row r="195" spans="16:18" x14ac:dyDescent="0.35">
      <c r="P195" s="52"/>
      <c r="Q195" s="9">
        <v>-0.71797940262000004</v>
      </c>
      <c r="R195" s="9">
        <v>49.513401234</v>
      </c>
    </row>
    <row r="196" spans="16:18" x14ac:dyDescent="0.35">
      <c r="P196" s="52"/>
      <c r="Q196" s="9">
        <v>-0.72582962899000003</v>
      </c>
      <c r="R196" s="9">
        <v>49.493187812000002</v>
      </c>
    </row>
    <row r="197" spans="16:18" x14ac:dyDescent="0.35">
      <c r="P197" s="52"/>
      <c r="Q197" s="9">
        <v>-0.88749267634999995</v>
      </c>
      <c r="R197" s="9">
        <v>49.922298986999998</v>
      </c>
    </row>
    <row r="198" spans="16:18" x14ac:dyDescent="0.35">
      <c r="P198" s="52"/>
      <c r="Q198" s="9">
        <v>-0.22158928923999999</v>
      </c>
      <c r="R198" s="9">
        <v>51.079251755000001</v>
      </c>
    </row>
    <row r="199" spans="16:18" x14ac:dyDescent="0.35">
      <c r="P199" s="52"/>
      <c r="Q199" s="9">
        <v>-0.75397279353000002</v>
      </c>
      <c r="R199" s="9">
        <v>50.712017494999998</v>
      </c>
    </row>
    <row r="200" spans="16:18" x14ac:dyDescent="0.35">
      <c r="P200" s="52"/>
      <c r="Q200" s="9">
        <v>-0.54813573524000003</v>
      </c>
      <c r="R200" s="9">
        <v>50.930941685999997</v>
      </c>
    </row>
    <row r="201" spans="16:18" x14ac:dyDescent="0.35">
      <c r="P201" s="52"/>
      <c r="Q201" s="9">
        <v>-1.2466593667000001</v>
      </c>
      <c r="R201" s="9">
        <v>49.358092333999998</v>
      </c>
    </row>
    <row r="202" spans="16:18" x14ac:dyDescent="0.35">
      <c r="Q202" s="9">
        <v>-0.51706875350000003</v>
      </c>
      <c r="R202" s="9">
        <v>40.006902748999998</v>
      </c>
    </row>
    <row r="203" spans="16:18" x14ac:dyDescent="0.35">
      <c r="Q203" s="9">
        <v>-0.46261962180999999</v>
      </c>
      <c r="R203" s="9">
        <v>39.384810678000001</v>
      </c>
    </row>
    <row r="204" spans="16:18" x14ac:dyDescent="0.35">
      <c r="Q204" s="9">
        <v>-0.70410330395999998</v>
      </c>
      <c r="R204" s="9">
        <v>39.734885276999997</v>
      </c>
    </row>
    <row r="205" spans="16:18" x14ac:dyDescent="0.35">
      <c r="Q205" s="9">
        <v>-0.35935143146999998</v>
      </c>
      <c r="R205" s="9">
        <v>40.672387749999999</v>
      </c>
    </row>
    <row r="206" spans="16:18" x14ac:dyDescent="0.35">
      <c r="Q206" s="9">
        <v>-0.88903659451000006</v>
      </c>
      <c r="R206" s="9">
        <v>40.227507858000003</v>
      </c>
    </row>
    <row r="207" spans="16:18" x14ac:dyDescent="0.35">
      <c r="Q207" s="9">
        <v>-0.35753116207000002</v>
      </c>
      <c r="R207" s="9">
        <v>38.982887460999997</v>
      </c>
    </row>
    <row r="208" spans="16:18" x14ac:dyDescent="0.35">
      <c r="Q208" s="9">
        <v>-1.0408037037</v>
      </c>
      <c r="R208" s="9">
        <v>40.044753212000003</v>
      </c>
    </row>
    <row r="209" spans="17:18" x14ac:dyDescent="0.35">
      <c r="Q209" s="9">
        <v>-0.17055063126</v>
      </c>
      <c r="R209" s="9">
        <v>41.180396823999999</v>
      </c>
    </row>
    <row r="210" spans="17:18" x14ac:dyDescent="0.35">
      <c r="Q210" s="9">
        <v>-0.95265241518999999</v>
      </c>
      <c r="R210" s="9">
        <v>40.714877666</v>
      </c>
    </row>
    <row r="211" spans="17:18" x14ac:dyDescent="0.35">
      <c r="Q211" s="9">
        <v>-0.49550000358000001</v>
      </c>
      <c r="R211" s="9">
        <v>38.777967533999998</v>
      </c>
    </row>
    <row r="212" spans="17:18" x14ac:dyDescent="0.35">
      <c r="Q212" s="9">
        <v>-0.51515452954999996</v>
      </c>
      <c r="R212" s="9">
        <v>41.187120037</v>
      </c>
    </row>
    <row r="213" spans="17:18" x14ac:dyDescent="0.35">
      <c r="Q213" s="9">
        <v>-0.22105129539999999</v>
      </c>
      <c r="R213" s="9">
        <v>38.538059556999997</v>
      </c>
    </row>
    <row r="214" spans="17:18" x14ac:dyDescent="0.35">
      <c r="Q214" s="9">
        <v>-0.16945511789000001</v>
      </c>
      <c r="R214" s="9">
        <v>38.494312792999999</v>
      </c>
    </row>
    <row r="215" spans="17:18" x14ac:dyDescent="0.35">
      <c r="Q215" s="9">
        <v>-1.2095766220999999</v>
      </c>
      <c r="R215" s="9">
        <v>39.465455013000003</v>
      </c>
    </row>
    <row r="216" spans="17:18" x14ac:dyDescent="0.35">
      <c r="Q216" s="9">
        <v>-1.2112098936</v>
      </c>
      <c r="R216" s="9">
        <v>39.394322490999997</v>
      </c>
    </row>
    <row r="217" spans="17:18" x14ac:dyDescent="0.35">
      <c r="Q217" s="9">
        <v>-1.2752028465</v>
      </c>
      <c r="R217" s="9">
        <v>39.536034508</v>
      </c>
    </row>
    <row r="218" spans="17:18" x14ac:dyDescent="0.35">
      <c r="Q218" s="9">
        <v>-1.3015560306</v>
      </c>
      <c r="R218" s="9">
        <v>39.593895340000003</v>
      </c>
    </row>
    <row r="219" spans="17:18" x14ac:dyDescent="0.35">
      <c r="Q219" s="9">
        <v>-1.3080735447</v>
      </c>
      <c r="R219" s="9">
        <v>39.631171709</v>
      </c>
    </row>
    <row r="220" spans="17:18" x14ac:dyDescent="0.35">
      <c r="Q220" s="9">
        <v>-1.3272878299999999</v>
      </c>
      <c r="R220" s="9">
        <v>39.644047696000001</v>
      </c>
    </row>
    <row r="221" spans="17:18" x14ac:dyDescent="0.35">
      <c r="Q221" s="9">
        <v>-1.3554144079999999</v>
      </c>
      <c r="R221" s="9">
        <v>39.647989221000003</v>
      </c>
    </row>
    <row r="222" spans="17:18" x14ac:dyDescent="0.35">
      <c r="Q222" s="9">
        <v>-1.1889200859</v>
      </c>
      <c r="R222" s="9">
        <v>40.827246463999998</v>
      </c>
    </row>
    <row r="223" spans="17:18" x14ac:dyDescent="0.35">
      <c r="Q223" s="9">
        <v>-1.3296861698</v>
      </c>
      <c r="R223" s="9">
        <v>39.376987049999997</v>
      </c>
    </row>
    <row r="224" spans="17:18" x14ac:dyDescent="0.35">
      <c r="Q224" s="9">
        <v>-1.3914299214000001</v>
      </c>
      <c r="R224" s="9">
        <v>39.644362631</v>
      </c>
    </row>
    <row r="225" spans="17:18" x14ac:dyDescent="0.35">
      <c r="Q225" s="9">
        <v>-1.0190126803999999</v>
      </c>
      <c r="R225" s="9">
        <v>41.080670482999999</v>
      </c>
    </row>
    <row r="226" spans="17:18" x14ac:dyDescent="0.35">
      <c r="Q226" s="9">
        <v>-0.70606277502000003</v>
      </c>
      <c r="R226" s="9">
        <v>41.354758324999999</v>
      </c>
    </row>
    <row r="227" spans="17:18" x14ac:dyDescent="0.35">
      <c r="Q227" s="9">
        <v>-1.4441647125999999</v>
      </c>
      <c r="R227" s="9">
        <v>39.647210381000001</v>
      </c>
    </row>
    <row r="228" spans="17:18" x14ac:dyDescent="0.35">
      <c r="Q228" s="9">
        <v>-1.4669079841999999</v>
      </c>
      <c r="R228" s="9">
        <v>40.357004877999998</v>
      </c>
    </row>
    <row r="229" spans="17:18" x14ac:dyDescent="0.35">
      <c r="Q229" s="9">
        <v>-0.25128093748000002</v>
      </c>
      <c r="R229" s="9">
        <v>41.658791635999997</v>
      </c>
    </row>
    <row r="230" spans="17:18" x14ac:dyDescent="0.35">
      <c r="Q230" s="9">
        <v>-1.5380639848</v>
      </c>
      <c r="R230" s="9">
        <v>39.720118872999997</v>
      </c>
    </row>
    <row r="231" spans="17:18" x14ac:dyDescent="0.35">
      <c r="Q231" s="9">
        <v>-1.5721515240999999</v>
      </c>
      <c r="R231" s="9">
        <v>39.624555497000003</v>
      </c>
    </row>
    <row r="232" spans="17:18" x14ac:dyDescent="0.35">
      <c r="Q232" s="9">
        <v>-0.48445362335999997</v>
      </c>
      <c r="R232" s="9">
        <v>41.899836354999998</v>
      </c>
    </row>
    <row r="233" spans="17:18" x14ac:dyDescent="0.35">
      <c r="Q233" s="9">
        <v>-1.0269850537</v>
      </c>
      <c r="R233" s="9">
        <v>38.518491275999999</v>
      </c>
    </row>
    <row r="234" spans="17:18" x14ac:dyDescent="0.35">
      <c r="Q234" s="9">
        <v>-1.0807860760000001</v>
      </c>
      <c r="R234" s="9">
        <v>38.544407454999998</v>
      </c>
    </row>
    <row r="235" spans="17:18" x14ac:dyDescent="0.35">
      <c r="Q235" s="9">
        <v>-1.7738712346000001</v>
      </c>
      <c r="R235" s="9">
        <v>39.944502407000002</v>
      </c>
    </row>
    <row r="236" spans="17:18" x14ac:dyDescent="0.35">
      <c r="Q236" s="9">
        <v>-0.91370409390999996</v>
      </c>
      <c r="R236" s="9">
        <v>38.221940795999998</v>
      </c>
    </row>
    <row r="237" spans="17:18" x14ac:dyDescent="0.35">
      <c r="Q237" s="9">
        <v>-1.8387473405999999</v>
      </c>
      <c r="R237" s="9">
        <v>39.842782990000003</v>
      </c>
    </row>
    <row r="238" spans="17:18" x14ac:dyDescent="0.35">
      <c r="Q238" s="9">
        <v>-0.97951545088000003</v>
      </c>
      <c r="R238" s="9">
        <v>38.220101999999997</v>
      </c>
    </row>
    <row r="239" spans="17:18" x14ac:dyDescent="0.35">
      <c r="Q239" s="9">
        <v>-0.91556430435000002</v>
      </c>
      <c r="R239" s="9">
        <v>38.177130454999997</v>
      </c>
    </row>
    <row r="240" spans="17:18" x14ac:dyDescent="0.35">
      <c r="Q240" s="9">
        <v>-0.85544333915000004</v>
      </c>
      <c r="R240" s="9">
        <v>38.094561669000001</v>
      </c>
    </row>
    <row r="241" spans="17:18" x14ac:dyDescent="0.35">
      <c r="Q241" s="9">
        <v>-1.6577375065</v>
      </c>
      <c r="R241" s="9">
        <v>38.983890002000003</v>
      </c>
    </row>
    <row r="242" spans="17:18" x14ac:dyDescent="0.35">
      <c r="Q242" s="9">
        <v>-1.6494442616</v>
      </c>
      <c r="R242" s="9">
        <v>38.952406383000003</v>
      </c>
    </row>
    <row r="243" spans="17:18" x14ac:dyDescent="0.35">
      <c r="Q243" s="9">
        <v>-1.8346833278000001</v>
      </c>
      <c r="R243" s="9">
        <v>40.704901917000001</v>
      </c>
    </row>
    <row r="244" spans="17:18" x14ac:dyDescent="0.35">
      <c r="Q244" s="9">
        <v>-1.9124314377</v>
      </c>
      <c r="R244" s="9">
        <v>39.746482890999999</v>
      </c>
    </row>
    <row r="245" spans="17:18" x14ac:dyDescent="0.35">
      <c r="Q245" s="9">
        <v>-1.0842394440000001</v>
      </c>
      <c r="R245" s="9">
        <v>38.138229514999999</v>
      </c>
    </row>
    <row r="246" spans="17:18" x14ac:dyDescent="0.35">
      <c r="Q246" s="9">
        <v>-1.8513548982000001</v>
      </c>
      <c r="R246" s="9">
        <v>40.861269522000001</v>
      </c>
    </row>
    <row r="247" spans="17:18" x14ac:dyDescent="0.35">
      <c r="Q247" s="9">
        <v>-1.0190499894</v>
      </c>
      <c r="R247" s="9">
        <v>37.998987643</v>
      </c>
    </row>
    <row r="248" spans="17:18" x14ac:dyDescent="0.35">
      <c r="Q248" s="9">
        <v>-1.9305466474999999</v>
      </c>
      <c r="R248" s="9">
        <v>40.770683345999998</v>
      </c>
    </row>
    <row r="249" spans="17:18" x14ac:dyDescent="0.35">
      <c r="Q249" s="9">
        <v>-1.826980391</v>
      </c>
      <c r="R249" s="9">
        <v>38.825319434999997</v>
      </c>
    </row>
    <row r="250" spans="17:18" x14ac:dyDescent="0.35">
      <c r="Q250" s="9">
        <v>-1.8955416812000001</v>
      </c>
      <c r="R250" s="9">
        <v>38.723231644000002</v>
      </c>
    </row>
    <row r="251" spans="17:18" x14ac:dyDescent="0.35">
      <c r="Q251" s="9">
        <v>-1.7598238627</v>
      </c>
      <c r="R251" s="9">
        <v>41.495592436000003</v>
      </c>
    </row>
  </sheetData>
  <mergeCells count="47">
    <mergeCell ref="AD1:AF1"/>
    <mergeCell ref="V2:V51"/>
    <mergeCell ref="V52:V101"/>
    <mergeCell ref="AD2:AD51"/>
    <mergeCell ref="S1:U1"/>
    <mergeCell ref="S2:S51"/>
    <mergeCell ref="V1:X1"/>
    <mergeCell ref="S52:S101"/>
    <mergeCell ref="AD52:AD101"/>
    <mergeCell ref="P32:P41"/>
    <mergeCell ref="P42:P51"/>
    <mergeCell ref="P52:P61"/>
    <mergeCell ref="G32:G41"/>
    <mergeCell ref="G42:G51"/>
    <mergeCell ref="G52:G61"/>
    <mergeCell ref="A1:C1"/>
    <mergeCell ref="A2:A11"/>
    <mergeCell ref="A12:A21"/>
    <mergeCell ref="A22:A31"/>
    <mergeCell ref="P1:R1"/>
    <mergeCell ref="P2:P11"/>
    <mergeCell ref="P12:P21"/>
    <mergeCell ref="P22:P31"/>
    <mergeCell ref="G2:G11"/>
    <mergeCell ref="G12:G21"/>
    <mergeCell ref="G22:G31"/>
    <mergeCell ref="G1:I1"/>
    <mergeCell ref="D2:D11"/>
    <mergeCell ref="D12:D21"/>
    <mergeCell ref="D22:D31"/>
    <mergeCell ref="D1:F1"/>
    <mergeCell ref="P62:P71"/>
    <mergeCell ref="P72:P81"/>
    <mergeCell ref="P82:P91"/>
    <mergeCell ref="P102:P111"/>
    <mergeCell ref="P92:P101"/>
    <mergeCell ref="AD102:AD151"/>
    <mergeCell ref="P172:P181"/>
    <mergeCell ref="P182:P191"/>
    <mergeCell ref="P192:P201"/>
    <mergeCell ref="P162:P171"/>
    <mergeCell ref="P112:P121"/>
    <mergeCell ref="P122:P131"/>
    <mergeCell ref="P132:P141"/>
    <mergeCell ref="P142:P151"/>
    <mergeCell ref="P152:P161"/>
    <mergeCell ref="V102:V15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100%转速 定常计算</vt:lpstr>
      <vt:lpstr>100%转速 特征值</vt:lpstr>
      <vt:lpstr>50%转速 定常计算</vt:lpstr>
      <vt:lpstr>50%转速 特征值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shenren</dc:creator>
  <cp:lastModifiedBy>shenren</cp:lastModifiedBy>
  <dcterms:created xsi:type="dcterms:W3CDTF">2020-04-17T09:08:54Z</dcterms:created>
  <dcterms:modified xsi:type="dcterms:W3CDTF">2020-05-13T10:52:22Z</dcterms:modified>
</cp:coreProperties>
</file>