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<sst xmlns="http://schemas.openxmlformats.org/spreadsheetml/2006/main" count="16" uniqueCount="12">
  <si>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</si>
  <si>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</si>
  <si>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</si>
  <si>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</si>
  <si>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</si>
  <si>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</si>
  <si>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</si>
  <si>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Nc Simulation</t>
  </si>
  <si>
    <t xml:space="preserve">Nc Analytic</t>
  </si>
  <si>
    <t xml:space="preserve">Max</t>
  </si>
  <si>
    <t xml:space="preserve">Average</t>
  </si>
  <si>
    <t xml:space="preserve">fixed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</si>
</sst>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3.33E-008</c:v>
                </c:pt>
                <c:pt idx="7">
                  <c:v>3.33E-008</c:v>
                </c:pt>
                <c:pt idx="8">
                  <c:v>1E-007</c:v>
                </c:pt>
                <c:pt idx="9">
                  <c:v>2E-007</c:v>
                </c:pt>
                <c:pt idx="10">
                  <c:v>4.333E-007</c:v>
                </c:pt>
                <c:pt idx="11">
                  <c:v>1.0333E-006</c:v>
                </c:pt>
                <c:pt idx="12">
                  <c:v>2.6667E-006</c:v>
                </c:pt>
                <c:pt idx="13">
                  <c:v>7.0333E-006</c:v>
                </c:pt>
                <c:pt idx="14">
                  <c:v>1.38333E-005</c:v>
                </c:pt>
                <c:pt idx="15">
                  <c:v>3.13333E-005</c:v>
                </c:pt>
                <c:pt idx="16">
                  <c:v>6.45E-005</c:v>
                </c:pt>
                <c:pt idx="17">
                  <c:v>0.0001163667</c:v>
                </c:pt>
                <c:pt idx="18">
                  <c:v>0.0002035</c:v>
                </c:pt>
                <c:pt idx="19">
                  <c:v>0.0003498333</c:v>
                </c:pt>
                <c:pt idx="20">
                  <c:v>0.0005436667</c:v>
                </c:pt>
                <c:pt idx="21">
                  <c:v>0.0008482333</c:v>
                </c:pt>
                <c:pt idx="22">
                  <c:v>0.0012841</c:v>
                </c:pt>
                <c:pt idx="23">
                  <c:v>0.0018764</c:v>
                </c:pt>
                <c:pt idx="24">
                  <c:v>0.0026913</c:v>
                </c:pt>
                <c:pt idx="25">
                  <c:v>0.0035607</c:v>
                </c:pt>
                <c:pt idx="26">
                  <c:v>0.0050195</c:v>
                </c:pt>
                <c:pt idx="27">
                  <c:v>0.0066881</c:v>
                </c:pt>
                <c:pt idx="28">
                  <c:v>0.0086713333</c:v>
                </c:pt>
                <c:pt idx="29">
                  <c:v>0.0111021333</c:v>
                </c:pt>
                <c:pt idx="30">
                  <c:v>0.0137968667</c:v>
                </c:pt>
                <c:pt idx="31">
                  <c:v>0.0171686333</c:v>
                </c:pt>
                <c:pt idx="32">
                  <c:v>0.0209015667</c:v>
                </c:pt>
                <c:pt idx="33">
                  <c:v>0.0252516667</c:v>
                </c:pt>
                <c:pt idx="34">
                  <c:v>0.0299541</c:v>
                </c:pt>
                <c:pt idx="35">
                  <c:v>0.0350550333</c:v>
                </c:pt>
                <c:pt idx="36">
                  <c:v>0.0407194333</c:v>
                </c:pt>
                <c:pt idx="37">
                  <c:v>0.0468351667</c:v>
                </c:pt>
                <c:pt idx="38">
                  <c:v>0.0535487</c:v>
                </c:pt>
                <c:pt idx="39">
                  <c:v>0.0604824667</c:v>
                </c:pt>
                <c:pt idx="40">
                  <c:v>0.0673449333</c:v>
                </c:pt>
                <c:pt idx="41">
                  <c:v>0.0753265667</c:v>
                </c:pt>
                <c:pt idx="42">
                  <c:v>0.0831057</c:v>
                </c:pt>
                <c:pt idx="43">
                  <c:v>0.0915671667</c:v>
                </c:pt>
                <c:pt idx="44">
                  <c:v>0.0999825667</c:v>
                </c:pt>
                <c:pt idx="45">
                  <c:v>0.108686</c:v>
                </c:pt>
                <c:pt idx="46">
                  <c:v>0.1175528</c:v>
                </c:pt>
                <c:pt idx="47">
                  <c:v>0.1263728</c:v>
                </c:pt>
                <c:pt idx="48">
                  <c:v>0.1356189667</c:v>
                </c:pt>
                <c:pt idx="49">
                  <c:v>0.1447738667</c:v>
                </c:pt>
                <c:pt idx="50">
                  <c:v>0.1536464667</c:v>
                </c:pt>
                <c:pt idx="51">
                  <c:v>0.1628985667</c:v>
                </c:pt>
                <c:pt idx="52">
                  <c:v>0.1720980333</c:v>
                </c:pt>
                <c:pt idx="53">
                  <c:v>0.1812503</c:v>
                </c:pt>
                <c:pt idx="54">
                  <c:v>0.1906097333</c:v>
                </c:pt>
                <c:pt idx="55">
                  <c:v>0.1997111333</c:v>
                </c:pt>
                <c:pt idx="56">
                  <c:v>0.2089963</c:v>
                </c:pt>
                <c:pt idx="57">
                  <c:v>0.2180862</c:v>
                </c:pt>
                <c:pt idx="58">
                  <c:v>0.2266053</c:v>
                </c:pt>
                <c:pt idx="59">
                  <c:v>0.2354905</c:v>
                </c:pt>
                <c:pt idx="60">
                  <c:v>0.2445796</c:v>
                </c:pt>
                <c:pt idx="61">
                  <c:v>0.2531432333</c:v>
                </c:pt>
                <c:pt idx="62">
                  <c:v>0.2616682667</c:v>
                </c:pt>
                <c:pt idx="63">
                  <c:v>0.2699133667</c:v>
                </c:pt>
                <c:pt idx="64">
                  <c:v>0.2784581333</c:v>
                </c:pt>
                <c:pt idx="65">
                  <c:v>0.2863971333</c:v>
                </c:pt>
                <c:pt idx="66">
                  <c:v>0.2945938</c:v>
                </c:pt>
                <c:pt idx="67">
                  <c:v>0.3025642333</c:v>
                </c:pt>
                <c:pt idx="68">
                  <c:v>0.3105111</c:v>
                </c:pt>
                <c:pt idx="69">
                  <c:v>0.3182633333</c:v>
                </c:pt>
                <c:pt idx="70">
                  <c:v>0.3259936667</c:v>
                </c:pt>
                <c:pt idx="71">
                  <c:v>0.3332484</c:v>
                </c:pt>
                <c:pt idx="72">
                  <c:v>0.3407995</c:v>
                </c:pt>
                <c:pt idx="73">
                  <c:v>0.3475693</c:v>
                </c:pt>
                <c:pt idx="74">
                  <c:v>0.3547993</c:v>
                </c:pt>
                <c:pt idx="75">
                  <c:v>0.3616893667</c:v>
                </c:pt>
                <c:pt idx="76">
                  <c:v>0.3687017333</c:v>
                </c:pt>
                <c:pt idx="77">
                  <c:v>0.3754616</c:v>
                </c:pt>
                <c:pt idx="78">
                  <c:v>0.3821739667</c:v>
                </c:pt>
                <c:pt idx="79">
                  <c:v>0.3884338</c:v>
                </c:pt>
                <c:pt idx="80">
                  <c:v>0.3951877333</c:v>
                </c:pt>
                <c:pt idx="81">
                  <c:v>0.4011976333</c:v>
                </c:pt>
                <c:pt idx="82">
                  <c:v>0.4072389333</c:v>
                </c:pt>
                <c:pt idx="83">
                  <c:v>0.4134937333</c:v>
                </c:pt>
                <c:pt idx="84">
                  <c:v>0.4193921</c:v>
                </c:pt>
                <c:pt idx="85">
                  <c:v>0.425143</c:v>
                </c:pt>
                <c:pt idx="86">
                  <c:v>0.4311387667</c:v>
                </c:pt>
                <c:pt idx="87">
                  <c:v>0.4367633333</c:v>
                </c:pt>
                <c:pt idx="88">
                  <c:v>0.4425639333</c:v>
                </c:pt>
                <c:pt idx="89">
                  <c:v>0.4474910333</c:v>
                </c:pt>
                <c:pt idx="90">
                  <c:v>0.4531607</c:v>
                </c:pt>
                <c:pt idx="91">
                  <c:v>0.4585128</c:v>
                </c:pt>
                <c:pt idx="92">
                  <c:v>0.4632247667</c:v>
                </c:pt>
                <c:pt idx="93">
                  <c:v>0.4683313</c:v>
                </c:pt>
                <c:pt idx="94">
                  <c:v>0.4732236667</c:v>
                </c:pt>
                <c:pt idx="95">
                  <c:v>0.4782137</c:v>
                </c:pt>
                <c:pt idx="96">
                  <c:v>0.4832324</c:v>
                </c:pt>
                <c:pt idx="97">
                  <c:v>0.4881562667</c:v>
                </c:pt>
                <c:pt idx="98">
                  <c:v>0.4924665</c:v>
                </c:pt>
                <c:pt idx="99">
                  <c:v>0.4971701667</c:v>
                </c:pt>
                <c:pt idx="100">
                  <c:v>0.5015580333</c:v>
                </c:pt>
                <c:pt idx="101">
                  <c:v>0.5062447</c:v>
                </c:pt>
                <c:pt idx="102">
                  <c:v>0.5104236333</c:v>
                </c:pt>
                <c:pt idx="103">
                  <c:v>0.5146770667</c:v>
                </c:pt>
                <c:pt idx="104">
                  <c:v>0.5189967</c:v>
                </c:pt>
                <c:pt idx="105">
                  <c:v>0.5230544667</c:v>
                </c:pt>
                <c:pt idx="106">
                  <c:v>0.5269714333</c:v>
                </c:pt>
                <c:pt idx="107">
                  <c:v>0.5311661667</c:v>
                </c:pt>
                <c:pt idx="108">
                  <c:v>0.5349881333</c:v>
                </c:pt>
                <c:pt idx="109">
                  <c:v>0.5388494333</c:v>
                </c:pt>
                <c:pt idx="110">
                  <c:v>0.5431594667</c:v>
                </c:pt>
                <c:pt idx="111">
                  <c:v>0.546913</c:v>
                </c:pt>
                <c:pt idx="112">
                  <c:v>0.5504391</c:v>
                </c:pt>
                <c:pt idx="113">
                  <c:v>0.553957</c:v>
                </c:pt>
                <c:pt idx="114">
                  <c:v>0.5573546</c:v>
                </c:pt>
                <c:pt idx="115">
                  <c:v>0.5612501</c:v>
                </c:pt>
                <c:pt idx="116">
                  <c:v>0.5645448333</c:v>
                </c:pt>
                <c:pt idx="117">
                  <c:v>0.5682015667</c:v>
                </c:pt>
                <c:pt idx="118">
                  <c:v>0.5714335667</c:v>
                </c:pt>
                <c:pt idx="119">
                  <c:v>0.5748645667</c:v>
                </c:pt>
                <c:pt idx="120">
                  <c:v>0.5779838333</c:v>
                </c:pt>
                <c:pt idx="121">
                  <c:v>0.5811096333</c:v>
                </c:pt>
                <c:pt idx="122">
                  <c:v>0.5843849667</c:v>
                </c:pt>
                <c:pt idx="123">
                  <c:v>0.5874940667</c:v>
                </c:pt>
                <c:pt idx="124">
                  <c:v>0.5906056333</c:v>
                </c:pt>
                <c:pt idx="125">
                  <c:v>0.5935967333</c:v>
                </c:pt>
                <c:pt idx="126">
                  <c:v>0.5967084</c:v>
                </c:pt>
                <c:pt idx="127">
                  <c:v>0.5998934667</c:v>
                </c:pt>
                <c:pt idx="128">
                  <c:v>0.6024219667</c:v>
                </c:pt>
                <c:pt idx="129">
                  <c:v>0.6055345667</c:v>
                </c:pt>
                <c:pt idx="130">
                  <c:v>0.6084565333</c:v>
                </c:pt>
                <c:pt idx="131">
                  <c:v>0.6111321</c:v>
                </c:pt>
                <c:pt idx="132">
                  <c:v>0.6138903667</c:v>
                </c:pt>
                <c:pt idx="133">
                  <c:v>0.6165881</c:v>
                </c:pt>
                <c:pt idx="134">
                  <c:v>0.6192888333</c:v>
                </c:pt>
                <c:pt idx="135">
                  <c:v>0.6219808667</c:v>
                </c:pt>
                <c:pt idx="136">
                  <c:v>0.6245016</c:v>
                </c:pt>
                <c:pt idx="137">
                  <c:v>0.6269863</c:v>
                </c:pt>
                <c:pt idx="138">
                  <c:v>0.6297007333</c:v>
                </c:pt>
                <c:pt idx="139">
                  <c:v>0.6321017333</c:v>
                </c:pt>
                <c:pt idx="140">
                  <c:v>0.6346139333</c:v>
                </c:pt>
                <c:pt idx="141">
                  <c:v>0.6370265667</c:v>
                </c:pt>
                <c:pt idx="142">
                  <c:v>0.6396001333</c:v>
                </c:pt>
                <c:pt idx="143">
                  <c:v>0.6419241</c:v>
                </c:pt>
                <c:pt idx="144">
                  <c:v>0.6442959667</c:v>
                </c:pt>
                <c:pt idx="145">
                  <c:v>0.6464126333</c:v>
                </c:pt>
                <c:pt idx="146">
                  <c:v>0.6490684667</c:v>
                </c:pt>
                <c:pt idx="147">
                  <c:v>0.6512738667</c:v>
                </c:pt>
                <c:pt idx="148">
                  <c:v>0.6534365</c:v>
                </c:pt>
                <c:pt idx="149">
                  <c:v>0.6556458667</c:v>
                </c:pt>
                <c:pt idx="150">
                  <c:v>0.6578141333</c:v>
                </c:pt>
                <c:pt idx="151">
                  <c:v>0.6598337</c:v>
                </c:pt>
                <c:pt idx="152">
                  <c:v>0.6621218333</c:v>
                </c:pt>
                <c:pt idx="153">
                  <c:v>0.6642223667</c:v>
                </c:pt>
                <c:pt idx="154">
                  <c:v>0.6663702</c:v>
                </c:pt>
                <c:pt idx="155">
                  <c:v>0.6682595333</c:v>
                </c:pt>
                <c:pt idx="156">
                  <c:v>0.6703571667</c:v>
                </c:pt>
                <c:pt idx="157">
                  <c:v>0.6723102</c:v>
                </c:pt>
                <c:pt idx="158">
                  <c:v>0.6742562667</c:v>
                </c:pt>
                <c:pt idx="159">
                  <c:v>0.6761919</c:v>
                </c:pt>
                <c:pt idx="160">
                  <c:v>0.6780550333</c:v>
                </c:pt>
                <c:pt idx="161">
                  <c:v>0.6799533333</c:v>
                </c:pt>
                <c:pt idx="162">
                  <c:v>0.6819264667</c:v>
                </c:pt>
                <c:pt idx="163">
                  <c:v>0.6838317667</c:v>
                </c:pt>
                <c:pt idx="164">
                  <c:v>0.6856065667</c:v>
                </c:pt>
                <c:pt idx="165">
                  <c:v>0.6876011</c:v>
                </c:pt>
                <c:pt idx="166">
                  <c:v>0.6891113</c:v>
                </c:pt>
                <c:pt idx="167">
                  <c:v>0.6910200333</c:v>
                </c:pt>
                <c:pt idx="168">
                  <c:v>0.6927420333</c:v>
                </c:pt>
                <c:pt idx="169">
                  <c:v>0.6945345667</c:v>
                </c:pt>
                <c:pt idx="170">
                  <c:v>0.6964351</c:v>
                </c:pt>
                <c:pt idx="171">
                  <c:v>0.6979240667</c:v>
                </c:pt>
                <c:pt idx="172">
                  <c:v>0.6998159</c:v>
                </c:pt>
                <c:pt idx="173">
                  <c:v>0.7012137333</c:v>
                </c:pt>
                <c:pt idx="174">
                  <c:v>0.7030965</c:v>
                </c:pt>
                <c:pt idx="175">
                  <c:v>0.7046942333</c:v>
                </c:pt>
                <c:pt idx="176">
                  <c:v>0.7060858667</c:v>
                </c:pt>
                <c:pt idx="177">
                  <c:v>0.7077822333</c:v>
                </c:pt>
                <c:pt idx="178">
                  <c:v>0.7093168667</c:v>
                </c:pt>
                <c:pt idx="179">
                  <c:v>0.7108203</c:v>
                </c:pt>
                <c:pt idx="180">
                  <c:v>0.7125605667</c:v>
                </c:pt>
                <c:pt idx="181">
                  <c:v>0.7140751667</c:v>
                </c:pt>
                <c:pt idx="182">
                  <c:v>0.7155967667</c:v>
                </c:pt>
                <c:pt idx="183">
                  <c:v>0.7170364667</c:v>
                </c:pt>
                <c:pt idx="184">
                  <c:v>0.7186934333</c:v>
                </c:pt>
                <c:pt idx="185">
                  <c:v>0.7198910667</c:v>
                </c:pt>
                <c:pt idx="186">
                  <c:v>0.721432</c:v>
                </c:pt>
                <c:pt idx="187">
                  <c:v>0.7228728333</c:v>
                </c:pt>
                <c:pt idx="188">
                  <c:v>0.7243805333</c:v>
                </c:pt>
                <c:pt idx="189">
                  <c:v>0.7258322333</c:v>
                </c:pt>
                <c:pt idx="190">
                  <c:v>0.7271892</c:v>
                </c:pt>
                <c:pt idx="191">
                  <c:v>0.7286291667</c:v>
                </c:pt>
                <c:pt idx="192">
                  <c:v>0.7300624</c:v>
                </c:pt>
                <c:pt idx="193">
                  <c:v>0.7312761</c:v>
                </c:pt>
                <c:pt idx="194">
                  <c:v>0.7325485667</c:v>
                </c:pt>
                <c:pt idx="195">
                  <c:v>0.7337416667</c:v>
                </c:pt>
                <c:pt idx="196">
                  <c:v>0.7349935667</c:v>
                </c:pt>
                <c:pt idx="197">
                  <c:v>0.7366259333</c:v>
                </c:pt>
                <c:pt idx="198">
                  <c:v>0.7380693333</c:v>
                </c:pt>
                <c:pt idx="199">
                  <c:v>0.7391397667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4.12647E-021</c:v>
                </c:pt>
                <c:pt idx="1">
                  <c:v>6.07037E-017</c:v>
                </c:pt>
                <c:pt idx="2">
                  <c:v>1.58263E-014</c:v>
                </c:pt>
                <c:pt idx="3">
                  <c:v>7.88891E-013</c:v>
                </c:pt>
                <c:pt idx="4">
                  <c:v>1.58418E-011</c:v>
                </c:pt>
                <c:pt idx="5">
                  <c:v>1.78609E-010</c:v>
                </c:pt>
                <c:pt idx="6">
                  <c:v>1.34961E-009</c:v>
                </c:pt>
                <c:pt idx="7">
                  <c:v>7.59669E-009</c:v>
                </c:pt>
                <c:pt idx="8">
                  <c:v>3.41012E-008</c:v>
                </c:pt>
                <c:pt idx="9">
                  <c:v>1.27904E-007</c:v>
                </c:pt>
                <c:pt idx="10">
                  <c:v>4.14408E-007</c:v>
                </c:pt>
                <c:pt idx="11">
                  <c:v>1.18876E-006</c:v>
                </c:pt>
                <c:pt idx="12">
                  <c:v>3.07631E-006</c:v>
                </c:pt>
                <c:pt idx="13">
                  <c:v>7.28772E-006</c:v>
                </c:pt>
                <c:pt idx="14">
                  <c:v>1.59896E-005</c:v>
                </c:pt>
                <c:pt idx="15">
                  <c:v>3.28E-005</c:v>
                </c:pt>
                <c:pt idx="16">
                  <c:v>6.33975E-005</c:v>
                </c:pt>
                <c:pt idx="17">
                  <c:v>0.000116212</c:v>
                </c:pt>
                <c:pt idx="18">
                  <c:v>0.000203137</c:v>
                </c:pt>
                <c:pt idx="19">
                  <c:v>0.000340183</c:v>
                </c:pt>
                <c:pt idx="20">
                  <c:v>0.000547985</c:v>
                </c:pt>
                <c:pt idx="21">
                  <c:v>0.000852073</c:v>
                </c:pt>
                <c:pt idx="22">
                  <c:v>0.00128282</c:v>
                </c:pt>
                <c:pt idx="23">
                  <c:v>0.00187504</c:v>
                </c:pt>
                <c:pt idx="24">
                  <c:v>0.00266719</c:v>
                </c:pt>
                <c:pt idx="25">
                  <c:v>0.00370026</c:v>
                </c:pt>
                <c:pt idx="26">
                  <c:v>0.00501633</c:v>
                </c:pt>
                <c:pt idx="27">
                  <c:v>0.00665701</c:v>
                </c:pt>
                <c:pt idx="28">
                  <c:v>0.00866176</c:v>
                </c:pt>
                <c:pt idx="29">
                  <c:v>0.0110663</c:v>
                </c:pt>
                <c:pt idx="30">
                  <c:v>0.0139013</c:v>
                </c:pt>
                <c:pt idx="31">
                  <c:v>0.017191</c:v>
                </c:pt>
                <c:pt idx="32">
                  <c:v>0.0209526</c:v>
                </c:pt>
                <c:pt idx="33">
                  <c:v>0.0251961</c:v>
                </c:pt>
                <c:pt idx="34">
                  <c:v>0.0299234</c:v>
                </c:pt>
                <c:pt idx="35">
                  <c:v>0.0351295</c:v>
                </c:pt>
                <c:pt idx="36">
                  <c:v>0.0408025</c:v>
                </c:pt>
                <c:pt idx="37">
                  <c:v>0.0469243</c:v>
                </c:pt>
                <c:pt idx="38">
                  <c:v>0.0534719</c:v>
                </c:pt>
                <c:pt idx="39">
                  <c:v>0.060418</c:v>
                </c:pt>
                <c:pt idx="40">
                  <c:v>0.0677321</c:v>
                </c:pt>
                <c:pt idx="41">
                  <c:v>0.0753816</c:v>
                </c:pt>
                <c:pt idx="42">
                  <c:v>0.0833325</c:v>
                </c:pt>
                <c:pt idx="43">
                  <c:v>0.0915501</c:v>
                </c:pt>
                <c:pt idx="44">
                  <c:v>0.1</c:v>
                </c:pt>
                <c:pt idx="45">
                  <c:v>0.108649</c:v>
                </c:pt>
                <c:pt idx="46">
                  <c:v>0.117464</c:v>
                </c:pt>
                <c:pt idx="47">
                  <c:v>0.126413</c:v>
                </c:pt>
                <c:pt idx="48">
                  <c:v>0.135469</c:v>
                </c:pt>
                <c:pt idx="49">
                  <c:v>0.144603</c:v>
                </c:pt>
                <c:pt idx="50">
                  <c:v>0.153791</c:v>
                </c:pt>
                <c:pt idx="51">
                  <c:v>0.163008</c:v>
                </c:pt>
                <c:pt idx="52">
                  <c:v>0.172234</c:v>
                </c:pt>
                <c:pt idx="53">
                  <c:v>0.18145</c:v>
                </c:pt>
                <c:pt idx="54">
                  <c:v>0.190639</c:v>
                </c:pt>
                <c:pt idx="55">
                  <c:v>0.199785</c:v>
                </c:pt>
                <c:pt idx="56">
                  <c:v>0.208875</c:v>
                </c:pt>
                <c:pt idx="57">
                  <c:v>0.217896</c:v>
                </c:pt>
                <c:pt idx="58">
                  <c:v>0.22684</c:v>
                </c:pt>
                <c:pt idx="59">
                  <c:v>0.235695</c:v>
                </c:pt>
                <c:pt idx="60">
                  <c:v>0.244455</c:v>
                </c:pt>
                <c:pt idx="61">
                  <c:v>0.253114</c:v>
                </c:pt>
                <c:pt idx="62">
                  <c:v>0.261665</c:v>
                </c:pt>
                <c:pt idx="63">
                  <c:v>0.270104</c:v>
                </c:pt>
                <c:pt idx="64">
                  <c:v>0.278427</c:v>
                </c:pt>
                <c:pt idx="65">
                  <c:v>0.286631</c:v>
                </c:pt>
                <c:pt idx="66">
                  <c:v>0.294714</c:v>
                </c:pt>
                <c:pt idx="67">
                  <c:v>0.302675</c:v>
                </c:pt>
                <c:pt idx="68">
                  <c:v>0.310512</c:v>
                </c:pt>
                <c:pt idx="69">
                  <c:v>0.318224</c:v>
                </c:pt>
                <c:pt idx="70">
                  <c:v>0.325811</c:v>
                </c:pt>
                <c:pt idx="71">
                  <c:v>0.333273</c:v>
                </c:pt>
                <c:pt idx="72">
                  <c:v>0.340611</c:v>
                </c:pt>
                <c:pt idx="73">
                  <c:v>0.347825</c:v>
                </c:pt>
                <c:pt idx="74">
                  <c:v>0.354917</c:v>
                </c:pt>
                <c:pt idx="75">
                  <c:v>0.361886</c:v>
                </c:pt>
                <c:pt idx="76">
                  <c:v>0.368736</c:v>
                </c:pt>
                <c:pt idx="77">
                  <c:v>0.375466</c:v>
                </c:pt>
                <c:pt idx="78">
                  <c:v>0.382079</c:v>
                </c:pt>
                <c:pt idx="79">
                  <c:v>0.388576</c:v>
                </c:pt>
                <c:pt idx="80">
                  <c:v>0.394959</c:v>
                </c:pt>
                <c:pt idx="81">
                  <c:v>0.40123</c:v>
                </c:pt>
                <c:pt idx="82">
                  <c:v>0.40739</c:v>
                </c:pt>
                <c:pt idx="83">
                  <c:v>0.413442</c:v>
                </c:pt>
                <c:pt idx="84">
                  <c:v>0.419388</c:v>
                </c:pt>
                <c:pt idx="85">
                  <c:v>0.425229</c:v>
                </c:pt>
                <c:pt idx="86">
                  <c:v>0.430968</c:v>
                </c:pt>
                <c:pt idx="87">
                  <c:v>0.436606</c:v>
                </c:pt>
                <c:pt idx="88">
                  <c:v>0.442146</c:v>
                </c:pt>
                <c:pt idx="89">
                  <c:v>0.447589</c:v>
                </c:pt>
                <c:pt idx="90">
                  <c:v>0.452937</c:v>
                </c:pt>
                <c:pt idx="91">
                  <c:v>0.458193</c:v>
                </c:pt>
                <c:pt idx="92">
                  <c:v>0.463358</c:v>
                </c:pt>
                <c:pt idx="93">
                  <c:v>0.468434</c:v>
                </c:pt>
                <c:pt idx="94">
                  <c:v>0.473424</c:v>
                </c:pt>
                <c:pt idx="95">
                  <c:v>0.478328</c:v>
                </c:pt>
                <c:pt idx="96">
                  <c:v>0.483149</c:v>
                </c:pt>
                <c:pt idx="97">
                  <c:v>0.487888</c:v>
                </c:pt>
                <c:pt idx="98">
                  <c:v>0.492548</c:v>
                </c:pt>
                <c:pt idx="99">
                  <c:v>0.497129</c:v>
                </c:pt>
                <c:pt idx="100">
                  <c:v>0.501635</c:v>
                </c:pt>
                <c:pt idx="101">
                  <c:v>0.506065</c:v>
                </c:pt>
                <c:pt idx="102">
                  <c:v>0.510423</c:v>
                </c:pt>
                <c:pt idx="103">
                  <c:v>0.514709</c:v>
                </c:pt>
                <c:pt idx="104">
                  <c:v>0.518925</c:v>
                </c:pt>
                <c:pt idx="105">
                  <c:v>0.523073</c:v>
                </c:pt>
                <c:pt idx="106">
                  <c:v>0.527154</c:v>
                </c:pt>
                <c:pt idx="107">
                  <c:v>0.531169</c:v>
                </c:pt>
                <c:pt idx="108">
                  <c:v>0.535121</c:v>
                </c:pt>
                <c:pt idx="109">
                  <c:v>0.539009</c:v>
                </c:pt>
                <c:pt idx="110">
                  <c:v>0.542837</c:v>
                </c:pt>
                <c:pt idx="111">
                  <c:v>0.546604</c:v>
                </c:pt>
                <c:pt idx="112">
                  <c:v>0.550313</c:v>
                </c:pt>
                <c:pt idx="113">
                  <c:v>0.553964</c:v>
                </c:pt>
                <c:pt idx="114">
                  <c:v>0.557559</c:v>
                </c:pt>
                <c:pt idx="115">
                  <c:v>0.5611</c:v>
                </c:pt>
                <c:pt idx="116">
                  <c:v>0.564586</c:v>
                </c:pt>
                <c:pt idx="117">
                  <c:v>0.568019</c:v>
                </c:pt>
                <c:pt idx="118">
                  <c:v>0.571401</c:v>
                </c:pt>
                <c:pt idx="119">
                  <c:v>0.574733</c:v>
                </c:pt>
                <c:pt idx="120">
                  <c:v>0.578015</c:v>
                </c:pt>
                <c:pt idx="121">
                  <c:v>0.581248</c:v>
                </c:pt>
                <c:pt idx="122">
                  <c:v>0.584434</c:v>
                </c:pt>
                <c:pt idx="123">
                  <c:v>0.587574</c:v>
                </c:pt>
                <c:pt idx="124">
                  <c:v>0.590668</c:v>
                </c:pt>
                <c:pt idx="125">
                  <c:v>0.593718</c:v>
                </c:pt>
                <c:pt idx="126">
                  <c:v>0.596723</c:v>
                </c:pt>
                <c:pt idx="127">
                  <c:v>0.599687</c:v>
                </c:pt>
                <c:pt idx="128">
                  <c:v>0.602608</c:v>
                </c:pt>
                <c:pt idx="129">
                  <c:v>0.605488</c:v>
                </c:pt>
                <c:pt idx="130">
                  <c:v>0.608328</c:v>
                </c:pt>
                <c:pt idx="131">
                  <c:v>0.611128</c:v>
                </c:pt>
                <c:pt idx="132">
                  <c:v>0.61389</c:v>
                </c:pt>
                <c:pt idx="133">
                  <c:v>0.616614</c:v>
                </c:pt>
                <c:pt idx="134">
                  <c:v>0.619301</c:v>
                </c:pt>
                <c:pt idx="135">
                  <c:v>0.621951</c:v>
                </c:pt>
                <c:pt idx="136">
                  <c:v>0.624566</c:v>
                </c:pt>
                <c:pt idx="137">
                  <c:v>0.627145</c:v>
                </c:pt>
                <c:pt idx="138">
                  <c:v>0.629691</c:v>
                </c:pt>
                <c:pt idx="139">
                  <c:v>0.632202</c:v>
                </c:pt>
                <c:pt idx="140">
                  <c:v>0.634681</c:v>
                </c:pt>
                <c:pt idx="141">
                  <c:v>0.637127</c:v>
                </c:pt>
                <c:pt idx="142">
                  <c:v>0.639541</c:v>
                </c:pt>
                <c:pt idx="143">
                  <c:v>0.641924</c:v>
                </c:pt>
                <c:pt idx="144">
                  <c:v>0.644276</c:v>
                </c:pt>
                <c:pt idx="145">
                  <c:v>0.646599</c:v>
                </c:pt>
                <c:pt idx="146">
                  <c:v>0.648891</c:v>
                </c:pt>
                <c:pt idx="147">
                  <c:v>0.651155</c:v>
                </c:pt>
                <c:pt idx="148">
                  <c:v>0.653391</c:v>
                </c:pt>
                <c:pt idx="149">
                  <c:v>0.655598</c:v>
                </c:pt>
                <c:pt idx="150">
                  <c:v>0.657778</c:v>
                </c:pt>
                <c:pt idx="151">
                  <c:v>0.659931</c:v>
                </c:pt>
                <c:pt idx="152">
                  <c:v>0.662058</c:v>
                </c:pt>
                <c:pt idx="153">
                  <c:v>0.664159</c:v>
                </c:pt>
                <c:pt idx="154">
                  <c:v>0.666234</c:v>
                </c:pt>
                <c:pt idx="155">
                  <c:v>0.668284</c:v>
                </c:pt>
                <c:pt idx="156">
                  <c:v>0.670309</c:v>
                </c:pt>
                <c:pt idx="157">
                  <c:v>0.672311</c:v>
                </c:pt>
                <c:pt idx="158">
                  <c:v>0.674288</c:v>
                </c:pt>
                <c:pt idx="159">
                  <c:v>0.676243</c:v>
                </c:pt>
                <c:pt idx="160">
                  <c:v>0.678174</c:v>
                </c:pt>
                <c:pt idx="161">
                  <c:v>0.680083</c:v>
                </c:pt>
                <c:pt idx="162">
                  <c:v>0.681969</c:v>
                </c:pt>
                <c:pt idx="163">
                  <c:v>0.683834</c:v>
                </c:pt>
                <c:pt idx="164">
                  <c:v>0.685677</c:v>
                </c:pt>
                <c:pt idx="165">
                  <c:v>0.6875</c:v>
                </c:pt>
                <c:pt idx="166">
                  <c:v>0.689301</c:v>
                </c:pt>
                <c:pt idx="167">
                  <c:v>0.691082</c:v>
                </c:pt>
                <c:pt idx="168">
                  <c:v>0.692844</c:v>
                </c:pt>
                <c:pt idx="169">
                  <c:v>0.694585</c:v>
                </c:pt>
                <c:pt idx="170">
                  <c:v>0.696307</c:v>
                </c:pt>
                <c:pt idx="171">
                  <c:v>0.69801</c:v>
                </c:pt>
                <c:pt idx="172">
                  <c:v>0.699694</c:v>
                </c:pt>
                <c:pt idx="173">
                  <c:v>0.70136</c:v>
                </c:pt>
                <c:pt idx="174">
                  <c:v>0.703008</c:v>
                </c:pt>
                <c:pt idx="175">
                  <c:v>0.704638</c:v>
                </c:pt>
                <c:pt idx="176">
                  <c:v>0.70625</c:v>
                </c:pt>
                <c:pt idx="177">
                  <c:v>0.707845</c:v>
                </c:pt>
                <c:pt idx="178">
                  <c:v>0.709423</c:v>
                </c:pt>
                <c:pt idx="179">
                  <c:v>0.710984</c:v>
                </c:pt>
                <c:pt idx="180">
                  <c:v>0.712529</c:v>
                </c:pt>
                <c:pt idx="181">
                  <c:v>0.714057</c:v>
                </c:pt>
                <c:pt idx="182">
                  <c:v>0.715569</c:v>
                </c:pt>
                <c:pt idx="183">
                  <c:v>0.717066</c:v>
                </c:pt>
                <c:pt idx="184">
                  <c:v>0.718547</c:v>
                </c:pt>
                <c:pt idx="185">
                  <c:v>0.720013</c:v>
                </c:pt>
                <c:pt idx="186">
                  <c:v>0.721464</c:v>
                </c:pt>
                <c:pt idx="187">
                  <c:v>0.7229</c:v>
                </c:pt>
                <c:pt idx="188">
                  <c:v>0.724321</c:v>
                </c:pt>
                <c:pt idx="189">
                  <c:v>0.725728</c:v>
                </c:pt>
                <c:pt idx="190">
                  <c:v>0.727121</c:v>
                </c:pt>
                <c:pt idx="191">
                  <c:v>0.7285</c:v>
                </c:pt>
                <c:pt idx="192">
                  <c:v>0.729866</c:v>
                </c:pt>
                <c:pt idx="193">
                  <c:v>0.731217</c:v>
                </c:pt>
                <c:pt idx="194">
                  <c:v>0.732556</c:v>
                </c:pt>
                <c:pt idx="195">
                  <c:v>0.733881</c:v>
                </c:pt>
                <c:pt idx="196">
                  <c:v>0.735193</c:v>
                </c:pt>
                <c:pt idx="197">
                  <c:v>0.736493</c:v>
                </c:pt>
                <c:pt idx="198">
                  <c:v>0.73778</c:v>
                </c:pt>
                <c:pt idx="199">
                  <c:v>0.739054</c:v>
                </c:pt>
              </c:numCache>
            </c:numRef>
          </c:yVal>
          <c:smooth val="0"/>
        </c:ser>
        <c:axId val="52232414"/>
        <c:axId val="14519685"/>
      </c:scatterChart>
      <c:valAx>
        <c:axId val="52232414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4519685"/>
        <c:crosses val="autoZero"/>
        <c:crossBetween val="midCat"/>
      </c:valAx>
      <c:valAx>
        <c:axId val="14519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5223241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0.0254659333</c:v>
                </c:pt>
                <c:pt idx="1">
                  <c:v>0.0518931667</c:v>
                </c:pt>
                <c:pt idx="2">
                  <c:v>0.0790465</c:v>
                </c:pt>
                <c:pt idx="3">
                  <c:v>0.1069708667</c:v>
                </c:pt>
                <c:pt idx="4">
                  <c:v>0.1353571</c:v>
                </c:pt>
                <c:pt idx="5">
                  <c:v>0.1643016333</c:v>
                </c:pt>
                <c:pt idx="6">
                  <c:v>0.1931231333</c:v>
                </c:pt>
                <c:pt idx="7">
                  <c:v>0.2221713</c:v>
                </c:pt>
                <c:pt idx="8">
                  <c:v>0.2510881</c:v>
                </c:pt>
                <c:pt idx="9">
                  <c:v>0.2796035</c:v>
                </c:pt>
                <c:pt idx="10">
                  <c:v>0.3079914</c:v>
                </c:pt>
                <c:pt idx="11">
                  <c:v>0.3350708667</c:v>
                </c:pt>
                <c:pt idx="12">
                  <c:v>0.3623086</c:v>
                </c:pt>
                <c:pt idx="13">
                  <c:v>0.3882009</c:v>
                </c:pt>
                <c:pt idx="14">
                  <c:v>0.4131338333</c:v>
                </c:pt>
                <c:pt idx="15">
                  <c:v>0.4372415333</c:v>
                </c:pt>
                <c:pt idx="16">
                  <c:v>0.4601801667</c:v>
                </c:pt>
                <c:pt idx="17">
                  <c:v>0.4818781333</c:v>
                </c:pt>
                <c:pt idx="18">
                  <c:v>0.5028599</c:v>
                </c:pt>
                <c:pt idx="19">
                  <c:v>0.5223925667</c:v>
                </c:pt>
                <c:pt idx="20">
                  <c:v>0.5408880667</c:v>
                </c:pt>
                <c:pt idx="21">
                  <c:v>0.5583180667</c:v>
                </c:pt>
                <c:pt idx="22">
                  <c:v>0.5743405333</c:v>
                </c:pt>
                <c:pt idx="23">
                  <c:v>0.5894650333</c:v>
                </c:pt>
                <c:pt idx="24">
                  <c:v>0.6037638</c:v>
                </c:pt>
                <c:pt idx="25">
                  <c:v>0.6166704</c:v>
                </c:pt>
                <c:pt idx="26">
                  <c:v>0.6282449333</c:v>
                </c:pt>
                <c:pt idx="27">
                  <c:v>0.6391251333</c:v>
                </c:pt>
                <c:pt idx="28">
                  <c:v>0.6486324</c:v>
                </c:pt>
                <c:pt idx="29">
                  <c:v>0.6571039667</c:v>
                </c:pt>
                <c:pt idx="30">
                  <c:v>0.6647214333</c:v>
                </c:pt>
                <c:pt idx="31">
                  <c:v>0.6713644</c:v>
                </c:pt>
                <c:pt idx="32">
                  <c:v>0.6768158</c:v>
                </c:pt>
                <c:pt idx="33">
                  <c:v>0.6810822</c:v>
                </c:pt>
                <c:pt idx="34">
                  <c:v>0.6846703</c:v>
                </c:pt>
                <c:pt idx="35">
                  <c:v>0.6873987333</c:v>
                </c:pt>
                <c:pt idx="36">
                  <c:v>0.6892800667</c:v>
                </c:pt>
                <c:pt idx="37">
                  <c:v>0.6901325</c:v>
                </c:pt>
                <c:pt idx="38">
                  <c:v>0.6902692333</c:v>
                </c:pt>
                <c:pt idx="39">
                  <c:v>0.6896044333</c:v>
                </c:pt>
                <c:pt idx="40">
                  <c:v>0.6886291333</c:v>
                </c:pt>
                <c:pt idx="41">
                  <c:v>0.6867683</c:v>
                </c:pt>
                <c:pt idx="42">
                  <c:v>0.6842553333</c:v>
                </c:pt>
                <c:pt idx="43">
                  <c:v>0.6812468</c:v>
                </c:pt>
                <c:pt idx="44">
                  <c:v>0.677879</c:v>
                </c:pt>
                <c:pt idx="45">
                  <c:v>0.6740064</c:v>
                </c:pt>
                <c:pt idx="46">
                  <c:v>0.6697985333</c:v>
                </c:pt>
                <c:pt idx="47">
                  <c:v>0.6651437667</c:v>
                </c:pt>
                <c:pt idx="48">
                  <c:v>0.6603159667</c:v>
                </c:pt>
                <c:pt idx="49">
                  <c:v>0.6552198667</c:v>
                </c:pt>
                <c:pt idx="50">
                  <c:v>0.6501859333</c:v>
                </c:pt>
                <c:pt idx="51">
                  <c:v>0.6448108</c:v>
                </c:pt>
                <c:pt idx="52">
                  <c:v>0.6392353667</c:v>
                </c:pt>
                <c:pt idx="53">
                  <c:v>0.6334888667</c:v>
                </c:pt>
                <c:pt idx="54">
                  <c:v>0.6276345333</c:v>
                </c:pt>
                <c:pt idx="55">
                  <c:v>0.6215713667</c:v>
                </c:pt>
                <c:pt idx="56">
                  <c:v>0.6154757333</c:v>
                </c:pt>
                <c:pt idx="57">
                  <c:v>0.6094813333</c:v>
                </c:pt>
                <c:pt idx="58">
                  <c:v>0.6037329667</c:v>
                </c:pt>
                <c:pt idx="59">
                  <c:v>0.5978859667</c:v>
                </c:pt>
                <c:pt idx="60">
                  <c:v>0.5913865667</c:v>
                </c:pt>
                <c:pt idx="61">
                  <c:v>0.5855564667</c:v>
                </c:pt>
                <c:pt idx="62">
                  <c:v>0.5796644667</c:v>
                </c:pt>
                <c:pt idx="63">
                  <c:v>0.5737862</c:v>
                </c:pt>
                <c:pt idx="64">
                  <c:v>0.5677443333</c:v>
                </c:pt>
                <c:pt idx="65">
                  <c:v>0.5620548</c:v>
                </c:pt>
                <c:pt idx="66">
                  <c:v>0.5562053667</c:v>
                </c:pt>
                <c:pt idx="67">
                  <c:v>0.5503506667</c:v>
                </c:pt>
                <c:pt idx="68">
                  <c:v>0.5446085</c:v>
                </c:pt>
                <c:pt idx="69">
                  <c:v>0.5388291667</c:v>
                </c:pt>
                <c:pt idx="70">
                  <c:v>0.5331265667</c:v>
                </c:pt>
                <c:pt idx="71">
                  <c:v>0.5279150667</c:v>
                </c:pt>
                <c:pt idx="72">
                  <c:v>0.5223068333</c:v>
                </c:pt>
                <c:pt idx="73">
                  <c:v>0.5172282667</c:v>
                </c:pt>
                <c:pt idx="74">
                  <c:v>0.5117508667</c:v>
                </c:pt>
                <c:pt idx="75">
                  <c:v>0.5066415</c:v>
                </c:pt>
                <c:pt idx="76">
                  <c:v>0.5014135667</c:v>
                </c:pt>
                <c:pt idx="77">
                  <c:v>0.4964196667</c:v>
                </c:pt>
                <c:pt idx="78">
                  <c:v>0.4913867</c:v>
                </c:pt>
                <c:pt idx="79">
                  <c:v>0.4865304667</c:v>
                </c:pt>
                <c:pt idx="80">
                  <c:v>0.481325</c:v>
                </c:pt>
                <c:pt idx="81">
                  <c:v>0.4768627667</c:v>
                </c:pt>
                <c:pt idx="82">
                  <c:v>0.4721849333</c:v>
                </c:pt>
                <c:pt idx="83">
                  <c:v>0.4674985</c:v>
                </c:pt>
                <c:pt idx="84">
                  <c:v>0.4629886667</c:v>
                </c:pt>
                <c:pt idx="85">
                  <c:v>0.4586169</c:v>
                </c:pt>
                <c:pt idx="86">
                  <c:v>0.4539779</c:v>
                </c:pt>
                <c:pt idx="87">
                  <c:v>0.4496158667</c:v>
                </c:pt>
                <c:pt idx="88">
                  <c:v>0.4452056</c:v>
                </c:pt>
                <c:pt idx="89">
                  <c:v>0.4414552333</c:v>
                </c:pt>
                <c:pt idx="90">
                  <c:v>0.4370208667</c:v>
                </c:pt>
                <c:pt idx="91">
                  <c:v>0.4329466667</c:v>
                </c:pt>
                <c:pt idx="92">
                  <c:v>0.4291818</c:v>
                </c:pt>
                <c:pt idx="93">
                  <c:v>0.4252798667</c:v>
                </c:pt>
                <c:pt idx="94">
                  <c:v>0.4215549667</c:v>
                </c:pt>
                <c:pt idx="95">
                  <c:v>0.4175137667</c:v>
                </c:pt>
                <c:pt idx="96">
                  <c:v>0.4137139333</c:v>
                </c:pt>
                <c:pt idx="97">
                  <c:v>0.4099361667</c:v>
                </c:pt>
                <c:pt idx="98">
                  <c:v>0.4065179667</c:v>
                </c:pt>
                <c:pt idx="99">
                  <c:v>0.4028697333</c:v>
                </c:pt>
                <c:pt idx="100">
                  <c:v>0.3993994</c:v>
                </c:pt>
                <c:pt idx="101">
                  <c:v>0.3957644667</c:v>
                </c:pt>
                <c:pt idx="102">
                  <c:v>0.3924508</c:v>
                </c:pt>
                <c:pt idx="103">
                  <c:v>0.3891574</c:v>
                </c:pt>
                <c:pt idx="104">
                  <c:v>0.3859157333</c:v>
                </c:pt>
                <c:pt idx="105">
                  <c:v>0.3825746333</c:v>
                </c:pt>
                <c:pt idx="106">
                  <c:v>0.3796066333</c:v>
                </c:pt>
                <c:pt idx="107">
                  <c:v>0.3761462667</c:v>
                </c:pt>
                <c:pt idx="108">
                  <c:v>0.3732309</c:v>
                </c:pt>
                <c:pt idx="109">
                  <c:v>0.3702100667</c:v>
                </c:pt>
                <c:pt idx="110">
                  <c:v>0.3667326333</c:v>
                </c:pt>
                <c:pt idx="111">
                  <c:v>0.3638857</c:v>
                </c:pt>
                <c:pt idx="112">
                  <c:v>0.3610601</c:v>
                </c:pt>
                <c:pt idx="113">
                  <c:v>0.3582756667</c:v>
                </c:pt>
                <c:pt idx="114">
                  <c:v>0.3556365333</c:v>
                </c:pt>
                <c:pt idx="115">
                  <c:v>0.3525766</c:v>
                </c:pt>
                <c:pt idx="116">
                  <c:v>0.3499314667</c:v>
                </c:pt>
                <c:pt idx="117">
                  <c:v>0.3470846333</c:v>
                </c:pt>
                <c:pt idx="118">
                  <c:v>0.3444986667</c:v>
                </c:pt>
                <c:pt idx="119">
                  <c:v>0.3418620667</c:v>
                </c:pt>
                <c:pt idx="120">
                  <c:v>0.3393230333</c:v>
                </c:pt>
                <c:pt idx="121">
                  <c:v>0.3368566667</c:v>
                </c:pt>
                <c:pt idx="122">
                  <c:v>0.3342102333</c:v>
                </c:pt>
                <c:pt idx="123">
                  <c:v>0.3318912</c:v>
                </c:pt>
                <c:pt idx="124">
                  <c:v>0.329322</c:v>
                </c:pt>
                <c:pt idx="125">
                  <c:v>0.3270462</c:v>
                </c:pt>
                <c:pt idx="126">
                  <c:v>0.3245367333</c:v>
                </c:pt>
                <c:pt idx="127">
                  <c:v>0.3220764667</c:v>
                </c:pt>
                <c:pt idx="128">
                  <c:v>0.3199844667</c:v>
                </c:pt>
                <c:pt idx="129">
                  <c:v>0.3176251667</c:v>
                </c:pt>
                <c:pt idx="130">
                  <c:v>0.3152784</c:v>
                </c:pt>
                <c:pt idx="131">
                  <c:v>0.3130786</c:v>
                </c:pt>
                <c:pt idx="132">
                  <c:v>0.3109888</c:v>
                </c:pt>
                <c:pt idx="133">
                  <c:v>0.3088044</c:v>
                </c:pt>
                <c:pt idx="134">
                  <c:v>0.3065686333</c:v>
                </c:pt>
                <c:pt idx="135">
                  <c:v>0.3045379333</c:v>
                </c:pt>
                <c:pt idx="136">
                  <c:v>0.3024545667</c:v>
                </c:pt>
                <c:pt idx="137">
                  <c:v>0.3005253667</c:v>
                </c:pt>
                <c:pt idx="138">
                  <c:v>0.2984298</c:v>
                </c:pt>
                <c:pt idx="139">
                  <c:v>0.2965517333</c:v>
                </c:pt>
                <c:pt idx="140">
                  <c:v>0.2943737333</c:v>
                </c:pt>
                <c:pt idx="141">
                  <c:v>0.292615</c:v>
                </c:pt>
                <c:pt idx="142">
                  <c:v>0.2904492</c:v>
                </c:pt>
                <c:pt idx="143">
                  <c:v>0.2887015</c:v>
                </c:pt>
                <c:pt idx="144">
                  <c:v>0.2867717667</c:v>
                </c:pt>
                <c:pt idx="145">
                  <c:v>0.2850346333</c:v>
                </c:pt>
                <c:pt idx="146">
                  <c:v>0.2829564667</c:v>
                </c:pt>
                <c:pt idx="147">
                  <c:v>0.2812563</c:v>
                </c:pt>
                <c:pt idx="148">
                  <c:v>0.2794513</c:v>
                </c:pt>
                <c:pt idx="149">
                  <c:v>0.2776257333</c:v>
                </c:pt>
                <c:pt idx="150">
                  <c:v>0.2759726667</c:v>
                </c:pt>
                <c:pt idx="151">
                  <c:v>0.2743682333</c:v>
                </c:pt>
                <c:pt idx="152">
                  <c:v>0.2725268</c:v>
                </c:pt>
                <c:pt idx="153">
                  <c:v>0.2708748333</c:v>
                </c:pt>
                <c:pt idx="154">
                  <c:v>0.2691725</c:v>
                </c:pt>
                <c:pt idx="155">
                  <c:v>0.2676607333</c:v>
                </c:pt>
                <c:pt idx="156">
                  <c:v>0.2659683</c:v>
                </c:pt>
                <c:pt idx="157">
                  <c:v>0.2643973333</c:v>
                </c:pt>
                <c:pt idx="158">
                  <c:v>0.2628462333</c:v>
                </c:pt>
                <c:pt idx="159">
                  <c:v>0.2612726667</c:v>
                </c:pt>
                <c:pt idx="160">
                  <c:v>0.2597635</c:v>
                </c:pt>
                <c:pt idx="161">
                  <c:v>0.2582494</c:v>
                </c:pt>
                <c:pt idx="162">
                  <c:v>0.2567142</c:v>
                </c:pt>
                <c:pt idx="163">
                  <c:v>0.2551974333</c:v>
                </c:pt>
                <c:pt idx="164">
                  <c:v>0.2537620667</c:v>
                </c:pt>
                <c:pt idx="165">
                  <c:v>0.2521715333</c:v>
                </c:pt>
                <c:pt idx="166">
                  <c:v>0.2509730333</c:v>
                </c:pt>
                <c:pt idx="167">
                  <c:v>0.249399</c:v>
                </c:pt>
                <c:pt idx="168">
                  <c:v>0.2479539667</c:v>
                </c:pt>
                <c:pt idx="169">
                  <c:v>0.2466154667</c:v>
                </c:pt>
                <c:pt idx="170">
                  <c:v>0.2450927667</c:v>
                </c:pt>
                <c:pt idx="171">
                  <c:v>0.2439211</c:v>
                </c:pt>
                <c:pt idx="172">
                  <c:v>0.2423803</c:v>
                </c:pt>
                <c:pt idx="173">
                  <c:v>0.2412672333</c:v>
                </c:pt>
                <c:pt idx="174">
                  <c:v>0.2397462</c:v>
                </c:pt>
                <c:pt idx="175">
                  <c:v>0.2385492</c:v>
                </c:pt>
                <c:pt idx="176">
                  <c:v>0.2374081667</c:v>
                </c:pt>
                <c:pt idx="177">
                  <c:v>0.2360381667</c:v>
                </c:pt>
                <c:pt idx="178">
                  <c:v>0.2348149</c:v>
                </c:pt>
                <c:pt idx="179">
                  <c:v>0.2336031</c:v>
                </c:pt>
                <c:pt idx="180">
                  <c:v>0.2322222333</c:v>
                </c:pt>
                <c:pt idx="181">
                  <c:v>0.2309527333</c:v>
                </c:pt>
                <c:pt idx="182">
                  <c:v>0.2297685667</c:v>
                </c:pt>
                <c:pt idx="183">
                  <c:v>0.2286012</c:v>
                </c:pt>
                <c:pt idx="184">
                  <c:v>0.2272739333</c:v>
                </c:pt>
                <c:pt idx="185">
                  <c:v>0.2263297333</c:v>
                </c:pt>
                <c:pt idx="186">
                  <c:v>0.2250843667</c:v>
                </c:pt>
                <c:pt idx="187">
                  <c:v>0.2239687333</c:v>
                </c:pt>
                <c:pt idx="188">
                  <c:v>0.2227522667</c:v>
                </c:pt>
                <c:pt idx="189">
                  <c:v>0.2215556333</c:v>
                </c:pt>
                <c:pt idx="190">
                  <c:v>0.2204614667</c:v>
                </c:pt>
                <c:pt idx="191">
                  <c:v>0.2193086333</c:v>
                </c:pt>
                <c:pt idx="192">
                  <c:v>0.2181611</c:v>
                </c:pt>
                <c:pt idx="193">
                  <c:v>0.2171635333</c:v>
                </c:pt>
                <c:pt idx="194">
                  <c:v>0.2161972333</c:v>
                </c:pt>
                <c:pt idx="195">
                  <c:v>0.2151462667</c:v>
                </c:pt>
                <c:pt idx="196">
                  <c:v>0.2141676667</c:v>
                </c:pt>
                <c:pt idx="197">
                  <c:v>0.2128848</c:v>
                </c:pt>
                <c:pt idx="198">
                  <c:v>0.2117699</c:v>
                </c:pt>
                <c:pt idx="199">
                  <c:v>0.2108341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0.0254866</c:v>
                </c:pt>
                <c:pt idx="1">
                  <c:v>0.0518857</c:v>
                </c:pt>
                <c:pt idx="2">
                  <c:v>0.0790907</c:v>
                </c:pt>
                <c:pt idx="3">
                  <c:v>0.106975</c:v>
                </c:pt>
                <c:pt idx="4">
                  <c:v>0.135395</c:v>
                </c:pt>
                <c:pt idx="5">
                  <c:v>0.164193</c:v>
                </c:pt>
                <c:pt idx="6">
                  <c:v>0.1932</c:v>
                </c:pt>
                <c:pt idx="7">
                  <c:v>0.222244</c:v>
                </c:pt>
                <c:pt idx="8">
                  <c:v>0.251152</c:v>
                </c:pt>
                <c:pt idx="9">
                  <c:v>0.279754</c:v>
                </c:pt>
                <c:pt idx="10">
                  <c:v>0.307894</c:v>
                </c:pt>
                <c:pt idx="11">
                  <c:v>0.335425</c:v>
                </c:pt>
                <c:pt idx="12">
                  <c:v>0.36222</c:v>
                </c:pt>
                <c:pt idx="13">
                  <c:v>0.388169</c:v>
                </c:pt>
                <c:pt idx="14">
                  <c:v>0.413183</c:v>
                </c:pt>
                <c:pt idx="15">
                  <c:v>0.437192</c:v>
                </c:pt>
                <c:pt idx="16">
                  <c:v>0.460144</c:v>
                </c:pt>
                <c:pt idx="17">
                  <c:v>0.482003</c:v>
                </c:pt>
                <c:pt idx="18">
                  <c:v>0.502748</c:v>
                </c:pt>
                <c:pt idx="19">
                  <c:v>0.522367</c:v>
                </c:pt>
                <c:pt idx="20">
                  <c:v>0.540856</c:v>
                </c:pt>
                <c:pt idx="21">
                  <c:v>0.558218</c:v>
                </c:pt>
                <c:pt idx="22">
                  <c:v>0.574458</c:v>
                </c:pt>
                <c:pt idx="23">
                  <c:v>0.589582</c:v>
                </c:pt>
                <c:pt idx="24">
                  <c:v>0.603597</c:v>
                </c:pt>
                <c:pt idx="25">
                  <c:v>0.61651</c:v>
                </c:pt>
                <c:pt idx="26">
                  <c:v>0.628327</c:v>
                </c:pt>
                <c:pt idx="27">
                  <c:v>0.639056</c:v>
                </c:pt>
                <c:pt idx="28">
                  <c:v>0.648706</c:v>
                </c:pt>
                <c:pt idx="29">
                  <c:v>0.657287</c:v>
                </c:pt>
                <c:pt idx="30">
                  <c:v>0.664814</c:v>
                </c:pt>
                <c:pt idx="31">
                  <c:v>0.671304</c:v>
                </c:pt>
                <c:pt idx="32">
                  <c:v>0.676782</c:v>
                </c:pt>
                <c:pt idx="33">
                  <c:v>0.681274</c:v>
                </c:pt>
                <c:pt idx="34">
                  <c:v>0.684814</c:v>
                </c:pt>
                <c:pt idx="35">
                  <c:v>0.68744</c:v>
                </c:pt>
                <c:pt idx="36">
                  <c:v>0.689195</c:v>
                </c:pt>
                <c:pt idx="37">
                  <c:v>0.690124</c:v>
                </c:pt>
                <c:pt idx="38">
                  <c:v>0.690277</c:v>
                </c:pt>
                <c:pt idx="39">
                  <c:v>0.689705</c:v>
                </c:pt>
                <c:pt idx="40">
                  <c:v>0.688461</c:v>
                </c:pt>
                <c:pt idx="41">
                  <c:v>0.686597</c:v>
                </c:pt>
                <c:pt idx="42">
                  <c:v>0.684167</c:v>
                </c:pt>
                <c:pt idx="43">
                  <c:v>0.681222</c:v>
                </c:pt>
                <c:pt idx="44">
                  <c:v>0.677812</c:v>
                </c:pt>
                <c:pt idx="45">
                  <c:v>0.673987</c:v>
                </c:pt>
                <c:pt idx="46">
                  <c:v>0.669792</c:v>
                </c:pt>
                <c:pt idx="47">
                  <c:v>0.66527</c:v>
                </c:pt>
                <c:pt idx="48">
                  <c:v>0.660462</c:v>
                </c:pt>
                <c:pt idx="49">
                  <c:v>0.655407</c:v>
                </c:pt>
                <c:pt idx="50">
                  <c:v>0.650139</c:v>
                </c:pt>
                <c:pt idx="51">
                  <c:v>0.644691</c:v>
                </c:pt>
                <c:pt idx="52">
                  <c:v>0.639092</c:v>
                </c:pt>
                <c:pt idx="53">
                  <c:v>0.633369</c:v>
                </c:pt>
                <c:pt idx="54">
                  <c:v>0.627546</c:v>
                </c:pt>
                <c:pt idx="55">
                  <c:v>0.621646</c:v>
                </c:pt>
                <c:pt idx="56">
                  <c:v>0.615689</c:v>
                </c:pt>
                <c:pt idx="57">
                  <c:v>0.609691</c:v>
                </c:pt>
                <c:pt idx="58">
                  <c:v>0.60367</c:v>
                </c:pt>
                <c:pt idx="59">
                  <c:v>0.597639</c:v>
                </c:pt>
                <c:pt idx="60">
                  <c:v>0.591611</c:v>
                </c:pt>
                <c:pt idx="61">
                  <c:v>0.585597</c:v>
                </c:pt>
                <c:pt idx="62">
                  <c:v>0.579606</c:v>
                </c:pt>
                <c:pt idx="63">
                  <c:v>0.573647</c:v>
                </c:pt>
                <c:pt idx="64">
                  <c:v>0.567728</c:v>
                </c:pt>
                <c:pt idx="65">
                  <c:v>0.561854</c:v>
                </c:pt>
                <c:pt idx="66">
                  <c:v>0.556032</c:v>
                </c:pt>
                <c:pt idx="67">
                  <c:v>0.550266</c:v>
                </c:pt>
                <c:pt idx="68">
                  <c:v>0.544561</c:v>
                </c:pt>
                <c:pt idx="69">
                  <c:v>0.538919</c:v>
                </c:pt>
                <c:pt idx="70">
                  <c:v>0.533344</c:v>
                </c:pt>
                <c:pt idx="71">
                  <c:v>0.527838</c:v>
                </c:pt>
                <c:pt idx="72">
                  <c:v>0.522403</c:v>
                </c:pt>
                <c:pt idx="73">
                  <c:v>0.51704</c:v>
                </c:pt>
                <c:pt idx="74">
                  <c:v>0.51175</c:v>
                </c:pt>
                <c:pt idx="75">
                  <c:v>0.506535</c:v>
                </c:pt>
                <c:pt idx="76">
                  <c:v>0.501394</c:v>
                </c:pt>
                <c:pt idx="77">
                  <c:v>0.496329</c:v>
                </c:pt>
                <c:pt idx="78">
                  <c:v>0.491339</c:v>
                </c:pt>
                <c:pt idx="79">
                  <c:v>0.486424</c:v>
                </c:pt>
                <c:pt idx="80">
                  <c:v>0.481584</c:v>
                </c:pt>
                <c:pt idx="81">
                  <c:v>0.476819</c:v>
                </c:pt>
                <c:pt idx="82">
                  <c:v>0.472128</c:v>
                </c:pt>
                <c:pt idx="83">
                  <c:v>0.46751</c:v>
                </c:pt>
                <c:pt idx="84">
                  <c:v>0.462965</c:v>
                </c:pt>
                <c:pt idx="85">
                  <c:v>0.458492</c:v>
                </c:pt>
                <c:pt idx="86">
                  <c:v>0.454089</c:v>
                </c:pt>
                <c:pt idx="87">
                  <c:v>0.449757</c:v>
                </c:pt>
                <c:pt idx="88">
                  <c:v>0.445495</c:v>
                </c:pt>
                <c:pt idx="89">
                  <c:v>0.4413</c:v>
                </c:pt>
                <c:pt idx="90">
                  <c:v>0.437173</c:v>
                </c:pt>
                <c:pt idx="91">
                  <c:v>0.433111</c:v>
                </c:pt>
                <c:pt idx="92">
                  <c:v>0.429115</c:v>
                </c:pt>
                <c:pt idx="93">
                  <c:v>0.425183</c:v>
                </c:pt>
                <c:pt idx="94">
                  <c:v>0.421313</c:v>
                </c:pt>
                <c:pt idx="95">
                  <c:v>0.417505</c:v>
                </c:pt>
                <c:pt idx="96">
                  <c:v>0.413758</c:v>
                </c:pt>
                <c:pt idx="97">
                  <c:v>0.410071</c:v>
                </c:pt>
                <c:pt idx="98">
                  <c:v>0.406442</c:v>
                </c:pt>
                <c:pt idx="99">
                  <c:v>0.402871</c:v>
                </c:pt>
                <c:pt idx="100">
                  <c:v>0.399355</c:v>
                </c:pt>
                <c:pt idx="101">
                  <c:v>0.395896</c:v>
                </c:pt>
                <c:pt idx="102">
                  <c:v>0.39249</c:v>
                </c:pt>
                <c:pt idx="103">
                  <c:v>0.389137</c:v>
                </c:pt>
                <c:pt idx="104">
                  <c:v>0.385837</c:v>
                </c:pt>
                <c:pt idx="105">
                  <c:v>0.382588</c:v>
                </c:pt>
                <c:pt idx="106">
                  <c:v>0.379388</c:v>
                </c:pt>
                <c:pt idx="107">
                  <c:v>0.376238</c:v>
                </c:pt>
                <c:pt idx="108">
                  <c:v>0.373136</c:v>
                </c:pt>
                <c:pt idx="109">
                  <c:v>0.370082</c:v>
                </c:pt>
                <c:pt idx="110">
                  <c:v>0.367073</c:v>
                </c:pt>
                <c:pt idx="111">
                  <c:v>0.36411</c:v>
                </c:pt>
                <c:pt idx="112">
                  <c:v>0.361191</c:v>
                </c:pt>
                <c:pt idx="113">
                  <c:v>0.358316</c:v>
                </c:pt>
                <c:pt idx="114">
                  <c:v>0.355484</c:v>
                </c:pt>
                <c:pt idx="115">
                  <c:v>0.352694</c:v>
                </c:pt>
                <c:pt idx="116">
                  <c:v>0.349944</c:v>
                </c:pt>
                <c:pt idx="117">
                  <c:v>0.347235</c:v>
                </c:pt>
                <c:pt idx="118">
                  <c:v>0.344565</c:v>
                </c:pt>
                <c:pt idx="119">
                  <c:v>0.341934</c:v>
                </c:pt>
                <c:pt idx="120">
                  <c:v>0.339341</c:v>
                </c:pt>
                <c:pt idx="121">
                  <c:v>0.336785</c:v>
                </c:pt>
                <c:pt idx="122">
                  <c:v>0.334265</c:v>
                </c:pt>
                <c:pt idx="123">
                  <c:v>0.331781</c:v>
                </c:pt>
                <c:pt idx="124">
                  <c:v>0.329332</c:v>
                </c:pt>
                <c:pt idx="125">
                  <c:v>0.326917</c:v>
                </c:pt>
                <c:pt idx="126">
                  <c:v>0.324536</c:v>
                </c:pt>
                <c:pt idx="127">
                  <c:v>0.322188</c:v>
                </c:pt>
                <c:pt idx="128">
                  <c:v>0.319873</c:v>
                </c:pt>
                <c:pt idx="129">
                  <c:v>0.317589</c:v>
                </c:pt>
                <c:pt idx="130">
                  <c:v>0.315336</c:v>
                </c:pt>
                <c:pt idx="131">
                  <c:v>0.313114</c:v>
                </c:pt>
                <c:pt idx="132">
                  <c:v>0.310922</c:v>
                </c:pt>
                <c:pt idx="133">
                  <c:v>0.308759</c:v>
                </c:pt>
                <c:pt idx="134">
                  <c:v>0.306625</c:v>
                </c:pt>
                <c:pt idx="135">
                  <c:v>0.304519</c:v>
                </c:pt>
                <c:pt idx="136">
                  <c:v>0.302442</c:v>
                </c:pt>
                <c:pt idx="137">
                  <c:v>0.300391</c:v>
                </c:pt>
                <c:pt idx="138">
                  <c:v>0.298367</c:v>
                </c:pt>
                <c:pt idx="139">
                  <c:v>0.296369</c:v>
                </c:pt>
                <c:pt idx="140">
                  <c:v>0.294397</c:v>
                </c:pt>
                <c:pt idx="141">
                  <c:v>0.292451</c:v>
                </c:pt>
                <c:pt idx="142">
                  <c:v>0.290529</c:v>
                </c:pt>
                <c:pt idx="143">
                  <c:v>0.288632</c:v>
                </c:pt>
                <c:pt idx="144">
                  <c:v>0.286758</c:v>
                </c:pt>
                <c:pt idx="145">
                  <c:v>0.284908</c:v>
                </c:pt>
                <c:pt idx="146">
                  <c:v>0.283081</c:v>
                </c:pt>
                <c:pt idx="147">
                  <c:v>0.281277</c:v>
                </c:pt>
                <c:pt idx="148">
                  <c:v>0.279495</c:v>
                </c:pt>
                <c:pt idx="149">
                  <c:v>0.277735</c:v>
                </c:pt>
                <c:pt idx="150">
                  <c:v>0.275997</c:v>
                </c:pt>
                <c:pt idx="151">
                  <c:v>0.274279</c:v>
                </c:pt>
                <c:pt idx="152">
                  <c:v>0.272583</c:v>
                </c:pt>
                <c:pt idx="153">
                  <c:v>0.270906</c:v>
                </c:pt>
                <c:pt idx="154">
                  <c:v>0.26925</c:v>
                </c:pt>
                <c:pt idx="155">
                  <c:v>0.267614</c:v>
                </c:pt>
                <c:pt idx="156">
                  <c:v>0.265996</c:v>
                </c:pt>
                <c:pt idx="157">
                  <c:v>0.264398</c:v>
                </c:pt>
                <c:pt idx="158">
                  <c:v>0.262819</c:v>
                </c:pt>
                <c:pt idx="159">
                  <c:v>0.261257</c:v>
                </c:pt>
                <c:pt idx="160">
                  <c:v>0.259714</c:v>
                </c:pt>
                <c:pt idx="161">
                  <c:v>0.258189</c:v>
                </c:pt>
                <c:pt idx="162">
                  <c:v>0.256681</c:v>
                </c:pt>
                <c:pt idx="163">
                  <c:v>0.25519</c:v>
                </c:pt>
                <c:pt idx="164">
                  <c:v>0.253717</c:v>
                </c:pt>
                <c:pt idx="165">
                  <c:v>0.252259</c:v>
                </c:pt>
                <c:pt idx="166">
                  <c:v>0.250818</c:v>
                </c:pt>
                <c:pt idx="167">
                  <c:v>0.249394</c:v>
                </c:pt>
                <c:pt idx="168">
                  <c:v>0.247985</c:v>
                </c:pt>
                <c:pt idx="169">
                  <c:v>0.246591</c:v>
                </c:pt>
                <c:pt idx="170">
                  <c:v>0.245213</c:v>
                </c:pt>
                <c:pt idx="171">
                  <c:v>0.24385</c:v>
                </c:pt>
                <c:pt idx="172">
                  <c:v>0.242502</c:v>
                </c:pt>
                <c:pt idx="173">
                  <c:v>0.241168</c:v>
                </c:pt>
                <c:pt idx="174">
                  <c:v>0.239849</c:v>
                </c:pt>
                <c:pt idx="175">
                  <c:v>0.238544</c:v>
                </c:pt>
                <c:pt idx="176">
                  <c:v>0.237253</c:v>
                </c:pt>
                <c:pt idx="177">
                  <c:v>0.235975</c:v>
                </c:pt>
                <c:pt idx="178">
                  <c:v>0.234711</c:v>
                </c:pt>
                <c:pt idx="179">
                  <c:v>0.233461</c:v>
                </c:pt>
                <c:pt idx="180">
                  <c:v>0.232223</c:v>
                </c:pt>
                <c:pt idx="181">
                  <c:v>0.230998</c:v>
                </c:pt>
                <c:pt idx="182">
                  <c:v>0.229786</c:v>
                </c:pt>
                <c:pt idx="183">
                  <c:v>0.228586</c:v>
                </c:pt>
                <c:pt idx="184">
                  <c:v>0.227399</c:v>
                </c:pt>
                <c:pt idx="185">
                  <c:v>0.226224</c:v>
                </c:pt>
                <c:pt idx="186">
                  <c:v>0.22506</c:v>
                </c:pt>
                <c:pt idx="187">
                  <c:v>0.223909</c:v>
                </c:pt>
                <c:pt idx="188">
                  <c:v>0.222769</c:v>
                </c:pt>
                <c:pt idx="189">
                  <c:v>0.22164</c:v>
                </c:pt>
                <c:pt idx="190">
                  <c:v>0.220523</c:v>
                </c:pt>
                <c:pt idx="191">
                  <c:v>0.219416</c:v>
                </c:pt>
                <c:pt idx="192">
                  <c:v>0.218321</c:v>
                </c:pt>
                <c:pt idx="193">
                  <c:v>0.217236</c:v>
                </c:pt>
                <c:pt idx="194">
                  <c:v>0.216162</c:v>
                </c:pt>
                <c:pt idx="195">
                  <c:v>0.215099</c:v>
                </c:pt>
                <c:pt idx="196">
                  <c:v>0.214045</c:v>
                </c:pt>
                <c:pt idx="197">
                  <c:v>0.213002</c:v>
                </c:pt>
                <c:pt idx="198">
                  <c:v>0.211969</c:v>
                </c:pt>
              </c:numCache>
            </c:numRef>
          </c:yVal>
          <c:smooth val="0"/>
        </c:ser>
        <c:axId val="28725428"/>
        <c:axId val="25056147"/>
      </c:scatterChart>
      <c:valAx>
        <c:axId val="28725428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5056147"/>
        <c:crosses val="autoZero"/>
        <c:crossBetween val="midCat"/>
      </c:valAx>
      <c:valAx>
        <c:axId val="250561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2872542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0.1050706198</c:v>
                </c:pt>
                <c:pt idx="1">
                  <c:v>0.2207898152</c:v>
                </c:pt>
                <c:pt idx="2">
                  <c:v>0.3473896565</c:v>
                </c:pt>
                <c:pt idx="3">
                  <c:v>0.4857060979</c:v>
                </c:pt>
                <c:pt idx="4">
                  <c:v>0.635338394</c:v>
                </c:pt>
                <c:pt idx="5">
                  <c:v>0.7972593184</c:v>
                </c:pt>
                <c:pt idx="6">
                  <c:v>0.9703542189</c:v>
                </c:pt>
                <c:pt idx="7">
                  <c:v>1.155462994</c:v>
                </c:pt>
                <c:pt idx="8">
                  <c:v>1.3517966039</c:v>
                </c:pt>
                <c:pt idx="9">
                  <c:v>1.5586553169</c:v>
                </c:pt>
                <c:pt idx="10">
                  <c:v>1.7782000678</c:v>
                </c:pt>
                <c:pt idx="11">
                  <c:v>2.00348591</c:v>
                </c:pt>
                <c:pt idx="12">
                  <c:v>2.2417928585</c:v>
                </c:pt>
                <c:pt idx="13">
                  <c:v>2.4866884772</c:v>
                </c:pt>
                <c:pt idx="14">
                  <c:v>2.7384202165</c:v>
                </c:pt>
                <c:pt idx="15">
                  <c:v>2.9998184608</c:v>
                </c:pt>
                <c:pt idx="16">
                  <c:v>3.2638184274</c:v>
                </c:pt>
                <c:pt idx="17">
                  <c:v>3.5336339287</c:v>
                </c:pt>
                <c:pt idx="18">
                  <c:v>3.8100187688</c:v>
                </c:pt>
                <c:pt idx="19">
                  <c:v>4.0879919287</c:v>
                </c:pt>
                <c:pt idx="20">
                  <c:v>4.3695546033</c:v>
                </c:pt>
                <c:pt idx="21">
                  <c:v>4.6554027935</c:v>
                </c:pt>
                <c:pt idx="22">
                  <c:v>4.9402648077</c:v>
                </c:pt>
                <c:pt idx="23">
                  <c:v>5.2251247085</c:v>
                </c:pt>
                <c:pt idx="24">
                  <c:v>5.5119096043</c:v>
                </c:pt>
                <c:pt idx="25">
                  <c:v>5.7961026366</c:v>
                </c:pt>
                <c:pt idx="26">
                  <c:v>6.0799937641</c:v>
                </c:pt>
                <c:pt idx="27">
                  <c:v>6.3620334843</c:v>
                </c:pt>
                <c:pt idx="28">
                  <c:v>6.6374733509</c:v>
                </c:pt>
                <c:pt idx="29">
                  <c:v>6.9121053823</c:v>
                </c:pt>
                <c:pt idx="30">
                  <c:v>7.1755074209</c:v>
                </c:pt>
                <c:pt idx="31">
                  <c:v>7.4444462413</c:v>
                </c:pt>
                <c:pt idx="32">
                  <c:v>7.6985559182</c:v>
                </c:pt>
                <c:pt idx="33">
                  <c:v>7.9451774148</c:v>
                </c:pt>
                <c:pt idx="34">
                  <c:v>8.1884253781</c:v>
                </c:pt>
                <c:pt idx="35">
                  <c:v>8.4218587566</c:v>
                </c:pt>
                <c:pt idx="36">
                  <c:v>8.6481892042</c:v>
                </c:pt>
                <c:pt idx="37">
                  <c:v>8.865212596</c:v>
                </c:pt>
                <c:pt idx="38">
                  <c:v>9.0774883696</c:v>
                </c:pt>
                <c:pt idx="39">
                  <c:v>9.2758266279</c:v>
                </c:pt>
                <c:pt idx="40">
                  <c:v>9.4615113272</c:v>
                </c:pt>
                <c:pt idx="41">
                  <c:v>9.6503266102</c:v>
                </c:pt>
                <c:pt idx="42">
                  <c:v>9.824361365</c:v>
                </c:pt>
                <c:pt idx="43">
                  <c:v>9.9911144872</c:v>
                </c:pt>
                <c:pt idx="44">
                  <c:v>10.1513124705</c:v>
                </c:pt>
                <c:pt idx="45">
                  <c:v>10.3014834516</c:v>
                </c:pt>
                <c:pt idx="46">
                  <c:v>10.4435511936</c:v>
                </c:pt>
                <c:pt idx="47">
                  <c:v>10.5781182538</c:v>
                </c:pt>
                <c:pt idx="48">
                  <c:v>10.7118556748</c:v>
                </c:pt>
                <c:pt idx="49">
                  <c:v>10.8297425816</c:v>
                </c:pt>
                <c:pt idx="50">
                  <c:v>10.9458510404</c:v>
                </c:pt>
                <c:pt idx="51">
                  <c:v>11.0587886444</c:v>
                </c:pt>
                <c:pt idx="52">
                  <c:v>11.1611189536</c:v>
                </c:pt>
                <c:pt idx="53">
                  <c:v>11.2588708321</c:v>
                </c:pt>
                <c:pt idx="54">
                  <c:v>11.3543488572</c:v>
                </c:pt>
                <c:pt idx="55">
                  <c:v>11.4436348575</c:v>
                </c:pt>
                <c:pt idx="56">
                  <c:v>11.5294675384</c:v>
                </c:pt>
                <c:pt idx="57">
                  <c:v>11.6095500928</c:v>
                </c:pt>
                <c:pt idx="58">
                  <c:v>11.6819208404</c:v>
                </c:pt>
                <c:pt idx="59">
                  <c:v>11.7565385853</c:v>
                </c:pt>
                <c:pt idx="60">
                  <c:v>11.8249435772</c:v>
                </c:pt>
                <c:pt idx="61">
                  <c:v>11.8918941816</c:v>
                </c:pt>
                <c:pt idx="62">
                  <c:v>11.9549572363</c:v>
                </c:pt>
                <c:pt idx="63">
                  <c:v>12.0113408052</c:v>
                </c:pt>
                <c:pt idx="64">
                  <c:v>12.0720825467</c:v>
                </c:pt>
                <c:pt idx="65">
                  <c:v>12.1230689444</c:v>
                </c:pt>
                <c:pt idx="66">
                  <c:v>12.1751284218</c:v>
                </c:pt>
                <c:pt idx="67">
                  <c:v>12.2257876122</c:v>
                </c:pt>
                <c:pt idx="68">
                  <c:v>12.2729067781</c:v>
                </c:pt>
                <c:pt idx="69">
                  <c:v>12.3163676868</c:v>
                </c:pt>
                <c:pt idx="70">
                  <c:v>12.3596285944</c:v>
                </c:pt>
                <c:pt idx="71">
                  <c:v>12.4016975573</c:v>
                </c:pt>
                <c:pt idx="72">
                  <c:v>12.4413364982</c:v>
                </c:pt>
                <c:pt idx="73">
                  <c:v>12.4773004013</c:v>
                </c:pt>
                <c:pt idx="74">
                  <c:v>12.5133913297</c:v>
                </c:pt>
                <c:pt idx="75">
                  <c:v>12.5491744498</c:v>
                </c:pt>
                <c:pt idx="76">
                  <c:v>12.5811752389</c:v>
                </c:pt>
                <c:pt idx="77">
                  <c:v>12.6151031639</c:v>
                </c:pt>
                <c:pt idx="78">
                  <c:v>12.6456389865</c:v>
                </c:pt>
                <c:pt idx="79">
                  <c:v>12.6724754483</c:v>
                </c:pt>
                <c:pt idx="80">
                  <c:v>12.7024128389</c:v>
                </c:pt>
                <c:pt idx="81">
                  <c:v>12.7292094703</c:v>
                </c:pt>
                <c:pt idx="82">
                  <c:v>12.7552472664</c:v>
                </c:pt>
                <c:pt idx="83">
                  <c:v>12.7800517693</c:v>
                </c:pt>
                <c:pt idx="84">
                  <c:v>12.8070738043</c:v>
                </c:pt>
                <c:pt idx="85">
                  <c:v>12.8294319581</c:v>
                </c:pt>
                <c:pt idx="86">
                  <c:v>12.8534541949</c:v>
                </c:pt>
                <c:pt idx="87">
                  <c:v>12.8741805834</c:v>
                </c:pt>
                <c:pt idx="88">
                  <c:v>12.8961455287</c:v>
                </c:pt>
                <c:pt idx="89">
                  <c:v>12.9144764204</c:v>
                </c:pt>
                <c:pt idx="90">
                  <c:v>12.9360566471</c:v>
                </c:pt>
                <c:pt idx="91">
                  <c:v>12.9547989525</c:v>
                </c:pt>
                <c:pt idx="92">
                  <c:v>12.9705531118</c:v>
                </c:pt>
                <c:pt idx="93">
                  <c:v>12.9900351315</c:v>
                </c:pt>
                <c:pt idx="94">
                  <c:v>13.0071157412</c:v>
                </c:pt>
                <c:pt idx="95">
                  <c:v>13.0235876576</c:v>
                </c:pt>
                <c:pt idx="96">
                  <c:v>13.0409919481</c:v>
                </c:pt>
                <c:pt idx="97">
                  <c:v>13.057157881</c:v>
                </c:pt>
                <c:pt idx="98">
                  <c:v>13.0709008935</c:v>
                </c:pt>
                <c:pt idx="99">
                  <c:v>13.0860023077</c:v>
                </c:pt>
                <c:pt idx="100">
                  <c:v>13.1007535658</c:v>
                </c:pt>
                <c:pt idx="101">
                  <c:v>13.1149888636</c:v>
                </c:pt>
                <c:pt idx="102">
                  <c:v>13.1280220995</c:v>
                </c:pt>
                <c:pt idx="103">
                  <c:v>13.1412906264</c:v>
                </c:pt>
                <c:pt idx="104">
                  <c:v>13.1542848275</c:v>
                </c:pt>
                <c:pt idx="105">
                  <c:v>13.1663995032</c:v>
                </c:pt>
                <c:pt idx="106">
                  <c:v>13.1775919051</c:v>
                </c:pt>
                <c:pt idx="107">
                  <c:v>13.1902357063</c:v>
                </c:pt>
                <c:pt idx="108">
                  <c:v>13.201311265</c:v>
                </c:pt>
                <c:pt idx="109">
                  <c:v>13.2123932222</c:v>
                </c:pt>
                <c:pt idx="110">
                  <c:v>13.2237199267</c:v>
                </c:pt>
                <c:pt idx="111">
                  <c:v>13.2347423356</c:v>
                </c:pt>
                <c:pt idx="112">
                  <c:v>13.2452249464</c:v>
                </c:pt>
                <c:pt idx="113">
                  <c:v>13.2540307115</c:v>
                </c:pt>
                <c:pt idx="114">
                  <c:v>13.2634310164</c:v>
                </c:pt>
                <c:pt idx="115">
                  <c:v>13.274358907</c:v>
                </c:pt>
                <c:pt idx="116">
                  <c:v>13.2823854686</c:v>
                </c:pt>
                <c:pt idx="117">
                  <c:v>13.2923638778</c:v>
                </c:pt>
                <c:pt idx="118">
                  <c:v>13.3008983578</c:v>
                </c:pt>
                <c:pt idx="119">
                  <c:v>13.3094746079</c:v>
                </c:pt>
                <c:pt idx="120">
                  <c:v>13.3180785344</c:v>
                </c:pt>
                <c:pt idx="121">
                  <c:v>13.3258478239</c:v>
                </c:pt>
                <c:pt idx="122">
                  <c:v>13.3338305711</c:v>
                </c:pt>
                <c:pt idx="123">
                  <c:v>13.3421852089</c:v>
                </c:pt>
                <c:pt idx="124">
                  <c:v>13.3501674166</c:v>
                </c:pt>
                <c:pt idx="125">
                  <c:v>13.3573629047</c:v>
                </c:pt>
                <c:pt idx="126">
                  <c:v>13.3650314057</c:v>
                </c:pt>
                <c:pt idx="127">
                  <c:v>13.3724341311</c:v>
                </c:pt>
                <c:pt idx="128">
                  <c:v>13.3785676665</c:v>
                </c:pt>
                <c:pt idx="129">
                  <c:v>13.3861584651</c:v>
                </c:pt>
                <c:pt idx="130">
                  <c:v>13.3928796618</c:v>
                </c:pt>
                <c:pt idx="131">
                  <c:v>13.3990040853</c:v>
                </c:pt>
                <c:pt idx="132">
                  <c:v>13.4058579862</c:v>
                </c:pt>
                <c:pt idx="133">
                  <c:v>13.4121249805</c:v>
                </c:pt>
                <c:pt idx="134">
                  <c:v>13.4184430474</c:v>
                </c:pt>
                <c:pt idx="135">
                  <c:v>13.4243233321</c:v>
                </c:pt>
                <c:pt idx="136">
                  <c:v>13.4297173527</c:v>
                </c:pt>
                <c:pt idx="137">
                  <c:v>13.43554108</c:v>
                </c:pt>
                <c:pt idx="138">
                  <c:v>13.4419282211</c:v>
                </c:pt>
                <c:pt idx="139">
                  <c:v>13.4471403755</c:v>
                </c:pt>
                <c:pt idx="140">
                  <c:v>13.4525926511</c:v>
                </c:pt>
                <c:pt idx="141">
                  <c:v>13.458243628</c:v>
                </c:pt>
                <c:pt idx="142">
                  <c:v>13.4640714537</c:v>
                </c:pt>
                <c:pt idx="143">
                  <c:v>13.4689468116</c:v>
                </c:pt>
                <c:pt idx="144">
                  <c:v>13.4740853413</c:v>
                </c:pt>
                <c:pt idx="145">
                  <c:v>13.4785145503</c:v>
                </c:pt>
                <c:pt idx="146">
                  <c:v>13.4847378046</c:v>
                </c:pt>
                <c:pt idx="147">
                  <c:v>13.4890834036</c:v>
                </c:pt>
                <c:pt idx="148">
                  <c:v>13.4936340776</c:v>
                </c:pt>
                <c:pt idx="149">
                  <c:v>13.4980988692</c:v>
                </c:pt>
                <c:pt idx="150">
                  <c:v>13.5026361744</c:v>
                </c:pt>
                <c:pt idx="151">
                  <c:v>13.5063934718</c:v>
                </c:pt>
                <c:pt idx="152">
                  <c:v>13.5115486434</c:v>
                </c:pt>
                <c:pt idx="153">
                  <c:v>13.5159054416</c:v>
                </c:pt>
                <c:pt idx="154">
                  <c:v>13.5200011232</c:v>
                </c:pt>
                <c:pt idx="155">
                  <c:v>13.5239174266</c:v>
                </c:pt>
                <c:pt idx="156">
                  <c:v>13.528554626</c:v>
                </c:pt>
                <c:pt idx="157">
                  <c:v>13.5324840122</c:v>
                </c:pt>
                <c:pt idx="158">
                  <c:v>13.5364705422</c:v>
                </c:pt>
                <c:pt idx="159">
                  <c:v>13.5401667238</c:v>
                </c:pt>
                <c:pt idx="160">
                  <c:v>13.5441924227</c:v>
                </c:pt>
                <c:pt idx="161">
                  <c:v>13.5479610967</c:v>
                </c:pt>
                <c:pt idx="162">
                  <c:v>13.5514093883</c:v>
                </c:pt>
                <c:pt idx="163">
                  <c:v>13.5551658256</c:v>
                </c:pt>
                <c:pt idx="164">
                  <c:v>13.5588303259</c:v>
                </c:pt>
                <c:pt idx="165">
                  <c:v>13.5626876039</c:v>
                </c:pt>
                <c:pt idx="166">
                  <c:v>13.5655745365</c:v>
                </c:pt>
                <c:pt idx="167">
                  <c:v>13.5693189913</c:v>
                </c:pt>
                <c:pt idx="168">
                  <c:v>13.5726111192</c:v>
                </c:pt>
                <c:pt idx="169">
                  <c:v>13.5760531171</c:v>
                </c:pt>
                <c:pt idx="170">
                  <c:v>13.5798177955</c:v>
                </c:pt>
                <c:pt idx="171">
                  <c:v>13.5820622866</c:v>
                </c:pt>
                <c:pt idx="172">
                  <c:v>13.5858733953</c:v>
                </c:pt>
                <c:pt idx="173">
                  <c:v>13.5883758587</c:v>
                </c:pt>
                <c:pt idx="174">
                  <c:v>13.5920091451</c:v>
                </c:pt>
                <c:pt idx="175">
                  <c:v>13.5949350645</c:v>
                </c:pt>
                <c:pt idx="176">
                  <c:v>13.5976882171</c:v>
                </c:pt>
                <c:pt idx="177">
                  <c:v>13.6010498158</c:v>
                </c:pt>
                <c:pt idx="178">
                  <c:v>13.6037776769</c:v>
                </c:pt>
                <c:pt idx="179">
                  <c:v>13.6066203019</c:v>
                </c:pt>
                <c:pt idx="180">
                  <c:v>13.6097889336</c:v>
                </c:pt>
                <c:pt idx="181">
                  <c:v>13.6127529381</c:v>
                </c:pt>
                <c:pt idx="182">
                  <c:v>13.6151562722</c:v>
                </c:pt>
                <c:pt idx="183">
                  <c:v>13.6178444772</c:v>
                </c:pt>
                <c:pt idx="184">
                  <c:v>13.6210626969</c:v>
                </c:pt>
                <c:pt idx="185">
                  <c:v>13.6229285404</c:v>
                </c:pt>
                <c:pt idx="186">
                  <c:v>13.6257288159</c:v>
                </c:pt>
                <c:pt idx="187">
                  <c:v>13.6282902278</c:v>
                </c:pt>
                <c:pt idx="188">
                  <c:v>13.6311439675</c:v>
                </c:pt>
                <c:pt idx="189">
                  <c:v>13.6336143423</c:v>
                </c:pt>
                <c:pt idx="190">
                  <c:v>13.6359805806</c:v>
                </c:pt>
                <c:pt idx="191">
                  <c:v>13.6384161177</c:v>
                </c:pt>
                <c:pt idx="192">
                  <c:v>13.6408930423</c:v>
                </c:pt>
                <c:pt idx="193">
                  <c:v>13.6434320051</c:v>
                </c:pt>
                <c:pt idx="194">
                  <c:v>13.64520902</c:v>
                </c:pt>
                <c:pt idx="195">
                  <c:v>13.6476200526</c:v>
                </c:pt>
                <c:pt idx="196">
                  <c:v>13.6497547442</c:v>
                </c:pt>
                <c:pt idx="197">
                  <c:v>13.6524167385</c:v>
                </c:pt>
                <c:pt idx="198">
                  <c:v>13.6552291133</c:v>
                </c:pt>
                <c:pt idx="199">
                  <c:v>13.6571297478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</c:v>
                </c:pt>
                <c:pt idx="92">
                  <c:v>9.3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</c:v>
                </c:pt>
                <c:pt idx="97">
                  <c:v>9.8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10.2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</c:v>
                </c:pt>
                <c:pt idx="161">
                  <c:v>16.2</c:v>
                </c:pt>
                <c:pt idx="162">
                  <c:v>16.3</c:v>
                </c:pt>
                <c:pt idx="163">
                  <c:v>16.4</c:v>
                </c:pt>
                <c:pt idx="164">
                  <c:v>16.5</c:v>
                </c:pt>
                <c:pt idx="165">
                  <c:v>16.6</c:v>
                </c:pt>
                <c:pt idx="166">
                  <c:v>16.7</c:v>
                </c:pt>
                <c:pt idx="167">
                  <c:v>16.8</c:v>
                </c:pt>
                <c:pt idx="168">
                  <c:v>16.9</c:v>
                </c:pt>
                <c:pt idx="169">
                  <c:v>17</c:v>
                </c:pt>
                <c:pt idx="170">
                  <c:v>17.1</c:v>
                </c:pt>
                <c:pt idx="171">
                  <c:v>17.2</c:v>
                </c:pt>
                <c:pt idx="172">
                  <c:v>17.3</c:v>
                </c:pt>
                <c:pt idx="173">
                  <c:v>17.4</c:v>
                </c:pt>
                <c:pt idx="174">
                  <c:v>17.5</c:v>
                </c:pt>
                <c:pt idx="175">
                  <c:v>17.6</c:v>
                </c:pt>
                <c:pt idx="176">
                  <c:v>17.7</c:v>
                </c:pt>
                <c:pt idx="177">
                  <c:v>17.8</c:v>
                </c:pt>
                <c:pt idx="178">
                  <c:v>17.9</c:v>
                </c:pt>
                <c:pt idx="179">
                  <c:v>18</c:v>
                </c:pt>
                <c:pt idx="180">
                  <c:v>18.1</c:v>
                </c:pt>
                <c:pt idx="181">
                  <c:v>18.2</c:v>
                </c:pt>
                <c:pt idx="182">
                  <c:v>18.3</c:v>
                </c:pt>
                <c:pt idx="183">
                  <c:v>18.4</c:v>
                </c:pt>
                <c:pt idx="184">
                  <c:v>18.5</c:v>
                </c:pt>
                <c:pt idx="185">
                  <c:v>18.6</c:v>
                </c:pt>
                <c:pt idx="186">
                  <c:v>18.7</c:v>
                </c:pt>
                <c:pt idx="187">
                  <c:v>18.8</c:v>
                </c:pt>
                <c:pt idx="188">
                  <c:v>18.9</c:v>
                </c:pt>
                <c:pt idx="189">
                  <c:v>19</c:v>
                </c:pt>
                <c:pt idx="190">
                  <c:v>19.1</c:v>
                </c:pt>
                <c:pt idx="191">
                  <c:v>19.2</c:v>
                </c:pt>
                <c:pt idx="192">
                  <c:v>19.3</c:v>
                </c:pt>
                <c:pt idx="193">
                  <c:v>19.4</c:v>
                </c:pt>
                <c:pt idx="194">
                  <c:v>19.5</c:v>
                </c:pt>
                <c:pt idx="195">
                  <c:v>19.6</c:v>
                </c:pt>
                <c:pt idx="196">
                  <c:v>19.7</c:v>
                </c:pt>
                <c:pt idx="197">
                  <c:v>19.8</c:v>
                </c:pt>
                <c:pt idx="198">
                  <c:v>19.9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0.105097</c:v>
                </c:pt>
                <c:pt idx="1">
                  <c:v>0.220754</c:v>
                </c:pt>
                <c:pt idx="2">
                  <c:v>0.347454</c:v>
                </c:pt>
                <c:pt idx="3">
                  <c:v>0.48558</c:v>
                </c:pt>
                <c:pt idx="4">
                  <c:v>0.635395</c:v>
                </c:pt>
                <c:pt idx="5">
                  <c:v>0.797031</c:v>
                </c:pt>
                <c:pt idx="6">
                  <c:v>0.97048</c:v>
                </c:pt>
                <c:pt idx="7">
                  <c:v>1.15559</c:v>
                </c:pt>
                <c:pt idx="8">
                  <c:v>1.35207</c:v>
                </c:pt>
                <c:pt idx="9">
                  <c:v>1.55951</c:v>
                </c:pt>
                <c:pt idx="10">
                  <c:v>1.77737</c:v>
                </c:pt>
                <c:pt idx="11">
                  <c:v>2.00502</c:v>
                </c:pt>
                <c:pt idx="12">
                  <c:v>2.24177</c:v>
                </c:pt>
                <c:pt idx="13">
                  <c:v>2.48686</c:v>
                </c:pt>
                <c:pt idx="14">
                  <c:v>2.73953</c:v>
                </c:pt>
                <c:pt idx="15">
                  <c:v>2.99896</c:v>
                </c:pt>
                <c:pt idx="16">
                  <c:v>3.26438</c:v>
                </c:pt>
                <c:pt idx="17">
                  <c:v>3.535</c:v>
                </c:pt>
                <c:pt idx="18">
                  <c:v>3.81006</c:v>
                </c:pt>
                <c:pt idx="19">
                  <c:v>4.08879</c:v>
                </c:pt>
                <c:pt idx="20">
                  <c:v>4.37044</c:v>
                </c:pt>
                <c:pt idx="21">
                  <c:v>4.65428</c:v>
                </c:pt>
                <c:pt idx="22">
                  <c:v>4.93955</c:v>
                </c:pt>
                <c:pt idx="23">
                  <c:v>5.22549</c:v>
                </c:pt>
                <c:pt idx="24">
                  <c:v>5.51132</c:v>
                </c:pt>
                <c:pt idx="25">
                  <c:v>5.79623</c:v>
                </c:pt>
                <c:pt idx="26">
                  <c:v>6.07942</c:v>
                </c:pt>
                <c:pt idx="27">
                  <c:v>6.36008</c:v>
                </c:pt>
                <c:pt idx="28">
                  <c:v>6.63738</c:v>
                </c:pt>
                <c:pt idx="29">
                  <c:v>6.91052</c:v>
                </c:pt>
                <c:pt idx="30">
                  <c:v>7.17875</c:v>
                </c:pt>
                <c:pt idx="31">
                  <c:v>7.44134</c:v>
                </c:pt>
                <c:pt idx="32">
                  <c:v>7.69762</c:v>
                </c:pt>
                <c:pt idx="33">
                  <c:v>7.947</c:v>
                </c:pt>
                <c:pt idx="34">
                  <c:v>8.18897</c:v>
                </c:pt>
                <c:pt idx="35">
                  <c:v>8.4231</c:v>
                </c:pt>
                <c:pt idx="36">
                  <c:v>8.64907</c:v>
                </c:pt>
                <c:pt idx="37">
                  <c:v>8.86663</c:v>
                </c:pt>
                <c:pt idx="38">
                  <c:v>9.07562</c:v>
                </c:pt>
                <c:pt idx="39">
                  <c:v>9.27597</c:v>
                </c:pt>
                <c:pt idx="40">
                  <c:v>9.46768</c:v>
                </c:pt>
                <c:pt idx="41">
                  <c:v>9.65081</c:v>
                </c:pt>
                <c:pt idx="42">
                  <c:v>9.8255</c:v>
                </c:pt>
                <c:pt idx="43">
                  <c:v>9.99193</c:v>
                </c:pt>
                <c:pt idx="44">
                  <c:v>10.1503</c:v>
                </c:pt>
                <c:pt idx="45">
                  <c:v>10.3009</c:v>
                </c:pt>
                <c:pt idx="46">
                  <c:v>10.444</c:v>
                </c:pt>
                <c:pt idx="47">
                  <c:v>10.5798</c:v>
                </c:pt>
                <c:pt idx="48">
                  <c:v>10.7087</c:v>
                </c:pt>
                <c:pt idx="49">
                  <c:v>10.8311</c:v>
                </c:pt>
                <c:pt idx="50">
                  <c:v>10.9471</c:v>
                </c:pt>
                <c:pt idx="51">
                  <c:v>11.0571</c:v>
                </c:pt>
                <c:pt idx="52">
                  <c:v>11.1615</c:v>
                </c:pt>
                <c:pt idx="53">
                  <c:v>11.2606</c:v>
                </c:pt>
                <c:pt idx="54">
                  <c:v>11.3545</c:v>
                </c:pt>
                <c:pt idx="55">
                  <c:v>11.4436</c:v>
                </c:pt>
                <c:pt idx="56">
                  <c:v>11.5283</c:v>
                </c:pt>
                <c:pt idx="57">
                  <c:v>11.6086</c:v>
                </c:pt>
                <c:pt idx="58">
                  <c:v>11.685</c:v>
                </c:pt>
                <c:pt idx="59">
                  <c:v>11.7575</c:v>
                </c:pt>
                <c:pt idx="60">
                  <c:v>11.8265</c:v>
                </c:pt>
                <c:pt idx="61">
                  <c:v>11.8921</c:v>
                </c:pt>
                <c:pt idx="62">
                  <c:v>11.9545</c:v>
                </c:pt>
                <c:pt idx="63">
                  <c:v>12.014</c:v>
                </c:pt>
                <c:pt idx="64">
                  <c:v>12.0707</c:v>
                </c:pt>
                <c:pt idx="65">
                  <c:v>12.1247</c:v>
                </c:pt>
                <c:pt idx="66">
                  <c:v>12.1762</c:v>
                </c:pt>
                <c:pt idx="67">
                  <c:v>12.2254</c:v>
                </c:pt>
                <c:pt idx="68">
                  <c:v>12.2724</c:v>
                </c:pt>
                <c:pt idx="69">
                  <c:v>12.3173</c:v>
                </c:pt>
                <c:pt idx="70">
                  <c:v>12.3602</c:v>
                </c:pt>
                <c:pt idx="71">
                  <c:v>12.4013</c:v>
                </c:pt>
                <c:pt idx="72">
                  <c:v>12.4406</c:v>
                </c:pt>
                <c:pt idx="73">
                  <c:v>12.4783</c:v>
                </c:pt>
                <c:pt idx="74">
                  <c:v>12.5144</c:v>
                </c:pt>
                <c:pt idx="75">
                  <c:v>12.549</c:v>
                </c:pt>
                <c:pt idx="76">
                  <c:v>12.5822</c:v>
                </c:pt>
                <c:pt idx="77">
                  <c:v>12.6141</c:v>
                </c:pt>
                <c:pt idx="78">
                  <c:v>12.6447</c:v>
                </c:pt>
                <c:pt idx="79">
                  <c:v>12.6742</c:v>
                </c:pt>
                <c:pt idx="80">
                  <c:v>12.7025</c:v>
                </c:pt>
                <c:pt idx="81">
                  <c:v>12.7297</c:v>
                </c:pt>
                <c:pt idx="82">
                  <c:v>12.756</c:v>
                </c:pt>
                <c:pt idx="83">
                  <c:v>12.7813</c:v>
                </c:pt>
                <c:pt idx="84">
                  <c:v>12.8056</c:v>
                </c:pt>
                <c:pt idx="85">
                  <c:v>12.8291</c:v>
                </c:pt>
                <c:pt idx="86">
                  <c:v>12.8517</c:v>
                </c:pt>
                <c:pt idx="87">
                  <c:v>12.8736</c:v>
                </c:pt>
                <c:pt idx="88">
                  <c:v>12.8947</c:v>
                </c:pt>
                <c:pt idx="89">
                  <c:v>12.9151</c:v>
                </c:pt>
                <c:pt idx="90">
                  <c:v>12.9348</c:v>
                </c:pt>
                <c:pt idx="91">
                  <c:v>12.9539</c:v>
                </c:pt>
                <c:pt idx="92">
                  <c:v>12.9723</c:v>
                </c:pt>
                <c:pt idx="93">
                  <c:v>12.9901</c:v>
                </c:pt>
                <c:pt idx="94">
                  <c:v>13.0074</c:v>
                </c:pt>
                <c:pt idx="95">
                  <c:v>13.0242</c:v>
                </c:pt>
                <c:pt idx="96">
                  <c:v>13.0404</c:v>
                </c:pt>
                <c:pt idx="97">
                  <c:v>13.0561</c:v>
                </c:pt>
                <c:pt idx="98">
                  <c:v>13.0713</c:v>
                </c:pt>
                <c:pt idx="99">
                  <c:v>13.0861</c:v>
                </c:pt>
                <c:pt idx="100">
                  <c:v>13.1005</c:v>
                </c:pt>
                <c:pt idx="101">
                  <c:v>13.1144</c:v>
                </c:pt>
                <c:pt idx="102">
                  <c:v>13.1279</c:v>
                </c:pt>
                <c:pt idx="103">
                  <c:v>13.1411</c:v>
                </c:pt>
                <c:pt idx="104">
                  <c:v>13.1539</c:v>
                </c:pt>
                <c:pt idx="105">
                  <c:v>13.1663</c:v>
                </c:pt>
                <c:pt idx="106">
                  <c:v>13.1784</c:v>
                </c:pt>
                <c:pt idx="107">
                  <c:v>13.1901</c:v>
                </c:pt>
                <c:pt idx="108">
                  <c:v>13.2016</c:v>
                </c:pt>
                <c:pt idx="109">
                  <c:v>13.2127</c:v>
                </c:pt>
                <c:pt idx="110">
                  <c:v>13.2235</c:v>
                </c:pt>
                <c:pt idx="111">
                  <c:v>13.2341</c:v>
                </c:pt>
                <c:pt idx="112">
                  <c:v>13.2444</c:v>
                </c:pt>
                <c:pt idx="113">
                  <c:v>13.2544</c:v>
                </c:pt>
                <c:pt idx="114">
                  <c:v>13.2642</c:v>
                </c:pt>
                <c:pt idx="115">
                  <c:v>13.2737</c:v>
                </c:pt>
                <c:pt idx="116">
                  <c:v>13.283</c:v>
                </c:pt>
                <c:pt idx="117">
                  <c:v>13.2921</c:v>
                </c:pt>
                <c:pt idx="118">
                  <c:v>13.301</c:v>
                </c:pt>
                <c:pt idx="119">
                  <c:v>13.3096</c:v>
                </c:pt>
                <c:pt idx="120">
                  <c:v>13.3181</c:v>
                </c:pt>
                <c:pt idx="121">
                  <c:v>13.3263</c:v>
                </c:pt>
                <c:pt idx="122">
                  <c:v>13.3344</c:v>
                </c:pt>
                <c:pt idx="123">
                  <c:v>13.3423</c:v>
                </c:pt>
                <c:pt idx="124">
                  <c:v>13.35</c:v>
                </c:pt>
                <c:pt idx="125">
                  <c:v>13.3575</c:v>
                </c:pt>
                <c:pt idx="126">
                  <c:v>13.3648</c:v>
                </c:pt>
                <c:pt idx="127">
                  <c:v>13.372</c:v>
                </c:pt>
                <c:pt idx="128">
                  <c:v>13.3791</c:v>
                </c:pt>
                <c:pt idx="129">
                  <c:v>13.386</c:v>
                </c:pt>
                <c:pt idx="130">
                  <c:v>13.3927</c:v>
                </c:pt>
                <c:pt idx="131">
                  <c:v>13.3993</c:v>
                </c:pt>
                <c:pt idx="132">
                  <c:v>13.4058</c:v>
                </c:pt>
                <c:pt idx="133">
                  <c:v>13.4121</c:v>
                </c:pt>
                <c:pt idx="134">
                  <c:v>13.4183</c:v>
                </c:pt>
                <c:pt idx="135">
                  <c:v>13.4244</c:v>
                </c:pt>
                <c:pt idx="136">
                  <c:v>13.4303</c:v>
                </c:pt>
                <c:pt idx="137">
                  <c:v>13.4362</c:v>
                </c:pt>
                <c:pt idx="138">
                  <c:v>13.4419</c:v>
                </c:pt>
                <c:pt idx="139">
                  <c:v>13.4475</c:v>
                </c:pt>
                <c:pt idx="140">
                  <c:v>13.453</c:v>
                </c:pt>
                <c:pt idx="141">
                  <c:v>13.4584</c:v>
                </c:pt>
                <c:pt idx="142">
                  <c:v>13.4637</c:v>
                </c:pt>
                <c:pt idx="143">
                  <c:v>13.4689</c:v>
                </c:pt>
                <c:pt idx="144">
                  <c:v>13.474</c:v>
                </c:pt>
                <c:pt idx="145">
                  <c:v>13.479</c:v>
                </c:pt>
                <c:pt idx="146">
                  <c:v>13.4839</c:v>
                </c:pt>
                <c:pt idx="147">
                  <c:v>13.4887</c:v>
                </c:pt>
                <c:pt idx="148">
                  <c:v>13.4934</c:v>
                </c:pt>
                <c:pt idx="149">
                  <c:v>13.4981</c:v>
                </c:pt>
                <c:pt idx="150">
                  <c:v>13.5027</c:v>
                </c:pt>
                <c:pt idx="151">
                  <c:v>13.5071</c:v>
                </c:pt>
                <c:pt idx="152">
                  <c:v>13.5115</c:v>
                </c:pt>
                <c:pt idx="153">
                  <c:v>13.5159</c:v>
                </c:pt>
                <c:pt idx="154">
                  <c:v>13.5201</c:v>
                </c:pt>
                <c:pt idx="155">
                  <c:v>13.5243</c:v>
                </c:pt>
                <c:pt idx="156">
                  <c:v>13.5284</c:v>
                </c:pt>
                <c:pt idx="157">
                  <c:v>13.5325</c:v>
                </c:pt>
                <c:pt idx="158">
                  <c:v>13.5364</c:v>
                </c:pt>
                <c:pt idx="159">
                  <c:v>13.5404</c:v>
                </c:pt>
                <c:pt idx="160">
                  <c:v>13.5442</c:v>
                </c:pt>
                <c:pt idx="161">
                  <c:v>13.548</c:v>
                </c:pt>
                <c:pt idx="162">
                  <c:v>13.5517</c:v>
                </c:pt>
                <c:pt idx="163">
                  <c:v>13.5554</c:v>
                </c:pt>
                <c:pt idx="164">
                  <c:v>13.559</c:v>
                </c:pt>
                <c:pt idx="165">
                  <c:v>13.5625</c:v>
                </c:pt>
                <c:pt idx="166">
                  <c:v>13.566</c:v>
                </c:pt>
                <c:pt idx="167">
                  <c:v>13.5694</c:v>
                </c:pt>
                <c:pt idx="168">
                  <c:v>13.5728</c:v>
                </c:pt>
                <c:pt idx="169">
                  <c:v>13.5762</c:v>
                </c:pt>
                <c:pt idx="170">
                  <c:v>13.5794</c:v>
                </c:pt>
                <c:pt idx="171">
                  <c:v>13.5827</c:v>
                </c:pt>
                <c:pt idx="172">
                  <c:v>13.5859</c:v>
                </c:pt>
                <c:pt idx="173">
                  <c:v>13.589</c:v>
                </c:pt>
                <c:pt idx="174">
                  <c:v>13.5921</c:v>
                </c:pt>
                <c:pt idx="175">
                  <c:v>13.5951</c:v>
                </c:pt>
                <c:pt idx="176">
                  <c:v>13.5981</c:v>
                </c:pt>
                <c:pt idx="177">
                  <c:v>13.6011</c:v>
                </c:pt>
                <c:pt idx="178">
                  <c:v>13.604</c:v>
                </c:pt>
                <c:pt idx="179">
                  <c:v>13.6069</c:v>
                </c:pt>
                <c:pt idx="180">
                  <c:v>13.6097</c:v>
                </c:pt>
                <c:pt idx="181">
                  <c:v>13.6125</c:v>
                </c:pt>
                <c:pt idx="182">
                  <c:v>13.6152</c:v>
                </c:pt>
                <c:pt idx="183">
                  <c:v>13.618</c:v>
                </c:pt>
                <c:pt idx="184">
                  <c:v>13.6206</c:v>
                </c:pt>
                <c:pt idx="185">
                  <c:v>13.6233</c:v>
                </c:pt>
                <c:pt idx="186">
                  <c:v>13.6259</c:v>
                </c:pt>
                <c:pt idx="187">
                  <c:v>13.6284</c:v>
                </c:pt>
                <c:pt idx="188">
                  <c:v>13.631</c:v>
                </c:pt>
                <c:pt idx="189">
                  <c:v>13.6335</c:v>
                </c:pt>
                <c:pt idx="190">
                  <c:v>13.6359</c:v>
                </c:pt>
                <c:pt idx="191">
                  <c:v>13.6384</c:v>
                </c:pt>
                <c:pt idx="192">
                  <c:v>13.6408</c:v>
                </c:pt>
                <c:pt idx="193">
                  <c:v>13.6432</c:v>
                </c:pt>
                <c:pt idx="194">
                  <c:v>13.6455</c:v>
                </c:pt>
                <c:pt idx="195">
                  <c:v>13.6478</c:v>
                </c:pt>
                <c:pt idx="196">
                  <c:v>13.6501</c:v>
                </c:pt>
                <c:pt idx="197">
                  <c:v>13.6523</c:v>
                </c:pt>
                <c:pt idx="198">
                  <c:v>13.6546</c:v>
                </c:pt>
              </c:numCache>
            </c:numRef>
          </c:yVal>
          <c:smooth val="0"/>
        </c:ser>
        <c:axId val="41072477"/>
        <c:axId val="61252554"/>
      </c:scatterChart>
      <c:valAx>
        <c:axId val="41072477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1252554"/>
        <c:crosses val="autoZero"/>
        <c:crossBetween val="midCat"/>
      </c:valAx>
      <c:valAx>
        <c:axId val="612525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107247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solidFill>
          <a:srgbClr val="e7e6e6"/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4680</xdr:rowOff>
    </xdr:from>
    <xdr:to>
      <xdr:col>5</xdr:col>
      <xdr:colOff>656280</xdr:colOff>
      <xdr:row>218</xdr:row>
      <xdr:rowOff>95400</xdr:rowOff>
    </xdr:to>
    <xdr:graphicFrame>
      <xdr:nvGraphicFramePr>
        <xdr:cNvPr id="0" name="Chart 4"/>
        <xdr:cNvGraphicFramePr/>
      </xdr:nvGraphicFramePr>
      <xdr:xfrm>
        <a:off x="907200" y="35788320"/>
        <a:ext cx="5883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714240</xdr:colOff>
      <xdr:row>204</xdr:row>
      <xdr:rowOff>0</xdr:rowOff>
    </xdr:from>
    <xdr:to>
      <xdr:col>10</xdr:col>
      <xdr:colOff>406800</xdr:colOff>
      <xdr:row>218</xdr:row>
      <xdr:rowOff>90720</xdr:rowOff>
    </xdr:to>
    <xdr:graphicFrame>
      <xdr:nvGraphicFramePr>
        <xdr:cNvPr id="1" name="Chart 5"/>
        <xdr:cNvGraphicFramePr/>
      </xdr:nvGraphicFramePr>
      <xdr:xfrm>
        <a:off x="6848280" y="35783640"/>
        <a:ext cx="6389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594360</xdr:colOff>
      <xdr:row>220</xdr:row>
      <xdr:rowOff>0</xdr:rowOff>
    </xdr:from>
    <xdr:to>
      <xdr:col>7</xdr:col>
      <xdr:colOff>1406520</xdr:colOff>
      <xdr:row>234</xdr:row>
      <xdr:rowOff>75960</xdr:rowOff>
    </xdr:to>
    <xdr:graphicFrame>
      <xdr:nvGraphicFramePr>
        <xdr:cNvPr id="2" name="Chart 3"/>
        <xdr:cNvGraphicFramePr/>
      </xdr:nvGraphicFramePr>
      <xdr:xfrm>
        <a:off x="3972600" y="38816280"/>
        <a:ext cx="6159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2" displayName="Table2" ref="J1:M203" headerRowCount="1" totalsRowCount="0" totalsRowShown="0">
  <autoFilter ref="J1:M203"/>
  <tableColumns count="4">
    <tableColumn id="1" name="Nc Simulation"/>
    <tableColumn id="2" name="Nc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4.xml><?xml version="1.0" encoding="utf-8"?>
<table xmlns="http://schemas.openxmlformats.org/spreadsheetml/2006/main" id="4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J27" activeCellId="0" sqref="J27"/>
    </sheetView>
  </sheetViews>
  <sheetFormatPr defaultColWidth="9.16015625" defaultRowHeight="15" zeroHeight="false" outlineLevelRow="0" outlineLevelCol="0"/>
  <cols>
    <col collapsed="false" customWidth="true" hidden="false" outlineLevel="0" max="1" min="1" style="1" width="9.67"/>
    <col collapsed="false" customWidth="true" hidden="false" outlineLevel="0" max="2" min="2" style="1" width="13"/>
    <col collapsed="false" customWidth="true" hidden="false" outlineLevel="0" max="3" min="3" style="1" width="15.33"/>
    <col collapsed="false" customWidth="true" hidden="false" outlineLevel="0" max="4" min="4" style="1" width="15.83"/>
    <col collapsed="false" customWidth="true" hidden="false" outlineLevel="0" max="5" min="5" style="1" width="15.17"/>
    <col collapsed="false" customWidth="true" hidden="false" outlineLevel="0" max="6" min="6" style="1" width="13.83"/>
    <col collapsed="false" customWidth="true" hidden="false" outlineLevel="0" max="7" min="7" style="1" width="15.33"/>
    <col collapsed="false" customWidth="true" hidden="false" outlineLevel="0" max="8" min="8" style="1" width="15.83"/>
    <col collapsed="false" customWidth="true" hidden="false" outlineLevel="0" max="11" min="9" style="1" width="15.17"/>
    <col collapsed="false" customWidth="true" hidden="false" outlineLevel="0" max="12" min="12" style="1" width="14.5"/>
    <col collapsed="false" customWidth="true" hidden="false" outlineLevel="0" max="13" min="13" style="1" width="14"/>
    <col collapsed="false" customWidth="false" hidden="false" outlineLevel="0" max="16384" min="14" style="1" width="9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  <c r="J1" s="2" t="s">
        <v>7</v>
      </c>
      <c r="K1" s="2" t="s">
        <v>8</v>
      </c>
      <c r="L1" s="2" t="s">
        <v>3</v>
      </c>
      <c r="M1" s="2" t="s">
        <v>4</v>
      </c>
    </row>
    <row r="2" customFormat="false" ht="13.8" hidden="false" customHeight="false" outlineLevel="0" collapsed="false">
      <c r="A2" s="1" t="n">
        <v>0.1</v>
      </c>
      <c r="B2" s="0" t="n">
        <v>0</v>
      </c>
      <c r="C2" s="3" t="n">
        <v>4.12647E-021</v>
      </c>
      <c r="D2" s="4" t="n">
        <f aca="false">ABS(Table6[[#This Row],[Pb Analytic]]-Table6[[#This Row],[Pb Simulation]])</f>
        <v>4.12647E-021</v>
      </c>
      <c r="E2" s="1" t="n">
        <f aca="false">100*IF(Table6[[#This Row],[Pb Analytic]]&gt;0, Table6[[#This Row],[Absolute Error]]/Table6[[#This Row],[Pb Analytic]],1)</f>
        <v>100</v>
      </c>
      <c r="F2" s="0" t="n">
        <v>0.0254659333</v>
      </c>
      <c r="G2" s="5" t="n">
        <v>0.0254866</v>
      </c>
      <c r="H2" s="4" t="n">
        <f aca="false">ABS(Table7[[#This Row],[Pd Analytic]]-Table7[[#This Row],[Pd Simulation]])</f>
        <v>2.06667000000015E-005</v>
      </c>
      <c r="I2" s="1" t="n">
        <f aca="false">100*IF(Table7[[#This Row],[Pd Analytic]]&gt;0, Table7[[#This Row],[Absolute Error]]/Table7[[#This Row],[Pd Analytic]],1)</f>
        <v>0.0810884935613281</v>
      </c>
      <c r="J2" s="0" t="n">
        <v>0.1050706198</v>
      </c>
      <c r="K2" s="5" t="n">
        <v>0.105097</v>
      </c>
      <c r="L2" s="4" t="n">
        <f aca="false">ABS(Table2[[#This Row],[Nc Analytic]]-Table2[[#This Row],[Nc Simulation]])</f>
        <v>2.63801999999952E-005</v>
      </c>
      <c r="M2" s="1" t="n">
        <f aca="false">100*IF(Table2[[#This Row],[Nc Analytic]]&gt;0, Table2[[#This Row],[Absolute Error]]/Table2[[#This Row],[Nc Analytic]],1)</f>
        <v>0.0251008116311552</v>
      </c>
    </row>
    <row r="3" customFormat="false" ht="13.8" hidden="false" customHeight="false" outlineLevel="0" collapsed="false">
      <c r="A3" s="1" t="n">
        <v>0.2</v>
      </c>
      <c r="B3" s="0" t="n">
        <v>0</v>
      </c>
      <c r="C3" s="3" t="n">
        <v>6.07037E-017</v>
      </c>
      <c r="D3" s="4" t="n">
        <f aca="false">ABS(Table6[[#This Row],[Pb Analytic]]-Table6[[#This Row],[Pb Simulation]])</f>
        <v>6.07037E-017</v>
      </c>
      <c r="E3" s="1" t="n">
        <f aca="false">100*IF(Table6[[#This Row],[Pb Analytic]]&gt;0, Table6[[#This Row],[Absolute Error]]/Table6[[#This Row],[Pb Analytic]],1)</f>
        <v>100</v>
      </c>
      <c r="F3" s="0" t="n">
        <v>0.0518931667</v>
      </c>
      <c r="G3" s="5" t="n">
        <v>0.0518857</v>
      </c>
      <c r="H3" s="4" t="n">
        <f aca="false">ABS(Table7[[#This Row],[Pd Analytic]]-Table7[[#This Row],[Pd Simulation]])</f>
        <v>7.46670000000005E-006</v>
      </c>
      <c r="I3" s="1" t="n">
        <f aca="false">100*IF(Table7[[#This Row],[Pd Analytic]]&gt;0, Table7[[#This Row],[Absolute Error]]/Table7[[#This Row],[Pd Analytic]],1)</f>
        <v>0.0143906702617485</v>
      </c>
      <c r="J3" s="0" t="n">
        <v>0.2207898152</v>
      </c>
      <c r="K3" s="5" t="n">
        <v>0.220754</v>
      </c>
      <c r="L3" s="4" t="n">
        <f aca="false">ABS(Table2[[#This Row],[Nc Analytic]]-Table2[[#This Row],[Nc Simulation]])</f>
        <v>3.58151999999834E-005</v>
      </c>
      <c r="M3" s="1" t="n">
        <f aca="false">100*IF(Table2[[#This Row],[Nc Analytic]]&gt;0, Table2[[#This Row],[Absolute Error]]/Table2[[#This Row],[Nc Analytic]],1)</f>
        <v>0.0162240321806098</v>
      </c>
    </row>
    <row r="4" customFormat="false" ht="13.8" hidden="false" customHeight="false" outlineLevel="0" collapsed="false">
      <c r="A4" s="1" t="n">
        <v>0.3</v>
      </c>
      <c r="B4" s="0" t="n">
        <v>0</v>
      </c>
      <c r="C4" s="3" t="n">
        <v>1.58263E-014</v>
      </c>
      <c r="D4" s="4" t="n">
        <f aca="false">ABS(Table6[[#This Row],[Pb Analytic]]-Table6[[#This Row],[Pb Simulation]])</f>
        <v>1.58263E-014</v>
      </c>
      <c r="E4" s="1" t="n">
        <f aca="false">100*IF(Table6[[#This Row],[Pb Analytic]]&gt;0, Table6[[#This Row],[Absolute Error]]/Table6[[#This Row],[Pb Analytic]],1)</f>
        <v>100</v>
      </c>
      <c r="F4" s="0" t="n">
        <v>0.0790465</v>
      </c>
      <c r="G4" s="5" t="n">
        <v>0.0790907</v>
      </c>
      <c r="H4" s="4" t="n">
        <f aca="false">ABS(Table7[[#This Row],[Pd Analytic]]-Table7[[#This Row],[Pd Simulation]])</f>
        <v>4.41999999999942E-005</v>
      </c>
      <c r="I4" s="1" t="n">
        <f aca="false">100*IF(Table7[[#This Row],[Pd Analytic]]&gt;0, Table7[[#This Row],[Absolute Error]]/Table7[[#This Row],[Pd Analytic]],1)</f>
        <v>0.0558852052137536</v>
      </c>
      <c r="J4" s="0" t="n">
        <v>0.3473896565</v>
      </c>
      <c r="K4" s="5" t="n">
        <v>0.347454</v>
      </c>
      <c r="L4" s="4" t="n">
        <f aca="false">ABS(Table2[[#This Row],[Nc Analytic]]-Table2[[#This Row],[Nc Simulation]])</f>
        <v>6.43435000000081E-005</v>
      </c>
      <c r="M4" s="1" t="n">
        <f aca="false">100*IF(Table2[[#This Row],[Nc Analytic]]&gt;0, Table2[[#This Row],[Absolute Error]]/Table2[[#This Row],[Nc Analytic]],1)</f>
        <v>0.0185185664865013</v>
      </c>
    </row>
    <row r="5" customFormat="false" ht="13.8" hidden="false" customHeight="false" outlineLevel="0" collapsed="false">
      <c r="A5" s="1" t="n">
        <v>0.4</v>
      </c>
      <c r="B5" s="0" t="n">
        <v>0</v>
      </c>
      <c r="C5" s="3" t="n">
        <v>7.88891E-013</v>
      </c>
      <c r="D5" s="4" t="n">
        <f aca="false">ABS(Table6[[#This Row],[Pb Analytic]]-Table6[[#This Row],[Pb Simulation]])</f>
        <v>7.88891E-013</v>
      </c>
      <c r="E5" s="1" t="n">
        <f aca="false">100*IF(Table6[[#This Row],[Pb Analytic]]&gt;0, Table6[[#This Row],[Absolute Error]]/Table6[[#This Row],[Pb Analytic]],1)</f>
        <v>100</v>
      </c>
      <c r="F5" s="0" t="n">
        <v>0.1069708667</v>
      </c>
      <c r="G5" s="5" t="n">
        <v>0.106975</v>
      </c>
      <c r="H5" s="4" t="n">
        <f aca="false">ABS(Table7[[#This Row],[Pd Analytic]]-Table7[[#This Row],[Pd Simulation]])</f>
        <v>4.13330000000045E-006</v>
      </c>
      <c r="I5" s="1" t="n">
        <f aca="false">100*IF(Table7[[#This Row],[Pd Analytic]]&gt;0, Table7[[#This Row],[Absolute Error]]/Table7[[#This Row],[Pd Analytic]],1)</f>
        <v>0.00386379995326053</v>
      </c>
      <c r="J5" s="0" t="n">
        <v>0.4857060979</v>
      </c>
      <c r="K5" s="5" t="n">
        <v>0.48558</v>
      </c>
      <c r="L5" s="4" t="n">
        <f aca="false">ABS(Table2[[#This Row],[Nc Analytic]]-Table2[[#This Row],[Nc Simulation]])</f>
        <v>0.000126097900000011</v>
      </c>
      <c r="M5" s="1" t="n">
        <f aca="false">100*IF(Table2[[#This Row],[Nc Analytic]]&gt;0, Table2[[#This Row],[Absolute Error]]/Table2[[#This Row],[Nc Analytic]],1)</f>
        <v>0.0259685118826992</v>
      </c>
    </row>
    <row r="6" customFormat="false" ht="13.8" hidden="false" customHeight="false" outlineLevel="0" collapsed="false">
      <c r="A6" s="1" t="n">
        <v>0.5</v>
      </c>
      <c r="B6" s="0" t="n">
        <v>0</v>
      </c>
      <c r="C6" s="3" t="n">
        <v>1.58418E-011</v>
      </c>
      <c r="D6" s="4" t="n">
        <f aca="false">ABS(Table6[[#This Row],[Pb Analytic]]-Table6[[#This Row],[Pb Simulation]])</f>
        <v>1.58418E-011</v>
      </c>
      <c r="E6" s="1" t="n">
        <f aca="false">100*IF(Table6[[#This Row],[Pb Analytic]]&gt;0, Table6[[#This Row],[Absolute Error]]/Table6[[#This Row],[Pb Analytic]],1)</f>
        <v>100</v>
      </c>
      <c r="F6" s="0" t="n">
        <v>0.1353571</v>
      </c>
      <c r="G6" s="5" t="n">
        <v>0.135395</v>
      </c>
      <c r="H6" s="4" t="n">
        <f aca="false">ABS(Table7[[#This Row],[Pd Analytic]]-Table7[[#This Row],[Pd Simulation]])</f>
        <v>3.78999999999796E-005</v>
      </c>
      <c r="I6" s="1" t="n">
        <f aca="false">100*IF(Table7[[#This Row],[Pd Analytic]]&gt;0, Table7[[#This Row],[Absolute Error]]/Table7[[#This Row],[Pd Analytic]],1)</f>
        <v>0.0279921710550461</v>
      </c>
      <c r="J6" s="0" t="n">
        <v>0.635338394</v>
      </c>
      <c r="K6" s="5" t="n">
        <v>0.635395</v>
      </c>
      <c r="L6" s="4" t="n">
        <f aca="false">ABS(Table2[[#This Row],[Nc Analytic]]-Table2[[#This Row],[Nc Simulation]])</f>
        <v>5.66060000000146E-005</v>
      </c>
      <c r="M6" s="1" t="n">
        <f aca="false">100*IF(Table2[[#This Row],[Nc Analytic]]&gt;0, Table2[[#This Row],[Absolute Error]]/Table2[[#This Row],[Nc Analytic]],1)</f>
        <v>0.00890878902100498</v>
      </c>
    </row>
    <row r="7" customFormat="false" ht="13.8" hidden="false" customHeight="false" outlineLevel="0" collapsed="false">
      <c r="A7" s="1" t="n">
        <v>0.6</v>
      </c>
      <c r="B7" s="0" t="n">
        <v>0</v>
      </c>
      <c r="C7" s="3" t="n">
        <v>1.78609E-010</v>
      </c>
      <c r="D7" s="4" t="n">
        <f aca="false">ABS(Table6[[#This Row],[Pb Analytic]]-Table6[[#This Row],[Pb Simulation]])</f>
        <v>1.78609E-010</v>
      </c>
      <c r="E7" s="1" t="n">
        <f aca="false">100*IF(Table6[[#This Row],[Pb Analytic]]&gt;0, Table6[[#This Row],[Absolute Error]]/Table6[[#This Row],[Pb Analytic]],1)</f>
        <v>100</v>
      </c>
      <c r="F7" s="0" t="n">
        <v>0.1643016333</v>
      </c>
      <c r="G7" s="5" t="n">
        <v>0.164193</v>
      </c>
      <c r="H7" s="4" t="n">
        <f aca="false">ABS(Table7[[#This Row],[Pd Analytic]]-Table7[[#This Row],[Pd Simulation]])</f>
        <v>0.000108633299999994</v>
      </c>
      <c r="I7" s="1" t="n">
        <f aca="false">100*IF(Table7[[#This Row],[Pd Analytic]]&gt;0, Table7[[#This Row],[Absolute Error]]/Table7[[#This Row],[Pd Analytic]],1)</f>
        <v>0.0661619557471962</v>
      </c>
      <c r="J7" s="0" t="n">
        <v>0.7972593184</v>
      </c>
      <c r="K7" s="5" t="n">
        <v>0.797031</v>
      </c>
      <c r="L7" s="4" t="n">
        <f aca="false">ABS(Table2[[#This Row],[Nc Analytic]]-Table2[[#This Row],[Nc Simulation]])</f>
        <v>0.000228318399999927</v>
      </c>
      <c r="M7" s="1" t="n">
        <f aca="false">100*IF(Table2[[#This Row],[Nc Analytic]]&gt;0, Table2[[#This Row],[Absolute Error]]/Table2[[#This Row],[Nc Analytic]],1)</f>
        <v>0.0286461128864407</v>
      </c>
    </row>
    <row r="8" customFormat="false" ht="13.8" hidden="false" customHeight="false" outlineLevel="0" collapsed="false">
      <c r="A8" s="1" t="n">
        <v>0.7</v>
      </c>
      <c r="B8" s="0" t="n">
        <v>3.33E-008</v>
      </c>
      <c r="C8" s="3" t="n">
        <v>1.34961E-009</v>
      </c>
      <c r="D8" s="4" t="n">
        <f aca="false">ABS(Table6[[#This Row],[Pb Analytic]]-Table6[[#This Row],[Pb Simulation]])</f>
        <v>3.195039E-008</v>
      </c>
      <c r="E8" s="1" t="n">
        <f aca="false">100*IF(Table6[[#This Row],[Pb Analytic]]&gt;0, Table6[[#This Row],[Absolute Error]]/Table6[[#This Row],[Pb Analytic]],1)</f>
        <v>2367.37946517883</v>
      </c>
      <c r="F8" s="0" t="n">
        <v>0.1931231333</v>
      </c>
      <c r="G8" s="5" t="n">
        <v>0.1932</v>
      </c>
      <c r="H8" s="4" t="n">
        <f aca="false">ABS(Table7[[#This Row],[Pd Analytic]]-Table7[[#This Row],[Pd Simulation]])</f>
        <v>7.68667000000112E-005</v>
      </c>
      <c r="I8" s="1" t="n">
        <f aca="false">100*IF(Table7[[#This Row],[Pd Analytic]]&gt;0, Table7[[#This Row],[Absolute Error]]/Table7[[#This Row],[Pd Analytic]],1)</f>
        <v>0.0397860766045606</v>
      </c>
      <c r="J8" s="0" t="n">
        <v>0.9703542189</v>
      </c>
      <c r="K8" s="5" t="n">
        <v>0.97048</v>
      </c>
      <c r="L8" s="4" t="n">
        <f aca="false">ABS(Table2[[#This Row],[Nc Analytic]]-Table2[[#This Row],[Nc Simulation]])</f>
        <v>0.000125781100000055</v>
      </c>
      <c r="M8" s="1" t="n">
        <f aca="false">100*IF(Table2[[#This Row],[Nc Analytic]]&gt;0, Table2[[#This Row],[Absolute Error]]/Table2[[#This Row],[Nc Analytic]],1)</f>
        <v>0.0129607101640482</v>
      </c>
    </row>
    <row r="9" customFormat="false" ht="13.8" hidden="false" customHeight="false" outlineLevel="0" collapsed="false">
      <c r="A9" s="1" t="n">
        <v>0.8</v>
      </c>
      <c r="B9" s="0" t="n">
        <v>3.33E-008</v>
      </c>
      <c r="C9" s="3" t="n">
        <v>7.59669E-009</v>
      </c>
      <c r="D9" s="4" t="n">
        <f aca="false">ABS(Table6[[#This Row],[Pb Analytic]]-Table6[[#This Row],[Pb Simulation]])</f>
        <v>2.570331E-008</v>
      </c>
      <c r="E9" s="1" t="n">
        <f aca="false">100*IF(Table6[[#This Row],[Pb Analytic]]&gt;0, Table6[[#This Row],[Absolute Error]]/Table6[[#This Row],[Pb Analytic]],1)</f>
        <v>338.348807177863</v>
      </c>
      <c r="F9" s="0" t="n">
        <v>0.2221713</v>
      </c>
      <c r="G9" s="5" t="n">
        <v>0.222244</v>
      </c>
      <c r="H9" s="4" t="n">
        <f aca="false">ABS(Table7[[#This Row],[Pd Analytic]]-Table7[[#This Row],[Pd Simulation]])</f>
        <v>7.27000000000089E-005</v>
      </c>
      <c r="I9" s="1" t="n">
        <f aca="false">100*IF(Table7[[#This Row],[Pd Analytic]]&gt;0, Table7[[#This Row],[Absolute Error]]/Table7[[#This Row],[Pd Analytic]],1)</f>
        <v>0.0327117942441681</v>
      </c>
      <c r="J9" s="0" t="n">
        <v>1.155462994</v>
      </c>
      <c r="K9" s="5" t="n">
        <v>1.15559</v>
      </c>
      <c r="L9" s="4" t="n">
        <f aca="false">ABS(Table2[[#This Row],[Nc Analytic]]-Table2[[#This Row],[Nc Simulation]])</f>
        <v>0.000127005999999819</v>
      </c>
      <c r="M9" s="1" t="n">
        <f aca="false">100*IF(Table2[[#This Row],[Nc Analytic]]&gt;0, Table2[[#This Row],[Absolute Error]]/Table2[[#This Row],[Nc Analytic]],1)</f>
        <v>0.0109905762424232</v>
      </c>
    </row>
    <row r="10" customFormat="false" ht="13.8" hidden="false" customHeight="false" outlineLevel="0" collapsed="false">
      <c r="A10" s="1" t="n">
        <v>0.9</v>
      </c>
      <c r="B10" s="0" t="n">
        <v>1E-007</v>
      </c>
      <c r="C10" s="3" t="n">
        <v>3.41012E-008</v>
      </c>
      <c r="D10" s="4" t="n">
        <f aca="false">ABS(Table6[[#This Row],[Pb Analytic]]-Table6[[#This Row],[Pb Simulation]])</f>
        <v>6.58988E-008</v>
      </c>
      <c r="E10" s="1" t="n">
        <f aca="false">100*IF(Table6[[#This Row],[Pb Analytic]]&gt;0, Table6[[#This Row],[Absolute Error]]/Table6[[#This Row],[Pb Analytic]],1)</f>
        <v>193.244812499267</v>
      </c>
      <c r="F10" s="0" t="n">
        <v>0.2510881</v>
      </c>
      <c r="G10" s="5" t="n">
        <v>0.251152</v>
      </c>
      <c r="H10" s="4" t="n">
        <f aca="false">ABS(Table7[[#This Row],[Pd Analytic]]-Table7[[#This Row],[Pd Simulation]])</f>
        <v>6.39000000000056E-005</v>
      </c>
      <c r="I10" s="1" t="n">
        <f aca="false">100*IF(Table7[[#This Row],[Pd Analytic]]&gt;0, Table7[[#This Row],[Absolute Error]]/Table7[[#This Row],[Pd Analytic]],1)</f>
        <v>0.0254427597630143</v>
      </c>
      <c r="J10" s="0" t="n">
        <v>1.3517966039</v>
      </c>
      <c r="K10" s="5" t="n">
        <v>1.35207</v>
      </c>
      <c r="L10" s="4" t="n">
        <f aca="false">ABS(Table2[[#This Row],[Nc Analytic]]-Table2[[#This Row],[Nc Simulation]])</f>
        <v>0.000273396100000101</v>
      </c>
      <c r="M10" s="1" t="n">
        <f aca="false">100*IF(Table2[[#This Row],[Nc Analytic]]&gt;0, Table2[[#This Row],[Absolute Error]]/Table2[[#This Row],[Nc Analytic]],1)</f>
        <v>0.020220558107206</v>
      </c>
    </row>
    <row r="11" customFormat="false" ht="13.8" hidden="false" customHeight="false" outlineLevel="0" collapsed="false">
      <c r="A11" s="1" t="n">
        <v>1</v>
      </c>
      <c r="B11" s="0" t="n">
        <v>2E-007</v>
      </c>
      <c r="C11" s="3" t="n">
        <v>1.27904E-007</v>
      </c>
      <c r="D11" s="4" t="n">
        <f aca="false">ABS(Table6[[#This Row],[Pb Analytic]]-Table6[[#This Row],[Pb Simulation]])</f>
        <v>7.2096E-008</v>
      </c>
      <c r="E11" s="1" t="n">
        <f aca="false">100*IF(Table6[[#This Row],[Pb Analytic]]&gt;0, Table6[[#This Row],[Absolute Error]]/Table6[[#This Row],[Pb Analytic]],1)</f>
        <v>56.3672754565924</v>
      </c>
      <c r="F11" s="0" t="n">
        <v>0.2796035</v>
      </c>
      <c r="G11" s="5" t="n">
        <v>0.279754</v>
      </c>
      <c r="H11" s="4" t="n">
        <f aca="false">ABS(Table7[[#This Row],[Pd Analytic]]-Table7[[#This Row],[Pd Simulation]])</f>
        <v>0.000150499999999998</v>
      </c>
      <c r="I11" s="1" t="n">
        <f aca="false">100*IF(Table7[[#This Row],[Pd Analytic]]&gt;0, Table7[[#This Row],[Absolute Error]]/Table7[[#This Row],[Pd Analytic]],1)</f>
        <v>0.0537972647397349</v>
      </c>
      <c r="J11" s="0" t="n">
        <v>1.5586553169</v>
      </c>
      <c r="K11" s="5" t="n">
        <v>1.55951</v>
      </c>
      <c r="L11" s="4" t="n">
        <f aca="false">ABS(Table2[[#This Row],[Nc Analytic]]-Table2[[#This Row],[Nc Simulation]])</f>
        <v>0.000854683100000031</v>
      </c>
      <c r="M11" s="1" t="n">
        <f aca="false">100*IF(Table2[[#This Row],[Nc Analytic]]&gt;0, Table2[[#This Row],[Absolute Error]]/Table2[[#This Row],[Nc Analytic]],1)</f>
        <v>0.054804592468149</v>
      </c>
    </row>
    <row r="12" customFormat="false" ht="13.8" hidden="false" customHeight="false" outlineLevel="0" collapsed="false">
      <c r="A12" s="1" t="n">
        <v>1.1</v>
      </c>
      <c r="B12" s="0" t="n">
        <v>4.333E-007</v>
      </c>
      <c r="C12" s="3" t="n">
        <v>4.14408E-007</v>
      </c>
      <c r="D12" s="4" t="n">
        <f aca="false">ABS(Table6[[#This Row],[Pb Analytic]]-Table6[[#This Row],[Pb Simulation]])</f>
        <v>1.8892E-008</v>
      </c>
      <c r="E12" s="1" t="n">
        <f aca="false">100*IF(Table6[[#This Row],[Pb Analytic]]&gt;0, Table6[[#This Row],[Absolute Error]]/Table6[[#This Row],[Pb Analytic]],1)</f>
        <v>4.55879230130692</v>
      </c>
      <c r="F12" s="0" t="n">
        <v>0.3079914</v>
      </c>
      <c r="G12" s="5" t="n">
        <v>0.307894</v>
      </c>
      <c r="H12" s="4" t="n">
        <f aca="false">ABS(Table7[[#This Row],[Pd Analytic]]-Table7[[#This Row],[Pd Simulation]])</f>
        <v>9.74000000000252E-005</v>
      </c>
      <c r="I12" s="1" t="n">
        <f aca="false">100*IF(Table7[[#This Row],[Pd Analytic]]&gt;0, Table7[[#This Row],[Absolute Error]]/Table7[[#This Row],[Pd Analytic]],1)</f>
        <v>0.0316342637401266</v>
      </c>
      <c r="J12" s="0" t="n">
        <v>1.7782000678</v>
      </c>
      <c r="K12" s="5" t="n">
        <v>1.77737</v>
      </c>
      <c r="L12" s="4" t="n">
        <f aca="false">ABS(Table2[[#This Row],[Nc Analytic]]-Table2[[#This Row],[Nc Simulation]])</f>
        <v>0.000830067800000167</v>
      </c>
      <c r="M12" s="1" t="n">
        <f aca="false">100*IF(Table2[[#This Row],[Nc Analytic]]&gt;0, Table2[[#This Row],[Absolute Error]]/Table2[[#This Row],[Nc Analytic]],1)</f>
        <v>0.0467020260272294</v>
      </c>
    </row>
    <row r="13" customFormat="false" ht="13.8" hidden="false" customHeight="false" outlineLevel="0" collapsed="false">
      <c r="A13" s="1" t="n">
        <v>1.2</v>
      </c>
      <c r="B13" s="0" t="n">
        <v>1.0333E-006</v>
      </c>
      <c r="C13" s="3" t="n">
        <v>1.18876E-006</v>
      </c>
      <c r="D13" s="4" t="n">
        <f aca="false">ABS(Table6[[#This Row],[Pb Analytic]]-Table6[[#This Row],[Pb Simulation]])</f>
        <v>1.5546E-007</v>
      </c>
      <c r="E13" s="1" t="n">
        <f aca="false">100*IF(Table6[[#This Row],[Pb Analytic]]&gt;0, Table6[[#This Row],[Absolute Error]]/Table6[[#This Row],[Pb Analytic]],1)</f>
        <v>13.077492513207</v>
      </c>
      <c r="F13" s="0" t="n">
        <v>0.3350708667</v>
      </c>
      <c r="G13" s="5" t="n">
        <v>0.335425</v>
      </c>
      <c r="H13" s="4" t="n">
        <f aca="false">ABS(Table7[[#This Row],[Pd Analytic]]-Table7[[#This Row],[Pd Simulation]])</f>
        <v>0.000354133299999948</v>
      </c>
      <c r="I13" s="1" t="n">
        <f aca="false">100*IF(Table7[[#This Row],[Pd Analytic]]&gt;0, Table7[[#This Row],[Absolute Error]]/Table7[[#This Row],[Pd Analytic]],1)</f>
        <v>0.105577491242438</v>
      </c>
      <c r="J13" s="0" t="n">
        <v>2.00348591</v>
      </c>
      <c r="K13" s="5" t="n">
        <v>2.00502</v>
      </c>
      <c r="L13" s="4" t="n">
        <f aca="false">ABS(Table2[[#This Row],[Nc Analytic]]-Table2[[#This Row],[Nc Simulation]])</f>
        <v>0.00153408999999982</v>
      </c>
      <c r="M13" s="1" t="n">
        <f aca="false">100*IF(Table2[[#This Row],[Nc Analytic]]&gt;0, Table2[[#This Row],[Absolute Error]]/Table2[[#This Row],[Nc Analytic]],1)</f>
        <v>0.0765124537411009</v>
      </c>
    </row>
    <row r="14" customFormat="false" ht="13.8" hidden="false" customHeight="false" outlineLevel="0" collapsed="false">
      <c r="A14" s="1" t="n">
        <v>1.3</v>
      </c>
      <c r="B14" s="0" t="n">
        <v>2.6667E-006</v>
      </c>
      <c r="C14" s="3" t="n">
        <v>3.07631E-006</v>
      </c>
      <c r="D14" s="4" t="n">
        <f aca="false">ABS(Table6[[#This Row],[Pb Analytic]]-Table6[[#This Row],[Pb Simulation]])</f>
        <v>4.0961E-007</v>
      </c>
      <c r="E14" s="1" t="n">
        <f aca="false">100*IF(Table6[[#This Row],[Pb Analytic]]&gt;0, Table6[[#This Row],[Absolute Error]]/Table6[[#This Row],[Pb Analytic]],1)</f>
        <v>13.3149780093684</v>
      </c>
      <c r="F14" s="0" t="n">
        <v>0.3623086</v>
      </c>
      <c r="G14" s="5" t="n">
        <v>0.36222</v>
      </c>
      <c r="H14" s="4" t="n">
        <f aca="false">ABS(Table7[[#This Row],[Pd Analytic]]-Table7[[#This Row],[Pd Simulation]])</f>
        <v>8.85999999999942E-005</v>
      </c>
      <c r="I14" s="1" t="n">
        <f aca="false">100*IF(Table7[[#This Row],[Pd Analytic]]&gt;0, Table7[[#This Row],[Absolute Error]]/Table7[[#This Row],[Pd Analytic]],1)</f>
        <v>0.024460272762408</v>
      </c>
      <c r="J14" s="0" t="n">
        <v>2.2417928585</v>
      </c>
      <c r="K14" s="5" t="n">
        <v>2.24177</v>
      </c>
      <c r="L14" s="4" t="n">
        <f aca="false">ABS(Table2[[#This Row],[Nc Analytic]]-Table2[[#This Row],[Nc Simulation]])</f>
        <v>2.28585000003889E-005</v>
      </c>
      <c r="M14" s="1" t="n">
        <f aca="false">100*IF(Table2[[#This Row],[Nc Analytic]]&gt;0, Table2[[#This Row],[Absolute Error]]/Table2[[#This Row],[Nc Analytic]],1)</f>
        <v>0.00101966303413771</v>
      </c>
    </row>
    <row r="15" customFormat="false" ht="13.8" hidden="false" customHeight="false" outlineLevel="0" collapsed="false">
      <c r="A15" s="1" t="n">
        <v>1.4</v>
      </c>
      <c r="B15" s="0" t="n">
        <v>7.0333E-006</v>
      </c>
      <c r="C15" s="3" t="n">
        <v>7.28772E-006</v>
      </c>
      <c r="D15" s="4" t="n">
        <f aca="false">ABS(Table6[[#This Row],[Pb Analytic]]-Table6[[#This Row],[Pb Simulation]])</f>
        <v>2.5442E-007</v>
      </c>
      <c r="E15" s="1" t="n">
        <f aca="false">100*IF(Table6[[#This Row],[Pb Analytic]]&gt;0, Table6[[#This Row],[Absolute Error]]/Table6[[#This Row],[Pb Analytic]],1)</f>
        <v>3.49107814240943</v>
      </c>
      <c r="F15" s="0" t="n">
        <v>0.3882009</v>
      </c>
      <c r="G15" s="5" t="n">
        <v>0.388169</v>
      </c>
      <c r="H15" s="4" t="n">
        <f aca="false">ABS(Table7[[#This Row],[Pd Analytic]]-Table7[[#This Row],[Pd Simulation]])</f>
        <v>3.19000000000291E-005</v>
      </c>
      <c r="I15" s="1" t="n">
        <f aca="false">100*IF(Table7[[#This Row],[Pd Analytic]]&gt;0, Table7[[#This Row],[Absolute Error]]/Table7[[#This Row],[Pd Analytic]],1)</f>
        <v>0.00821806996437869</v>
      </c>
      <c r="J15" s="0" t="n">
        <v>2.4866884772</v>
      </c>
      <c r="K15" s="5" t="n">
        <v>2.48686</v>
      </c>
      <c r="L15" s="4" t="n">
        <f aca="false">ABS(Table2[[#This Row],[Nc Analytic]]-Table2[[#This Row],[Nc Simulation]])</f>
        <v>0.000171522800000101</v>
      </c>
      <c r="M15" s="1" t="n">
        <f aca="false">100*IF(Table2[[#This Row],[Nc Analytic]]&gt;0, Table2[[#This Row],[Absolute Error]]/Table2[[#This Row],[Nc Analytic]],1)</f>
        <v>0.0068971634913144</v>
      </c>
    </row>
    <row r="16" customFormat="false" ht="13.8" hidden="false" customHeight="false" outlineLevel="0" collapsed="false">
      <c r="A16" s="1" t="n">
        <v>1.5</v>
      </c>
      <c r="B16" s="0" t="n">
        <v>1.38333E-005</v>
      </c>
      <c r="C16" s="3" t="n">
        <v>1.59896E-005</v>
      </c>
      <c r="D16" s="4" t="n">
        <f aca="false">ABS(Table6[[#This Row],[Pb Analytic]]-Table6[[#This Row],[Pb Simulation]])</f>
        <v>2.1563E-006</v>
      </c>
      <c r="E16" s="1" t="n">
        <f aca="false">100*IF(Table6[[#This Row],[Pb Analytic]]&gt;0, Table6[[#This Row],[Absolute Error]]/Table6[[#This Row],[Pb Analytic]],1)</f>
        <v>13.4856406664332</v>
      </c>
      <c r="F16" s="0" t="n">
        <v>0.4131338333</v>
      </c>
      <c r="G16" s="5" t="n">
        <v>0.413183</v>
      </c>
      <c r="H16" s="4" t="n">
        <f aca="false">ABS(Table7[[#This Row],[Pd Analytic]]-Table7[[#This Row],[Pd Simulation]])</f>
        <v>4.91667000000473E-005</v>
      </c>
      <c r="I16" s="1" t="n">
        <f aca="false">100*IF(Table7[[#This Row],[Pd Analytic]]&gt;0, Table7[[#This Row],[Absolute Error]]/Table7[[#This Row],[Pd Analytic]],1)</f>
        <v>0.0118994973171808</v>
      </c>
      <c r="J16" s="0" t="n">
        <v>2.7384202165</v>
      </c>
      <c r="K16" s="5" t="n">
        <v>2.73953</v>
      </c>
      <c r="L16" s="4" t="n">
        <f aca="false">ABS(Table2[[#This Row],[Nc Analytic]]-Table2[[#This Row],[Nc Simulation]])</f>
        <v>0.00110978350000002</v>
      </c>
      <c r="M16" s="1" t="n">
        <f aca="false">100*IF(Table2[[#This Row],[Nc Analytic]]&gt;0, Table2[[#This Row],[Absolute Error]]/Table2[[#This Row],[Nc Analytic]],1)</f>
        <v>0.0405099962402316</v>
      </c>
    </row>
    <row r="17" customFormat="false" ht="13.8" hidden="false" customHeight="false" outlineLevel="0" collapsed="false">
      <c r="A17" s="1" t="n">
        <v>1.6</v>
      </c>
      <c r="B17" s="0" t="n">
        <v>3.13333E-005</v>
      </c>
      <c r="C17" s="3" t="n">
        <v>3.28E-005</v>
      </c>
      <c r="D17" s="4" t="n">
        <f aca="false">ABS(Table6[[#This Row],[Pb Analytic]]-Table6[[#This Row],[Pb Simulation]])</f>
        <v>1.4667E-006</v>
      </c>
      <c r="E17" s="1" t="n">
        <f aca="false">100*IF(Table6[[#This Row],[Pb Analytic]]&gt;0, Table6[[#This Row],[Absolute Error]]/Table6[[#This Row],[Pb Analytic]],1)</f>
        <v>4.47164634146341</v>
      </c>
      <c r="F17" s="0" t="n">
        <v>0.4372415333</v>
      </c>
      <c r="G17" s="5" t="n">
        <v>0.437192</v>
      </c>
      <c r="H17" s="4" t="n">
        <f aca="false">ABS(Table7[[#This Row],[Pd Analytic]]-Table7[[#This Row],[Pd Simulation]])</f>
        <v>4.95332999999598E-005</v>
      </c>
      <c r="I17" s="1" t="n">
        <f aca="false">100*IF(Table7[[#This Row],[Pd Analytic]]&gt;0, Table7[[#This Row],[Absolute Error]]/Table7[[#This Row],[Pd Analytic]],1)</f>
        <v>0.011329873373703</v>
      </c>
      <c r="J17" s="0" t="n">
        <v>2.9998184608</v>
      </c>
      <c r="K17" s="5" t="n">
        <v>2.99896</v>
      </c>
      <c r="L17" s="4" t="n">
        <f aca="false">ABS(Table2[[#This Row],[Nc Analytic]]-Table2[[#This Row],[Nc Simulation]])</f>
        <v>0.000858460799999961</v>
      </c>
      <c r="M17" s="1" t="n">
        <f aca="false">100*IF(Table2[[#This Row],[Nc Analytic]]&gt;0, Table2[[#This Row],[Absolute Error]]/Table2[[#This Row],[Nc Analytic]],1)</f>
        <v>0.0286252834315883</v>
      </c>
    </row>
    <row r="18" customFormat="false" ht="13.8" hidden="false" customHeight="false" outlineLevel="0" collapsed="false">
      <c r="A18" s="1" t="n">
        <v>1.7</v>
      </c>
      <c r="B18" s="0" t="n">
        <v>6.45E-005</v>
      </c>
      <c r="C18" s="3" t="n">
        <v>6.33975E-005</v>
      </c>
      <c r="D18" s="4" t="n">
        <f aca="false">ABS(Table6[[#This Row],[Pb Analytic]]-Table6[[#This Row],[Pb Simulation]])</f>
        <v>1.1025E-006</v>
      </c>
      <c r="E18" s="1" t="n">
        <f aca="false">100*IF(Table6[[#This Row],[Pb Analytic]]&gt;0, Table6[[#This Row],[Absolute Error]]/Table6[[#This Row],[Pb Analytic]],1)</f>
        <v>1.7390275641784</v>
      </c>
      <c r="F18" s="0" t="n">
        <v>0.4601801667</v>
      </c>
      <c r="G18" s="5" t="n">
        <v>0.460144</v>
      </c>
      <c r="H18" s="4" t="n">
        <f aca="false">ABS(Table7[[#This Row],[Pd Analytic]]-Table7[[#This Row],[Pd Simulation]])</f>
        <v>3.61667000000065E-005</v>
      </c>
      <c r="I18" s="1" t="n">
        <f aca="false">100*IF(Table7[[#This Row],[Pd Analytic]]&gt;0, Table7[[#This Row],[Absolute Error]]/Table7[[#This Row],[Pd Analytic]],1)</f>
        <v>0.00785986560728958</v>
      </c>
      <c r="J18" s="0" t="n">
        <v>3.2638184274</v>
      </c>
      <c r="K18" s="5" t="n">
        <v>3.26438</v>
      </c>
      <c r="L18" s="4" t="n">
        <f aca="false">ABS(Table2[[#This Row],[Nc Analytic]]-Table2[[#This Row],[Nc Simulation]])</f>
        <v>0.000561572600000115</v>
      </c>
      <c r="M18" s="1" t="n">
        <f aca="false">100*IF(Table2[[#This Row],[Nc Analytic]]&gt;0, Table2[[#This Row],[Absolute Error]]/Table2[[#This Row],[Nc Analytic]],1)</f>
        <v>0.0172030400872483</v>
      </c>
    </row>
    <row r="19" customFormat="false" ht="13.8" hidden="false" customHeight="false" outlineLevel="0" collapsed="false">
      <c r="A19" s="1" t="n">
        <v>1.8</v>
      </c>
      <c r="B19" s="0" t="n">
        <v>0.0001163667</v>
      </c>
      <c r="C19" s="5" t="n">
        <v>0.000116212</v>
      </c>
      <c r="D19" s="4" t="n">
        <f aca="false">ABS(Table6[[#This Row],[Pb Analytic]]-Table6[[#This Row],[Pb Simulation]])</f>
        <v>1.54699999999994E-007</v>
      </c>
      <c r="E19" s="1" t="n">
        <f aca="false">100*IF(Table6[[#This Row],[Pb Analytic]]&gt;0, Table6[[#This Row],[Absolute Error]]/Table6[[#This Row],[Pb Analytic]],1)</f>
        <v>0.133118782913979</v>
      </c>
      <c r="F19" s="0" t="n">
        <v>0.4818781333</v>
      </c>
      <c r="G19" s="5" t="n">
        <v>0.482003</v>
      </c>
      <c r="H19" s="4" t="n">
        <f aca="false">ABS(Table7[[#This Row],[Pd Analytic]]-Table7[[#This Row],[Pd Simulation]])</f>
        <v>0.000124866700000004</v>
      </c>
      <c r="I19" s="1" t="n">
        <f aca="false">100*IF(Table7[[#This Row],[Pd Analytic]]&gt;0, Table7[[#This Row],[Absolute Error]]/Table7[[#This Row],[Pd Analytic]],1)</f>
        <v>0.025905793117471</v>
      </c>
      <c r="J19" s="0" t="n">
        <v>3.5336339287</v>
      </c>
      <c r="K19" s="5" t="n">
        <v>3.535</v>
      </c>
      <c r="L19" s="4" t="n">
        <f aca="false">ABS(Table2[[#This Row],[Nc Analytic]]-Table2[[#This Row],[Nc Simulation]])</f>
        <v>0.0013660713000001</v>
      </c>
      <c r="M19" s="1" t="n">
        <f aca="false">100*IF(Table2[[#This Row],[Nc Analytic]]&gt;0, Table2[[#This Row],[Absolute Error]]/Table2[[#This Row],[Nc Analytic]],1)</f>
        <v>0.0386441669024075</v>
      </c>
    </row>
    <row r="20" customFormat="false" ht="13.8" hidden="false" customHeight="false" outlineLevel="0" collapsed="false">
      <c r="A20" s="1" t="n">
        <v>1.9</v>
      </c>
      <c r="B20" s="0" t="n">
        <v>0.0002035</v>
      </c>
      <c r="C20" s="5" t="n">
        <v>0.000203137</v>
      </c>
      <c r="D20" s="4" t="n">
        <f aca="false">ABS(Table6[[#This Row],[Pb Analytic]]-Table6[[#This Row],[Pb Simulation]])</f>
        <v>3.63000000000023E-007</v>
      </c>
      <c r="E20" s="1" t="n">
        <f aca="false">100*IF(Table6[[#This Row],[Pb Analytic]]&gt;0, Table6[[#This Row],[Absolute Error]]/Table6[[#This Row],[Pb Analytic]],1)</f>
        <v>0.17869713543078</v>
      </c>
      <c r="F20" s="0" t="n">
        <v>0.5028599</v>
      </c>
      <c r="G20" s="5" t="n">
        <v>0.502748</v>
      </c>
      <c r="H20" s="4" t="n">
        <f aca="false">ABS(Table7[[#This Row],[Pd Analytic]]-Table7[[#This Row],[Pd Simulation]])</f>
        <v>0.000111900000000054</v>
      </c>
      <c r="I20" s="1" t="n">
        <f aca="false">100*IF(Table7[[#This Row],[Pd Analytic]]&gt;0, Table7[[#This Row],[Absolute Error]]/Table7[[#This Row],[Pd Analytic]],1)</f>
        <v>0.0222576718356023</v>
      </c>
      <c r="J20" s="0" t="n">
        <v>3.8100187688</v>
      </c>
      <c r="K20" s="5" t="n">
        <v>3.81006</v>
      </c>
      <c r="L20" s="4" t="n">
        <f aca="false">ABS(Table2[[#This Row],[Nc Analytic]]-Table2[[#This Row],[Nc Simulation]])</f>
        <v>4.12311999999915E-005</v>
      </c>
      <c r="M20" s="1" t="n">
        <f aca="false">100*IF(Table2[[#This Row],[Nc Analytic]]&gt;0, Table2[[#This Row],[Absolute Error]]/Table2[[#This Row],[Nc Analytic]],1)</f>
        <v>0.00108216668503886</v>
      </c>
    </row>
    <row r="21" customFormat="false" ht="13.8" hidden="false" customHeight="false" outlineLevel="0" collapsed="false">
      <c r="A21" s="1" t="n">
        <v>2</v>
      </c>
      <c r="B21" s="0" t="n">
        <v>0.0003498333</v>
      </c>
      <c r="C21" s="5" t="n">
        <v>0.000340183</v>
      </c>
      <c r="D21" s="4" t="n">
        <f aca="false">ABS(Table6[[#This Row],[Pb Analytic]]-Table6[[#This Row],[Pb Simulation]])</f>
        <v>9.65030000000004E-006</v>
      </c>
      <c r="E21" s="1" t="n">
        <f aca="false">100*IF(Table6[[#This Row],[Pb Analytic]]&gt;0, Table6[[#This Row],[Absolute Error]]/Table6[[#This Row],[Pb Analytic]],1)</f>
        <v>2.83679666532426</v>
      </c>
      <c r="F21" s="0" t="n">
        <v>0.5223925667</v>
      </c>
      <c r="G21" s="5" t="n">
        <v>0.522367</v>
      </c>
      <c r="H21" s="4" t="n">
        <f aca="false">ABS(Table7[[#This Row],[Pd Analytic]]-Table7[[#This Row],[Pd Simulation]])</f>
        <v>2.55666999999793E-005</v>
      </c>
      <c r="I21" s="1" t="n">
        <f aca="false">100*IF(Table7[[#This Row],[Pd Analytic]]&gt;0, Table7[[#This Row],[Absolute Error]]/Table7[[#This Row],[Pd Analytic]],1)</f>
        <v>0.00489439417114391</v>
      </c>
      <c r="J21" s="0" t="n">
        <v>4.0879919287</v>
      </c>
      <c r="K21" s="5" t="n">
        <v>4.08879</v>
      </c>
      <c r="L21" s="4" t="n">
        <f aca="false">ABS(Table2[[#This Row],[Nc Analytic]]-Table2[[#This Row],[Nc Simulation]])</f>
        <v>0.000798071300000203</v>
      </c>
      <c r="M21" s="1" t="n">
        <f aca="false">100*IF(Table2[[#This Row],[Nc Analytic]]&gt;0, Table2[[#This Row],[Absolute Error]]/Table2[[#This Row],[Nc Analytic]],1)</f>
        <v>0.0195185201489977</v>
      </c>
    </row>
    <row r="22" customFormat="false" ht="13.8" hidden="false" customHeight="false" outlineLevel="0" collapsed="false">
      <c r="A22" s="1" t="n">
        <v>2.1</v>
      </c>
      <c r="B22" s="0" t="n">
        <v>0.0005436667</v>
      </c>
      <c r="C22" s="5" t="n">
        <v>0.000547985</v>
      </c>
      <c r="D22" s="4" t="n">
        <f aca="false">ABS(Table6[[#This Row],[Pb Analytic]]-Table6[[#This Row],[Pb Simulation]])</f>
        <v>4.3183E-006</v>
      </c>
      <c r="E22" s="1" t="n">
        <f aca="false">100*IF(Table6[[#This Row],[Pb Analytic]]&gt;0, Table6[[#This Row],[Absolute Error]]/Table6[[#This Row],[Pb Analytic]],1)</f>
        <v>0.788032519138298</v>
      </c>
      <c r="F22" s="0" t="n">
        <v>0.5408880667</v>
      </c>
      <c r="G22" s="5" t="n">
        <v>0.540856</v>
      </c>
      <c r="H22" s="4" t="n">
        <f aca="false">ABS(Table7[[#This Row],[Pd Analytic]]-Table7[[#This Row],[Pd Simulation]])</f>
        <v>3.20666999999997E-005</v>
      </c>
      <c r="I22" s="1" t="n">
        <f aca="false">100*IF(Table7[[#This Row],[Pd Analytic]]&gt;0, Table7[[#This Row],[Absolute Error]]/Table7[[#This Row],[Pd Analytic]],1)</f>
        <v>0.00592887940597861</v>
      </c>
      <c r="J22" s="0" t="n">
        <v>4.3695546033</v>
      </c>
      <c r="K22" s="5" t="n">
        <v>4.37044</v>
      </c>
      <c r="L22" s="4" t="n">
        <f aca="false">ABS(Table2[[#This Row],[Nc Analytic]]-Table2[[#This Row],[Nc Simulation]])</f>
        <v>0.000885396700000207</v>
      </c>
      <c r="M22" s="1" t="n">
        <f aca="false">100*IF(Table2[[#This Row],[Nc Analytic]]&gt;0, Table2[[#This Row],[Absolute Error]]/Table2[[#This Row],[Nc Analytic]],1)</f>
        <v>0.0202587542673096</v>
      </c>
    </row>
    <row r="23" customFormat="false" ht="13.8" hidden="false" customHeight="false" outlineLevel="0" collapsed="false">
      <c r="A23" s="1" t="n">
        <v>2.2</v>
      </c>
      <c r="B23" s="0" t="n">
        <v>0.0008482333</v>
      </c>
      <c r="C23" s="5" t="n">
        <v>0.000852073</v>
      </c>
      <c r="D23" s="4" t="n">
        <f aca="false">ABS(Table6[[#This Row],[Pb Analytic]]-Table6[[#This Row],[Pb Simulation]])</f>
        <v>3.83969999999997E-006</v>
      </c>
      <c r="E23" s="1" t="n">
        <f aca="false">100*IF(Table6[[#This Row],[Pb Analytic]]&gt;0, Table6[[#This Row],[Absolute Error]]/Table6[[#This Row],[Pb Analytic]],1)</f>
        <v>0.45063040373301</v>
      </c>
      <c r="F23" s="0" t="n">
        <v>0.5583180667</v>
      </c>
      <c r="G23" s="5" t="n">
        <v>0.558218</v>
      </c>
      <c r="H23" s="4" t="n">
        <f aca="false">ABS(Table7[[#This Row],[Pd Analytic]]-Table7[[#This Row],[Pd Simulation]])</f>
        <v>0.000100066699999957</v>
      </c>
      <c r="I23" s="1" t="n">
        <f aca="false">100*IF(Table7[[#This Row],[Pd Analytic]]&gt;0, Table7[[#This Row],[Absolute Error]]/Table7[[#This Row],[Pd Analytic]],1)</f>
        <v>0.0179260969728595</v>
      </c>
      <c r="J23" s="0" t="n">
        <v>4.6554027935</v>
      </c>
      <c r="K23" s="5" t="n">
        <v>4.65428</v>
      </c>
      <c r="L23" s="4" t="n">
        <f aca="false">ABS(Table2[[#This Row],[Nc Analytic]]-Table2[[#This Row],[Nc Simulation]])</f>
        <v>0.00112279350000044</v>
      </c>
      <c r="M23" s="1" t="n">
        <f aca="false">100*IF(Table2[[#This Row],[Nc Analytic]]&gt;0, Table2[[#This Row],[Absolute Error]]/Table2[[#This Row],[Nc Analytic]],1)</f>
        <v>0.0241238924173114</v>
      </c>
    </row>
    <row r="24" customFormat="false" ht="13.8" hidden="false" customHeight="false" outlineLevel="0" collapsed="false">
      <c r="A24" s="1" t="n">
        <v>2.3</v>
      </c>
      <c r="B24" s="0" t="n">
        <v>0.0012841</v>
      </c>
      <c r="C24" s="5" t="n">
        <v>0.00128282</v>
      </c>
      <c r="D24" s="4" t="n">
        <f aca="false">ABS(Table6[[#This Row],[Pb Analytic]]-Table6[[#This Row],[Pb Simulation]])</f>
        <v>1.27999999999999E-006</v>
      </c>
      <c r="E24" s="1" t="n">
        <f aca="false">100*IF(Table6[[#This Row],[Pb Analytic]]&gt;0, Table6[[#This Row],[Absolute Error]]/Table6[[#This Row],[Pb Analytic]],1)</f>
        <v>0.0997801718089824</v>
      </c>
      <c r="F24" s="0" t="n">
        <v>0.5743405333</v>
      </c>
      <c r="G24" s="5" t="n">
        <v>0.574458</v>
      </c>
      <c r="H24" s="4" t="n">
        <f aca="false">ABS(Table7[[#This Row],[Pd Analytic]]-Table7[[#This Row],[Pd Simulation]])</f>
        <v>0.000117466700000013</v>
      </c>
      <c r="I24" s="1" t="n">
        <f aca="false">100*IF(Table7[[#This Row],[Pd Analytic]]&gt;0, Table7[[#This Row],[Absolute Error]]/Table7[[#This Row],[Pd Analytic]],1)</f>
        <v>0.0204482660177094</v>
      </c>
      <c r="J24" s="0" t="n">
        <v>4.9402648077</v>
      </c>
      <c r="K24" s="5" t="n">
        <v>4.93955</v>
      </c>
      <c r="L24" s="4" t="n">
        <f aca="false">ABS(Table2[[#This Row],[Nc Analytic]]-Table2[[#This Row],[Nc Simulation]])</f>
        <v>0.000714807700000542</v>
      </c>
      <c r="M24" s="1" t="n">
        <f aca="false">100*IF(Table2[[#This Row],[Nc Analytic]]&gt;0, Table2[[#This Row],[Absolute Error]]/Table2[[#This Row],[Nc Analytic]],1)</f>
        <v>0.0144711097164831</v>
      </c>
    </row>
    <row r="25" customFormat="false" ht="13.8" hidden="false" customHeight="false" outlineLevel="0" collapsed="false">
      <c r="A25" s="1" t="n">
        <v>2.4</v>
      </c>
      <c r="B25" s="0" t="n">
        <v>0.0018764</v>
      </c>
      <c r="C25" s="5" t="n">
        <v>0.00187504</v>
      </c>
      <c r="D25" s="4" t="n">
        <f aca="false">ABS(Table6[[#This Row],[Pb Analytic]]-Table6[[#This Row],[Pb Simulation]])</f>
        <v>1.36000000000016E-006</v>
      </c>
      <c r="E25" s="1" t="n">
        <f aca="false">100*IF(Table6[[#This Row],[Pb Analytic]]&gt;0, Table6[[#This Row],[Absolute Error]]/Table6[[#This Row],[Pb Analytic]],1)</f>
        <v>0.0725317859885743</v>
      </c>
      <c r="F25" s="0" t="n">
        <v>0.5894650333</v>
      </c>
      <c r="G25" s="5" t="n">
        <v>0.589582</v>
      </c>
      <c r="H25" s="4" t="n">
        <f aca="false">ABS(Table7[[#This Row],[Pd Analytic]]-Table7[[#This Row],[Pd Simulation]])</f>
        <v>0.000116966700000054</v>
      </c>
      <c r="I25" s="1" t="n">
        <f aca="false">100*IF(Table7[[#This Row],[Pd Analytic]]&gt;0, Table7[[#This Row],[Absolute Error]]/Table7[[#This Row],[Pd Analytic]],1)</f>
        <v>0.0198389197770716</v>
      </c>
      <c r="J25" s="0" t="n">
        <v>5.2251247085</v>
      </c>
      <c r="K25" s="5" t="n">
        <v>5.22549</v>
      </c>
      <c r="L25" s="4" t="n">
        <f aca="false">ABS(Table2[[#This Row],[Nc Analytic]]-Table2[[#This Row],[Nc Simulation]])</f>
        <v>0.000365291499999643</v>
      </c>
      <c r="M25" s="1" t="n">
        <f aca="false">100*IF(Table2[[#This Row],[Nc Analytic]]&gt;0, Table2[[#This Row],[Absolute Error]]/Table2[[#This Row],[Nc Analytic]],1)</f>
        <v>0.00699056930545542</v>
      </c>
    </row>
    <row r="26" customFormat="false" ht="13.8" hidden="false" customHeight="false" outlineLevel="0" collapsed="false">
      <c r="A26" s="1" t="n">
        <v>2.5</v>
      </c>
      <c r="B26" s="0" t="n">
        <v>0.0026913</v>
      </c>
      <c r="C26" s="5" t="n">
        <v>0.00266719</v>
      </c>
      <c r="D26" s="4" t="n">
        <f aca="false">ABS(Table6[[#This Row],[Pb Analytic]]-Table6[[#This Row],[Pb Simulation]])</f>
        <v>2.41100000000004E-005</v>
      </c>
      <c r="E26" s="1" t="n">
        <f aca="false">100*IF(Table6[[#This Row],[Pb Analytic]]&gt;0, Table6[[#This Row],[Absolute Error]]/Table6[[#This Row],[Pb Analytic]],1)</f>
        <v>0.903947600283458</v>
      </c>
      <c r="F26" s="0" t="n">
        <v>0.6037638</v>
      </c>
      <c r="G26" s="5" t="n">
        <v>0.603597</v>
      </c>
      <c r="H26" s="4" t="n">
        <f aca="false">ABS(Table7[[#This Row],[Pd Analytic]]-Table7[[#This Row],[Pd Simulation]])</f>
        <v>0.000166799999999911</v>
      </c>
      <c r="I26" s="1" t="n">
        <f aca="false">100*IF(Table7[[#This Row],[Pd Analytic]]&gt;0, Table7[[#This Row],[Absolute Error]]/Table7[[#This Row],[Pd Analytic]],1)</f>
        <v>0.0276343321785747</v>
      </c>
      <c r="J26" s="0" t="n">
        <v>5.5119096043</v>
      </c>
      <c r="K26" s="5" t="n">
        <v>5.51132</v>
      </c>
      <c r="L26" s="4" t="n">
        <f aca="false">ABS(Table2[[#This Row],[Nc Analytic]]-Table2[[#This Row],[Nc Simulation]])</f>
        <v>0.000589604299999991</v>
      </c>
      <c r="M26" s="1" t="n">
        <f aca="false">100*IF(Table2[[#This Row],[Nc Analytic]]&gt;0, Table2[[#This Row],[Absolute Error]]/Table2[[#This Row],[Nc Analytic]],1)</f>
        <v>0.0106980596299977</v>
      </c>
    </row>
    <row r="27" customFormat="false" ht="13.8" hidden="false" customHeight="false" outlineLevel="0" collapsed="false">
      <c r="A27" s="1" t="n">
        <v>2.6</v>
      </c>
      <c r="B27" s="0" t="n">
        <v>0.0035607</v>
      </c>
      <c r="C27" s="5" t="n">
        <v>0.00370026</v>
      </c>
      <c r="D27" s="4" t="n">
        <f aca="false">ABS(Table6[[#This Row],[Pb Analytic]]-Table6[[#This Row],[Pb Simulation]])</f>
        <v>0.00013956</v>
      </c>
      <c r="E27" s="1" t="n">
        <f aca="false">100*IF(Table6[[#This Row],[Pb Analytic]]&gt;0, Table6[[#This Row],[Absolute Error]]/Table6[[#This Row],[Pb Analytic]],1)</f>
        <v>3.77162685865317</v>
      </c>
      <c r="F27" s="0" t="n">
        <v>0.6166704</v>
      </c>
      <c r="G27" s="5" t="n">
        <v>0.61651</v>
      </c>
      <c r="H27" s="4" t="n">
        <f aca="false">ABS(Table7[[#This Row],[Pd Analytic]]-Table7[[#This Row],[Pd Simulation]])</f>
        <v>0.000160399999999949</v>
      </c>
      <c r="I27" s="1" t="n">
        <f aca="false">100*IF(Table7[[#This Row],[Pd Analytic]]&gt;0, Table7[[#This Row],[Absolute Error]]/Table7[[#This Row],[Pd Analytic]],1)</f>
        <v>0.0260174206419927</v>
      </c>
      <c r="J27" s="0" t="n">
        <v>5.7961026366</v>
      </c>
      <c r="K27" s="5" t="n">
        <v>5.79623</v>
      </c>
      <c r="L27" s="4" t="n">
        <f aca="false">ABS(Table2[[#This Row],[Nc Analytic]]-Table2[[#This Row],[Nc Simulation]])</f>
        <v>0.000127363400000746</v>
      </c>
      <c r="M27" s="1" t="n">
        <f aca="false">100*IF(Table2[[#This Row],[Nc Analytic]]&gt;0, Table2[[#This Row],[Absolute Error]]/Table2[[#This Row],[Nc Analytic]],1)</f>
        <v>0.00219734896649626</v>
      </c>
    </row>
    <row r="28" customFormat="false" ht="13.8" hidden="false" customHeight="false" outlineLevel="0" collapsed="false">
      <c r="A28" s="1" t="n">
        <v>2.7</v>
      </c>
      <c r="B28" s="0" t="n">
        <v>0.0050195</v>
      </c>
      <c r="C28" s="5" t="n">
        <v>0.00501633</v>
      </c>
      <c r="D28" s="4" t="n">
        <f aca="false">ABS(Table6[[#This Row],[Pb Analytic]]-Table6[[#This Row],[Pb Simulation]])</f>
        <v>3.16999999999939E-006</v>
      </c>
      <c r="E28" s="1" t="n">
        <f aca="false">100*IF(Table6[[#This Row],[Pb Analytic]]&gt;0, Table6[[#This Row],[Absolute Error]]/Table6[[#This Row],[Pb Analytic]],1)</f>
        <v>0.0631936096708029</v>
      </c>
      <c r="F28" s="0" t="n">
        <v>0.6282449333</v>
      </c>
      <c r="G28" s="5" t="n">
        <v>0.628327</v>
      </c>
      <c r="H28" s="4" t="n">
        <f aca="false">ABS(Table7[[#This Row],[Pd Analytic]]-Table7[[#This Row],[Pd Simulation]])</f>
        <v>8.20666999999942E-005</v>
      </c>
      <c r="I28" s="1" t="n">
        <f aca="false">100*IF(Table7[[#This Row],[Pd Analytic]]&gt;0, Table7[[#This Row],[Absolute Error]]/Table7[[#This Row],[Pd Analytic]],1)</f>
        <v>0.0130611449133961</v>
      </c>
      <c r="J28" s="0" t="n">
        <v>6.0799937641</v>
      </c>
      <c r="K28" s="5" t="n">
        <v>6.07942</v>
      </c>
      <c r="L28" s="4" t="n">
        <f aca="false">ABS(Table2[[#This Row],[Nc Analytic]]-Table2[[#This Row],[Nc Simulation]])</f>
        <v>0.000573764100000318</v>
      </c>
      <c r="M28" s="1" t="n">
        <f aca="false">100*IF(Table2[[#This Row],[Nc Analytic]]&gt;0, Table2[[#This Row],[Absolute Error]]/Table2[[#This Row],[Nc Analytic]],1)</f>
        <v>0.00943780985686658</v>
      </c>
    </row>
    <row r="29" customFormat="false" ht="13.8" hidden="false" customHeight="false" outlineLevel="0" collapsed="false">
      <c r="A29" s="1" t="n">
        <v>2.8</v>
      </c>
      <c r="B29" s="0" t="n">
        <v>0.0066881</v>
      </c>
      <c r="C29" s="5" t="n">
        <v>0.00665701</v>
      </c>
      <c r="D29" s="4" t="n">
        <f aca="false">ABS(Table6[[#This Row],[Pb Analytic]]-Table6[[#This Row],[Pb Simulation]])</f>
        <v>3.10900000000001E-005</v>
      </c>
      <c r="E29" s="1" t="n">
        <f aca="false">100*IF(Table6[[#This Row],[Pb Analytic]]&gt;0, Table6[[#This Row],[Absolute Error]]/Table6[[#This Row],[Pb Analytic]],1)</f>
        <v>0.467026487867678</v>
      </c>
      <c r="F29" s="0" t="n">
        <v>0.6391251333</v>
      </c>
      <c r="G29" s="5" t="n">
        <v>0.639056</v>
      </c>
      <c r="H29" s="4" t="n">
        <f aca="false">ABS(Table7[[#This Row],[Pd Analytic]]-Table7[[#This Row],[Pd Simulation]])</f>
        <v>6.91333000000238E-005</v>
      </c>
      <c r="I29" s="1" t="n">
        <f aca="false">100*IF(Table7[[#This Row],[Pd Analytic]]&gt;0, Table7[[#This Row],[Absolute Error]]/Table7[[#This Row],[Pd Analytic]],1)</f>
        <v>0.0108180347262249</v>
      </c>
      <c r="J29" s="0" t="n">
        <v>6.3620334843</v>
      </c>
      <c r="K29" s="5" t="n">
        <v>6.36008</v>
      </c>
      <c r="L29" s="4" t="n">
        <f aca="false">ABS(Table2[[#This Row],[Nc Analytic]]-Table2[[#This Row],[Nc Simulation]])</f>
        <v>0.00195348430000042</v>
      </c>
      <c r="M29" s="1" t="n">
        <f aca="false">100*IF(Table2[[#This Row],[Nc Analytic]]&gt;0, Table2[[#This Row],[Absolute Error]]/Table2[[#This Row],[Nc Analytic]],1)</f>
        <v>0.0307147756003135</v>
      </c>
    </row>
    <row r="30" customFormat="false" ht="13.8" hidden="false" customHeight="false" outlineLevel="0" collapsed="false">
      <c r="A30" s="1" t="n">
        <v>2.9</v>
      </c>
      <c r="B30" s="0" t="n">
        <v>0.0086713333</v>
      </c>
      <c r="C30" s="5" t="n">
        <v>0.00866176</v>
      </c>
      <c r="D30" s="4" t="n">
        <f aca="false">ABS(Table6[[#This Row],[Pb Analytic]]-Table6[[#This Row],[Pb Simulation]])</f>
        <v>9.5733000000011E-006</v>
      </c>
      <c r="E30" s="1" t="n">
        <f aca="false">100*IF(Table6[[#This Row],[Pb Analytic]]&gt;0, Table6[[#This Row],[Absolute Error]]/Table6[[#This Row],[Pb Analytic]],1)</f>
        <v>0.110523727279457</v>
      </c>
      <c r="F30" s="0" t="n">
        <v>0.6486324</v>
      </c>
      <c r="G30" s="5" t="n">
        <v>0.648706</v>
      </c>
      <c r="H30" s="4" t="n">
        <f aca="false">ABS(Table7[[#This Row],[Pd Analytic]]-Table7[[#This Row],[Pd Simulation]])</f>
        <v>7.3600000000007E-005</v>
      </c>
      <c r="I30" s="1" t="n">
        <f aca="false">100*IF(Table7[[#This Row],[Pd Analytic]]&gt;0, Table7[[#This Row],[Absolute Error]]/Table7[[#This Row],[Pd Analytic]],1)</f>
        <v>0.0113456635209181</v>
      </c>
      <c r="J30" s="0" t="n">
        <v>6.6374733509</v>
      </c>
      <c r="K30" s="5" t="n">
        <v>6.63738</v>
      </c>
      <c r="L30" s="4" t="n">
        <f aca="false">ABS(Table2[[#This Row],[Nc Analytic]]-Table2[[#This Row],[Nc Simulation]])</f>
        <v>9.33508999994004E-005</v>
      </c>
      <c r="M30" s="1" t="n">
        <f aca="false">100*IF(Table2[[#This Row],[Nc Analytic]]&gt;0, Table2[[#This Row],[Absolute Error]]/Table2[[#This Row],[Nc Analytic]],1)</f>
        <v>0.00140644199969567</v>
      </c>
    </row>
    <row r="31" customFormat="false" ht="13.8" hidden="false" customHeight="false" outlineLevel="0" collapsed="false">
      <c r="A31" s="1" t="n">
        <v>3</v>
      </c>
      <c r="B31" s="0" t="n">
        <v>0.0111021333</v>
      </c>
      <c r="C31" s="5" t="n">
        <v>0.0110663</v>
      </c>
      <c r="D31" s="4" t="n">
        <f aca="false">ABS(Table6[[#This Row],[Pb Analytic]]-Table6[[#This Row],[Pb Simulation]])</f>
        <v>3.58333000000013E-005</v>
      </c>
      <c r="E31" s="1" t="n">
        <f aca="false">100*IF(Table6[[#This Row],[Pb Analytic]]&gt;0, Table6[[#This Row],[Absolute Error]]/Table6[[#This Row],[Pb Analytic]],1)</f>
        <v>0.323805608017145</v>
      </c>
      <c r="F31" s="0" t="n">
        <v>0.6571039667</v>
      </c>
      <c r="G31" s="5" t="n">
        <v>0.657287</v>
      </c>
      <c r="H31" s="4" t="n">
        <f aca="false">ABS(Table7[[#This Row],[Pd Analytic]]-Table7[[#This Row],[Pd Simulation]])</f>
        <v>0.000183033299999913</v>
      </c>
      <c r="I31" s="1" t="n">
        <f aca="false">100*IF(Table7[[#This Row],[Pd Analytic]]&gt;0, Table7[[#This Row],[Absolute Error]]/Table7[[#This Row],[Pd Analytic]],1)</f>
        <v>0.0278467853464184</v>
      </c>
      <c r="J31" s="0" t="n">
        <v>6.9121053823</v>
      </c>
      <c r="K31" s="5" t="n">
        <v>6.91052</v>
      </c>
      <c r="L31" s="4" t="n">
        <f aca="false">ABS(Table2[[#This Row],[Nc Analytic]]-Table2[[#This Row],[Nc Simulation]])</f>
        <v>0.00158538230000005</v>
      </c>
      <c r="M31" s="1" t="n">
        <f aca="false">100*IF(Table2[[#This Row],[Nc Analytic]]&gt;0, Table2[[#This Row],[Absolute Error]]/Table2[[#This Row],[Nc Analytic]],1)</f>
        <v>0.0229415774789748</v>
      </c>
    </row>
    <row r="32" customFormat="false" ht="13.8" hidden="false" customHeight="false" outlineLevel="0" collapsed="false">
      <c r="A32" s="1" t="n">
        <v>3.1</v>
      </c>
      <c r="B32" s="0" t="n">
        <v>0.0137968667</v>
      </c>
      <c r="C32" s="5" t="n">
        <v>0.0139013</v>
      </c>
      <c r="D32" s="4" t="n">
        <f aca="false">ABS(Table6[[#This Row],[Pb Analytic]]-Table6[[#This Row],[Pb Simulation]])</f>
        <v>0.0001044333</v>
      </c>
      <c r="E32" s="1" t="n">
        <f aca="false">100*IF(Table6[[#This Row],[Pb Analytic]]&gt;0, Table6[[#This Row],[Absolute Error]]/Table6[[#This Row],[Pb Analytic]],1)</f>
        <v>0.751248444390092</v>
      </c>
      <c r="F32" s="0" t="n">
        <v>0.6647214333</v>
      </c>
      <c r="G32" s="5" t="n">
        <v>0.664814</v>
      </c>
      <c r="H32" s="4" t="n">
        <f aca="false">ABS(Table7[[#This Row],[Pd Analytic]]-Table7[[#This Row],[Pd Simulation]])</f>
        <v>9.25667000000185E-005</v>
      </c>
      <c r="I32" s="1" t="n">
        <f aca="false">100*IF(Table7[[#This Row],[Pd Analytic]]&gt;0, Table7[[#This Row],[Absolute Error]]/Table7[[#This Row],[Pd Analytic]],1)</f>
        <v>0.013923698959411</v>
      </c>
      <c r="J32" s="0" t="n">
        <v>7.1755074209</v>
      </c>
      <c r="K32" s="5" t="n">
        <v>7.17875</v>
      </c>
      <c r="L32" s="4" t="n">
        <f aca="false">ABS(Table2[[#This Row],[Nc Analytic]]-Table2[[#This Row],[Nc Simulation]])</f>
        <v>0.00324257910000014</v>
      </c>
      <c r="M32" s="1" t="n">
        <f aca="false">100*IF(Table2[[#This Row],[Nc Analytic]]&gt;0, Table2[[#This Row],[Absolute Error]]/Table2[[#This Row],[Nc Analytic]],1)</f>
        <v>0.0451691325091436</v>
      </c>
    </row>
    <row r="33" customFormat="false" ht="13.8" hidden="false" customHeight="false" outlineLevel="0" collapsed="false">
      <c r="A33" s="1" t="n">
        <v>3.2</v>
      </c>
      <c r="B33" s="0" t="n">
        <v>0.0171686333</v>
      </c>
      <c r="C33" s="5" t="n">
        <v>0.017191</v>
      </c>
      <c r="D33" s="4" t="n">
        <f aca="false">ABS(Table6[[#This Row],[Pb Analytic]]-Table6[[#This Row],[Pb Simulation]])</f>
        <v>2.23667000000018E-005</v>
      </c>
      <c r="E33" s="1" t="n">
        <f aca="false">100*IF(Table6[[#This Row],[Pb Analytic]]&gt;0, Table6[[#This Row],[Absolute Error]]/Table6[[#This Row],[Pb Analytic]],1)</f>
        <v>0.130107032749705</v>
      </c>
      <c r="F33" s="0" t="n">
        <v>0.6713644</v>
      </c>
      <c r="G33" s="5" t="n">
        <v>0.671304</v>
      </c>
      <c r="H33" s="4" t="n">
        <f aca="false">ABS(Table7[[#This Row],[Pd Analytic]]-Table7[[#This Row],[Pd Simulation]])</f>
        <v>6.03999999999605E-005</v>
      </c>
      <c r="I33" s="1" t="n">
        <f aca="false">100*IF(Table7[[#This Row],[Pd Analytic]]&gt;0, Table7[[#This Row],[Absolute Error]]/Table7[[#This Row],[Pd Analytic]],1)</f>
        <v>0.00899741398829152</v>
      </c>
      <c r="J33" s="0" t="n">
        <v>7.4444462413</v>
      </c>
      <c r="K33" s="5" t="n">
        <v>7.44134</v>
      </c>
      <c r="L33" s="4" t="n">
        <f aca="false">ABS(Table2[[#This Row],[Nc Analytic]]-Table2[[#This Row],[Nc Simulation]])</f>
        <v>0.00310624129999937</v>
      </c>
      <c r="M33" s="1" t="n">
        <f aca="false">100*IF(Table2[[#This Row],[Nc Analytic]]&gt;0, Table2[[#This Row],[Absolute Error]]/Table2[[#This Row],[Nc Analytic]],1)</f>
        <v>0.0417430368723828</v>
      </c>
    </row>
    <row r="34" customFormat="false" ht="13.8" hidden="false" customHeight="false" outlineLevel="0" collapsed="false">
      <c r="A34" s="1" t="n">
        <v>3.3</v>
      </c>
      <c r="B34" s="0" t="n">
        <v>0.0209015667</v>
      </c>
      <c r="C34" s="5" t="n">
        <v>0.0209526</v>
      </c>
      <c r="D34" s="4" t="n">
        <f aca="false">ABS(Table6[[#This Row],[Pb Analytic]]-Table6[[#This Row],[Pb Simulation]])</f>
        <v>5.10332999999995E-005</v>
      </c>
      <c r="E34" s="1" t="n">
        <f aca="false">100*IF(Table6[[#This Row],[Pb Analytic]]&gt;0, Table6[[#This Row],[Absolute Error]]/Table6[[#This Row],[Pb Analytic]],1)</f>
        <v>0.243565476360926</v>
      </c>
      <c r="F34" s="0" t="n">
        <v>0.6768158</v>
      </c>
      <c r="G34" s="5" t="n">
        <v>0.676782</v>
      </c>
      <c r="H34" s="4" t="n">
        <f aca="false">ABS(Table7[[#This Row],[Pd Analytic]]-Table7[[#This Row],[Pd Simulation]])</f>
        <v>3.37999999999727E-005</v>
      </c>
      <c r="I34" s="1" t="n">
        <f aca="false">100*IF(Table7[[#This Row],[Pd Analytic]]&gt;0, Table7[[#This Row],[Absolute Error]]/Table7[[#This Row],[Pd Analytic]],1)</f>
        <v>0.00499422265958207</v>
      </c>
      <c r="J34" s="0" t="n">
        <v>7.6985559182</v>
      </c>
      <c r="K34" s="5" t="n">
        <v>7.69762</v>
      </c>
      <c r="L34" s="4" t="n">
        <f aca="false">ABS(Table2[[#This Row],[Nc Analytic]]-Table2[[#This Row],[Nc Simulation]])</f>
        <v>0.000935918200000607</v>
      </c>
      <c r="M34" s="1" t="n">
        <f aca="false">100*IF(Table2[[#This Row],[Nc Analytic]]&gt;0, Table2[[#This Row],[Absolute Error]]/Table2[[#This Row],[Nc Analytic]],1)</f>
        <v>0.0121585399123444</v>
      </c>
    </row>
    <row r="35" customFormat="false" ht="13.8" hidden="false" customHeight="false" outlineLevel="0" collapsed="false">
      <c r="A35" s="1" t="n">
        <v>3.4</v>
      </c>
      <c r="B35" s="0" t="n">
        <v>0.0252516667</v>
      </c>
      <c r="C35" s="5" t="n">
        <v>0.0251961</v>
      </c>
      <c r="D35" s="4" t="n">
        <f aca="false">ABS(Table6[[#This Row],[Pb Analytic]]-Table6[[#This Row],[Pb Simulation]])</f>
        <v>5.55667000000024E-005</v>
      </c>
      <c r="E35" s="1" t="n">
        <f aca="false">100*IF(Table6[[#This Row],[Pb Analytic]]&gt;0, Table6[[#This Row],[Absolute Error]]/Table6[[#This Row],[Pb Analytic]],1)</f>
        <v>0.220536908489815</v>
      </c>
      <c r="F35" s="0" t="n">
        <v>0.6810822</v>
      </c>
      <c r="G35" s="5" t="n">
        <v>0.681274</v>
      </c>
      <c r="H35" s="4" t="n">
        <f aca="false">ABS(Table7[[#This Row],[Pd Analytic]]-Table7[[#This Row],[Pd Simulation]])</f>
        <v>0.000191800000000075</v>
      </c>
      <c r="I35" s="1" t="n">
        <f aca="false">100*IF(Table7[[#This Row],[Pd Analytic]]&gt;0, Table7[[#This Row],[Absolute Error]]/Table7[[#This Row],[Pd Analytic]],1)</f>
        <v>0.0281531366234548</v>
      </c>
      <c r="J35" s="0" t="n">
        <v>7.9451774148</v>
      </c>
      <c r="K35" s="5" t="n">
        <v>7.947</v>
      </c>
      <c r="L35" s="4" t="n">
        <f aca="false">ABS(Table2[[#This Row],[Nc Analytic]]-Table2[[#This Row],[Nc Simulation]])</f>
        <v>0.00182258520000023</v>
      </c>
      <c r="M35" s="1" t="n">
        <f aca="false">100*IF(Table2[[#This Row],[Nc Analytic]]&gt;0, Table2[[#This Row],[Absolute Error]]/Table2[[#This Row],[Nc Analytic]],1)</f>
        <v>0.0229342544356389</v>
      </c>
    </row>
    <row r="36" customFormat="false" ht="13.8" hidden="false" customHeight="false" outlineLevel="0" collapsed="false">
      <c r="A36" s="1" t="n">
        <v>3.5</v>
      </c>
      <c r="B36" s="0" t="n">
        <v>0.0299541</v>
      </c>
      <c r="C36" s="5" t="n">
        <v>0.0299234</v>
      </c>
      <c r="D36" s="4" t="n">
        <f aca="false">ABS(Table6[[#This Row],[Pb Analytic]]-Table6[[#This Row],[Pb Simulation]])</f>
        <v>3.07000000000016E-005</v>
      </c>
      <c r="E36" s="1" t="n">
        <f aca="false">100*IF(Table6[[#This Row],[Pb Analytic]]&gt;0, Table6[[#This Row],[Absolute Error]]/Table6[[#This Row],[Pb Analytic]],1)</f>
        <v>0.102595293315604</v>
      </c>
      <c r="F36" s="0" t="n">
        <v>0.6846703</v>
      </c>
      <c r="G36" s="5" t="n">
        <v>0.684814</v>
      </c>
      <c r="H36" s="4" t="n">
        <f aca="false">ABS(Table7[[#This Row],[Pd Analytic]]-Table7[[#This Row],[Pd Simulation]])</f>
        <v>0.00014370000000008</v>
      </c>
      <c r="I36" s="1" t="n">
        <f aca="false">100*IF(Table7[[#This Row],[Pd Analytic]]&gt;0, Table7[[#This Row],[Absolute Error]]/Table7[[#This Row],[Pd Analytic]],1)</f>
        <v>0.0209837999807364</v>
      </c>
      <c r="J36" s="0" t="n">
        <v>8.1884253781</v>
      </c>
      <c r="K36" s="5" t="n">
        <v>8.18897</v>
      </c>
      <c r="L36" s="4" t="n">
        <f aca="false">ABS(Table2[[#This Row],[Nc Analytic]]-Table2[[#This Row],[Nc Simulation]])</f>
        <v>0.000544621899999598</v>
      </c>
      <c r="M36" s="1" t="n">
        <f aca="false">100*IF(Table2[[#This Row],[Nc Analytic]]&gt;0, Table2[[#This Row],[Absolute Error]]/Table2[[#This Row],[Nc Analytic]],1)</f>
        <v>0.00665067645869502</v>
      </c>
    </row>
    <row r="37" customFormat="false" ht="13.8" hidden="false" customHeight="false" outlineLevel="0" collapsed="false">
      <c r="A37" s="1" t="n">
        <v>3.6</v>
      </c>
      <c r="B37" s="0" t="n">
        <v>0.0350550333</v>
      </c>
      <c r="C37" s="5" t="n">
        <v>0.0351295</v>
      </c>
      <c r="D37" s="4" t="n">
        <f aca="false">ABS(Table6[[#This Row],[Pb Analytic]]-Table6[[#This Row],[Pb Simulation]])</f>
        <v>7.44666999999977E-005</v>
      </c>
      <c r="E37" s="1" t="n">
        <f aca="false">100*IF(Table6[[#This Row],[Pb Analytic]]&gt;0, Table6[[#This Row],[Absolute Error]]/Table6[[#This Row],[Pb Analytic]],1)</f>
        <v>0.211977682574468</v>
      </c>
      <c r="F37" s="0" t="n">
        <v>0.6873987333</v>
      </c>
      <c r="G37" s="5" t="n">
        <v>0.68744</v>
      </c>
      <c r="H37" s="4" t="n">
        <f aca="false">ABS(Table7[[#This Row],[Pd Analytic]]-Table7[[#This Row],[Pd Simulation]])</f>
        <v>4.12667000000422E-005</v>
      </c>
      <c r="I37" s="1" t="n">
        <f aca="false">100*IF(Table7[[#This Row],[Pd Analytic]]&gt;0, Table7[[#This Row],[Absolute Error]]/Table7[[#This Row],[Pd Analytic]],1)</f>
        <v>0.00600295298499392</v>
      </c>
      <c r="J37" s="0" t="n">
        <v>8.4218587566</v>
      </c>
      <c r="K37" s="5" t="n">
        <v>8.4231</v>
      </c>
      <c r="L37" s="4" t="n">
        <f aca="false">ABS(Table2[[#This Row],[Nc Analytic]]-Table2[[#This Row],[Nc Simulation]])</f>
        <v>0.00124124339999909</v>
      </c>
      <c r="M37" s="1" t="n">
        <f aca="false">100*IF(Table2[[#This Row],[Nc Analytic]]&gt;0, Table2[[#This Row],[Absolute Error]]/Table2[[#This Row],[Nc Analytic]],1)</f>
        <v>0.0147361826405847</v>
      </c>
    </row>
    <row r="38" customFormat="false" ht="13.8" hidden="false" customHeight="false" outlineLevel="0" collapsed="false">
      <c r="A38" s="1" t="n">
        <v>3.7</v>
      </c>
      <c r="B38" s="0" t="n">
        <v>0.0407194333</v>
      </c>
      <c r="C38" s="5" t="n">
        <v>0.0408025</v>
      </c>
      <c r="D38" s="4" t="n">
        <f aca="false">ABS(Table6[[#This Row],[Pb Analytic]]-Table6[[#This Row],[Pb Simulation]])</f>
        <v>8.30666999999952E-005</v>
      </c>
      <c r="E38" s="1" t="n">
        <f aca="false">100*IF(Table6[[#This Row],[Pb Analytic]]&gt;0, Table6[[#This Row],[Absolute Error]]/Table6[[#This Row],[Pb Analytic]],1)</f>
        <v>0.203582378530715</v>
      </c>
      <c r="F38" s="0" t="n">
        <v>0.6892800667</v>
      </c>
      <c r="G38" s="5" t="n">
        <v>0.689195</v>
      </c>
      <c r="H38" s="4" t="n">
        <f aca="false">ABS(Table7[[#This Row],[Pd Analytic]]-Table7[[#This Row],[Pd Simulation]])</f>
        <v>8.50666999999694E-005</v>
      </c>
      <c r="I38" s="1" t="n">
        <f aca="false">100*IF(Table7[[#This Row],[Pd Analytic]]&gt;0, Table7[[#This Row],[Absolute Error]]/Table7[[#This Row],[Pd Analytic]],1)</f>
        <v>0.0123429073048948</v>
      </c>
      <c r="J38" s="0" t="n">
        <v>8.6481892042</v>
      </c>
      <c r="K38" s="5" t="n">
        <v>8.64907</v>
      </c>
      <c r="L38" s="4" t="n">
        <f aca="false">ABS(Table2[[#This Row],[Nc Analytic]]-Table2[[#This Row],[Nc Simulation]])</f>
        <v>0.000880795800000556</v>
      </c>
      <c r="M38" s="1" t="n">
        <f aca="false">100*IF(Table2[[#This Row],[Nc Analytic]]&gt;0, Table2[[#This Row],[Absolute Error]]/Table2[[#This Row],[Nc Analytic]],1)</f>
        <v>0.0101837053001138</v>
      </c>
    </row>
    <row r="39" customFormat="false" ht="13.8" hidden="false" customHeight="false" outlineLevel="0" collapsed="false">
      <c r="A39" s="1" t="n">
        <v>3.8</v>
      </c>
      <c r="B39" s="0" t="n">
        <v>0.0468351667</v>
      </c>
      <c r="C39" s="5" t="n">
        <v>0.0469243</v>
      </c>
      <c r="D39" s="4" t="n">
        <f aca="false">ABS(Table6[[#This Row],[Pb Analytic]]-Table6[[#This Row],[Pb Simulation]])</f>
        <v>8.91333000000022E-005</v>
      </c>
      <c r="E39" s="1" t="n">
        <f aca="false">100*IF(Table6[[#This Row],[Pb Analytic]]&gt;0, Table6[[#This Row],[Absolute Error]]/Table6[[#This Row],[Pb Analytic]],1)</f>
        <v>0.189951261926128</v>
      </c>
      <c r="F39" s="0" t="n">
        <v>0.6901325</v>
      </c>
      <c r="G39" s="5" t="n">
        <v>0.690124</v>
      </c>
      <c r="H39" s="4" t="n">
        <f aca="false">ABS(Table7[[#This Row],[Pd Analytic]]-Table7[[#This Row],[Pd Simulation]])</f>
        <v>8.50000000007789E-006</v>
      </c>
      <c r="I39" s="1" t="n">
        <f aca="false">100*IF(Table7[[#This Row],[Pd Analytic]]&gt;0, Table7[[#This Row],[Absolute Error]]/Table7[[#This Row],[Pd Analytic]],1)</f>
        <v>0.00123166271569716</v>
      </c>
      <c r="J39" s="0" t="n">
        <v>8.865212596</v>
      </c>
      <c r="K39" s="5" t="n">
        <v>8.86663</v>
      </c>
      <c r="L39" s="4" t="n">
        <f aca="false">ABS(Table2[[#This Row],[Nc Analytic]]-Table2[[#This Row],[Nc Simulation]])</f>
        <v>0.00141740400000145</v>
      </c>
      <c r="M39" s="1" t="n">
        <f aca="false">100*IF(Table2[[#This Row],[Nc Analytic]]&gt;0, Table2[[#This Row],[Absolute Error]]/Table2[[#This Row],[Nc Analytic]],1)</f>
        <v>0.0159858255053098</v>
      </c>
    </row>
    <row r="40" customFormat="false" ht="13.8" hidden="false" customHeight="false" outlineLevel="0" collapsed="false">
      <c r="A40" s="1" t="n">
        <v>3.9</v>
      </c>
      <c r="B40" s="0" t="n">
        <v>0.0535487</v>
      </c>
      <c r="C40" s="5" t="n">
        <v>0.0534719</v>
      </c>
      <c r="D40" s="4" t="n">
        <f aca="false">ABS(Table6[[#This Row],[Pb Analytic]]-Table6[[#This Row],[Pb Simulation]])</f>
        <v>7.67999999999949E-005</v>
      </c>
      <c r="E40" s="1" t="n">
        <f aca="false">100*IF(Table6[[#This Row],[Pb Analytic]]&gt;0, Table6[[#This Row],[Absolute Error]]/Table6[[#This Row],[Pb Analytic]],1)</f>
        <v>0.143626839517569</v>
      </c>
      <c r="F40" s="0" t="n">
        <v>0.6902692333</v>
      </c>
      <c r="G40" s="5" t="n">
        <v>0.690277</v>
      </c>
      <c r="H40" s="4" t="n">
        <f aca="false">ABS(Table7[[#This Row],[Pd Analytic]]-Table7[[#This Row],[Pd Simulation]])</f>
        <v>7.76670000002255E-006</v>
      </c>
      <c r="I40" s="1" t="n">
        <f aca="false">100*IF(Table7[[#This Row],[Pd Analytic]]&gt;0, Table7[[#This Row],[Absolute Error]]/Table7[[#This Row],[Pd Analytic]],1)</f>
        <v>0.00112515700219224</v>
      </c>
      <c r="J40" s="0" t="n">
        <v>9.0774883696</v>
      </c>
      <c r="K40" s="5" t="n">
        <v>9.07562</v>
      </c>
      <c r="L40" s="4" t="n">
        <f aca="false">ABS(Table2[[#This Row],[Nc Analytic]]-Table2[[#This Row],[Nc Simulation]])</f>
        <v>0.00186836959999859</v>
      </c>
      <c r="M40" s="1" t="n">
        <f aca="false">100*IF(Table2[[#This Row],[Nc Analytic]]&gt;0, Table2[[#This Row],[Absolute Error]]/Table2[[#This Row],[Nc Analytic]],1)</f>
        <v>0.0205866882923545</v>
      </c>
    </row>
    <row r="41" customFormat="false" ht="13.8" hidden="false" customHeight="false" outlineLevel="0" collapsed="false">
      <c r="A41" s="1" t="n">
        <v>4</v>
      </c>
      <c r="B41" s="0" t="n">
        <v>0.0604824667</v>
      </c>
      <c r="C41" s="5" t="n">
        <v>0.060418</v>
      </c>
      <c r="D41" s="4" t="n">
        <f aca="false">ABS(Table6[[#This Row],[Pb Analytic]]-Table6[[#This Row],[Pb Simulation]])</f>
        <v>6.44667000000015E-005</v>
      </c>
      <c r="E41" s="1" t="n">
        <f aca="false">100*IF(Table6[[#This Row],[Pb Analytic]]&gt;0, Table6[[#This Row],[Absolute Error]]/Table6[[#This Row],[Pb Analytic]],1)</f>
        <v>0.106701148664308</v>
      </c>
      <c r="F41" s="0" t="n">
        <v>0.6896044333</v>
      </c>
      <c r="G41" s="5" t="n">
        <v>0.689705</v>
      </c>
      <c r="H41" s="4" t="n">
        <f aca="false">ABS(Table7[[#This Row],[Pd Analytic]]-Table7[[#This Row],[Pd Simulation]])</f>
        <v>0.000100566700000027</v>
      </c>
      <c r="I41" s="1" t="n">
        <f aca="false">100*IF(Table7[[#This Row],[Pd Analytic]]&gt;0, Table7[[#This Row],[Absolute Error]]/Table7[[#This Row],[Pd Analytic]],1)</f>
        <v>0.0145811180142273</v>
      </c>
      <c r="J41" s="0" t="n">
        <v>9.2758266279</v>
      </c>
      <c r="K41" s="5" t="n">
        <v>9.27597</v>
      </c>
      <c r="L41" s="4" t="n">
        <f aca="false">ABS(Table2[[#This Row],[Nc Analytic]]-Table2[[#This Row],[Nc Simulation]])</f>
        <v>0.000143372099998373</v>
      </c>
      <c r="M41" s="1" t="n">
        <f aca="false">100*IF(Table2[[#This Row],[Nc Analytic]]&gt;0, Table2[[#This Row],[Absolute Error]]/Table2[[#This Row],[Nc Analytic]],1)</f>
        <v>0.00154562919024505</v>
      </c>
    </row>
    <row r="42" customFormat="false" ht="13.8" hidden="false" customHeight="false" outlineLevel="0" collapsed="false">
      <c r="A42" s="1" t="n">
        <v>4.1</v>
      </c>
      <c r="B42" s="0" t="n">
        <v>0.0673449333</v>
      </c>
      <c r="C42" s="5" t="n">
        <v>0.0677321</v>
      </c>
      <c r="D42" s="4" t="n">
        <f aca="false">ABS(Table6[[#This Row],[Pb Analytic]]-Table6[[#This Row],[Pb Simulation]])</f>
        <v>0.000387166699999997</v>
      </c>
      <c r="E42" s="1" t="n">
        <f aca="false">100*IF(Table6[[#This Row],[Pb Analytic]]&gt;0, Table6[[#This Row],[Absolute Error]]/Table6[[#This Row],[Pb Analytic]],1)</f>
        <v>0.571614788261396</v>
      </c>
      <c r="F42" s="0" t="n">
        <v>0.6886291333</v>
      </c>
      <c r="G42" s="5" t="n">
        <v>0.688461</v>
      </c>
      <c r="H42" s="4" t="n">
        <f aca="false">ABS(Table7[[#This Row],[Pd Analytic]]-Table7[[#This Row],[Pd Simulation]])</f>
        <v>0.000168133299999984</v>
      </c>
      <c r="I42" s="1" t="n">
        <f aca="false">100*IF(Table7[[#This Row],[Pd Analytic]]&gt;0, Table7[[#This Row],[Absolute Error]]/Table7[[#This Row],[Pd Analytic]],1)</f>
        <v>0.0244216157487474</v>
      </c>
      <c r="J42" s="0" t="n">
        <v>9.4615113272</v>
      </c>
      <c r="K42" s="5" t="n">
        <v>9.46768</v>
      </c>
      <c r="L42" s="4" t="n">
        <f aca="false">ABS(Table2[[#This Row],[Nc Analytic]]-Table2[[#This Row],[Nc Simulation]])</f>
        <v>0.00616867279999944</v>
      </c>
      <c r="M42" s="1" t="n">
        <f aca="false">100*IF(Table2[[#This Row],[Nc Analytic]]&gt;0, Table2[[#This Row],[Absolute Error]]/Table2[[#This Row],[Nc Analytic]],1)</f>
        <v>0.0651550622750182</v>
      </c>
    </row>
    <row r="43" customFormat="false" ht="13.8" hidden="false" customHeight="false" outlineLevel="0" collapsed="false">
      <c r="A43" s="1" t="n">
        <v>4.2</v>
      </c>
      <c r="B43" s="0" t="n">
        <v>0.0753265667</v>
      </c>
      <c r="C43" s="5" t="n">
        <v>0.0753816</v>
      </c>
      <c r="D43" s="4" t="n">
        <f aca="false">ABS(Table6[[#This Row],[Pb Analytic]]-Table6[[#This Row],[Pb Simulation]])</f>
        <v>5.50333000000069E-005</v>
      </c>
      <c r="E43" s="1" t="n">
        <f aca="false">100*IF(Table6[[#This Row],[Pb Analytic]]&gt;0, Table6[[#This Row],[Absolute Error]]/Table6[[#This Row],[Pb Analytic]],1)</f>
        <v>0.0730062773939621</v>
      </c>
      <c r="F43" s="0" t="n">
        <v>0.6867683</v>
      </c>
      <c r="G43" s="5" t="n">
        <v>0.686597</v>
      </c>
      <c r="H43" s="4" t="n">
        <f aca="false">ABS(Table7[[#This Row],[Pd Analytic]]-Table7[[#This Row],[Pd Simulation]])</f>
        <v>0.000171299999999985</v>
      </c>
      <c r="I43" s="1" t="n">
        <f aca="false">100*IF(Table7[[#This Row],[Pd Analytic]]&gt;0, Table7[[#This Row],[Absolute Error]]/Table7[[#This Row],[Pd Analytic]],1)</f>
        <v>0.0249491331887534</v>
      </c>
      <c r="J43" s="0" t="n">
        <v>9.6503266102</v>
      </c>
      <c r="K43" s="5" t="n">
        <v>9.65081</v>
      </c>
      <c r="L43" s="4" t="n">
        <f aca="false">ABS(Table2[[#This Row],[Nc Analytic]]-Table2[[#This Row],[Nc Simulation]])</f>
        <v>0.000483389799999401</v>
      </c>
      <c r="M43" s="1" t="n">
        <f aca="false">100*IF(Table2[[#This Row],[Nc Analytic]]&gt;0, Table2[[#This Row],[Absolute Error]]/Table2[[#This Row],[Nc Analytic]],1)</f>
        <v>0.00500880029758539</v>
      </c>
    </row>
    <row r="44" customFormat="false" ht="13.8" hidden="false" customHeight="false" outlineLevel="0" collapsed="false">
      <c r="A44" s="1" t="n">
        <v>4.3</v>
      </c>
      <c r="B44" s="0" t="n">
        <v>0.0831057</v>
      </c>
      <c r="C44" s="5" t="n">
        <v>0.0833325</v>
      </c>
      <c r="D44" s="4" t="n">
        <f aca="false">ABS(Table6[[#This Row],[Pb Analytic]]-Table6[[#This Row],[Pb Simulation]])</f>
        <v>0.000226799999999999</v>
      </c>
      <c r="E44" s="1" t="n">
        <f aca="false">100*IF(Table6[[#This Row],[Pb Analytic]]&gt;0, Table6[[#This Row],[Absolute Error]]/Table6[[#This Row],[Pb Analytic]],1)</f>
        <v>0.272162721627215</v>
      </c>
      <c r="F44" s="0" t="n">
        <v>0.6842553333</v>
      </c>
      <c r="G44" s="5" t="n">
        <v>0.684167</v>
      </c>
      <c r="H44" s="4" t="n">
        <f aca="false">ABS(Table7[[#This Row],[Pd Analytic]]-Table7[[#This Row],[Pd Simulation]])</f>
        <v>8.83333000000208E-005</v>
      </c>
      <c r="I44" s="1" t="n">
        <f aca="false">100*IF(Table7[[#This Row],[Pd Analytic]]&gt;0, Table7[[#This Row],[Absolute Error]]/Table7[[#This Row],[Pd Analytic]],1)</f>
        <v>0.0129110728813317</v>
      </c>
      <c r="J44" s="0" t="n">
        <v>9.824361365</v>
      </c>
      <c r="K44" s="5" t="n">
        <v>9.8255</v>
      </c>
      <c r="L44" s="4" t="n">
        <f aca="false">ABS(Table2[[#This Row],[Nc Analytic]]-Table2[[#This Row],[Nc Simulation]])</f>
        <v>0.00113863500000022</v>
      </c>
      <c r="M44" s="1" t="n">
        <f aca="false">100*IF(Table2[[#This Row],[Nc Analytic]]&gt;0, Table2[[#This Row],[Absolute Error]]/Table2[[#This Row],[Nc Analytic]],1)</f>
        <v>0.011588570556208</v>
      </c>
    </row>
    <row r="45" customFormat="false" ht="13.8" hidden="false" customHeight="false" outlineLevel="0" collapsed="false">
      <c r="A45" s="1" t="n">
        <v>4.4</v>
      </c>
      <c r="B45" s="0" t="n">
        <v>0.0915671667</v>
      </c>
      <c r="C45" s="5" t="n">
        <v>0.0915501</v>
      </c>
      <c r="D45" s="4" t="n">
        <f aca="false">ABS(Table6[[#This Row],[Pb Analytic]]-Table6[[#This Row],[Pb Simulation]])</f>
        <v>1.70666999999985E-005</v>
      </c>
      <c r="E45" s="1" t="n">
        <f aca="false">100*IF(Table6[[#This Row],[Pb Analytic]]&gt;0, Table6[[#This Row],[Absolute Error]]/Table6[[#This Row],[Pb Analytic]],1)</f>
        <v>0.0186419239301744</v>
      </c>
      <c r="F45" s="0" t="n">
        <v>0.6812468</v>
      </c>
      <c r="G45" s="5" t="n">
        <v>0.681222</v>
      </c>
      <c r="H45" s="4" t="n">
        <f aca="false">ABS(Table7[[#This Row],[Pd Analytic]]-Table7[[#This Row],[Pd Simulation]])</f>
        <v>2.4800000000047E-005</v>
      </c>
      <c r="I45" s="1" t="n">
        <f aca="false">100*IF(Table7[[#This Row],[Pd Analytic]]&gt;0, Table7[[#This Row],[Absolute Error]]/Table7[[#This Row],[Pd Analytic]],1)</f>
        <v>0.00364051660105619</v>
      </c>
      <c r="J45" s="0" t="n">
        <v>9.9911144872</v>
      </c>
      <c r="K45" s="5" t="n">
        <v>9.99193</v>
      </c>
      <c r="L45" s="4" t="n">
        <f aca="false">ABS(Table2[[#This Row],[Nc Analytic]]-Table2[[#This Row],[Nc Simulation]])</f>
        <v>0.000815512799999141</v>
      </c>
      <c r="M45" s="1" t="n">
        <f aca="false">100*IF(Table2[[#This Row],[Nc Analytic]]&gt;0, Table2[[#This Row],[Absolute Error]]/Table2[[#This Row],[Nc Analytic]],1)</f>
        <v>0.00816171450359581</v>
      </c>
    </row>
    <row r="46" customFormat="false" ht="13.8" hidden="false" customHeight="false" outlineLevel="0" collapsed="false">
      <c r="A46" s="1" t="n">
        <v>4.5</v>
      </c>
      <c r="B46" s="0" t="n">
        <v>0.0999825667</v>
      </c>
      <c r="C46" s="5" t="n">
        <v>0.1</v>
      </c>
      <c r="D46" s="4" t="n">
        <f aca="false">ABS(Table6[[#This Row],[Pb Analytic]]-Table6[[#This Row],[Pb Simulation]])</f>
        <v>1.74333000000082E-005</v>
      </c>
      <c r="E46" s="1" t="n">
        <f aca="false">100*IF(Table6[[#This Row],[Pb Analytic]]&gt;0, Table6[[#This Row],[Absolute Error]]/Table6[[#This Row],[Pb Analytic]],1)</f>
        <v>0.0174333000000082</v>
      </c>
      <c r="F46" s="0" t="n">
        <v>0.677879</v>
      </c>
      <c r="G46" s="5" t="n">
        <v>0.677812</v>
      </c>
      <c r="H46" s="4" t="n">
        <f aca="false">ABS(Table7[[#This Row],[Pd Analytic]]-Table7[[#This Row],[Pd Simulation]])</f>
        <v>6.70000000000393E-005</v>
      </c>
      <c r="I46" s="1" t="n">
        <f aca="false">100*IF(Table7[[#This Row],[Pd Analytic]]&gt;0, Table7[[#This Row],[Absolute Error]]/Table7[[#This Row],[Pd Analytic]],1)</f>
        <v>0.0098847468029541</v>
      </c>
      <c r="J46" s="0" t="n">
        <v>10.1513124705</v>
      </c>
      <c r="K46" s="5" t="n">
        <v>10.1503</v>
      </c>
      <c r="L46" s="4" t="n">
        <f aca="false">ABS(Table2[[#This Row],[Nc Analytic]]-Table2[[#This Row],[Nc Simulation]])</f>
        <v>0.00101247050000097</v>
      </c>
      <c r="M46" s="1" t="n">
        <f aca="false">100*IF(Table2[[#This Row],[Nc Analytic]]&gt;0, Table2[[#This Row],[Absolute Error]]/Table2[[#This Row],[Nc Analytic]],1)</f>
        <v>0.0099747839965417</v>
      </c>
    </row>
    <row r="47" customFormat="false" ht="13.8" hidden="false" customHeight="false" outlineLevel="0" collapsed="false">
      <c r="A47" s="1" t="n">
        <v>4.6</v>
      </c>
      <c r="B47" s="0" t="n">
        <v>0.108686</v>
      </c>
      <c r="C47" s="5" t="n">
        <v>0.108649</v>
      </c>
      <c r="D47" s="4" t="n">
        <f aca="false">ABS(Table6[[#This Row],[Pb Analytic]]-Table6[[#This Row],[Pb Simulation]])</f>
        <v>3.70000000000093E-005</v>
      </c>
      <c r="E47" s="1" t="n">
        <f aca="false">100*IF(Table6[[#This Row],[Pb Analytic]]&gt;0, Table6[[#This Row],[Absolute Error]]/Table6[[#This Row],[Pb Analytic]],1)</f>
        <v>0.0340546162412993</v>
      </c>
      <c r="F47" s="0" t="n">
        <v>0.6740064</v>
      </c>
      <c r="G47" s="5" t="n">
        <v>0.673987</v>
      </c>
      <c r="H47" s="4" t="n">
        <f aca="false">ABS(Table7[[#This Row],[Pd Analytic]]-Table7[[#This Row],[Pd Simulation]])</f>
        <v>1.94000000000028E-005</v>
      </c>
      <c r="I47" s="1" t="n">
        <f aca="false">100*IF(Table7[[#This Row],[Pd Analytic]]&gt;0, Table7[[#This Row],[Absolute Error]]/Table7[[#This Row],[Pd Analytic]],1)</f>
        <v>0.0028783937969134</v>
      </c>
      <c r="J47" s="0" t="n">
        <v>10.3014834516</v>
      </c>
      <c r="K47" s="5" t="n">
        <v>10.3009</v>
      </c>
      <c r="L47" s="4" t="n">
        <f aca="false">ABS(Table2[[#This Row],[Nc Analytic]]-Table2[[#This Row],[Nc Simulation]])</f>
        <v>0.000583451599998952</v>
      </c>
      <c r="M47" s="1" t="n">
        <f aca="false">100*IF(Table2[[#This Row],[Nc Analytic]]&gt;0, Table2[[#This Row],[Absolute Error]]/Table2[[#This Row],[Nc Analytic]],1)</f>
        <v>0.00566408372082975</v>
      </c>
    </row>
    <row r="48" customFormat="false" ht="13.8" hidden="false" customHeight="false" outlineLevel="0" collapsed="false">
      <c r="A48" s="1" t="n">
        <v>4.7</v>
      </c>
      <c r="B48" s="0" t="n">
        <v>0.1175528</v>
      </c>
      <c r="C48" s="5" t="n">
        <v>0.117464</v>
      </c>
      <c r="D48" s="4" t="n">
        <f aca="false">ABS(Table6[[#This Row],[Pb Analytic]]-Table6[[#This Row],[Pb Simulation]])</f>
        <v>8.88E-005</v>
      </c>
      <c r="E48" s="1" t="n">
        <f aca="false">100*IF(Table6[[#This Row],[Pb Analytic]]&gt;0, Table6[[#This Row],[Absolute Error]]/Table6[[#This Row],[Pb Analytic]],1)</f>
        <v>0.0755976299121433</v>
      </c>
      <c r="F48" s="0" t="n">
        <v>0.6697985333</v>
      </c>
      <c r="G48" s="5" t="n">
        <v>0.669792</v>
      </c>
      <c r="H48" s="4" t="n">
        <f aca="false">ABS(Table7[[#This Row],[Pd Analytic]]-Table7[[#This Row],[Pd Simulation]])</f>
        <v>6.53330000000008E-006</v>
      </c>
      <c r="I48" s="1" t="n">
        <f aca="false">100*IF(Table7[[#This Row],[Pd Analytic]]&gt;0, Table7[[#This Row],[Absolute Error]]/Table7[[#This Row],[Pd Analytic]],1)</f>
        <v>0.000975422220629699</v>
      </c>
      <c r="J48" s="0" t="n">
        <v>10.4435511936</v>
      </c>
      <c r="K48" s="5" t="n">
        <v>10.444</v>
      </c>
      <c r="L48" s="4" t="n">
        <f aca="false">ABS(Table2[[#This Row],[Nc Analytic]]-Table2[[#This Row],[Nc Simulation]])</f>
        <v>0.000448806400001445</v>
      </c>
      <c r="M48" s="1" t="n">
        <f aca="false">100*IF(Table2[[#This Row],[Nc Analytic]]&gt;0, Table2[[#This Row],[Absolute Error]]/Table2[[#This Row],[Nc Analytic]],1)</f>
        <v>0.00429726541556343</v>
      </c>
    </row>
    <row r="49" customFormat="false" ht="13.8" hidden="false" customHeight="false" outlineLevel="0" collapsed="false">
      <c r="A49" s="1" t="n">
        <v>4.8</v>
      </c>
      <c r="B49" s="0" t="n">
        <v>0.1263728</v>
      </c>
      <c r="C49" s="5" t="n">
        <v>0.126413</v>
      </c>
      <c r="D49" s="4" t="n">
        <f aca="false">ABS(Table6[[#This Row],[Pb Analytic]]-Table6[[#This Row],[Pb Simulation]])</f>
        <v>4.01999999999902E-005</v>
      </c>
      <c r="E49" s="1" t="n">
        <f aca="false">100*IF(Table6[[#This Row],[Pb Analytic]]&gt;0, Table6[[#This Row],[Absolute Error]]/Table6[[#This Row],[Pb Analytic]],1)</f>
        <v>0.0318005268445415</v>
      </c>
      <c r="F49" s="0" t="n">
        <v>0.6651437667</v>
      </c>
      <c r="G49" s="5" t="n">
        <v>0.66527</v>
      </c>
      <c r="H49" s="4" t="n">
        <f aca="false">ABS(Table7[[#This Row],[Pd Analytic]]-Table7[[#This Row],[Pd Simulation]])</f>
        <v>0.000126233300000056</v>
      </c>
      <c r="I49" s="1" t="n">
        <f aca="false">100*IF(Table7[[#This Row],[Pd Analytic]]&gt;0, Table7[[#This Row],[Absolute Error]]/Table7[[#This Row],[Pd Analytic]],1)</f>
        <v>0.0189747470951728</v>
      </c>
      <c r="J49" s="0" t="n">
        <v>10.5781182538</v>
      </c>
      <c r="K49" s="5" t="n">
        <v>10.5798</v>
      </c>
      <c r="L49" s="4" t="n">
        <f aca="false">ABS(Table2[[#This Row],[Nc Analytic]]-Table2[[#This Row],[Nc Simulation]])</f>
        <v>0.00168174620000094</v>
      </c>
      <c r="M49" s="1" t="n">
        <f aca="false">100*IF(Table2[[#This Row],[Nc Analytic]]&gt;0, Table2[[#This Row],[Absolute Error]]/Table2[[#This Row],[Nc Analytic]],1)</f>
        <v>0.0158958222272722</v>
      </c>
    </row>
    <row r="50" customFormat="false" ht="13.8" hidden="false" customHeight="false" outlineLevel="0" collapsed="false">
      <c r="A50" s="1" t="n">
        <v>4.9</v>
      </c>
      <c r="B50" s="0" t="n">
        <v>0.1356189667</v>
      </c>
      <c r="C50" s="5" t="n">
        <v>0.135469</v>
      </c>
      <c r="D50" s="4" t="n">
        <f aca="false">ABS(Table6[[#This Row],[Pb Analytic]]-Table6[[#This Row],[Pb Simulation]])</f>
        <v>0.000149966700000004</v>
      </c>
      <c r="E50" s="1" t="n">
        <f aca="false">100*IF(Table6[[#This Row],[Pb Analytic]]&gt;0, Table6[[#This Row],[Absolute Error]]/Table6[[#This Row],[Pb Analytic]],1)</f>
        <v>0.110701857989654</v>
      </c>
      <c r="F50" s="0" t="n">
        <v>0.6603159667</v>
      </c>
      <c r="G50" s="5" t="n">
        <v>0.660462</v>
      </c>
      <c r="H50" s="4" t="n">
        <f aca="false">ABS(Table7[[#This Row],[Pd Analytic]]-Table7[[#This Row],[Pd Simulation]])</f>
        <v>0.000146033299999959</v>
      </c>
      <c r="I50" s="1" t="n">
        <f aca="false">100*IF(Table7[[#This Row],[Pd Analytic]]&gt;0, Table7[[#This Row],[Absolute Error]]/Table7[[#This Row],[Pd Analytic]],1)</f>
        <v>0.0221107800297306</v>
      </c>
      <c r="J50" s="0" t="n">
        <v>10.7118556748</v>
      </c>
      <c r="K50" s="5" t="n">
        <v>10.7087</v>
      </c>
      <c r="L50" s="4" t="n">
        <f aca="false">ABS(Table2[[#This Row],[Nc Analytic]]-Table2[[#This Row],[Nc Simulation]])</f>
        <v>0.00315567480000034</v>
      </c>
      <c r="M50" s="1" t="n">
        <f aca="false">100*IF(Table2[[#This Row],[Nc Analytic]]&gt;0, Table2[[#This Row],[Absolute Error]]/Table2[[#This Row],[Nc Analytic]],1)</f>
        <v>0.0294683276214698</v>
      </c>
    </row>
    <row r="51" customFormat="false" ht="13.8" hidden="false" customHeight="false" outlineLevel="0" collapsed="false">
      <c r="A51" s="1" t="n">
        <v>5</v>
      </c>
      <c r="B51" s="0" t="n">
        <v>0.1447738667</v>
      </c>
      <c r="C51" s="5" t="n">
        <v>0.144603</v>
      </c>
      <c r="D51" s="4" t="n">
        <f aca="false">ABS(Table6[[#This Row],[Pb Analytic]]-Table6[[#This Row],[Pb Simulation]])</f>
        <v>0.000170866699999994</v>
      </c>
      <c r="E51" s="1" t="n">
        <f aca="false">100*IF(Table6[[#This Row],[Pb Analytic]]&gt;0, Table6[[#This Row],[Absolute Error]]/Table6[[#This Row],[Pb Analytic]],1)</f>
        <v>0.118162624565185</v>
      </c>
      <c r="F51" s="0" t="n">
        <v>0.6552198667</v>
      </c>
      <c r="G51" s="5" t="n">
        <v>0.655407</v>
      </c>
      <c r="H51" s="4" t="n">
        <f aca="false">ABS(Table7[[#This Row],[Pd Analytic]]-Table7[[#This Row],[Pd Simulation]])</f>
        <v>0.000187133299999975</v>
      </c>
      <c r="I51" s="1" t="n">
        <f aca="false">100*IF(Table7[[#This Row],[Pd Analytic]]&gt;0, Table7[[#This Row],[Absolute Error]]/Table7[[#This Row],[Pd Analytic]],1)</f>
        <v>0.0285522278523079</v>
      </c>
      <c r="J51" s="0" t="n">
        <v>10.8297425816</v>
      </c>
      <c r="K51" s="5" t="n">
        <v>10.8311</v>
      </c>
      <c r="L51" s="4" t="n">
        <f aca="false">ABS(Table2[[#This Row],[Nc Analytic]]-Table2[[#This Row],[Nc Simulation]])</f>
        <v>0.00135741839999959</v>
      </c>
      <c r="M51" s="1" t="n">
        <f aca="false">100*IF(Table2[[#This Row],[Nc Analytic]]&gt;0, Table2[[#This Row],[Absolute Error]]/Table2[[#This Row],[Nc Analytic]],1)</f>
        <v>0.012532599643615</v>
      </c>
    </row>
    <row r="52" customFormat="false" ht="13.8" hidden="false" customHeight="false" outlineLevel="0" collapsed="false">
      <c r="A52" s="1" t="n">
        <v>5.1</v>
      </c>
      <c r="B52" s="0" t="n">
        <v>0.1536464667</v>
      </c>
      <c r="C52" s="5" t="n">
        <v>0.153791</v>
      </c>
      <c r="D52" s="4" t="n">
        <f aca="false">ABS(Table6[[#This Row],[Pb Analytic]]-Table6[[#This Row],[Pb Simulation]])</f>
        <v>0.000144533299999999</v>
      </c>
      <c r="E52" s="1" t="n">
        <f aca="false">100*IF(Table6[[#This Row],[Pb Analytic]]&gt;0, Table6[[#This Row],[Absolute Error]]/Table6[[#This Row],[Pb Analytic]],1)</f>
        <v>0.0939803369507964</v>
      </c>
      <c r="F52" s="0" t="n">
        <v>0.6501859333</v>
      </c>
      <c r="G52" s="5" t="n">
        <v>0.650139</v>
      </c>
      <c r="H52" s="4" t="n">
        <f aca="false">ABS(Table7[[#This Row],[Pd Analytic]]-Table7[[#This Row],[Pd Simulation]])</f>
        <v>4.69332999999406E-005</v>
      </c>
      <c r="I52" s="1" t="n">
        <f aca="false">100*IF(Table7[[#This Row],[Pd Analytic]]&gt;0, Table7[[#This Row],[Absolute Error]]/Table7[[#This Row],[Pd Analytic]],1)</f>
        <v>0.00721896394462424</v>
      </c>
      <c r="J52" s="0" t="n">
        <v>10.9458510404</v>
      </c>
      <c r="K52" s="5" t="n">
        <v>10.9471</v>
      </c>
      <c r="L52" s="4" t="n">
        <f aca="false">ABS(Table2[[#This Row],[Nc Analytic]]-Table2[[#This Row],[Nc Simulation]])</f>
        <v>0.0012489596000016</v>
      </c>
      <c r="M52" s="1" t="n">
        <f aca="false">100*IF(Table2[[#This Row],[Nc Analytic]]&gt;0, Table2[[#This Row],[Absolute Error]]/Table2[[#This Row],[Nc Analytic]],1)</f>
        <v>0.0114090453179527</v>
      </c>
    </row>
    <row r="53" customFormat="false" ht="13.8" hidden="false" customHeight="false" outlineLevel="0" collapsed="false">
      <c r="A53" s="1" t="n">
        <v>5.2</v>
      </c>
      <c r="B53" s="0" t="n">
        <v>0.1628985667</v>
      </c>
      <c r="C53" s="5" t="n">
        <v>0.163008</v>
      </c>
      <c r="D53" s="4" t="n">
        <f aca="false">ABS(Table6[[#This Row],[Pb Analytic]]-Table6[[#This Row],[Pb Simulation]])</f>
        <v>0.000109433299999989</v>
      </c>
      <c r="E53" s="1" t="n">
        <f aca="false">100*IF(Table6[[#This Row],[Pb Analytic]]&gt;0, Table6[[#This Row],[Absolute Error]]/Table6[[#This Row],[Pb Analytic]],1)</f>
        <v>0.0671336989595536</v>
      </c>
      <c r="F53" s="0" t="n">
        <v>0.6448108</v>
      </c>
      <c r="G53" s="5" t="n">
        <v>0.644691</v>
      </c>
      <c r="H53" s="4" t="n">
        <f aca="false">ABS(Table7[[#This Row],[Pd Analytic]]-Table7[[#This Row],[Pd Simulation]])</f>
        <v>0.000119800000000003</v>
      </c>
      <c r="I53" s="1" t="n">
        <f aca="false">100*IF(Table7[[#This Row],[Pd Analytic]]&gt;0, Table7[[#This Row],[Absolute Error]]/Table7[[#This Row],[Pd Analytic]],1)</f>
        <v>0.0185825457467226</v>
      </c>
      <c r="J53" s="0" t="n">
        <v>11.0587886444</v>
      </c>
      <c r="K53" s="5" t="n">
        <v>11.0571</v>
      </c>
      <c r="L53" s="4" t="n">
        <f aca="false">ABS(Table2[[#This Row],[Nc Analytic]]-Table2[[#This Row],[Nc Simulation]])</f>
        <v>0.00168864439999972</v>
      </c>
      <c r="M53" s="1" t="n">
        <f aca="false">100*IF(Table2[[#This Row],[Nc Analytic]]&gt;0, Table2[[#This Row],[Absolute Error]]/Table2[[#This Row],[Nc Analytic]],1)</f>
        <v>0.015272036971717</v>
      </c>
    </row>
    <row r="54" customFormat="false" ht="13.8" hidden="false" customHeight="false" outlineLevel="0" collapsed="false">
      <c r="A54" s="1" t="n">
        <v>5.3</v>
      </c>
      <c r="B54" s="0" t="n">
        <v>0.1720980333</v>
      </c>
      <c r="C54" s="5" t="n">
        <v>0.172234</v>
      </c>
      <c r="D54" s="4" t="n">
        <f aca="false">ABS(Table6[[#This Row],[Pb Analytic]]-Table6[[#This Row],[Pb Simulation]])</f>
        <v>0.00013596669999999</v>
      </c>
      <c r="E54" s="1" t="n">
        <f aca="false">100*IF(Table6[[#This Row],[Pb Analytic]]&gt;0, Table6[[#This Row],[Absolute Error]]/Table6[[#This Row],[Pb Analytic]],1)</f>
        <v>0.0789430077684951</v>
      </c>
      <c r="F54" s="0" t="n">
        <v>0.6392353667</v>
      </c>
      <c r="G54" s="5" t="n">
        <v>0.639092</v>
      </c>
      <c r="H54" s="4" t="n">
        <f aca="false">ABS(Table7[[#This Row],[Pd Analytic]]-Table7[[#This Row],[Pd Simulation]])</f>
        <v>0.000143366700000036</v>
      </c>
      <c r="I54" s="1" t="n">
        <f aca="false">100*IF(Table7[[#This Row],[Pd Analytic]]&gt;0, Table7[[#This Row],[Absolute Error]]/Table7[[#This Row],[Pd Analytic]],1)</f>
        <v>0.0224328735143041</v>
      </c>
      <c r="J54" s="0" t="n">
        <v>11.1611189536</v>
      </c>
      <c r="K54" s="5" t="n">
        <v>11.1615</v>
      </c>
      <c r="L54" s="4" t="n">
        <f aca="false">ABS(Table2[[#This Row],[Nc Analytic]]-Table2[[#This Row],[Nc Simulation]])</f>
        <v>0.000381046399999363</v>
      </c>
      <c r="M54" s="1" t="n">
        <f aca="false">100*IF(Table2[[#This Row],[Nc Analytic]]&gt;0, Table2[[#This Row],[Absolute Error]]/Table2[[#This Row],[Nc Analytic]],1)</f>
        <v>0.00341393540294193</v>
      </c>
    </row>
    <row r="55" customFormat="false" ht="13.8" hidden="false" customHeight="false" outlineLevel="0" collapsed="false">
      <c r="A55" s="1" t="n">
        <v>5.4</v>
      </c>
      <c r="B55" s="0" t="n">
        <v>0.1812503</v>
      </c>
      <c r="C55" s="5" t="n">
        <v>0.18145</v>
      </c>
      <c r="D55" s="4" t="n">
        <f aca="false">ABS(Table6[[#This Row],[Pb Analytic]]-Table6[[#This Row],[Pb Simulation]])</f>
        <v>0.000199699999999997</v>
      </c>
      <c r="E55" s="1" t="n">
        <f aca="false">100*IF(Table6[[#This Row],[Pb Analytic]]&gt;0, Table6[[#This Row],[Absolute Error]]/Table6[[#This Row],[Pb Analytic]],1)</f>
        <v>0.11005786718104</v>
      </c>
      <c r="F55" s="0" t="n">
        <v>0.6334888667</v>
      </c>
      <c r="G55" s="5" t="n">
        <v>0.633369</v>
      </c>
      <c r="H55" s="4" t="n">
        <f aca="false">ABS(Table7[[#This Row],[Pd Analytic]]-Table7[[#This Row],[Pd Simulation]])</f>
        <v>0.000119866700000082</v>
      </c>
      <c r="I55" s="1" t="n">
        <f aca="false">100*IF(Table7[[#This Row],[Pd Analytic]]&gt;0, Table7[[#This Row],[Absolute Error]]/Table7[[#This Row],[Pd Analytic]],1)</f>
        <v>0.0189252552619535</v>
      </c>
      <c r="J55" s="0" t="n">
        <v>11.2588708321</v>
      </c>
      <c r="K55" s="5" t="n">
        <v>11.2606</v>
      </c>
      <c r="L55" s="4" t="n">
        <f aca="false">ABS(Table2[[#This Row],[Nc Analytic]]-Table2[[#This Row],[Nc Simulation]])</f>
        <v>0.00172916790000066</v>
      </c>
      <c r="M55" s="1" t="n">
        <f aca="false">100*IF(Table2[[#This Row],[Nc Analytic]]&gt;0, Table2[[#This Row],[Absolute Error]]/Table2[[#This Row],[Nc Analytic]],1)</f>
        <v>0.0153559126511967</v>
      </c>
    </row>
    <row r="56" customFormat="false" ht="13.8" hidden="false" customHeight="false" outlineLevel="0" collapsed="false">
      <c r="A56" s="1" t="n">
        <v>5.5</v>
      </c>
      <c r="B56" s="0" t="n">
        <v>0.1906097333</v>
      </c>
      <c r="C56" s="5" t="n">
        <v>0.190639</v>
      </c>
      <c r="D56" s="4" t="n">
        <f aca="false">ABS(Table6[[#This Row],[Pb Analytic]]-Table6[[#This Row],[Pb Simulation]])</f>
        <v>2.92667000000024E-005</v>
      </c>
      <c r="E56" s="1" t="n">
        <f aca="false">100*IF(Table6[[#This Row],[Pb Analytic]]&gt;0, Table6[[#This Row],[Absolute Error]]/Table6[[#This Row],[Pb Analytic]],1)</f>
        <v>0.0153518954673506</v>
      </c>
      <c r="F56" s="0" t="n">
        <v>0.6276345333</v>
      </c>
      <c r="G56" s="5" t="n">
        <v>0.627546</v>
      </c>
      <c r="H56" s="4" t="n">
        <f aca="false">ABS(Table7[[#This Row],[Pd Analytic]]-Table7[[#This Row],[Pd Simulation]])</f>
        <v>8.85332999999156E-005</v>
      </c>
      <c r="I56" s="1" t="n">
        <f aca="false">100*IF(Table7[[#This Row],[Pd Analytic]]&gt;0, Table7[[#This Row],[Absolute Error]]/Table7[[#This Row],[Pd Analytic]],1)</f>
        <v>0.014107858228706</v>
      </c>
      <c r="J56" s="0" t="n">
        <v>11.3543488572</v>
      </c>
      <c r="K56" s="5" t="n">
        <v>11.3545</v>
      </c>
      <c r="L56" s="4" t="n">
        <f aca="false">ABS(Table2[[#This Row],[Nc Analytic]]-Table2[[#This Row],[Nc Simulation]])</f>
        <v>0.000151142800000059</v>
      </c>
      <c r="M56" s="1" t="n">
        <f aca="false">100*IF(Table2[[#This Row],[Nc Analytic]]&gt;0, Table2[[#This Row],[Absolute Error]]/Table2[[#This Row],[Nc Analytic]],1)</f>
        <v>0.00133112686600079</v>
      </c>
    </row>
    <row r="57" customFormat="false" ht="13.8" hidden="false" customHeight="false" outlineLevel="0" collapsed="false">
      <c r="A57" s="1" t="n">
        <v>5.6</v>
      </c>
      <c r="B57" s="0" t="n">
        <v>0.1997111333</v>
      </c>
      <c r="C57" s="5" t="n">
        <v>0.199785</v>
      </c>
      <c r="D57" s="4" t="n">
        <f aca="false">ABS(Table6[[#This Row],[Pb Analytic]]-Table6[[#This Row],[Pb Simulation]])</f>
        <v>7.38666999999804E-005</v>
      </c>
      <c r="E57" s="1" t="n">
        <f aca="false">100*IF(Table6[[#This Row],[Pb Analytic]]&gt;0, Table6[[#This Row],[Absolute Error]]/Table6[[#This Row],[Pb Analytic]],1)</f>
        <v>0.0369730960782744</v>
      </c>
      <c r="F57" s="0" t="n">
        <v>0.6215713667</v>
      </c>
      <c r="G57" s="5" t="n">
        <v>0.621646</v>
      </c>
      <c r="H57" s="4" t="n">
        <f aca="false">ABS(Table7[[#This Row],[Pd Analytic]]-Table7[[#This Row],[Pd Simulation]])</f>
        <v>7.46333000000155E-005</v>
      </c>
      <c r="I57" s="1" t="n">
        <f aca="false">100*IF(Table7[[#This Row],[Pd Analytic]]&gt;0, Table7[[#This Row],[Absolute Error]]/Table7[[#This Row],[Pd Analytic]],1)</f>
        <v>0.0120057556873229</v>
      </c>
      <c r="J57" s="0" t="n">
        <v>11.4436348575</v>
      </c>
      <c r="K57" s="5" t="n">
        <v>11.4436</v>
      </c>
      <c r="L57" s="4" t="n">
        <f aca="false">ABS(Table2[[#This Row],[Nc Analytic]]-Table2[[#This Row],[Nc Simulation]])</f>
        <v>3.4857499999319E-005</v>
      </c>
      <c r="M57" s="1" t="n">
        <f aca="false">100*IF(Table2[[#This Row],[Nc Analytic]]&gt;0, Table2[[#This Row],[Absolute Error]]/Table2[[#This Row],[Nc Analytic]],1)</f>
        <v>0.000304602572611058</v>
      </c>
    </row>
    <row r="58" customFormat="false" ht="13.8" hidden="false" customHeight="false" outlineLevel="0" collapsed="false">
      <c r="A58" s="1" t="n">
        <v>5.7</v>
      </c>
      <c r="B58" s="0" t="n">
        <v>0.2089963</v>
      </c>
      <c r="C58" s="5" t="n">
        <v>0.208875</v>
      </c>
      <c r="D58" s="4" t="n">
        <f aca="false">ABS(Table6[[#This Row],[Pb Analytic]]-Table6[[#This Row],[Pb Simulation]])</f>
        <v>0.000121299999999991</v>
      </c>
      <c r="E58" s="1" t="n">
        <f aca="false">100*IF(Table6[[#This Row],[Pb Analytic]]&gt;0, Table6[[#This Row],[Absolute Error]]/Table6[[#This Row],[Pb Analytic]],1)</f>
        <v>0.0580730101735444</v>
      </c>
      <c r="F58" s="0" t="n">
        <v>0.6154757333</v>
      </c>
      <c r="G58" s="5" t="n">
        <v>0.615689</v>
      </c>
      <c r="H58" s="4" t="n">
        <f aca="false">ABS(Table7[[#This Row],[Pd Analytic]]-Table7[[#This Row],[Pd Simulation]])</f>
        <v>0.000213266699999992</v>
      </c>
      <c r="I58" s="1" t="n">
        <f aca="false">100*IF(Table7[[#This Row],[Pd Analytic]]&gt;0, Table7[[#This Row],[Absolute Error]]/Table7[[#This Row],[Pd Analytic]],1)</f>
        <v>0.0346387055802511</v>
      </c>
      <c r="J58" s="0" t="n">
        <v>11.5294675384</v>
      </c>
      <c r="K58" s="5" t="n">
        <v>11.5283</v>
      </c>
      <c r="L58" s="4" t="n">
        <f aca="false">ABS(Table2[[#This Row],[Nc Analytic]]-Table2[[#This Row],[Nc Simulation]])</f>
        <v>0.00116753840000072</v>
      </c>
      <c r="M58" s="1" t="n">
        <f aca="false">100*IF(Table2[[#This Row],[Nc Analytic]]&gt;0, Table2[[#This Row],[Absolute Error]]/Table2[[#This Row],[Nc Analytic]],1)</f>
        <v>0.0101275851600038</v>
      </c>
    </row>
    <row r="59" customFormat="false" ht="13.8" hidden="false" customHeight="false" outlineLevel="0" collapsed="false">
      <c r="A59" s="1" t="n">
        <v>5.8</v>
      </c>
      <c r="B59" s="0" t="n">
        <v>0.2180862</v>
      </c>
      <c r="C59" s="5" t="n">
        <v>0.217896</v>
      </c>
      <c r="D59" s="4" t="n">
        <f aca="false">ABS(Table6[[#This Row],[Pb Analytic]]-Table6[[#This Row],[Pb Simulation]])</f>
        <v>0.000190200000000001</v>
      </c>
      <c r="E59" s="1" t="n">
        <f aca="false">100*IF(Table6[[#This Row],[Pb Analytic]]&gt;0, Table6[[#This Row],[Absolute Error]]/Table6[[#This Row],[Pb Analytic]],1)</f>
        <v>0.0872893490472526</v>
      </c>
      <c r="F59" s="0" t="n">
        <v>0.6094813333</v>
      </c>
      <c r="G59" s="5" t="n">
        <v>0.609691</v>
      </c>
      <c r="H59" s="4" t="n">
        <f aca="false">ABS(Table7[[#This Row],[Pd Analytic]]-Table7[[#This Row],[Pd Simulation]])</f>
        <v>0.0002096667</v>
      </c>
      <c r="I59" s="1" t="n">
        <f aca="false">100*IF(Table7[[#This Row],[Pd Analytic]]&gt;0, Table7[[#This Row],[Absolute Error]]/Table7[[#This Row],[Pd Analytic]],1)</f>
        <v>0.0343890101707258</v>
      </c>
      <c r="J59" s="0" t="n">
        <v>11.6095500928</v>
      </c>
      <c r="K59" s="5" t="n">
        <v>11.6086</v>
      </c>
      <c r="L59" s="4" t="n">
        <f aca="false">ABS(Table2[[#This Row],[Nc Analytic]]-Table2[[#This Row],[Nc Simulation]])</f>
        <v>0.000950092800000135</v>
      </c>
      <c r="M59" s="1" t="n">
        <f aca="false">100*IF(Table2[[#This Row],[Nc Analytic]]&gt;0, Table2[[#This Row],[Absolute Error]]/Table2[[#This Row],[Nc Analytic]],1)</f>
        <v>0.0081843874369014</v>
      </c>
    </row>
    <row r="60" customFormat="false" ht="13.8" hidden="false" customHeight="false" outlineLevel="0" collapsed="false">
      <c r="A60" s="1" t="n">
        <v>5.9</v>
      </c>
      <c r="B60" s="0" t="n">
        <v>0.2266053</v>
      </c>
      <c r="C60" s="5" t="n">
        <v>0.22684</v>
      </c>
      <c r="D60" s="4" t="n">
        <f aca="false">ABS(Table6[[#This Row],[Pb Analytic]]-Table6[[#This Row],[Pb Simulation]])</f>
        <v>0.000234700000000004</v>
      </c>
      <c r="E60" s="1" t="n">
        <f aca="false">100*IF(Table6[[#This Row],[Pb Analytic]]&gt;0, Table6[[#This Row],[Absolute Error]]/Table6[[#This Row],[Pb Analytic]],1)</f>
        <v>0.103464997354966</v>
      </c>
      <c r="F60" s="0" t="n">
        <v>0.6037329667</v>
      </c>
      <c r="G60" s="5" t="n">
        <v>0.60367</v>
      </c>
      <c r="H60" s="4" t="n">
        <f aca="false">ABS(Table7[[#This Row],[Pd Analytic]]-Table7[[#This Row],[Pd Simulation]])</f>
        <v>6.29666999999445E-005</v>
      </c>
      <c r="I60" s="1" t="n">
        <f aca="false">100*IF(Table7[[#This Row],[Pd Analytic]]&gt;0, Table7[[#This Row],[Absolute Error]]/Table7[[#This Row],[Pd Analytic]],1)</f>
        <v>0.0104306491957435</v>
      </c>
      <c r="J60" s="0" t="n">
        <v>11.6819208404</v>
      </c>
      <c r="K60" s="5" t="n">
        <v>11.685</v>
      </c>
      <c r="L60" s="4" t="n">
        <f aca="false">ABS(Table2[[#This Row],[Nc Analytic]]-Table2[[#This Row],[Nc Simulation]])</f>
        <v>0.00307915960000038</v>
      </c>
      <c r="M60" s="1" t="n">
        <f aca="false">100*IF(Table2[[#This Row],[Nc Analytic]]&gt;0, Table2[[#This Row],[Absolute Error]]/Table2[[#This Row],[Nc Analytic]],1)</f>
        <v>0.0263513872486126</v>
      </c>
    </row>
    <row r="61" customFormat="false" ht="13.8" hidden="false" customHeight="false" outlineLevel="0" collapsed="false">
      <c r="A61" s="1" t="n">
        <v>6</v>
      </c>
      <c r="B61" s="0" t="n">
        <v>0.2354905</v>
      </c>
      <c r="C61" s="5" t="n">
        <v>0.235695</v>
      </c>
      <c r="D61" s="4" t="n">
        <f aca="false">ABS(Table6[[#This Row],[Pb Analytic]]-Table6[[#This Row],[Pb Simulation]])</f>
        <v>0.000204499999999996</v>
      </c>
      <c r="E61" s="1" t="n">
        <f aca="false">100*IF(Table6[[#This Row],[Pb Analytic]]&gt;0, Table6[[#This Row],[Absolute Error]]/Table6[[#This Row],[Pb Analytic]],1)</f>
        <v>0.086764674685503</v>
      </c>
      <c r="F61" s="0" t="n">
        <v>0.5978859667</v>
      </c>
      <c r="G61" s="5" t="n">
        <v>0.597639</v>
      </c>
      <c r="H61" s="4" t="n">
        <f aca="false">ABS(Table7[[#This Row],[Pd Analytic]]-Table7[[#This Row],[Pd Simulation]])</f>
        <v>0.000246966700000018</v>
      </c>
      <c r="I61" s="1" t="n">
        <f aca="false">100*IF(Table7[[#This Row],[Pd Analytic]]&gt;0, Table7[[#This Row],[Absolute Error]]/Table7[[#This Row],[Pd Analytic]],1)</f>
        <v>0.0413237255266168</v>
      </c>
      <c r="J61" s="0" t="n">
        <v>11.7565385853</v>
      </c>
      <c r="K61" s="5" t="n">
        <v>11.7575</v>
      </c>
      <c r="L61" s="4" t="n">
        <f aca="false">ABS(Table2[[#This Row],[Nc Analytic]]-Table2[[#This Row],[Nc Simulation]])</f>
        <v>0.000961414700000773</v>
      </c>
      <c r="M61" s="1" t="n">
        <f aca="false">100*IF(Table2[[#This Row],[Nc Analytic]]&gt;0, Table2[[#This Row],[Absolute Error]]/Table2[[#This Row],[Nc Analytic]],1)</f>
        <v>0.00817703338295363</v>
      </c>
    </row>
    <row r="62" customFormat="false" ht="13.8" hidden="false" customHeight="false" outlineLevel="0" collapsed="false">
      <c r="A62" s="1" t="n">
        <v>6.1</v>
      </c>
      <c r="B62" s="0" t="n">
        <v>0.2445796</v>
      </c>
      <c r="C62" s="5" t="n">
        <v>0.244455</v>
      </c>
      <c r="D62" s="4" t="n">
        <f aca="false">ABS(Table6[[#This Row],[Pb Analytic]]-Table6[[#This Row],[Pb Simulation]])</f>
        <v>0.000124600000000003</v>
      </c>
      <c r="E62" s="1" t="n">
        <f aca="false">100*IF(Table6[[#This Row],[Pb Analytic]]&gt;0, Table6[[#This Row],[Absolute Error]]/Table6[[#This Row],[Pb Analytic]],1)</f>
        <v>0.0509705262727301</v>
      </c>
      <c r="F62" s="0" t="n">
        <v>0.5913865667</v>
      </c>
      <c r="G62" s="5" t="n">
        <v>0.591611</v>
      </c>
      <c r="H62" s="4" t="n">
        <f aca="false">ABS(Table7[[#This Row],[Pd Analytic]]-Table7[[#This Row],[Pd Simulation]])</f>
        <v>0.000224433299999993</v>
      </c>
      <c r="I62" s="1" t="n">
        <f aca="false">100*IF(Table7[[#This Row],[Pd Analytic]]&gt;0, Table7[[#This Row],[Absolute Error]]/Table7[[#This Row],[Pd Analytic]],1)</f>
        <v>0.0379359579182931</v>
      </c>
      <c r="J62" s="0" t="n">
        <v>11.8249435772</v>
      </c>
      <c r="K62" s="5" t="n">
        <v>11.8265</v>
      </c>
      <c r="L62" s="4" t="n">
        <f aca="false">ABS(Table2[[#This Row],[Nc Analytic]]-Table2[[#This Row],[Nc Simulation]])</f>
        <v>0.00155642280000023</v>
      </c>
      <c r="M62" s="1" t="n">
        <f aca="false">100*IF(Table2[[#This Row],[Nc Analytic]]&gt;0, Table2[[#This Row],[Absolute Error]]/Table2[[#This Row],[Nc Analytic]],1)</f>
        <v>0.0131604684395234</v>
      </c>
    </row>
    <row r="63" customFormat="false" ht="13.8" hidden="false" customHeight="false" outlineLevel="0" collapsed="false">
      <c r="A63" s="1" t="n">
        <v>6.2</v>
      </c>
      <c r="B63" s="0" t="n">
        <v>0.2531432333</v>
      </c>
      <c r="C63" s="5" t="n">
        <v>0.253114</v>
      </c>
      <c r="D63" s="4" t="n">
        <f aca="false">ABS(Table6[[#This Row],[Pb Analytic]]-Table6[[#This Row],[Pb Simulation]])</f>
        <v>2.92332999999867E-005</v>
      </c>
      <c r="E63" s="1" t="n">
        <f aca="false">100*IF(Table6[[#This Row],[Pb Analytic]]&gt;0, Table6[[#This Row],[Absolute Error]]/Table6[[#This Row],[Pb Analytic]],1)</f>
        <v>0.0115494599271422</v>
      </c>
      <c r="F63" s="0" t="n">
        <v>0.5855564667</v>
      </c>
      <c r="G63" s="5" t="n">
        <v>0.585597</v>
      </c>
      <c r="H63" s="4" t="n">
        <f aca="false">ABS(Table7[[#This Row],[Pd Analytic]]-Table7[[#This Row],[Pd Simulation]])</f>
        <v>4.05333000000896E-005</v>
      </c>
      <c r="I63" s="1" t="n">
        <f aca="false">100*IF(Table7[[#This Row],[Pd Analytic]]&gt;0, Table7[[#This Row],[Absolute Error]]/Table7[[#This Row],[Pd Analytic]],1)</f>
        <v>0.00692170554153959</v>
      </c>
      <c r="J63" s="0" t="n">
        <v>11.8918941816</v>
      </c>
      <c r="K63" s="5" t="n">
        <v>11.8921</v>
      </c>
      <c r="L63" s="4" t="n">
        <f aca="false">ABS(Table2[[#This Row],[Nc Analytic]]-Table2[[#This Row],[Nc Simulation]])</f>
        <v>0.000205818399999558</v>
      </c>
      <c r="M63" s="1" t="n">
        <f aca="false">100*IF(Table2[[#This Row],[Nc Analytic]]&gt;0, Table2[[#This Row],[Absolute Error]]/Table2[[#This Row],[Nc Analytic]],1)</f>
        <v>0.00173071534884131</v>
      </c>
    </row>
    <row r="64" customFormat="false" ht="13.8" hidden="false" customHeight="false" outlineLevel="0" collapsed="false">
      <c r="A64" s="1" t="n">
        <v>6.3</v>
      </c>
      <c r="B64" s="0" t="n">
        <v>0.2616682667</v>
      </c>
      <c r="C64" s="5" t="n">
        <v>0.261665</v>
      </c>
      <c r="D64" s="4" t="n">
        <f aca="false">ABS(Table6[[#This Row],[Pb Analytic]]-Table6[[#This Row],[Pb Simulation]])</f>
        <v>3.26670000000417E-006</v>
      </c>
      <c r="E64" s="1" t="n">
        <f aca="false">100*IF(Table6[[#This Row],[Pb Analytic]]&gt;0, Table6[[#This Row],[Absolute Error]]/Table6[[#This Row],[Pb Analytic]],1)</f>
        <v>0.00124842833394003</v>
      </c>
      <c r="F64" s="0" t="n">
        <v>0.5796644667</v>
      </c>
      <c r="G64" s="5" t="n">
        <v>0.579606</v>
      </c>
      <c r="H64" s="4" t="n">
        <f aca="false">ABS(Table7[[#This Row],[Pd Analytic]]-Table7[[#This Row],[Pd Simulation]])</f>
        <v>5.84667000000927E-005</v>
      </c>
      <c r="I64" s="1" t="n">
        <f aca="false">100*IF(Table7[[#This Row],[Pd Analytic]]&gt;0, Table7[[#This Row],[Absolute Error]]/Table7[[#This Row],[Pd Analytic]],1)</f>
        <v>0.0100873179366833</v>
      </c>
      <c r="J64" s="0" t="n">
        <v>11.9549572363</v>
      </c>
      <c r="K64" s="5" t="n">
        <v>11.9545</v>
      </c>
      <c r="L64" s="4" t="n">
        <f aca="false">ABS(Table2[[#This Row],[Nc Analytic]]-Table2[[#This Row],[Nc Simulation]])</f>
        <v>0.00045723630000083</v>
      </c>
      <c r="M64" s="1" t="n">
        <f aca="false">100*IF(Table2[[#This Row],[Nc Analytic]]&gt;0, Table2[[#This Row],[Absolute Error]]/Table2[[#This Row],[Nc Analytic]],1)</f>
        <v>0.00382480488519662</v>
      </c>
    </row>
    <row r="65" customFormat="false" ht="13.8" hidden="false" customHeight="false" outlineLevel="0" collapsed="false">
      <c r="A65" s="1" t="n">
        <v>6.4</v>
      </c>
      <c r="B65" s="0" t="n">
        <v>0.2699133667</v>
      </c>
      <c r="C65" s="5" t="n">
        <v>0.270104</v>
      </c>
      <c r="D65" s="4" t="n">
        <f aca="false">ABS(Table6[[#This Row],[Pb Analytic]]-Table6[[#This Row],[Pb Simulation]])</f>
        <v>0.00019063330000002</v>
      </c>
      <c r="E65" s="1" t="n">
        <f aca="false">100*IF(Table6[[#This Row],[Pb Analytic]]&gt;0, Table6[[#This Row],[Absolute Error]]/Table6[[#This Row],[Pb Analytic]],1)</f>
        <v>0.0705777404259176</v>
      </c>
      <c r="F65" s="0" t="n">
        <v>0.5737862</v>
      </c>
      <c r="G65" s="5" t="n">
        <v>0.573647</v>
      </c>
      <c r="H65" s="4" t="n">
        <f aca="false">ABS(Table7[[#This Row],[Pd Analytic]]-Table7[[#This Row],[Pd Simulation]])</f>
        <v>0.000139200000000006</v>
      </c>
      <c r="I65" s="1" t="n">
        <f aca="false">100*IF(Table7[[#This Row],[Pd Analytic]]&gt;0, Table7[[#This Row],[Absolute Error]]/Table7[[#This Row],[Pd Analytic]],1)</f>
        <v>0.0242657941207757</v>
      </c>
      <c r="J65" s="0" t="n">
        <v>12.0113408052</v>
      </c>
      <c r="K65" s="5" t="n">
        <v>12.014</v>
      </c>
      <c r="L65" s="4" t="n">
        <f aca="false">ABS(Table2[[#This Row],[Nc Analytic]]-Table2[[#This Row],[Nc Simulation]])</f>
        <v>0.00265919479999965</v>
      </c>
      <c r="M65" s="1" t="n">
        <f aca="false">100*IF(Table2[[#This Row],[Nc Analytic]]&gt;0, Table2[[#This Row],[Absolute Error]]/Table2[[#This Row],[Nc Analytic]],1)</f>
        <v>0.0221341335109011</v>
      </c>
    </row>
    <row r="66" customFormat="false" ht="13.8" hidden="false" customHeight="false" outlineLevel="0" collapsed="false">
      <c r="A66" s="1" t="n">
        <v>6.5</v>
      </c>
      <c r="B66" s="0" t="n">
        <v>0.2784581333</v>
      </c>
      <c r="C66" s="5" t="n">
        <v>0.278427</v>
      </c>
      <c r="D66" s="4" t="n">
        <f aca="false">ABS(Table6[[#This Row],[Pb Analytic]]-Table6[[#This Row],[Pb Simulation]])</f>
        <v>3.11333000000413E-005</v>
      </c>
      <c r="E66" s="1" t="n">
        <f aca="false">100*IF(Table6[[#This Row],[Pb Analytic]]&gt;0, Table6[[#This Row],[Absolute Error]]/Table6[[#This Row],[Pb Analytic]],1)</f>
        <v>0.0111818537713804</v>
      </c>
      <c r="F66" s="0" t="n">
        <v>0.5677443333</v>
      </c>
      <c r="G66" s="5" t="n">
        <v>0.567728</v>
      </c>
      <c r="H66" s="4" t="n">
        <f aca="false">ABS(Table7[[#This Row],[Pd Analytic]]-Table7[[#This Row],[Pd Simulation]])</f>
        <v>1.63332999999488E-005</v>
      </c>
      <c r="I66" s="1" t="n">
        <f aca="false">100*IF(Table7[[#This Row],[Pd Analytic]]&gt;0, Table7[[#This Row],[Absolute Error]]/Table7[[#This Row],[Pd Analytic]],1)</f>
        <v>0.00287695868443142</v>
      </c>
      <c r="J66" s="0" t="n">
        <v>12.0720825467</v>
      </c>
      <c r="K66" s="5" t="n">
        <v>12.0707</v>
      </c>
      <c r="L66" s="4" t="n">
        <f aca="false">ABS(Table2[[#This Row],[Nc Analytic]]-Table2[[#This Row],[Nc Simulation]])</f>
        <v>0.00138254670000038</v>
      </c>
      <c r="M66" s="1" t="n">
        <f aca="false">100*IF(Table2[[#This Row],[Nc Analytic]]&gt;0, Table2[[#This Row],[Absolute Error]]/Table2[[#This Row],[Nc Analytic]],1)</f>
        <v>0.0114537408766714</v>
      </c>
    </row>
    <row r="67" customFormat="false" ht="13.8" hidden="false" customHeight="false" outlineLevel="0" collapsed="false">
      <c r="A67" s="1" t="n">
        <v>6.6</v>
      </c>
      <c r="B67" s="0" t="n">
        <v>0.2863971333</v>
      </c>
      <c r="C67" s="5" t="n">
        <v>0.286631</v>
      </c>
      <c r="D67" s="4" t="n">
        <f aca="false">ABS(Table6[[#This Row],[Pb Analytic]]-Table6[[#This Row],[Pb Simulation]])</f>
        <v>0.000233866700000029</v>
      </c>
      <c r="E67" s="1" t="n">
        <f aca="false">100*IF(Table6[[#This Row],[Pb Analytic]]&gt;0, Table6[[#This Row],[Absolute Error]]/Table6[[#This Row],[Pb Analytic]],1)</f>
        <v>0.0815915584846124</v>
      </c>
      <c r="F67" s="0" t="n">
        <v>0.5620548</v>
      </c>
      <c r="G67" s="5" t="n">
        <v>0.561854</v>
      </c>
      <c r="H67" s="4" t="n">
        <f aca="false">ABS(Table7[[#This Row],[Pd Analytic]]-Table7[[#This Row],[Pd Simulation]])</f>
        <v>0.000200800000000001</v>
      </c>
      <c r="I67" s="1" t="n">
        <f aca="false">100*IF(Table7[[#This Row],[Pd Analytic]]&gt;0, Table7[[#This Row],[Absolute Error]]/Table7[[#This Row],[Pd Analytic]],1)</f>
        <v>0.0357388218291586</v>
      </c>
      <c r="J67" s="0" t="n">
        <v>12.1230689444</v>
      </c>
      <c r="K67" s="5" t="n">
        <v>12.1247</v>
      </c>
      <c r="L67" s="4" t="n">
        <f aca="false">ABS(Table2[[#This Row],[Nc Analytic]]-Table2[[#This Row],[Nc Simulation]])</f>
        <v>0.00163105560000076</v>
      </c>
      <c r="M67" s="1" t="n">
        <f aca="false">100*IF(Table2[[#This Row],[Nc Analytic]]&gt;0, Table2[[#This Row],[Absolute Error]]/Table2[[#This Row],[Nc Analytic]],1)</f>
        <v>0.0134523377898073</v>
      </c>
    </row>
    <row r="68" customFormat="false" ht="13.8" hidden="false" customHeight="false" outlineLevel="0" collapsed="false">
      <c r="A68" s="1" t="n">
        <v>6.7</v>
      </c>
      <c r="B68" s="0" t="n">
        <v>0.2945938</v>
      </c>
      <c r="C68" s="5" t="n">
        <v>0.294714</v>
      </c>
      <c r="D68" s="4" t="n">
        <f aca="false">ABS(Table6[[#This Row],[Pb Analytic]]-Table6[[#This Row],[Pb Simulation]])</f>
        <v>0.000120199999999959</v>
      </c>
      <c r="E68" s="1" t="n">
        <f aca="false">100*IF(Table6[[#This Row],[Pb Analytic]]&gt;0, Table6[[#This Row],[Absolute Error]]/Table6[[#This Row],[Pb Analytic]],1)</f>
        <v>0.0407853037181672</v>
      </c>
      <c r="F68" s="0" t="n">
        <v>0.5562053667</v>
      </c>
      <c r="G68" s="5" t="n">
        <v>0.556032</v>
      </c>
      <c r="H68" s="4" t="n">
        <f aca="false">ABS(Table7[[#This Row],[Pd Analytic]]-Table7[[#This Row],[Pd Simulation]])</f>
        <v>0.000173366700000011</v>
      </c>
      <c r="I68" s="1" t="n">
        <f aca="false">100*IF(Table7[[#This Row],[Pd Analytic]]&gt;0, Table7[[#This Row],[Absolute Error]]/Table7[[#This Row],[Pd Analytic]],1)</f>
        <v>0.0311792666609135</v>
      </c>
      <c r="J68" s="0" t="n">
        <v>12.1751284218</v>
      </c>
      <c r="K68" s="5" t="n">
        <v>12.1762</v>
      </c>
      <c r="L68" s="4" t="n">
        <f aca="false">ABS(Table2[[#This Row],[Nc Analytic]]-Table2[[#This Row],[Nc Simulation]])</f>
        <v>0.00107157819999948</v>
      </c>
      <c r="M68" s="1" t="n">
        <f aca="false">100*IF(Table2[[#This Row],[Nc Analytic]]&gt;0, Table2[[#This Row],[Absolute Error]]/Table2[[#This Row],[Nc Analytic]],1)</f>
        <v>0.00880059624512967</v>
      </c>
    </row>
    <row r="69" customFormat="false" ht="13.8" hidden="false" customHeight="false" outlineLevel="0" collapsed="false">
      <c r="A69" s="1" t="n">
        <v>6.8</v>
      </c>
      <c r="B69" s="0" t="n">
        <v>0.3025642333</v>
      </c>
      <c r="C69" s="5" t="n">
        <v>0.302675</v>
      </c>
      <c r="D69" s="4" t="n">
        <f aca="false">ABS(Table6[[#This Row],[Pb Analytic]]-Table6[[#This Row],[Pb Simulation]])</f>
        <v>0.000110766700000042</v>
      </c>
      <c r="E69" s="1" t="n">
        <f aca="false">100*IF(Table6[[#This Row],[Pb Analytic]]&gt;0, Table6[[#This Row],[Absolute Error]]/Table6[[#This Row],[Pb Analytic]],1)</f>
        <v>0.0365959197158808</v>
      </c>
      <c r="F69" s="0" t="n">
        <v>0.5503506667</v>
      </c>
      <c r="G69" s="5" t="n">
        <v>0.550266</v>
      </c>
      <c r="H69" s="4" t="n">
        <f aca="false">ABS(Table7[[#This Row],[Pd Analytic]]-Table7[[#This Row],[Pd Simulation]])</f>
        <v>8.46666999999579E-005</v>
      </c>
      <c r="I69" s="1" t="n">
        <f aca="false">100*IF(Table7[[#This Row],[Pd Analytic]]&gt;0, Table7[[#This Row],[Absolute Error]]/Table7[[#This Row],[Pd Analytic]],1)</f>
        <v>0.015386503981703</v>
      </c>
      <c r="J69" s="0" t="n">
        <v>12.2257876122</v>
      </c>
      <c r="K69" s="5" t="n">
        <v>12.2254</v>
      </c>
      <c r="L69" s="4" t="n">
        <f aca="false">ABS(Table2[[#This Row],[Nc Analytic]]-Table2[[#This Row],[Nc Simulation]])</f>
        <v>0.000387612199999055</v>
      </c>
      <c r="M69" s="1" t="n">
        <f aca="false">100*IF(Table2[[#This Row],[Nc Analytic]]&gt;0, Table2[[#This Row],[Absolute Error]]/Table2[[#This Row],[Nc Analytic]],1)</f>
        <v>0.00317054820291405</v>
      </c>
    </row>
    <row r="70" customFormat="false" ht="13.8" hidden="false" customHeight="false" outlineLevel="0" collapsed="false">
      <c r="A70" s="1" t="n">
        <v>6.9</v>
      </c>
      <c r="B70" s="0" t="n">
        <v>0.3105111</v>
      </c>
      <c r="C70" s="5" t="n">
        <v>0.310512</v>
      </c>
      <c r="D70" s="4" t="n">
        <f aca="false">ABS(Table6[[#This Row],[Pb Analytic]]-Table6[[#This Row],[Pb Simulation]])</f>
        <v>9.0000000002588E-007</v>
      </c>
      <c r="E70" s="1" t="n">
        <f aca="false">100*IF(Table6[[#This Row],[Pb Analytic]]&gt;0, Table6[[#This Row],[Absolute Error]]/Table6[[#This Row],[Pb Analytic]],1)</f>
        <v>0.000289843870776614</v>
      </c>
      <c r="F70" s="0" t="n">
        <v>0.5446085</v>
      </c>
      <c r="G70" s="5" t="n">
        <v>0.544561</v>
      </c>
      <c r="H70" s="4" t="n">
        <f aca="false">ABS(Table7[[#This Row],[Pd Analytic]]-Table7[[#This Row],[Pd Simulation]])</f>
        <v>4.75000000000891E-005</v>
      </c>
      <c r="I70" s="1" t="n">
        <f aca="false">100*IF(Table7[[#This Row],[Pd Analytic]]&gt;0, Table7[[#This Row],[Absolute Error]]/Table7[[#This Row],[Pd Analytic]],1)</f>
        <v>0.0087226224426812</v>
      </c>
      <c r="J70" s="0" t="n">
        <v>12.2729067781</v>
      </c>
      <c r="K70" s="5" t="n">
        <v>12.2724</v>
      </c>
      <c r="L70" s="4" t="n">
        <f aca="false">ABS(Table2[[#This Row],[Nc Analytic]]-Table2[[#This Row],[Nc Simulation]])</f>
        <v>0.000506778100000105</v>
      </c>
      <c r="M70" s="1" t="n">
        <f aca="false">100*IF(Table2[[#This Row],[Nc Analytic]]&gt;0, Table2[[#This Row],[Absolute Error]]/Table2[[#This Row],[Nc Analytic]],1)</f>
        <v>0.00412941315472202</v>
      </c>
    </row>
    <row r="71" customFormat="false" ht="13.8" hidden="false" customHeight="false" outlineLevel="0" collapsed="false">
      <c r="A71" s="1" t="n">
        <v>7</v>
      </c>
      <c r="B71" s="0" t="n">
        <v>0.3182633333</v>
      </c>
      <c r="C71" s="5" t="n">
        <v>0.318224</v>
      </c>
      <c r="D71" s="4" t="n">
        <f aca="false">ABS(Table6[[#This Row],[Pb Analytic]]-Table6[[#This Row],[Pb Simulation]])</f>
        <v>3.93332999999996E-005</v>
      </c>
      <c r="E71" s="1" t="n">
        <f aca="false">100*IF(Table6[[#This Row],[Pb Analytic]]&gt;0, Table6[[#This Row],[Absolute Error]]/Table6[[#This Row],[Pb Analytic]],1)</f>
        <v>0.0123602556689626</v>
      </c>
      <c r="F71" s="0" t="n">
        <v>0.5388291667</v>
      </c>
      <c r="G71" s="5" t="n">
        <v>0.538919</v>
      </c>
      <c r="H71" s="4" t="n">
        <f aca="false">ABS(Table7[[#This Row],[Pd Analytic]]-Table7[[#This Row],[Pd Simulation]])</f>
        <v>8.98333000000084E-005</v>
      </c>
      <c r="I71" s="1" t="n">
        <f aca="false">100*IF(Table7[[#This Row],[Pd Analytic]]&gt;0, Table7[[#This Row],[Absolute Error]]/Table7[[#This Row],[Pd Analytic]],1)</f>
        <v>0.0166691654961151</v>
      </c>
      <c r="J71" s="0" t="n">
        <v>12.3163676868</v>
      </c>
      <c r="K71" s="5" t="n">
        <v>12.3173</v>
      </c>
      <c r="L71" s="4" t="n">
        <f aca="false">ABS(Table2[[#This Row],[Nc Analytic]]-Table2[[#This Row],[Nc Simulation]])</f>
        <v>0.000932313199999868</v>
      </c>
      <c r="M71" s="1" t="n">
        <f aca="false">100*IF(Table2[[#This Row],[Nc Analytic]]&gt;0, Table2[[#This Row],[Absolute Error]]/Table2[[#This Row],[Nc Analytic]],1)</f>
        <v>0.00756913609313622</v>
      </c>
    </row>
    <row r="72" customFormat="false" ht="13.8" hidden="false" customHeight="false" outlineLevel="0" collapsed="false">
      <c r="A72" s="1" t="n">
        <v>7.1</v>
      </c>
      <c r="B72" s="0" t="n">
        <v>0.3259936667</v>
      </c>
      <c r="C72" s="5" t="n">
        <v>0.325811</v>
      </c>
      <c r="D72" s="4" t="n">
        <f aca="false">ABS(Table6[[#This Row],[Pb Analytic]]-Table6[[#This Row],[Pb Simulation]])</f>
        <v>0.0001826667</v>
      </c>
      <c r="E72" s="1" t="n">
        <f aca="false">100*IF(Table6[[#This Row],[Pb Analytic]]&gt;0, Table6[[#This Row],[Absolute Error]]/Table6[[#This Row],[Pb Analytic]],1)</f>
        <v>0.0560652341388107</v>
      </c>
      <c r="F72" s="0" t="n">
        <v>0.5331265667</v>
      </c>
      <c r="G72" s="5" t="n">
        <v>0.533344</v>
      </c>
      <c r="H72" s="4" t="n">
        <f aca="false">ABS(Table7[[#This Row],[Pd Analytic]]-Table7[[#This Row],[Pd Simulation]])</f>
        <v>0.000217433300000014</v>
      </c>
      <c r="I72" s="1" t="n">
        <f aca="false">100*IF(Table7[[#This Row],[Pd Analytic]]&gt;0, Table7[[#This Row],[Absolute Error]]/Table7[[#This Row],[Pd Analytic]],1)</f>
        <v>0.0407679283914348</v>
      </c>
      <c r="J72" s="0" t="n">
        <v>12.3596285944</v>
      </c>
      <c r="K72" s="5" t="n">
        <v>12.3602</v>
      </c>
      <c r="L72" s="4" t="n">
        <f aca="false">ABS(Table2[[#This Row],[Nc Analytic]]-Table2[[#This Row],[Nc Simulation]])</f>
        <v>0.000571405600000574</v>
      </c>
      <c r="M72" s="1" t="n">
        <f aca="false">100*IF(Table2[[#This Row],[Nc Analytic]]&gt;0, Table2[[#This Row],[Absolute Error]]/Table2[[#This Row],[Nc Analytic]],1)</f>
        <v>0.00462294784874496</v>
      </c>
    </row>
    <row r="73" customFormat="false" ht="13.8" hidden="false" customHeight="false" outlineLevel="0" collapsed="false">
      <c r="A73" s="1" t="n">
        <v>7.2</v>
      </c>
      <c r="B73" s="0" t="n">
        <v>0.3332484</v>
      </c>
      <c r="C73" s="5" t="n">
        <v>0.333273</v>
      </c>
      <c r="D73" s="4" t="n">
        <f aca="false">ABS(Table6[[#This Row],[Pb Analytic]]-Table6[[#This Row],[Pb Simulation]])</f>
        <v>2.45999999999857E-005</v>
      </c>
      <c r="E73" s="1" t="n">
        <f aca="false">100*IF(Table6[[#This Row],[Pb Analytic]]&gt;0, Table6[[#This Row],[Absolute Error]]/Table6[[#This Row],[Pb Analytic]],1)</f>
        <v>0.00738133602181567</v>
      </c>
      <c r="F73" s="0" t="n">
        <v>0.5279150667</v>
      </c>
      <c r="G73" s="5" t="n">
        <v>0.527838</v>
      </c>
      <c r="H73" s="4" t="n">
        <f aca="false">ABS(Table7[[#This Row],[Pd Analytic]]-Table7[[#This Row],[Pd Simulation]])</f>
        <v>7.70666999999614E-005</v>
      </c>
      <c r="I73" s="1" t="n">
        <f aca="false">100*IF(Table7[[#This Row],[Pd Analytic]]&gt;0, Table7[[#This Row],[Absolute Error]]/Table7[[#This Row],[Pd Analytic]],1)</f>
        <v>0.0146004455912536</v>
      </c>
      <c r="J73" s="0" t="n">
        <v>12.4016975573</v>
      </c>
      <c r="K73" s="5" t="n">
        <v>12.4013</v>
      </c>
      <c r="L73" s="4" t="n">
        <f aca="false">ABS(Table2[[#This Row],[Nc Analytic]]-Table2[[#This Row],[Nc Simulation]])</f>
        <v>0.000397557299999463</v>
      </c>
      <c r="M73" s="1" t="n">
        <f aca="false">100*IF(Table2[[#This Row],[Nc Analytic]]&gt;0, Table2[[#This Row],[Absolute Error]]/Table2[[#This Row],[Nc Analytic]],1)</f>
        <v>0.00320577116914729</v>
      </c>
    </row>
    <row r="74" customFormat="false" ht="13.8" hidden="false" customHeight="false" outlineLevel="0" collapsed="false">
      <c r="A74" s="1" t="n">
        <v>7.3</v>
      </c>
      <c r="B74" s="0" t="n">
        <v>0.3407995</v>
      </c>
      <c r="C74" s="5" t="n">
        <v>0.340611</v>
      </c>
      <c r="D74" s="4" t="n">
        <f aca="false">ABS(Table6[[#This Row],[Pb Analytic]]-Table6[[#This Row],[Pb Simulation]])</f>
        <v>0.00018849999999998</v>
      </c>
      <c r="E74" s="1" t="n">
        <f aca="false">100*IF(Table6[[#This Row],[Pb Analytic]]&gt;0, Table6[[#This Row],[Absolute Error]]/Table6[[#This Row],[Pb Analytic]],1)</f>
        <v>0.0553417241369129</v>
      </c>
      <c r="F74" s="0" t="n">
        <v>0.5223068333</v>
      </c>
      <c r="G74" s="5" t="n">
        <v>0.522403</v>
      </c>
      <c r="H74" s="4" t="n">
        <f aca="false">ABS(Table7[[#This Row],[Pd Analytic]]-Table7[[#This Row],[Pd Simulation]])</f>
        <v>9.61666999999E-005</v>
      </c>
      <c r="I74" s="1" t="n">
        <f aca="false">100*IF(Table7[[#This Row],[Pd Analytic]]&gt;0, Table7[[#This Row],[Absolute Error]]/Table7[[#This Row],[Pd Analytic]],1)</f>
        <v>0.0184085275160939</v>
      </c>
      <c r="J74" s="0" t="n">
        <v>12.4413364982</v>
      </c>
      <c r="K74" s="5" t="n">
        <v>12.4406</v>
      </c>
      <c r="L74" s="4" t="n">
        <f aca="false">ABS(Table2[[#This Row],[Nc Analytic]]-Table2[[#This Row],[Nc Simulation]])</f>
        <v>0.000736498200000213</v>
      </c>
      <c r="M74" s="1" t="n">
        <f aca="false">100*IF(Table2[[#This Row],[Nc Analytic]]&gt;0, Table2[[#This Row],[Absolute Error]]/Table2[[#This Row],[Nc Analytic]],1)</f>
        <v>0.00592011800074123</v>
      </c>
    </row>
    <row r="75" customFormat="false" ht="13.8" hidden="false" customHeight="false" outlineLevel="0" collapsed="false">
      <c r="A75" s="1" t="n">
        <v>7.4</v>
      </c>
      <c r="B75" s="0" t="n">
        <v>0.3475693</v>
      </c>
      <c r="C75" s="5" t="n">
        <v>0.347825</v>
      </c>
      <c r="D75" s="4" t="n">
        <f aca="false">ABS(Table6[[#This Row],[Pb Analytic]]-Table6[[#This Row],[Pb Simulation]])</f>
        <v>0.00025569999999997</v>
      </c>
      <c r="E75" s="1" t="n">
        <f aca="false">100*IF(Table6[[#This Row],[Pb Analytic]]&gt;0, Table6[[#This Row],[Absolute Error]]/Table6[[#This Row],[Pb Analytic]],1)</f>
        <v>0.073513979731178</v>
      </c>
      <c r="F75" s="0" t="n">
        <v>0.5172282667</v>
      </c>
      <c r="G75" s="5" t="n">
        <v>0.51704</v>
      </c>
      <c r="H75" s="4" t="n">
        <f aca="false">ABS(Table7[[#This Row],[Pd Analytic]]-Table7[[#This Row],[Pd Simulation]])</f>
        <v>0.000188266699999939</v>
      </c>
      <c r="I75" s="1" t="n">
        <f aca="false">100*IF(Table7[[#This Row],[Pd Analytic]]&gt;0, Table7[[#This Row],[Absolute Error]]/Table7[[#This Row],[Pd Analytic]],1)</f>
        <v>0.0364124052297577</v>
      </c>
      <c r="J75" s="0" t="n">
        <v>12.4773004013</v>
      </c>
      <c r="K75" s="5" t="n">
        <v>12.4783</v>
      </c>
      <c r="L75" s="4" t="n">
        <f aca="false">ABS(Table2[[#This Row],[Nc Analytic]]-Table2[[#This Row],[Nc Simulation]])</f>
        <v>0.000999598699999993</v>
      </c>
      <c r="M75" s="1" t="n">
        <f aca="false">100*IF(Table2[[#This Row],[Nc Analytic]]&gt;0, Table2[[#This Row],[Absolute Error]]/Table2[[#This Row],[Nc Analytic]],1)</f>
        <v>0.00801069616854854</v>
      </c>
    </row>
    <row r="76" customFormat="false" ht="13.8" hidden="false" customHeight="false" outlineLevel="0" collapsed="false">
      <c r="A76" s="1" t="n">
        <v>7.5</v>
      </c>
      <c r="B76" s="0" t="n">
        <v>0.3547993</v>
      </c>
      <c r="C76" s="5" t="n">
        <v>0.354917</v>
      </c>
      <c r="D76" s="4" t="n">
        <f aca="false">ABS(Table6[[#This Row],[Pb Analytic]]-Table6[[#This Row],[Pb Simulation]])</f>
        <v>0.000117699999999998</v>
      </c>
      <c r="E76" s="1" t="n">
        <f aca="false">100*IF(Table6[[#This Row],[Pb Analytic]]&gt;0, Table6[[#This Row],[Absolute Error]]/Table6[[#This Row],[Pb Analytic]],1)</f>
        <v>0.0331626831061906</v>
      </c>
      <c r="F76" s="0" t="n">
        <v>0.5117508667</v>
      </c>
      <c r="G76" s="5" t="n">
        <v>0.51175</v>
      </c>
      <c r="H76" s="4" t="n">
        <f aca="false">ABS(Table7[[#This Row],[Pd Analytic]]-Table7[[#This Row],[Pd Simulation]])</f>
        <v>8.66699999990672E-007</v>
      </c>
      <c r="I76" s="1" t="n">
        <f aca="false">100*IF(Table7[[#This Row],[Pd Analytic]]&gt;0, Table7[[#This Row],[Absolute Error]]/Table7[[#This Row],[Pd Analytic]],1)</f>
        <v>0.00016936003907976</v>
      </c>
      <c r="J76" s="0" t="n">
        <v>12.5133913297</v>
      </c>
      <c r="K76" s="5" t="n">
        <v>12.5144</v>
      </c>
      <c r="L76" s="4" t="n">
        <f aca="false">ABS(Table2[[#This Row],[Nc Analytic]]-Table2[[#This Row],[Nc Simulation]])</f>
        <v>0.00100867030000096</v>
      </c>
      <c r="M76" s="1" t="n">
        <f aca="false">100*IF(Table2[[#This Row],[Nc Analytic]]&gt;0, Table2[[#This Row],[Absolute Error]]/Table2[[#This Row],[Nc Analytic]],1)</f>
        <v>0.00806007719108353</v>
      </c>
    </row>
    <row r="77" customFormat="false" ht="13.8" hidden="false" customHeight="false" outlineLevel="0" collapsed="false">
      <c r="A77" s="1" t="n">
        <v>7.6</v>
      </c>
      <c r="B77" s="0" t="n">
        <v>0.3616893667</v>
      </c>
      <c r="C77" s="5" t="n">
        <v>0.361886</v>
      </c>
      <c r="D77" s="4" t="n">
        <f aca="false">ABS(Table6[[#This Row],[Pb Analytic]]-Table6[[#This Row],[Pb Simulation]])</f>
        <v>0.000196633299999971</v>
      </c>
      <c r="E77" s="1" t="n">
        <f aca="false">100*IF(Table6[[#This Row],[Pb Analytic]]&gt;0, Table6[[#This Row],[Absolute Error]]/Table6[[#This Row],[Pb Analytic]],1)</f>
        <v>0.0543357024035113</v>
      </c>
      <c r="F77" s="0" t="n">
        <v>0.5066415</v>
      </c>
      <c r="G77" s="5" t="n">
        <v>0.506535</v>
      </c>
      <c r="H77" s="4" t="n">
        <f aca="false">ABS(Table7[[#This Row],[Pd Analytic]]-Table7[[#This Row],[Pd Simulation]])</f>
        <v>0.000106500000000009</v>
      </c>
      <c r="I77" s="1" t="n">
        <f aca="false">100*IF(Table7[[#This Row],[Pd Analytic]]&gt;0, Table7[[#This Row],[Absolute Error]]/Table7[[#This Row],[Pd Analytic]],1)</f>
        <v>0.0210252006277966</v>
      </c>
      <c r="J77" s="0" t="n">
        <v>12.5491744498</v>
      </c>
      <c r="K77" s="5" t="n">
        <v>12.549</v>
      </c>
      <c r="L77" s="4" t="n">
        <f aca="false">ABS(Table2[[#This Row],[Nc Analytic]]-Table2[[#This Row],[Nc Simulation]])</f>
        <v>0.000174449800001142</v>
      </c>
      <c r="M77" s="1" t="n">
        <f aca="false">100*IF(Table2[[#This Row],[Nc Analytic]]&gt;0, Table2[[#This Row],[Absolute Error]]/Table2[[#This Row],[Nc Analytic]],1)</f>
        <v>0.00139014901586694</v>
      </c>
    </row>
    <row r="78" customFormat="false" ht="13.8" hidden="false" customHeight="false" outlineLevel="0" collapsed="false">
      <c r="A78" s="1" t="n">
        <v>7.7</v>
      </c>
      <c r="B78" s="0" t="n">
        <v>0.3687017333</v>
      </c>
      <c r="C78" s="5" t="n">
        <v>0.368736</v>
      </c>
      <c r="D78" s="4" t="n">
        <f aca="false">ABS(Table6[[#This Row],[Pb Analytic]]-Table6[[#This Row],[Pb Simulation]])</f>
        <v>3.42667000000074E-005</v>
      </c>
      <c r="E78" s="1" t="n">
        <f aca="false">100*IF(Table6[[#This Row],[Pb Analytic]]&gt;0, Table6[[#This Row],[Absolute Error]]/Table6[[#This Row],[Pb Analytic]],1)</f>
        <v>0.00929301722641874</v>
      </c>
      <c r="F78" s="0" t="n">
        <v>0.5014135667</v>
      </c>
      <c r="G78" s="5" t="n">
        <v>0.501394</v>
      </c>
      <c r="H78" s="4" t="n">
        <f aca="false">ABS(Table7[[#This Row],[Pd Analytic]]-Table7[[#This Row],[Pd Simulation]])</f>
        <v>1.95667000000288E-005</v>
      </c>
      <c r="I78" s="1" t="n">
        <f aca="false">100*IF(Table7[[#This Row],[Pd Analytic]]&gt;0, Table7[[#This Row],[Absolute Error]]/Table7[[#This Row],[Pd Analytic]],1)</f>
        <v>0.00390245994168833</v>
      </c>
      <c r="J78" s="0" t="n">
        <v>12.5811752389</v>
      </c>
      <c r="K78" s="5" t="n">
        <v>12.5822</v>
      </c>
      <c r="L78" s="4" t="n">
        <f aca="false">ABS(Table2[[#This Row],[Nc Analytic]]-Table2[[#This Row],[Nc Simulation]])</f>
        <v>0.00102476110000005</v>
      </c>
      <c r="M78" s="1" t="n">
        <f aca="false">100*IF(Table2[[#This Row],[Nc Analytic]]&gt;0, Table2[[#This Row],[Absolute Error]]/Table2[[#This Row],[Nc Analytic]],1)</f>
        <v>0.00814453036829846</v>
      </c>
    </row>
    <row r="79" customFormat="false" ht="13.8" hidden="false" customHeight="false" outlineLevel="0" collapsed="false">
      <c r="A79" s="1" t="n">
        <v>7.8</v>
      </c>
      <c r="B79" s="0" t="n">
        <v>0.3754616</v>
      </c>
      <c r="C79" s="5" t="n">
        <v>0.375466</v>
      </c>
      <c r="D79" s="4" t="n">
        <f aca="false">ABS(Table6[[#This Row],[Pb Analytic]]-Table6[[#This Row],[Pb Simulation]])</f>
        <v>4.4000000000155E-006</v>
      </c>
      <c r="E79" s="1" t="n">
        <f aca="false">100*IF(Table6[[#This Row],[Pb Analytic]]&gt;0, Table6[[#This Row],[Absolute Error]]/Table6[[#This Row],[Pb Analytic]],1)</f>
        <v>0.00117187708075179</v>
      </c>
      <c r="F79" s="0" t="n">
        <v>0.4964196667</v>
      </c>
      <c r="G79" s="5" t="n">
        <v>0.496329</v>
      </c>
      <c r="H79" s="4" t="n">
        <f aca="false">ABS(Table7[[#This Row],[Pd Analytic]]-Table7[[#This Row],[Pd Simulation]])</f>
        <v>9.06666999999639E-005</v>
      </c>
      <c r="I79" s="1" t="n">
        <f aca="false">100*IF(Table7[[#This Row],[Pd Analytic]]&gt;0, Table7[[#This Row],[Absolute Error]]/Table7[[#This Row],[Pd Analytic]],1)</f>
        <v>0.0182674596890296</v>
      </c>
      <c r="J79" s="0" t="n">
        <v>12.6151031639</v>
      </c>
      <c r="K79" s="5" t="n">
        <v>12.6141</v>
      </c>
      <c r="L79" s="4" t="n">
        <f aca="false">ABS(Table2[[#This Row],[Nc Analytic]]-Table2[[#This Row],[Nc Simulation]])</f>
        <v>0.0010031639000001</v>
      </c>
      <c r="M79" s="1" t="n">
        <f aca="false">100*IF(Table2[[#This Row],[Nc Analytic]]&gt;0, Table2[[#This Row],[Absolute Error]]/Table2[[#This Row],[Nc Analytic]],1)</f>
        <v>0.00795271878295006</v>
      </c>
    </row>
    <row r="80" customFormat="false" ht="13.8" hidden="false" customHeight="false" outlineLevel="0" collapsed="false">
      <c r="A80" s="1" t="n">
        <v>7.9</v>
      </c>
      <c r="B80" s="0" t="n">
        <v>0.3821739667</v>
      </c>
      <c r="C80" s="5" t="n">
        <v>0.382079</v>
      </c>
      <c r="D80" s="4" t="n">
        <f aca="false">ABS(Table6[[#This Row],[Pb Analytic]]-Table6[[#This Row],[Pb Simulation]])</f>
        <v>9.49666999999765E-005</v>
      </c>
      <c r="E80" s="1" t="n">
        <f aca="false">100*IF(Table6[[#This Row],[Pb Analytic]]&gt;0, Table6[[#This Row],[Absolute Error]]/Table6[[#This Row],[Pb Analytic]],1)</f>
        <v>0.0248552524477861</v>
      </c>
      <c r="F80" s="0" t="n">
        <v>0.4913867</v>
      </c>
      <c r="G80" s="5" t="n">
        <v>0.491339</v>
      </c>
      <c r="H80" s="4" t="n">
        <f aca="false">ABS(Table7[[#This Row],[Pd Analytic]]-Table7[[#This Row],[Pd Simulation]])</f>
        <v>4.76999999999839E-005</v>
      </c>
      <c r="I80" s="1" t="n">
        <f aca="false">100*IF(Table7[[#This Row],[Pd Analytic]]&gt;0, Table7[[#This Row],[Absolute Error]]/Table7[[#This Row],[Pd Analytic]],1)</f>
        <v>0.00970816483120287</v>
      </c>
      <c r="J80" s="0" t="n">
        <v>12.6456389865</v>
      </c>
      <c r="K80" s="5" t="n">
        <v>12.6447</v>
      </c>
      <c r="L80" s="4" t="n">
        <f aca="false">ABS(Table2[[#This Row],[Nc Analytic]]-Table2[[#This Row],[Nc Simulation]])</f>
        <v>0.000938986499999572</v>
      </c>
      <c r="M80" s="1" t="n">
        <f aca="false">100*IF(Table2[[#This Row],[Nc Analytic]]&gt;0, Table2[[#This Row],[Absolute Error]]/Table2[[#This Row],[Nc Analytic]],1)</f>
        <v>0.00742592944078999</v>
      </c>
    </row>
    <row r="81" customFormat="false" ht="13.8" hidden="false" customHeight="false" outlineLevel="0" collapsed="false">
      <c r="A81" s="1" t="n">
        <v>8</v>
      </c>
      <c r="B81" s="0" t="n">
        <v>0.3884338</v>
      </c>
      <c r="C81" s="5" t="n">
        <v>0.388576</v>
      </c>
      <c r="D81" s="4" t="n">
        <f aca="false">ABS(Table6[[#This Row],[Pb Analytic]]-Table6[[#This Row],[Pb Simulation]])</f>
        <v>0.000142199999999981</v>
      </c>
      <c r="E81" s="1" t="n">
        <f aca="false">100*IF(Table6[[#This Row],[Pb Analytic]]&gt;0, Table6[[#This Row],[Absolute Error]]/Table6[[#This Row],[Pb Analytic]],1)</f>
        <v>0.0365951577040222</v>
      </c>
      <c r="F81" s="0" t="n">
        <v>0.4865304667</v>
      </c>
      <c r="G81" s="5" t="n">
        <v>0.486424</v>
      </c>
      <c r="H81" s="4" t="n">
        <f aca="false">ABS(Table7[[#This Row],[Pd Analytic]]-Table7[[#This Row],[Pd Simulation]])</f>
        <v>0.000106466699999974</v>
      </c>
      <c r="I81" s="1" t="n">
        <f aca="false">100*IF(Table7[[#This Row],[Pd Analytic]]&gt;0, Table7[[#This Row],[Absolute Error]]/Table7[[#This Row],[Pd Analytic]],1)</f>
        <v>0.0218876330115237</v>
      </c>
      <c r="J81" s="0" t="n">
        <v>12.6724754483</v>
      </c>
      <c r="K81" s="5" t="n">
        <v>12.6742</v>
      </c>
      <c r="L81" s="4" t="n">
        <f aca="false">ABS(Table2[[#This Row],[Nc Analytic]]-Table2[[#This Row],[Nc Simulation]])</f>
        <v>0.00172455170000063</v>
      </c>
      <c r="M81" s="1" t="n">
        <f aca="false">100*IF(Table2[[#This Row],[Nc Analytic]]&gt;0, Table2[[#This Row],[Absolute Error]]/Table2[[#This Row],[Nc Analytic]],1)</f>
        <v>0.0136067893831613</v>
      </c>
    </row>
    <row r="82" customFormat="false" ht="13.8" hidden="false" customHeight="false" outlineLevel="0" collapsed="false">
      <c r="A82" s="1" t="n">
        <v>8.1</v>
      </c>
      <c r="B82" s="0" t="n">
        <v>0.3951877333</v>
      </c>
      <c r="C82" s="5" t="n">
        <v>0.394959</v>
      </c>
      <c r="D82" s="4" t="n">
        <f aca="false">ABS(Table6[[#This Row],[Pb Analytic]]-Table6[[#This Row],[Pb Simulation]])</f>
        <v>0.000228733300000006</v>
      </c>
      <c r="E82" s="1" t="n">
        <f aca="false">100*IF(Table6[[#This Row],[Pb Analytic]]&gt;0, Table6[[#This Row],[Absolute Error]]/Table6[[#This Row],[Pb Analytic]],1)</f>
        <v>0.0579131757979957</v>
      </c>
      <c r="F82" s="0" t="n">
        <v>0.481325</v>
      </c>
      <c r="G82" s="5" t="n">
        <v>0.481584</v>
      </c>
      <c r="H82" s="4" t="n">
        <f aca="false">ABS(Table7[[#This Row],[Pd Analytic]]-Table7[[#This Row],[Pd Simulation]])</f>
        <v>0.000259000000000009</v>
      </c>
      <c r="I82" s="1" t="n">
        <f aca="false">100*IF(Table7[[#This Row],[Pd Analytic]]&gt;0, Table7[[#This Row],[Absolute Error]]/Table7[[#This Row],[Pd Analytic]],1)</f>
        <v>0.0537808565068626</v>
      </c>
      <c r="J82" s="0" t="n">
        <v>12.7024128389</v>
      </c>
      <c r="K82" s="5" t="n">
        <v>12.7025</v>
      </c>
      <c r="L82" s="4" t="n">
        <f aca="false">ABS(Table2[[#This Row],[Nc Analytic]]-Table2[[#This Row],[Nc Simulation]])</f>
        <v>8.7161099999733E-005</v>
      </c>
      <c r="M82" s="1" t="n">
        <f aca="false">100*IF(Table2[[#This Row],[Nc Analytic]]&gt;0, Table2[[#This Row],[Absolute Error]]/Table2[[#This Row],[Nc Analytic]],1)</f>
        <v>0.000686172800627695</v>
      </c>
    </row>
    <row r="83" customFormat="false" ht="13.8" hidden="false" customHeight="false" outlineLevel="0" collapsed="false">
      <c r="A83" s="1" t="n">
        <v>8.2</v>
      </c>
      <c r="B83" s="0" t="n">
        <v>0.4011976333</v>
      </c>
      <c r="C83" s="5" t="n">
        <v>0.40123</v>
      </c>
      <c r="D83" s="4" t="n">
        <f aca="false">ABS(Table6[[#This Row],[Pb Analytic]]-Table6[[#This Row],[Pb Simulation]])</f>
        <v>3.23666999999528E-005</v>
      </c>
      <c r="E83" s="1" t="n">
        <f aca="false">100*IF(Table6[[#This Row],[Pb Analytic]]&gt;0, Table6[[#This Row],[Absolute Error]]/Table6[[#This Row],[Pb Analytic]],1)</f>
        <v>0.00806686937665498</v>
      </c>
      <c r="F83" s="0" t="n">
        <v>0.4768627667</v>
      </c>
      <c r="G83" s="5" t="n">
        <v>0.476819</v>
      </c>
      <c r="H83" s="4" t="n">
        <f aca="false">ABS(Table7[[#This Row],[Pd Analytic]]-Table7[[#This Row],[Pd Simulation]])</f>
        <v>4.3766700000003E-005</v>
      </c>
      <c r="I83" s="1" t="n">
        <f aca="false">100*IF(Table7[[#This Row],[Pd Analytic]]&gt;0, Table7[[#This Row],[Absolute Error]]/Table7[[#This Row],[Pd Analytic]],1)</f>
        <v>0.00917889178073924</v>
      </c>
      <c r="J83" s="0" t="n">
        <v>12.7292094703</v>
      </c>
      <c r="K83" s="5" t="n">
        <v>12.7297</v>
      </c>
      <c r="L83" s="4" t="n">
        <f aca="false">ABS(Table2[[#This Row],[Nc Analytic]]-Table2[[#This Row],[Nc Simulation]])</f>
        <v>0.000490529699998632</v>
      </c>
      <c r="M83" s="1" t="n">
        <f aca="false">100*IF(Table2[[#This Row],[Nc Analytic]]&gt;0, Table2[[#This Row],[Absolute Error]]/Table2[[#This Row],[Nc Analytic]],1)</f>
        <v>0.00385342702497806</v>
      </c>
    </row>
    <row r="84" customFormat="false" ht="13.8" hidden="false" customHeight="false" outlineLevel="0" collapsed="false">
      <c r="A84" s="1" t="n">
        <v>8.3</v>
      </c>
      <c r="B84" s="0" t="n">
        <v>0.4072389333</v>
      </c>
      <c r="C84" s="5" t="n">
        <v>0.40739</v>
      </c>
      <c r="D84" s="4" t="n">
        <f aca="false">ABS(Table6[[#This Row],[Pb Analytic]]-Table6[[#This Row],[Pb Simulation]])</f>
        <v>0.00015106669999998</v>
      </c>
      <c r="E84" s="1" t="n">
        <f aca="false">100*IF(Table6[[#This Row],[Pb Analytic]]&gt;0, Table6[[#This Row],[Absolute Error]]/Table6[[#This Row],[Pb Analytic]],1)</f>
        <v>0.0370815925771325</v>
      </c>
      <c r="F84" s="0" t="n">
        <v>0.4721849333</v>
      </c>
      <c r="G84" s="5" t="n">
        <v>0.472128</v>
      </c>
      <c r="H84" s="4" t="n">
        <f aca="false">ABS(Table7[[#This Row],[Pd Analytic]]-Table7[[#This Row],[Pd Simulation]])</f>
        <v>5.69333000000061E-005</v>
      </c>
      <c r="I84" s="1" t="n">
        <f aca="false">100*IF(Table7[[#This Row],[Pd Analytic]]&gt;0, Table7[[#This Row],[Absolute Error]]/Table7[[#This Row],[Pd Analytic]],1)</f>
        <v>0.0120588696285766</v>
      </c>
      <c r="J84" s="0" t="n">
        <v>12.7552472664</v>
      </c>
      <c r="K84" s="5" t="n">
        <v>12.756</v>
      </c>
      <c r="L84" s="4" t="n">
        <f aca="false">ABS(Table2[[#This Row],[Nc Analytic]]-Table2[[#This Row],[Nc Simulation]])</f>
        <v>0.00075273360000061</v>
      </c>
      <c r="M84" s="1" t="n">
        <f aca="false">100*IF(Table2[[#This Row],[Nc Analytic]]&gt;0, Table2[[#This Row],[Absolute Error]]/Table2[[#This Row],[Nc Analytic]],1)</f>
        <v>0.00590101599247891</v>
      </c>
    </row>
    <row r="85" customFormat="false" ht="13.8" hidden="false" customHeight="false" outlineLevel="0" collapsed="false">
      <c r="A85" s="1" t="n">
        <v>8.4</v>
      </c>
      <c r="B85" s="0" t="n">
        <v>0.4134937333</v>
      </c>
      <c r="C85" s="5" t="n">
        <v>0.413442</v>
      </c>
      <c r="D85" s="4" t="n">
        <f aca="false">ABS(Table6[[#This Row],[Pb Analytic]]-Table6[[#This Row],[Pb Simulation]])</f>
        <v>5.17333000000231E-005</v>
      </c>
      <c r="E85" s="1" t="n">
        <f aca="false">100*IF(Table6[[#This Row],[Pb Analytic]]&gt;0, Table6[[#This Row],[Absolute Error]]/Table6[[#This Row],[Pb Analytic]],1)</f>
        <v>0.0125128313040337</v>
      </c>
      <c r="F85" s="0" t="n">
        <v>0.4674985</v>
      </c>
      <c r="G85" s="5" t="n">
        <v>0.46751</v>
      </c>
      <c r="H85" s="4" t="n">
        <f aca="false">ABS(Table7[[#This Row],[Pd Analytic]]-Table7[[#This Row],[Pd Simulation]])</f>
        <v>1.14999999999976E-005</v>
      </c>
      <c r="I85" s="1" t="n">
        <f aca="false">100*IF(Table7[[#This Row],[Pd Analytic]]&gt;0, Table7[[#This Row],[Absolute Error]]/Table7[[#This Row],[Pd Analytic]],1)</f>
        <v>0.00245984043122021</v>
      </c>
      <c r="J85" s="0" t="n">
        <v>12.7800517693</v>
      </c>
      <c r="K85" s="5" t="n">
        <v>12.7813</v>
      </c>
      <c r="L85" s="4" t="n">
        <f aca="false">ABS(Table2[[#This Row],[Nc Analytic]]-Table2[[#This Row],[Nc Simulation]])</f>
        <v>0.00124823069999991</v>
      </c>
      <c r="M85" s="1" t="n">
        <f aca="false">100*IF(Table2[[#This Row],[Nc Analytic]]&gt;0, Table2[[#This Row],[Absolute Error]]/Table2[[#This Row],[Nc Analytic]],1)</f>
        <v>0.00976606996158379</v>
      </c>
    </row>
    <row r="86" customFormat="false" ht="13.8" hidden="false" customHeight="false" outlineLevel="0" collapsed="false">
      <c r="A86" s="1" t="n">
        <v>8.5</v>
      </c>
      <c r="B86" s="0" t="n">
        <v>0.4193921</v>
      </c>
      <c r="C86" s="5" t="n">
        <v>0.419388</v>
      </c>
      <c r="D86" s="4" t="n">
        <f aca="false">ABS(Table6[[#This Row],[Pb Analytic]]-Table6[[#This Row],[Pb Simulation]])</f>
        <v>4.10000000000688E-006</v>
      </c>
      <c r="E86" s="1" t="n">
        <f aca="false">100*IF(Table6[[#This Row],[Pb Analytic]]&gt;0, Table6[[#This Row],[Absolute Error]]/Table6[[#This Row],[Pb Analytic]],1)</f>
        <v>0.000977615000907722</v>
      </c>
      <c r="F86" s="0" t="n">
        <v>0.4629886667</v>
      </c>
      <c r="G86" s="5" t="n">
        <v>0.462965</v>
      </c>
      <c r="H86" s="4" t="n">
        <f aca="false">ABS(Table7[[#This Row],[Pd Analytic]]-Table7[[#This Row],[Pd Simulation]])</f>
        <v>2.36666999999802E-005</v>
      </c>
      <c r="I86" s="1" t="n">
        <f aca="false">100*IF(Table7[[#This Row],[Pd Analytic]]&gt;0, Table7[[#This Row],[Absolute Error]]/Table7[[#This Row],[Pd Analytic]],1)</f>
        <v>0.005111984707263</v>
      </c>
      <c r="J86" s="0" t="n">
        <v>12.8070738043</v>
      </c>
      <c r="K86" s="5" t="n">
        <v>12.8056</v>
      </c>
      <c r="L86" s="4" t="n">
        <f aca="false">ABS(Table2[[#This Row],[Nc Analytic]]-Table2[[#This Row],[Nc Simulation]])</f>
        <v>0.00147380429999977</v>
      </c>
      <c r="M86" s="1" t="n">
        <f aca="false">100*IF(Table2[[#This Row],[Nc Analytic]]&gt;0, Table2[[#This Row],[Absolute Error]]/Table2[[#This Row],[Nc Analytic]],1)</f>
        <v>0.0115090608796134</v>
      </c>
    </row>
    <row r="87" customFormat="false" ht="13.8" hidden="false" customHeight="false" outlineLevel="0" collapsed="false">
      <c r="A87" s="1" t="n">
        <v>8.6</v>
      </c>
      <c r="B87" s="0" t="n">
        <v>0.425143</v>
      </c>
      <c r="C87" s="5" t="n">
        <v>0.425229</v>
      </c>
      <c r="D87" s="4" t="n">
        <f aca="false">ABS(Table6[[#This Row],[Pb Analytic]]-Table6[[#This Row],[Pb Simulation]])</f>
        <v>8.60000000000305E-005</v>
      </c>
      <c r="E87" s="1" t="n">
        <f aca="false">100*IF(Table6[[#This Row],[Pb Analytic]]&gt;0, Table6[[#This Row],[Absolute Error]]/Table6[[#This Row],[Pb Analytic]],1)</f>
        <v>0.0202243967368243</v>
      </c>
      <c r="F87" s="0" t="n">
        <v>0.4586169</v>
      </c>
      <c r="G87" s="5" t="n">
        <v>0.458492</v>
      </c>
      <c r="H87" s="4" t="n">
        <f aca="false">ABS(Table7[[#This Row],[Pd Analytic]]-Table7[[#This Row],[Pd Simulation]])</f>
        <v>0.000124899999999983</v>
      </c>
      <c r="I87" s="1" t="n">
        <f aca="false">100*IF(Table7[[#This Row],[Pd Analytic]]&gt;0, Table7[[#This Row],[Absolute Error]]/Table7[[#This Row],[Pd Analytic]],1)</f>
        <v>0.0272414785863185</v>
      </c>
      <c r="J87" s="0" t="n">
        <v>12.8294319581</v>
      </c>
      <c r="K87" s="5" t="n">
        <v>12.8291</v>
      </c>
      <c r="L87" s="4" t="n">
        <f aca="false">ABS(Table2[[#This Row],[Nc Analytic]]-Table2[[#This Row],[Nc Simulation]])</f>
        <v>0.000331958100000307</v>
      </c>
      <c r="M87" s="1" t="n">
        <f aca="false">100*IF(Table2[[#This Row],[Nc Analytic]]&gt;0, Table2[[#This Row],[Absolute Error]]/Table2[[#This Row],[Nc Analytic]],1)</f>
        <v>0.0025875400456798</v>
      </c>
    </row>
    <row r="88" customFormat="false" ht="13.8" hidden="false" customHeight="false" outlineLevel="0" collapsed="false">
      <c r="A88" s="1" t="n">
        <v>8.7</v>
      </c>
      <c r="B88" s="0" t="n">
        <v>0.4311387667</v>
      </c>
      <c r="C88" s="5" t="n">
        <v>0.430968</v>
      </c>
      <c r="D88" s="4" t="n">
        <f aca="false">ABS(Table6[[#This Row],[Pb Analytic]]-Table6[[#This Row],[Pb Simulation]])</f>
        <v>0.000170766699999991</v>
      </c>
      <c r="E88" s="1" t="n">
        <f aca="false">100*IF(Table6[[#This Row],[Pb Analytic]]&gt;0, Table6[[#This Row],[Absolute Error]]/Table6[[#This Row],[Pb Analytic]],1)</f>
        <v>0.0396239860035992</v>
      </c>
      <c r="F88" s="0" t="n">
        <v>0.4539779</v>
      </c>
      <c r="G88" s="5" t="n">
        <v>0.454089</v>
      </c>
      <c r="H88" s="4" t="n">
        <f aca="false">ABS(Table7[[#This Row],[Pd Analytic]]-Table7[[#This Row],[Pd Simulation]])</f>
        <v>0.000111100000000031</v>
      </c>
      <c r="I88" s="1" t="n">
        <f aca="false">100*IF(Table7[[#This Row],[Pd Analytic]]&gt;0, Table7[[#This Row],[Absolute Error]]/Table7[[#This Row],[Pd Analytic]],1)</f>
        <v>0.0244665693289268</v>
      </c>
      <c r="J88" s="0" t="n">
        <v>12.8534541949</v>
      </c>
      <c r="K88" s="5" t="n">
        <v>12.8517</v>
      </c>
      <c r="L88" s="4" t="n">
        <f aca="false">ABS(Table2[[#This Row],[Nc Analytic]]-Table2[[#This Row],[Nc Simulation]])</f>
        <v>0.00175419490000017</v>
      </c>
      <c r="M88" s="1" t="n">
        <f aca="false">100*IF(Table2[[#This Row],[Nc Analytic]]&gt;0, Table2[[#This Row],[Absolute Error]]/Table2[[#This Row],[Nc Analytic]],1)</f>
        <v>0.0136495164063912</v>
      </c>
    </row>
    <row r="89" customFormat="false" ht="13.8" hidden="false" customHeight="false" outlineLevel="0" collapsed="false">
      <c r="A89" s="1" t="n">
        <v>8.8</v>
      </c>
      <c r="B89" s="0" t="n">
        <v>0.4367633333</v>
      </c>
      <c r="C89" s="5" t="n">
        <v>0.436606</v>
      </c>
      <c r="D89" s="4" t="n">
        <f aca="false">ABS(Table6[[#This Row],[Pb Analytic]]-Table6[[#This Row],[Pb Simulation]])</f>
        <v>0.000157333300000007</v>
      </c>
      <c r="E89" s="1" t="n">
        <f aca="false">100*IF(Table6[[#This Row],[Pb Analytic]]&gt;0, Table6[[#This Row],[Absolute Error]]/Table6[[#This Row],[Pb Analytic]],1)</f>
        <v>0.0360355331809473</v>
      </c>
      <c r="F89" s="0" t="n">
        <v>0.4496158667</v>
      </c>
      <c r="G89" s="5" t="n">
        <v>0.449757</v>
      </c>
      <c r="H89" s="4" t="n">
        <f aca="false">ABS(Table7[[#This Row],[Pd Analytic]]-Table7[[#This Row],[Pd Simulation]])</f>
        <v>0.00014113330000004</v>
      </c>
      <c r="I89" s="1" t="n">
        <f aca="false">100*IF(Table7[[#This Row],[Pd Analytic]]&gt;0, Table7[[#This Row],[Absolute Error]]/Table7[[#This Row],[Pd Analytic]],1)</f>
        <v>0.0313799007019436</v>
      </c>
      <c r="J89" s="0" t="n">
        <v>12.8741805834</v>
      </c>
      <c r="K89" s="5" t="n">
        <v>12.8736</v>
      </c>
      <c r="L89" s="4" t="n">
        <f aca="false">ABS(Table2[[#This Row],[Nc Analytic]]-Table2[[#This Row],[Nc Simulation]])</f>
        <v>0.000580583399999668</v>
      </c>
      <c r="M89" s="1" t="n">
        <f aca="false">100*IF(Table2[[#This Row],[Nc Analytic]]&gt;0, Table2[[#This Row],[Absolute Error]]/Table2[[#This Row],[Nc Analytic]],1)</f>
        <v>0.00450987602535163</v>
      </c>
    </row>
    <row r="90" customFormat="false" ht="13.8" hidden="false" customHeight="false" outlineLevel="0" collapsed="false">
      <c r="A90" s="1" t="n">
        <v>8.9</v>
      </c>
      <c r="B90" s="0" t="n">
        <v>0.4425639333</v>
      </c>
      <c r="C90" s="5" t="n">
        <v>0.442146</v>
      </c>
      <c r="D90" s="4" t="n">
        <f aca="false">ABS(Table6[[#This Row],[Pb Analytic]]-Table6[[#This Row],[Pb Simulation]])</f>
        <v>0.000417933300000006</v>
      </c>
      <c r="E90" s="1" t="n">
        <f aca="false">100*IF(Table6[[#This Row],[Pb Analytic]]&gt;0, Table6[[#This Row],[Absolute Error]]/Table6[[#This Row],[Pb Analytic]],1)</f>
        <v>0.0945238224477902</v>
      </c>
      <c r="F90" s="0" t="n">
        <v>0.4452056</v>
      </c>
      <c r="G90" s="5" t="n">
        <v>0.445495</v>
      </c>
      <c r="H90" s="4" t="n">
        <f aca="false">ABS(Table7[[#This Row],[Pd Analytic]]-Table7[[#This Row],[Pd Simulation]])</f>
        <v>0.000289399999999995</v>
      </c>
      <c r="I90" s="1" t="n">
        <f aca="false">100*IF(Table7[[#This Row],[Pd Analytic]]&gt;0, Table7[[#This Row],[Absolute Error]]/Table7[[#This Row],[Pd Analytic]],1)</f>
        <v>0.0649614473787574</v>
      </c>
      <c r="J90" s="0" t="n">
        <v>12.8961455287</v>
      </c>
      <c r="K90" s="5" t="n">
        <v>12.8947</v>
      </c>
      <c r="L90" s="4" t="n">
        <f aca="false">ABS(Table2[[#This Row],[Nc Analytic]]-Table2[[#This Row],[Nc Simulation]])</f>
        <v>0.0014455286999997</v>
      </c>
      <c r="M90" s="1" t="n">
        <f aca="false">100*IF(Table2[[#This Row],[Nc Analytic]]&gt;0, Table2[[#This Row],[Absolute Error]]/Table2[[#This Row],[Nc Analytic]],1)</f>
        <v>0.0112102546007251</v>
      </c>
    </row>
    <row r="91" customFormat="false" ht="13.8" hidden="false" customHeight="false" outlineLevel="0" collapsed="false">
      <c r="A91" s="1" t="n">
        <v>9</v>
      </c>
      <c r="B91" s="0" t="n">
        <v>0.4474910333</v>
      </c>
      <c r="C91" s="5" t="n">
        <v>0.447589</v>
      </c>
      <c r="D91" s="4" t="n">
        <f aca="false">ABS(Table6[[#This Row],[Pb Analytic]]-Table6[[#This Row],[Pb Simulation]])</f>
        <v>9.79667000000073E-005</v>
      </c>
      <c r="E91" s="1" t="n">
        <f aca="false">100*IF(Table6[[#This Row],[Pb Analytic]]&gt;0, Table6[[#This Row],[Absolute Error]]/Table6[[#This Row],[Pb Analytic]],1)</f>
        <v>0.0218876469260878</v>
      </c>
      <c r="F91" s="0" t="n">
        <v>0.4414552333</v>
      </c>
      <c r="G91" s="5" t="n">
        <v>0.4413</v>
      </c>
      <c r="H91" s="4" t="n">
        <f aca="false">ABS(Table7[[#This Row],[Pd Analytic]]-Table7[[#This Row],[Pd Simulation]])</f>
        <v>0.000155233300000002</v>
      </c>
      <c r="I91" s="1" t="n">
        <f aca="false">100*IF(Table7[[#This Row],[Pd Analytic]]&gt;0, Table7[[#This Row],[Absolute Error]]/Table7[[#This Row],[Pd Analytic]],1)</f>
        <v>0.0351763652843874</v>
      </c>
      <c r="J91" s="0" t="n">
        <v>12.9144764204</v>
      </c>
      <c r="K91" s="5" t="n">
        <v>12.9151</v>
      </c>
      <c r="L91" s="4" t="n">
        <f aca="false">ABS(Table2[[#This Row],[Nc Analytic]]-Table2[[#This Row],[Nc Simulation]])</f>
        <v>0.000623579600000923</v>
      </c>
      <c r="M91" s="1" t="n">
        <f aca="false">100*IF(Table2[[#This Row],[Nc Analytic]]&gt;0, Table2[[#This Row],[Absolute Error]]/Table2[[#This Row],[Nc Analytic]],1)</f>
        <v>0.00482829865816698</v>
      </c>
    </row>
    <row r="92" customFormat="false" ht="13.8" hidden="false" customHeight="false" outlineLevel="0" collapsed="false">
      <c r="A92" s="1" t="n">
        <v>9.1</v>
      </c>
      <c r="B92" s="0" t="n">
        <v>0.4531607</v>
      </c>
      <c r="C92" s="5" t="n">
        <v>0.452937</v>
      </c>
      <c r="D92" s="4" t="n">
        <f aca="false">ABS(Table6[[#This Row],[Pb Analytic]]-Table6[[#This Row],[Pb Simulation]])</f>
        <v>0.000223700000000049</v>
      </c>
      <c r="E92" s="1" t="n">
        <f aca="false">100*IF(Table6[[#This Row],[Pb Analytic]]&gt;0, Table6[[#This Row],[Absolute Error]]/Table6[[#This Row],[Pb Analytic]],1)</f>
        <v>0.0493887670912398</v>
      </c>
      <c r="F92" s="0" t="n">
        <v>0.4370208667</v>
      </c>
      <c r="G92" s="5" t="n">
        <v>0.437173</v>
      </c>
      <c r="H92" s="4" t="n">
        <f aca="false">ABS(Table7[[#This Row],[Pd Analytic]]-Table7[[#This Row],[Pd Simulation]])</f>
        <v>0.000152133299999968</v>
      </c>
      <c r="I92" s="1" t="n">
        <f aca="false">100*IF(Table7[[#This Row],[Pd Analytic]]&gt;0, Table7[[#This Row],[Absolute Error]]/Table7[[#This Row],[Pd Analytic]],1)</f>
        <v>0.0347993357320713</v>
      </c>
      <c r="J92" s="0" t="n">
        <v>12.9360566471</v>
      </c>
      <c r="K92" s="5" t="n">
        <v>12.9348</v>
      </c>
      <c r="L92" s="4" t="n">
        <f aca="false">ABS(Table2[[#This Row],[Nc Analytic]]-Table2[[#This Row],[Nc Simulation]])</f>
        <v>0.00125664709999995</v>
      </c>
      <c r="M92" s="1" t="n">
        <f aca="false">100*IF(Table2[[#This Row],[Nc Analytic]]&gt;0, Table2[[#This Row],[Absolute Error]]/Table2[[#This Row],[Nc Analytic]],1)</f>
        <v>0.00971524182824591</v>
      </c>
    </row>
    <row r="93" customFormat="false" ht="13.8" hidden="false" customHeight="false" outlineLevel="0" collapsed="false">
      <c r="A93" s="1" t="n">
        <v>9.2</v>
      </c>
      <c r="B93" s="0" t="n">
        <v>0.4585128</v>
      </c>
      <c r="C93" s="5" t="n">
        <v>0.458193</v>
      </c>
      <c r="D93" s="4" t="n">
        <f aca="false">ABS(Table6[[#This Row],[Pb Analytic]]-Table6[[#This Row],[Pb Simulation]])</f>
        <v>0.000319799999999981</v>
      </c>
      <c r="E93" s="1" t="n">
        <f aca="false">100*IF(Table6[[#This Row],[Pb Analytic]]&gt;0, Table6[[#This Row],[Absolute Error]]/Table6[[#This Row],[Pb Analytic]],1)</f>
        <v>0.0697959156949105</v>
      </c>
      <c r="F93" s="0" t="n">
        <v>0.4329466667</v>
      </c>
      <c r="G93" s="5" t="n">
        <v>0.433111</v>
      </c>
      <c r="H93" s="4" t="n">
        <f aca="false">ABS(Table7[[#This Row],[Pd Analytic]]-Table7[[#This Row],[Pd Simulation]])</f>
        <v>0.000164333300000041</v>
      </c>
      <c r="I93" s="1" t="n">
        <f aca="false">100*IF(Table7[[#This Row],[Pd Analytic]]&gt;0, Table7[[#This Row],[Absolute Error]]/Table7[[#This Row],[Pd Analytic]],1)</f>
        <v>0.0379425366707475</v>
      </c>
      <c r="J93" s="0" t="n">
        <v>12.9547989525</v>
      </c>
      <c r="K93" s="5" t="n">
        <v>12.9539</v>
      </c>
      <c r="L93" s="4" t="n">
        <f aca="false">ABS(Table2[[#This Row],[Nc Analytic]]-Table2[[#This Row],[Nc Simulation]])</f>
        <v>0.000898952499998273</v>
      </c>
      <c r="M93" s="1" t="n">
        <f aca="false">100*IF(Table2[[#This Row],[Nc Analytic]]&gt;0, Table2[[#This Row],[Absolute Error]]/Table2[[#This Row],[Nc Analytic]],1)</f>
        <v>0.00693962822005939</v>
      </c>
    </row>
    <row r="94" customFormat="false" ht="13.8" hidden="false" customHeight="false" outlineLevel="0" collapsed="false">
      <c r="A94" s="1" t="n">
        <v>9.3</v>
      </c>
      <c r="B94" s="0" t="n">
        <v>0.4632247667</v>
      </c>
      <c r="C94" s="5" t="n">
        <v>0.463358</v>
      </c>
      <c r="D94" s="4" t="n">
        <f aca="false">ABS(Table6[[#This Row],[Pb Analytic]]-Table6[[#This Row],[Pb Simulation]])</f>
        <v>0.00013323329999998</v>
      </c>
      <c r="E94" s="1" t="n">
        <f aca="false">100*IF(Table6[[#This Row],[Pb Analytic]]&gt;0, Table6[[#This Row],[Absolute Error]]/Table6[[#This Row],[Pb Analytic]],1)</f>
        <v>0.0287538577082903</v>
      </c>
      <c r="F94" s="0" t="n">
        <v>0.4291818</v>
      </c>
      <c r="G94" s="5" t="n">
        <v>0.429115</v>
      </c>
      <c r="H94" s="4" t="n">
        <f aca="false">ABS(Table7[[#This Row],[Pd Analytic]]-Table7[[#This Row],[Pd Simulation]])</f>
        <v>6.6799999999978E-005</v>
      </c>
      <c r="I94" s="1" t="n">
        <f aca="false">100*IF(Table7[[#This Row],[Pd Analytic]]&gt;0, Table7[[#This Row],[Absolute Error]]/Table7[[#This Row],[Pd Analytic]],1)</f>
        <v>0.0155669226198054</v>
      </c>
      <c r="J94" s="0" t="n">
        <v>12.9705531118</v>
      </c>
      <c r="K94" s="5" t="n">
        <v>12.9723</v>
      </c>
      <c r="L94" s="4" t="n">
        <f aca="false">ABS(Table2[[#This Row],[Nc Analytic]]-Table2[[#This Row],[Nc Simulation]])</f>
        <v>0.00174688820000135</v>
      </c>
      <c r="M94" s="1" t="n">
        <f aca="false">100*IF(Table2[[#This Row],[Nc Analytic]]&gt;0, Table2[[#This Row],[Absolute Error]]/Table2[[#This Row],[Nc Analytic]],1)</f>
        <v>0.0134662951057357</v>
      </c>
    </row>
    <row r="95" customFormat="false" ht="13.8" hidden="false" customHeight="false" outlineLevel="0" collapsed="false">
      <c r="A95" s="1" t="n">
        <v>9.4</v>
      </c>
      <c r="B95" s="0" t="n">
        <v>0.4683313</v>
      </c>
      <c r="C95" s="5" t="n">
        <v>0.468434</v>
      </c>
      <c r="D95" s="4" t="n">
        <f aca="false">ABS(Table6[[#This Row],[Pb Analytic]]-Table6[[#This Row],[Pb Simulation]])</f>
        <v>0.000102700000000011</v>
      </c>
      <c r="E95" s="1" t="n">
        <f aca="false">100*IF(Table6[[#This Row],[Pb Analytic]]&gt;0, Table6[[#This Row],[Absolute Error]]/Table6[[#This Row],[Pb Analytic]],1)</f>
        <v>0.0219241131087861</v>
      </c>
      <c r="F95" s="0" t="n">
        <v>0.4252798667</v>
      </c>
      <c r="G95" s="5" t="n">
        <v>0.425183</v>
      </c>
      <c r="H95" s="4" t="n">
        <f aca="false">ABS(Table7[[#This Row],[Pd Analytic]]-Table7[[#This Row],[Pd Simulation]])</f>
        <v>9.68667000000312E-005</v>
      </c>
      <c r="I95" s="1" t="n">
        <f aca="false">100*IF(Table7[[#This Row],[Pd Analytic]]&gt;0, Table7[[#This Row],[Absolute Error]]/Table7[[#This Row],[Pd Analytic]],1)</f>
        <v>0.0227823548919009</v>
      </c>
      <c r="J95" s="0" t="n">
        <v>12.9900351315</v>
      </c>
      <c r="K95" s="5" t="n">
        <v>12.9901</v>
      </c>
      <c r="L95" s="4" t="n">
        <f aca="false">ABS(Table2[[#This Row],[Nc Analytic]]-Table2[[#This Row],[Nc Simulation]])</f>
        <v>6.48684999990934E-005</v>
      </c>
      <c r="M95" s="1" t="n">
        <f aca="false">100*IF(Table2[[#This Row],[Nc Analytic]]&gt;0, Table2[[#This Row],[Absolute Error]]/Table2[[#This Row],[Nc Analytic]],1)</f>
        <v>0.000499368750041134</v>
      </c>
    </row>
    <row r="96" customFormat="false" ht="13.8" hidden="false" customHeight="false" outlineLevel="0" collapsed="false">
      <c r="A96" s="1" t="n">
        <v>9.5</v>
      </c>
      <c r="B96" s="0" t="n">
        <v>0.4732236667</v>
      </c>
      <c r="C96" s="5" t="n">
        <v>0.473424</v>
      </c>
      <c r="D96" s="4" t="n">
        <f aca="false">ABS(Table6[[#This Row],[Pb Analytic]]-Table6[[#This Row],[Pb Simulation]])</f>
        <v>0.000200333300000022</v>
      </c>
      <c r="E96" s="1" t="n">
        <f aca="false">100*IF(Table6[[#This Row],[Pb Analytic]]&gt;0, Table6[[#This Row],[Absolute Error]]/Table6[[#This Row],[Pb Analytic]],1)</f>
        <v>0.0423158310520848</v>
      </c>
      <c r="F96" s="0" t="n">
        <v>0.4215549667</v>
      </c>
      <c r="G96" s="5" t="n">
        <v>0.421313</v>
      </c>
      <c r="H96" s="4" t="n">
        <f aca="false">ABS(Table7[[#This Row],[Pd Analytic]]-Table7[[#This Row],[Pd Simulation]])</f>
        <v>0.000241966699999985</v>
      </c>
      <c r="I96" s="1" t="n">
        <f aca="false">100*IF(Table7[[#This Row],[Pd Analytic]]&gt;0, Table7[[#This Row],[Absolute Error]]/Table7[[#This Row],[Pd Analytic]],1)</f>
        <v>0.0574315769985699</v>
      </c>
      <c r="J96" s="0" t="n">
        <v>13.0071157412</v>
      </c>
      <c r="K96" s="5" t="n">
        <v>13.0074</v>
      </c>
      <c r="L96" s="4" t="n">
        <f aca="false">ABS(Table2[[#This Row],[Nc Analytic]]-Table2[[#This Row],[Nc Simulation]])</f>
        <v>0.000284258800000714</v>
      </c>
      <c r="M96" s="1" t="n">
        <f aca="false">100*IF(Table2[[#This Row],[Nc Analytic]]&gt;0, Table2[[#This Row],[Absolute Error]]/Table2[[#This Row],[Nc Analytic]],1)</f>
        <v>0.00218536217845776</v>
      </c>
    </row>
    <row r="97" customFormat="false" ht="13.8" hidden="false" customHeight="false" outlineLevel="0" collapsed="false">
      <c r="A97" s="1" t="n">
        <v>9.6</v>
      </c>
      <c r="B97" s="0" t="n">
        <v>0.4782137</v>
      </c>
      <c r="C97" s="5" t="n">
        <v>0.478328</v>
      </c>
      <c r="D97" s="4" t="n">
        <f aca="false">ABS(Table6[[#This Row],[Pb Analytic]]-Table6[[#This Row],[Pb Simulation]])</f>
        <v>0.000114299999999956</v>
      </c>
      <c r="E97" s="1" t="n">
        <f aca="false">100*IF(Table6[[#This Row],[Pb Analytic]]&gt;0, Table6[[#This Row],[Absolute Error]]/Table6[[#This Row],[Pb Analytic]],1)</f>
        <v>0.0238957368165686</v>
      </c>
      <c r="F97" s="0" t="n">
        <v>0.4175137667</v>
      </c>
      <c r="G97" s="5" t="n">
        <v>0.417505</v>
      </c>
      <c r="H97" s="4" t="n">
        <f aca="false">ABS(Table7[[#This Row],[Pd Analytic]]-Table7[[#This Row],[Pd Simulation]])</f>
        <v>8.7666999999958E-006</v>
      </c>
      <c r="I97" s="1" t="n">
        <f aca="false">100*IF(Table7[[#This Row],[Pd Analytic]]&gt;0, Table7[[#This Row],[Absolute Error]]/Table7[[#This Row],[Pd Analytic]],1)</f>
        <v>0.0020997832361279</v>
      </c>
      <c r="J97" s="0" t="n">
        <v>13.0235876576</v>
      </c>
      <c r="K97" s="5" t="n">
        <v>13.0242</v>
      </c>
      <c r="L97" s="4" t="n">
        <f aca="false">ABS(Table2[[#This Row],[Nc Analytic]]-Table2[[#This Row],[Nc Simulation]])</f>
        <v>0.000612342400000188</v>
      </c>
      <c r="M97" s="1" t="n">
        <f aca="false">100*IF(Table2[[#This Row],[Nc Analytic]]&gt;0, Table2[[#This Row],[Absolute Error]]/Table2[[#This Row],[Nc Analytic]],1)</f>
        <v>0.0047015739930298</v>
      </c>
    </row>
    <row r="98" customFormat="false" ht="13.8" hidden="false" customHeight="false" outlineLevel="0" collapsed="false">
      <c r="A98" s="1" t="n">
        <v>9.7</v>
      </c>
      <c r="B98" s="0" t="n">
        <v>0.4832324</v>
      </c>
      <c r="C98" s="5" t="n">
        <v>0.483149</v>
      </c>
      <c r="D98" s="4" t="n">
        <f aca="false">ABS(Table6[[#This Row],[Pb Analytic]]-Table6[[#This Row],[Pb Simulation]])</f>
        <v>8.34000000000112E-005</v>
      </c>
      <c r="E98" s="1" t="n">
        <f aca="false">100*IF(Table6[[#This Row],[Pb Analytic]]&gt;0, Table6[[#This Row],[Absolute Error]]/Table6[[#This Row],[Pb Analytic]],1)</f>
        <v>0.0172617556902759</v>
      </c>
      <c r="F98" s="0" t="n">
        <v>0.4137139333</v>
      </c>
      <c r="G98" s="5" t="n">
        <v>0.413758</v>
      </c>
      <c r="H98" s="4" t="n">
        <f aca="false">ABS(Table7[[#This Row],[Pd Analytic]]-Table7[[#This Row],[Pd Simulation]])</f>
        <v>4.40667000000117E-005</v>
      </c>
      <c r="I98" s="1" t="n">
        <f aca="false">100*IF(Table7[[#This Row],[Pd Analytic]]&gt;0, Table7[[#This Row],[Absolute Error]]/Table7[[#This Row],[Pd Analytic]],1)</f>
        <v>0.0106503560052039</v>
      </c>
      <c r="J98" s="0" t="n">
        <v>13.0409919481</v>
      </c>
      <c r="K98" s="5" t="n">
        <v>13.0404</v>
      </c>
      <c r="L98" s="4" t="n">
        <f aca="false">ABS(Table2[[#This Row],[Nc Analytic]]-Table2[[#This Row],[Nc Simulation]])</f>
        <v>0.000591948100000295</v>
      </c>
      <c r="M98" s="1" t="n">
        <f aca="false">100*IF(Table2[[#This Row],[Nc Analytic]]&gt;0, Table2[[#This Row],[Absolute Error]]/Table2[[#This Row],[Nc Analytic]],1)</f>
        <v>0.00453934005092094</v>
      </c>
    </row>
    <row r="99" customFormat="false" ht="13.8" hidden="false" customHeight="false" outlineLevel="0" collapsed="false">
      <c r="A99" s="1" t="n">
        <v>9.8</v>
      </c>
      <c r="B99" s="0" t="n">
        <v>0.4881562667</v>
      </c>
      <c r="C99" s="5" t="n">
        <v>0.487888</v>
      </c>
      <c r="D99" s="4" t="n">
        <f aca="false">ABS(Table6[[#This Row],[Pb Analytic]]-Table6[[#This Row],[Pb Simulation]])</f>
        <v>0.000268266700000019</v>
      </c>
      <c r="E99" s="1" t="n">
        <f aca="false">100*IF(Table6[[#This Row],[Pb Analytic]]&gt;0, Table6[[#This Row],[Absolute Error]]/Table6[[#This Row],[Pb Analytic]],1)</f>
        <v>0.0549853040042017</v>
      </c>
      <c r="F99" s="0" t="n">
        <v>0.4099361667</v>
      </c>
      <c r="G99" s="5" t="n">
        <v>0.410071</v>
      </c>
      <c r="H99" s="4" t="n">
        <f aca="false">ABS(Table7[[#This Row],[Pd Analytic]]-Table7[[#This Row],[Pd Simulation]])</f>
        <v>0.000134833300000026</v>
      </c>
      <c r="I99" s="1" t="n">
        <f aca="false">100*IF(Table7[[#This Row],[Pd Analytic]]&gt;0, Table7[[#This Row],[Absolute Error]]/Table7[[#This Row],[Pd Analytic]],1)</f>
        <v>0.032880476795488</v>
      </c>
      <c r="J99" s="0" t="n">
        <v>13.057157881</v>
      </c>
      <c r="K99" s="5" t="n">
        <v>13.0561</v>
      </c>
      <c r="L99" s="4" t="n">
        <f aca="false">ABS(Table2[[#This Row],[Nc Analytic]]-Table2[[#This Row],[Nc Simulation]])</f>
        <v>0.00105788099999948</v>
      </c>
      <c r="M99" s="1" t="n">
        <f aca="false">100*IF(Table2[[#This Row],[Nc Analytic]]&gt;0, Table2[[#This Row],[Absolute Error]]/Table2[[#This Row],[Nc Analytic]],1)</f>
        <v>0.00810258040302604</v>
      </c>
    </row>
    <row r="100" customFormat="false" ht="13.8" hidden="false" customHeight="false" outlineLevel="0" collapsed="false">
      <c r="A100" s="1" t="n">
        <v>9.9</v>
      </c>
      <c r="B100" s="0" t="n">
        <v>0.4924665</v>
      </c>
      <c r="C100" s="5" t="n">
        <v>0.492548</v>
      </c>
      <c r="D100" s="4" t="n">
        <f aca="false">ABS(Table6[[#This Row],[Pb Analytic]]-Table6[[#This Row],[Pb Simulation]])</f>
        <v>8.15000000000121E-005</v>
      </c>
      <c r="E100" s="1" t="n">
        <f aca="false">100*IF(Table6[[#This Row],[Pb Analytic]]&gt;0, Table6[[#This Row],[Absolute Error]]/Table6[[#This Row],[Pb Analytic]],1)</f>
        <v>0.0165466106856615</v>
      </c>
      <c r="F100" s="0" t="n">
        <v>0.4065179667</v>
      </c>
      <c r="G100" s="5" t="n">
        <v>0.406442</v>
      </c>
      <c r="H100" s="4" t="n">
        <f aca="false">ABS(Table7[[#This Row],[Pd Analytic]]-Table7[[#This Row],[Pd Simulation]])</f>
        <v>7.59666999999853E-005</v>
      </c>
      <c r="I100" s="1" t="n">
        <f aca="false">100*IF(Table7[[#This Row],[Pd Analytic]]&gt;0, Table7[[#This Row],[Absolute Error]]/Table7[[#This Row],[Pd Analytic]],1)</f>
        <v>0.0186906618902538</v>
      </c>
      <c r="J100" s="0" t="n">
        <v>13.0709008935</v>
      </c>
      <c r="K100" s="5" t="n">
        <v>13.0713</v>
      </c>
      <c r="L100" s="4" t="n">
        <f aca="false">ABS(Table2[[#This Row],[Nc Analytic]]-Table2[[#This Row],[Nc Simulation]])</f>
        <v>0.000399106500001523</v>
      </c>
      <c r="M100" s="1" t="n">
        <f aca="false">100*IF(Table2[[#This Row],[Nc Analytic]]&gt;0, Table2[[#This Row],[Absolute Error]]/Table2[[#This Row],[Nc Analytic]],1)</f>
        <v>0.00305330380299987</v>
      </c>
    </row>
    <row r="101" customFormat="false" ht="13.8" hidden="false" customHeight="false" outlineLevel="0" collapsed="false">
      <c r="A101" s="1" t="n">
        <v>10</v>
      </c>
      <c r="B101" s="0" t="n">
        <v>0.4971701667</v>
      </c>
      <c r="C101" s="5" t="n">
        <v>0.497129</v>
      </c>
      <c r="D101" s="4" t="n">
        <f aca="false">ABS(Table6[[#This Row],[Pb Analytic]]-Table6[[#This Row],[Pb Simulation]])</f>
        <v>4.11667000000393E-005</v>
      </c>
      <c r="E101" s="1" t="n">
        <f aca="false">100*IF(Table6[[#This Row],[Pb Analytic]]&gt;0, Table6[[#This Row],[Absolute Error]]/Table6[[#This Row],[Pb Analytic]],1)</f>
        <v>0.00828088886386417</v>
      </c>
      <c r="F101" s="0" t="n">
        <v>0.4028697333</v>
      </c>
      <c r="G101" s="5" t="n">
        <v>0.402871</v>
      </c>
      <c r="H101" s="4" t="n">
        <f aca="false">ABS(Table7[[#This Row],[Pd Analytic]]-Table7[[#This Row],[Pd Simulation]])</f>
        <v>1.26670000000217E-006</v>
      </c>
      <c r="I101" s="1" t="n">
        <f aca="false">100*IF(Table7[[#This Row],[Pd Analytic]]&gt;0, Table7[[#This Row],[Absolute Error]]/Table7[[#This Row],[Pd Analytic]],1)</f>
        <v>0.000314418262918446</v>
      </c>
      <c r="J101" s="0" t="n">
        <v>13.0860023077</v>
      </c>
      <c r="K101" s="5" t="n">
        <v>13.0861</v>
      </c>
      <c r="L101" s="4" t="n">
        <f aca="false">ABS(Table2[[#This Row],[Nc Analytic]]-Table2[[#This Row],[Nc Simulation]])</f>
        <v>9.76923000006735E-005</v>
      </c>
      <c r="M101" s="1" t="n">
        <f aca="false">100*IF(Table2[[#This Row],[Nc Analytic]]&gt;0, Table2[[#This Row],[Absolute Error]]/Table2[[#This Row],[Nc Analytic]],1)</f>
        <v>0.000746534872885531</v>
      </c>
    </row>
    <row r="102" customFormat="false" ht="13.8" hidden="false" customHeight="false" outlineLevel="0" collapsed="false">
      <c r="A102" s="1" t="n">
        <v>10.1</v>
      </c>
      <c r="B102" s="0" t="n">
        <v>0.5015580333</v>
      </c>
      <c r="C102" s="5" t="n">
        <v>0.501635</v>
      </c>
      <c r="D102" s="4" t="n">
        <f aca="false">ABS(Table6[[#This Row],[Pb Analytic]]-Table6[[#This Row],[Pb Simulation]])</f>
        <v>7.6966700000014E-005</v>
      </c>
      <c r="E102" s="1" t="n">
        <f aca="false">100*IF(Table6[[#This Row],[Pb Analytic]]&gt;0, Table6[[#This Row],[Absolute Error]]/Table6[[#This Row],[Pb Analytic]],1)</f>
        <v>0.0153431678411622</v>
      </c>
      <c r="F102" s="0" t="n">
        <v>0.3993994</v>
      </c>
      <c r="G102" s="5" t="n">
        <v>0.399355</v>
      </c>
      <c r="H102" s="4" t="n">
        <f aca="false">ABS(Table7[[#This Row],[Pd Analytic]]-Table7[[#This Row],[Pd Simulation]])</f>
        <v>4.44E-005</v>
      </c>
      <c r="I102" s="1" t="n">
        <f aca="false">100*IF(Table7[[#This Row],[Pd Analytic]]&gt;0, Table7[[#This Row],[Absolute Error]]/Table7[[#This Row],[Pd Analytic]],1)</f>
        <v>0.0111179276583491</v>
      </c>
      <c r="J102" s="0" t="n">
        <v>13.1007535658</v>
      </c>
      <c r="K102" s="5" t="n">
        <v>13.1005</v>
      </c>
      <c r="L102" s="4" t="n">
        <f aca="false">ABS(Table2[[#This Row],[Nc Analytic]]-Table2[[#This Row],[Nc Simulation]])</f>
        <v>0.000253565799999578</v>
      </c>
      <c r="M102" s="1" t="n">
        <f aca="false">100*IF(Table2[[#This Row],[Nc Analytic]]&gt;0, Table2[[#This Row],[Absolute Error]]/Table2[[#This Row],[Nc Analytic]],1)</f>
        <v>0.00193554291820601</v>
      </c>
    </row>
    <row r="103" customFormat="false" ht="13.8" hidden="false" customHeight="false" outlineLevel="0" collapsed="false">
      <c r="A103" s="1" t="n">
        <v>10.2</v>
      </c>
      <c r="B103" s="0" t="n">
        <v>0.5062447</v>
      </c>
      <c r="C103" s="5" t="n">
        <v>0.506065</v>
      </c>
      <c r="D103" s="4" t="n">
        <f aca="false">ABS(Table6[[#This Row],[Pb Analytic]]-Table6[[#This Row],[Pb Simulation]])</f>
        <v>0.000179700000000005</v>
      </c>
      <c r="E103" s="1" t="n">
        <f aca="false">100*IF(Table6[[#This Row],[Pb Analytic]]&gt;0, Table6[[#This Row],[Absolute Error]]/Table6[[#This Row],[Pb Analytic]],1)</f>
        <v>0.0355092725242814</v>
      </c>
      <c r="F103" s="0" t="n">
        <v>0.3957644667</v>
      </c>
      <c r="G103" s="5" t="n">
        <v>0.395896</v>
      </c>
      <c r="H103" s="4" t="n">
        <f aca="false">ABS(Table7[[#This Row],[Pd Analytic]]-Table7[[#This Row],[Pd Simulation]])</f>
        <v>0.000131533300000042</v>
      </c>
      <c r="I103" s="1" t="n">
        <f aca="false">100*IF(Table7[[#This Row],[Pd Analytic]]&gt;0, Table7[[#This Row],[Absolute Error]]/Table7[[#This Row],[Pd Analytic]],1)</f>
        <v>0.0332242053468693</v>
      </c>
      <c r="J103" s="0" t="n">
        <v>13.1149888636</v>
      </c>
      <c r="K103" s="5" t="n">
        <v>13.1144</v>
      </c>
      <c r="L103" s="4" t="n">
        <f aca="false">ABS(Table2[[#This Row],[Nc Analytic]]-Table2[[#This Row],[Nc Simulation]])</f>
        <v>0.000588863600000877</v>
      </c>
      <c r="M103" s="1" t="n">
        <f aca="false">100*IF(Table2[[#This Row],[Nc Analytic]]&gt;0, Table2[[#This Row],[Absolute Error]]/Table2[[#This Row],[Nc Analytic]],1)</f>
        <v>0.0044902061855737</v>
      </c>
    </row>
    <row r="104" customFormat="false" ht="13.8" hidden="false" customHeight="false" outlineLevel="0" collapsed="false">
      <c r="A104" s="1" t="n">
        <v>10.3</v>
      </c>
      <c r="B104" s="0" t="n">
        <v>0.5104236333</v>
      </c>
      <c r="C104" s="5" t="n">
        <v>0.510423</v>
      </c>
      <c r="D104" s="4" t="n">
        <f aca="false">ABS(Table6[[#This Row],[Pb Analytic]]-Table6[[#This Row],[Pb Simulation]])</f>
        <v>6.3329999999695E-007</v>
      </c>
      <c r="E104" s="1" t="n">
        <f aca="false">100*IF(Table6[[#This Row],[Pb Analytic]]&gt;0, Table6[[#This Row],[Absolute Error]]/Table6[[#This Row],[Pb Analytic]],1)</f>
        <v>0.000124073562515198</v>
      </c>
      <c r="F104" s="0" t="n">
        <v>0.3924508</v>
      </c>
      <c r="G104" s="5" t="n">
        <v>0.39249</v>
      </c>
      <c r="H104" s="4" t="n">
        <f aca="false">ABS(Table7[[#This Row],[Pd Analytic]]-Table7[[#This Row],[Pd Simulation]])</f>
        <v>3.9200000000017E-005</v>
      </c>
      <c r="I104" s="1" t="n">
        <f aca="false">100*IF(Table7[[#This Row],[Pd Analytic]]&gt;0, Table7[[#This Row],[Absolute Error]]/Table7[[#This Row],[Pd Analytic]],1)</f>
        <v>0.00998751560549747</v>
      </c>
      <c r="J104" s="0" t="n">
        <v>13.1280220995</v>
      </c>
      <c r="K104" s="5" t="n">
        <v>13.1279</v>
      </c>
      <c r="L104" s="4" t="n">
        <f aca="false">ABS(Table2[[#This Row],[Nc Analytic]]-Table2[[#This Row],[Nc Simulation]])</f>
        <v>0.000122099500000417</v>
      </c>
      <c r="M104" s="1" t="n">
        <f aca="false">100*IF(Table2[[#This Row],[Nc Analytic]]&gt;0, Table2[[#This Row],[Absolute Error]]/Table2[[#This Row],[Nc Analytic]],1)</f>
        <v>0.000930076402169552</v>
      </c>
    </row>
    <row r="105" customFormat="false" ht="13.8" hidden="false" customHeight="false" outlineLevel="0" collapsed="false">
      <c r="A105" s="1" t="n">
        <v>10.4</v>
      </c>
      <c r="B105" s="0" t="n">
        <v>0.5146770667</v>
      </c>
      <c r="C105" s="5" t="n">
        <v>0.514709</v>
      </c>
      <c r="D105" s="4" t="n">
        <f aca="false">ABS(Table6[[#This Row],[Pb Analytic]]-Table6[[#This Row],[Pb Simulation]])</f>
        <v>3.19332999999533E-005</v>
      </c>
      <c r="E105" s="1" t="n">
        <f aca="false">100*IF(Table6[[#This Row],[Pb Analytic]]&gt;0, Table6[[#This Row],[Absolute Error]]/Table6[[#This Row],[Pb Analytic]],1)</f>
        <v>0.00620414642058975</v>
      </c>
      <c r="F105" s="0" t="n">
        <v>0.3891574</v>
      </c>
      <c r="G105" s="5" t="n">
        <v>0.389137</v>
      </c>
      <c r="H105" s="4" t="n">
        <f aca="false">ABS(Table7[[#This Row],[Pd Analytic]]-Table7[[#This Row],[Pd Simulation]])</f>
        <v>2.0399999999976E-005</v>
      </c>
      <c r="I105" s="1" t="n">
        <f aca="false">100*IF(Table7[[#This Row],[Pd Analytic]]&gt;0, Table7[[#This Row],[Absolute Error]]/Table7[[#This Row],[Pd Analytic]],1)</f>
        <v>0.00524236965386894</v>
      </c>
      <c r="J105" s="0" t="n">
        <v>13.1412906264</v>
      </c>
      <c r="K105" s="5" t="n">
        <v>13.1411</v>
      </c>
      <c r="L105" s="4" t="n">
        <f aca="false">ABS(Table2[[#This Row],[Nc Analytic]]-Table2[[#This Row],[Nc Simulation]])</f>
        <v>0.000190626400000227</v>
      </c>
      <c r="M105" s="1" t="n">
        <f aca="false">100*IF(Table2[[#This Row],[Nc Analytic]]&gt;0, Table2[[#This Row],[Absolute Error]]/Table2[[#This Row],[Nc Analytic]],1)</f>
        <v>0.00145061220141561</v>
      </c>
    </row>
    <row r="106" customFormat="false" ht="13.8" hidden="false" customHeight="false" outlineLevel="0" collapsed="false">
      <c r="A106" s="1" t="n">
        <v>10.5</v>
      </c>
      <c r="B106" s="0" t="n">
        <v>0.5189967</v>
      </c>
      <c r="C106" s="5" t="n">
        <v>0.518925</v>
      </c>
      <c r="D106" s="4" t="n">
        <f aca="false">ABS(Table6[[#This Row],[Pb Analytic]]-Table6[[#This Row],[Pb Simulation]])</f>
        <v>7.17000000000079E-005</v>
      </c>
      <c r="E106" s="1" t="n">
        <f aca="false">100*IF(Table6[[#This Row],[Pb Analytic]]&gt;0, Table6[[#This Row],[Absolute Error]]/Table6[[#This Row],[Pb Analytic]],1)</f>
        <v>0.013817025581733</v>
      </c>
      <c r="F106" s="0" t="n">
        <v>0.3859157333</v>
      </c>
      <c r="G106" s="5" t="n">
        <v>0.385837</v>
      </c>
      <c r="H106" s="4" t="n">
        <f aca="false">ABS(Table7[[#This Row],[Pd Analytic]]-Table7[[#This Row],[Pd Simulation]])</f>
        <v>7.87333000000223E-005</v>
      </c>
      <c r="I106" s="1" t="n">
        <f aca="false">100*IF(Table7[[#This Row],[Pd Analytic]]&gt;0, Table7[[#This Row],[Absolute Error]]/Table7[[#This Row],[Pd Analytic]],1)</f>
        <v>0.0204058449552589</v>
      </c>
      <c r="J106" s="0" t="n">
        <v>13.1542848275</v>
      </c>
      <c r="K106" s="5" t="n">
        <v>13.1539</v>
      </c>
      <c r="L106" s="4" t="n">
        <f aca="false">ABS(Table2[[#This Row],[Nc Analytic]]-Table2[[#This Row],[Nc Simulation]])</f>
        <v>0.000384827499999574</v>
      </c>
      <c r="M106" s="1" t="n">
        <f aca="false">100*IF(Table2[[#This Row],[Nc Analytic]]&gt;0, Table2[[#This Row],[Absolute Error]]/Table2[[#This Row],[Nc Analytic]],1)</f>
        <v>0.00292557720523627</v>
      </c>
    </row>
    <row r="107" customFormat="false" ht="13.8" hidden="false" customHeight="false" outlineLevel="0" collapsed="false">
      <c r="A107" s="1" t="n">
        <v>10.6</v>
      </c>
      <c r="B107" s="0" t="n">
        <v>0.5230544667</v>
      </c>
      <c r="C107" s="5" t="n">
        <v>0.523073</v>
      </c>
      <c r="D107" s="4" t="n">
        <f aca="false">ABS(Table6[[#This Row],[Pb Analytic]]-Table6[[#This Row],[Pb Simulation]])</f>
        <v>1.85333000000121E-005</v>
      </c>
      <c r="E107" s="1" t="n">
        <f aca="false">100*IF(Table6[[#This Row],[Pb Analytic]]&gt;0, Table6[[#This Row],[Absolute Error]]/Table6[[#This Row],[Pb Analytic]],1)</f>
        <v>0.00354315745603617</v>
      </c>
      <c r="F107" s="0" t="n">
        <v>0.3825746333</v>
      </c>
      <c r="G107" s="5" t="n">
        <v>0.382588</v>
      </c>
      <c r="H107" s="4" t="n">
        <f aca="false">ABS(Table7[[#This Row],[Pd Analytic]]-Table7[[#This Row],[Pd Simulation]])</f>
        <v>1.33666999999615E-005</v>
      </c>
      <c r="I107" s="1" t="n">
        <f aca="false">100*IF(Table7[[#This Row],[Pd Analytic]]&gt;0, Table7[[#This Row],[Absolute Error]]/Table7[[#This Row],[Pd Analytic]],1)</f>
        <v>0.00349375829873429</v>
      </c>
      <c r="J107" s="0" t="n">
        <v>13.1663995032</v>
      </c>
      <c r="K107" s="5" t="n">
        <v>13.1663</v>
      </c>
      <c r="L107" s="4" t="n">
        <f aca="false">ABS(Table2[[#This Row],[Nc Analytic]]-Table2[[#This Row],[Nc Simulation]])</f>
        <v>9.95031999995177E-005</v>
      </c>
      <c r="M107" s="1" t="n">
        <f aca="false">100*IF(Table2[[#This Row],[Nc Analytic]]&gt;0, Table2[[#This Row],[Absolute Error]]/Table2[[#This Row],[Nc Analytic]],1)</f>
        <v>0.00075574155229273</v>
      </c>
    </row>
    <row r="108" customFormat="false" ht="13.8" hidden="false" customHeight="false" outlineLevel="0" collapsed="false">
      <c r="A108" s="1" t="n">
        <v>10.7</v>
      </c>
      <c r="B108" s="0" t="n">
        <v>0.5269714333</v>
      </c>
      <c r="C108" s="5" t="n">
        <v>0.527154</v>
      </c>
      <c r="D108" s="4" t="n">
        <f aca="false">ABS(Table6[[#This Row],[Pb Analytic]]-Table6[[#This Row],[Pb Simulation]])</f>
        <v>0.000182566700000053</v>
      </c>
      <c r="E108" s="1" t="n">
        <f aca="false">100*IF(Table6[[#This Row],[Pb Analytic]]&gt;0, Table6[[#This Row],[Absolute Error]]/Table6[[#This Row],[Pb Analytic]],1)</f>
        <v>0.0346325172530329</v>
      </c>
      <c r="F108" s="0" t="n">
        <v>0.3796066333</v>
      </c>
      <c r="G108" s="5" t="n">
        <v>0.379388</v>
      </c>
      <c r="H108" s="4" t="n">
        <f aca="false">ABS(Table7[[#This Row],[Pd Analytic]]-Table7[[#This Row],[Pd Simulation]])</f>
        <v>0.000218633299999993</v>
      </c>
      <c r="I108" s="1" t="n">
        <f aca="false">100*IF(Table7[[#This Row],[Pd Analytic]]&gt;0, Table7[[#This Row],[Absolute Error]]/Table7[[#This Row],[Pd Analytic]],1)</f>
        <v>0.0576278901810265</v>
      </c>
      <c r="J108" s="0" t="n">
        <v>13.1775919051</v>
      </c>
      <c r="K108" s="5" t="n">
        <v>13.1784</v>
      </c>
      <c r="L108" s="4" t="n">
        <f aca="false">ABS(Table2[[#This Row],[Nc Analytic]]-Table2[[#This Row],[Nc Simulation]])</f>
        <v>0.0008080949</v>
      </c>
      <c r="M108" s="1" t="n">
        <f aca="false">100*IF(Table2[[#This Row],[Nc Analytic]]&gt;0, Table2[[#This Row],[Absolute Error]]/Table2[[#This Row],[Nc Analytic]],1)</f>
        <v>0.00613196518545499</v>
      </c>
    </row>
    <row r="109" customFormat="false" ht="13.8" hidden="false" customHeight="false" outlineLevel="0" collapsed="false">
      <c r="A109" s="1" t="n">
        <v>10.8</v>
      </c>
      <c r="B109" s="0" t="n">
        <v>0.5311661667</v>
      </c>
      <c r="C109" s="5" t="n">
        <v>0.531169</v>
      </c>
      <c r="D109" s="4" t="n">
        <f aca="false">ABS(Table6[[#This Row],[Pb Analytic]]-Table6[[#This Row],[Pb Simulation]])</f>
        <v>2.83329999994919E-006</v>
      </c>
      <c r="E109" s="1" t="n">
        <f aca="false">100*IF(Table6[[#This Row],[Pb Analytic]]&gt;0, Table6[[#This Row],[Absolute Error]]/Table6[[#This Row],[Pb Analytic]],1)</f>
        <v>0.000533408387904639</v>
      </c>
      <c r="F109" s="0" t="n">
        <v>0.3761462667</v>
      </c>
      <c r="G109" s="5" t="n">
        <v>0.376238</v>
      </c>
      <c r="H109" s="4" t="n">
        <f aca="false">ABS(Table7[[#This Row],[Pd Analytic]]-Table7[[#This Row],[Pd Simulation]])</f>
        <v>9.17333000000076E-005</v>
      </c>
      <c r="I109" s="1" t="n">
        <f aca="false">100*IF(Table7[[#This Row],[Pd Analytic]]&gt;0, Table7[[#This Row],[Absolute Error]]/Table7[[#This Row],[Pd Analytic]],1)</f>
        <v>0.0243817211445967</v>
      </c>
      <c r="J109" s="0" t="n">
        <v>13.1902357063</v>
      </c>
      <c r="K109" s="5" t="n">
        <v>13.1901</v>
      </c>
      <c r="L109" s="4" t="n">
        <f aca="false">ABS(Table2[[#This Row],[Nc Analytic]]-Table2[[#This Row],[Nc Simulation]])</f>
        <v>0.000135706300000038</v>
      </c>
      <c r="M109" s="1" t="n">
        <f aca="false">100*IF(Table2[[#This Row],[Nc Analytic]]&gt;0, Table2[[#This Row],[Absolute Error]]/Table2[[#This Row],[Nc Analytic]],1)</f>
        <v>0.00102884966755398</v>
      </c>
    </row>
    <row r="110" customFormat="false" ht="13.8" hidden="false" customHeight="false" outlineLevel="0" collapsed="false">
      <c r="A110" s="1" t="n">
        <v>10.9</v>
      </c>
      <c r="B110" s="0" t="n">
        <v>0.5349881333</v>
      </c>
      <c r="C110" s="5" t="n">
        <v>0.535121</v>
      </c>
      <c r="D110" s="4" t="n">
        <f aca="false">ABS(Table6[[#This Row],[Pb Analytic]]-Table6[[#This Row],[Pb Simulation]])</f>
        <v>0.000132866700000012</v>
      </c>
      <c r="E110" s="1" t="n">
        <f aca="false">100*IF(Table6[[#This Row],[Pb Analytic]]&gt;0, Table6[[#This Row],[Absolute Error]]/Table6[[#This Row],[Pb Analytic]],1)</f>
        <v>0.0248292816017334</v>
      </c>
      <c r="F110" s="0" t="n">
        <v>0.3732309</v>
      </c>
      <c r="G110" s="5" t="n">
        <v>0.373136</v>
      </c>
      <c r="H110" s="4" t="n">
        <f aca="false">ABS(Table7[[#This Row],[Pd Analytic]]-Table7[[#This Row],[Pd Simulation]])</f>
        <v>9.48999999999534E-005</v>
      </c>
      <c r="I110" s="1" t="n">
        <f aca="false">100*IF(Table7[[#This Row],[Pd Analytic]]&gt;0, Table7[[#This Row],[Absolute Error]]/Table7[[#This Row],[Pd Analytic]],1)</f>
        <v>0.025433086059762</v>
      </c>
      <c r="J110" s="0" t="n">
        <v>13.201311265</v>
      </c>
      <c r="K110" s="5" t="n">
        <v>13.2016</v>
      </c>
      <c r="L110" s="4" t="n">
        <f aca="false">ABS(Table2[[#This Row],[Nc Analytic]]-Table2[[#This Row],[Nc Simulation]])</f>
        <v>0.000288734999999818</v>
      </c>
      <c r="M110" s="1" t="n">
        <f aca="false">100*IF(Table2[[#This Row],[Nc Analytic]]&gt;0, Table2[[#This Row],[Absolute Error]]/Table2[[#This Row],[Nc Analytic]],1)</f>
        <v>0.00218712125802795</v>
      </c>
    </row>
    <row r="111" customFormat="false" ht="13.8" hidden="false" customHeight="false" outlineLevel="0" collapsed="false">
      <c r="A111" s="1" t="n">
        <v>11</v>
      </c>
      <c r="B111" s="0" t="n">
        <v>0.5388494333</v>
      </c>
      <c r="C111" s="5" t="n">
        <v>0.539009</v>
      </c>
      <c r="D111" s="4" t="n">
        <f aca="false">ABS(Table6[[#This Row],[Pb Analytic]]-Table6[[#This Row],[Pb Simulation]])</f>
        <v>0.000159566699999947</v>
      </c>
      <c r="E111" s="1" t="n">
        <f aca="false">100*IF(Table6[[#This Row],[Pb Analytic]]&gt;0, Table6[[#This Row],[Absolute Error]]/Table6[[#This Row],[Pb Analytic]],1)</f>
        <v>0.0296037171920964</v>
      </c>
      <c r="F111" s="0" t="n">
        <v>0.3702100667</v>
      </c>
      <c r="G111" s="5" t="n">
        <v>0.370082</v>
      </c>
      <c r="H111" s="4" t="n">
        <f aca="false">ABS(Table7[[#This Row],[Pd Analytic]]-Table7[[#This Row],[Pd Simulation]])</f>
        <v>0.000128066699999985</v>
      </c>
      <c r="I111" s="1" t="n">
        <f aca="false">100*IF(Table7[[#This Row],[Pd Analytic]]&gt;0, Table7[[#This Row],[Absolute Error]]/Table7[[#This Row],[Pd Analytic]],1)</f>
        <v>0.0346049524159469</v>
      </c>
      <c r="J111" s="0" t="n">
        <v>13.2123932222</v>
      </c>
      <c r="K111" s="5" t="n">
        <v>13.2127</v>
      </c>
      <c r="L111" s="4" t="n">
        <f aca="false">ABS(Table2[[#This Row],[Nc Analytic]]-Table2[[#This Row],[Nc Simulation]])</f>
        <v>0.000306777800000546</v>
      </c>
      <c r="M111" s="1" t="n">
        <f aca="false">100*IF(Table2[[#This Row],[Nc Analytic]]&gt;0, Table2[[#This Row],[Absolute Error]]/Table2[[#This Row],[Nc Analytic]],1)</f>
        <v>0.00232184035057593</v>
      </c>
    </row>
    <row r="112" customFormat="false" ht="13.8" hidden="false" customHeight="false" outlineLevel="0" collapsed="false">
      <c r="A112" s="1" t="n">
        <v>11.1</v>
      </c>
      <c r="B112" s="0" t="n">
        <v>0.5431594667</v>
      </c>
      <c r="C112" s="5" t="n">
        <v>0.542837</v>
      </c>
      <c r="D112" s="4" t="n">
        <f aca="false">ABS(Table6[[#This Row],[Pb Analytic]]-Table6[[#This Row],[Pb Simulation]])</f>
        <v>0.000322466700000024</v>
      </c>
      <c r="E112" s="1" t="n">
        <f aca="false">100*IF(Table6[[#This Row],[Pb Analytic]]&gt;0, Table6[[#This Row],[Absolute Error]]/Table6[[#This Row],[Pb Analytic]],1)</f>
        <v>0.0594039647260639</v>
      </c>
      <c r="F112" s="0" t="n">
        <v>0.3667326333</v>
      </c>
      <c r="G112" s="5" t="n">
        <v>0.367073</v>
      </c>
      <c r="H112" s="4" t="n">
        <f aca="false">ABS(Table7[[#This Row],[Pd Analytic]]-Table7[[#This Row],[Pd Simulation]])</f>
        <v>0.000340366699999983</v>
      </c>
      <c r="I112" s="1" t="n">
        <f aca="false">100*IF(Table7[[#This Row],[Pd Analytic]]&gt;0, Table7[[#This Row],[Absolute Error]]/Table7[[#This Row],[Pd Analytic]],1)</f>
        <v>0.0927245261841604</v>
      </c>
      <c r="J112" s="0" t="n">
        <v>13.2237199267</v>
      </c>
      <c r="K112" s="5" t="n">
        <v>13.2235</v>
      </c>
      <c r="L112" s="4" t="n">
        <f aca="false">ABS(Table2[[#This Row],[Nc Analytic]]-Table2[[#This Row],[Nc Simulation]])</f>
        <v>0.000219926699999817</v>
      </c>
      <c r="M112" s="1" t="n">
        <f aca="false">100*IF(Table2[[#This Row],[Nc Analytic]]&gt;0, Table2[[#This Row],[Absolute Error]]/Table2[[#This Row],[Nc Analytic]],1)</f>
        <v>0.00166315045184571</v>
      </c>
    </row>
    <row r="113" customFormat="false" ht="13.8" hidden="false" customHeight="false" outlineLevel="0" collapsed="false">
      <c r="A113" s="1" t="n">
        <v>11.2</v>
      </c>
      <c r="B113" s="0" t="n">
        <v>0.546913</v>
      </c>
      <c r="C113" s="5" t="n">
        <v>0.546604</v>
      </c>
      <c r="D113" s="4" t="n">
        <f aca="false">ABS(Table6[[#This Row],[Pb Analytic]]-Table6[[#This Row],[Pb Simulation]])</f>
        <v>0.000309000000000004</v>
      </c>
      <c r="E113" s="1" t="n">
        <f aca="false">100*IF(Table6[[#This Row],[Pb Analytic]]&gt;0, Table6[[#This Row],[Absolute Error]]/Table6[[#This Row],[Pb Analytic]],1)</f>
        <v>0.0565308706119977</v>
      </c>
      <c r="F113" s="0" t="n">
        <v>0.3638857</v>
      </c>
      <c r="G113" s="5" t="n">
        <v>0.36411</v>
      </c>
      <c r="H113" s="4" t="n">
        <f aca="false">ABS(Table7[[#This Row],[Pd Analytic]]-Table7[[#This Row],[Pd Simulation]])</f>
        <v>0.000224300000000011</v>
      </c>
      <c r="I113" s="1" t="n">
        <f aca="false">100*IF(Table7[[#This Row],[Pd Analytic]]&gt;0, Table7[[#This Row],[Absolute Error]]/Table7[[#This Row],[Pd Analytic]],1)</f>
        <v>0.0616022630523772</v>
      </c>
      <c r="J113" s="0" t="n">
        <v>13.2347423356</v>
      </c>
      <c r="K113" s="5" t="n">
        <v>13.2341</v>
      </c>
      <c r="L113" s="4" t="n">
        <f aca="false">ABS(Table2[[#This Row],[Nc Analytic]]-Table2[[#This Row],[Nc Simulation]])</f>
        <v>0.000642335600000266</v>
      </c>
      <c r="M113" s="1" t="n">
        <f aca="false">100*IF(Table2[[#This Row],[Nc Analytic]]&gt;0, Table2[[#This Row],[Absolute Error]]/Table2[[#This Row],[Nc Analytic]],1)</f>
        <v>0.00485364021731939</v>
      </c>
    </row>
    <row r="114" customFormat="false" ht="13.8" hidden="false" customHeight="false" outlineLevel="0" collapsed="false">
      <c r="A114" s="1" t="n">
        <v>11.3</v>
      </c>
      <c r="B114" s="0" t="n">
        <v>0.5504391</v>
      </c>
      <c r="C114" s="5" t="n">
        <v>0.550313</v>
      </c>
      <c r="D114" s="4" t="n">
        <f aca="false">ABS(Table6[[#This Row],[Pb Analytic]]-Table6[[#This Row],[Pb Simulation]])</f>
        <v>0.000126099999999907</v>
      </c>
      <c r="E114" s="1" t="n">
        <f aca="false">100*IF(Table6[[#This Row],[Pb Analytic]]&gt;0, Table6[[#This Row],[Absolute Error]]/Table6[[#This Row],[Pb Analytic]],1)</f>
        <v>0.022914232445882</v>
      </c>
      <c r="F114" s="0" t="n">
        <v>0.3610601</v>
      </c>
      <c r="G114" s="5" t="n">
        <v>0.361191</v>
      </c>
      <c r="H114" s="4" t="n">
        <f aca="false">ABS(Table7[[#This Row],[Pd Analytic]]-Table7[[#This Row],[Pd Simulation]])</f>
        <v>0.000130899999999989</v>
      </c>
      <c r="I114" s="1" t="n">
        <f aca="false">100*IF(Table7[[#This Row],[Pd Analytic]]&gt;0, Table7[[#This Row],[Absolute Error]]/Table7[[#This Row],[Pd Analytic]],1)</f>
        <v>0.0362412130977763</v>
      </c>
      <c r="J114" s="0" t="n">
        <v>13.2452249464</v>
      </c>
      <c r="K114" s="5" t="n">
        <v>13.2444</v>
      </c>
      <c r="L114" s="4" t="n">
        <f aca="false">ABS(Table2[[#This Row],[Nc Analytic]]-Table2[[#This Row],[Nc Simulation]])</f>
        <v>0.00082494639999986</v>
      </c>
      <c r="M114" s="1" t="n">
        <f aca="false">100*IF(Table2[[#This Row],[Nc Analytic]]&gt;0, Table2[[#This Row],[Absolute Error]]/Table2[[#This Row],[Nc Analytic]],1)</f>
        <v>0.00622864304913669</v>
      </c>
    </row>
    <row r="115" customFormat="false" ht="13.8" hidden="false" customHeight="false" outlineLevel="0" collapsed="false">
      <c r="A115" s="1" t="n">
        <v>11.4</v>
      </c>
      <c r="B115" s="0" t="n">
        <v>0.553957</v>
      </c>
      <c r="C115" s="5" t="n">
        <v>0.553964</v>
      </c>
      <c r="D115" s="4" t="n">
        <f aca="false">ABS(Table6[[#This Row],[Pb Analytic]]-Table6[[#This Row],[Pb Simulation]])</f>
        <v>6.99999999997925E-006</v>
      </c>
      <c r="E115" s="1" t="n">
        <f aca="false">100*IF(Table6[[#This Row],[Pb Analytic]]&gt;0, Table6[[#This Row],[Absolute Error]]/Table6[[#This Row],[Pb Analytic]],1)</f>
        <v>0.00126362001862562</v>
      </c>
      <c r="F115" s="0" t="n">
        <v>0.3582756667</v>
      </c>
      <c r="G115" s="5" t="n">
        <v>0.358316</v>
      </c>
      <c r="H115" s="4" t="n">
        <f aca="false">ABS(Table7[[#This Row],[Pd Analytic]]-Table7[[#This Row],[Pd Simulation]])</f>
        <v>4.03333000000283E-005</v>
      </c>
      <c r="I115" s="1" t="n">
        <f aca="false">100*IF(Table7[[#This Row],[Pd Analytic]]&gt;0, Table7[[#This Row],[Absolute Error]]/Table7[[#This Row],[Pd Analytic]],1)</f>
        <v>0.0112563491443386</v>
      </c>
      <c r="J115" s="0" t="n">
        <v>13.2540307115</v>
      </c>
      <c r="K115" s="5" t="n">
        <v>13.2544</v>
      </c>
      <c r="L115" s="4" t="n">
        <f aca="false">ABS(Table2[[#This Row],[Nc Analytic]]-Table2[[#This Row],[Nc Simulation]])</f>
        <v>0.000369288499999954</v>
      </c>
      <c r="M115" s="1" t="n">
        <f aca="false">100*IF(Table2[[#This Row],[Nc Analytic]]&gt;0, Table2[[#This Row],[Absolute Error]]/Table2[[#This Row],[Nc Analytic]],1)</f>
        <v>0.00278615780420052</v>
      </c>
    </row>
    <row r="116" customFormat="false" ht="13.8" hidden="false" customHeight="false" outlineLevel="0" collapsed="false">
      <c r="A116" s="1" t="n">
        <v>11.5</v>
      </c>
      <c r="B116" s="0" t="n">
        <v>0.5573546</v>
      </c>
      <c r="C116" s="5" t="n">
        <v>0.557559</v>
      </c>
      <c r="D116" s="4" t="n">
        <f aca="false">ABS(Table6[[#This Row],[Pb Analytic]]-Table6[[#This Row],[Pb Simulation]])</f>
        <v>0.000204399999999993</v>
      </c>
      <c r="E116" s="1" t="n">
        <f aca="false">100*IF(Table6[[#This Row],[Pb Analytic]]&gt;0, Table6[[#This Row],[Absolute Error]]/Table6[[#This Row],[Pb Analytic]],1)</f>
        <v>0.0366597974384762</v>
      </c>
      <c r="F116" s="0" t="n">
        <v>0.3556365333</v>
      </c>
      <c r="G116" s="5" t="n">
        <v>0.355484</v>
      </c>
      <c r="H116" s="4" t="n">
        <f aca="false">ABS(Table7[[#This Row],[Pd Analytic]]-Table7[[#This Row],[Pd Simulation]])</f>
        <v>0.00015253329999998</v>
      </c>
      <c r="I116" s="1" t="n">
        <f aca="false">100*IF(Table7[[#This Row],[Pd Analytic]]&gt;0, Table7[[#This Row],[Absolute Error]]/Table7[[#This Row],[Pd Analytic]],1)</f>
        <v>0.0429086259859739</v>
      </c>
      <c r="J116" s="0" t="n">
        <v>13.2634310164</v>
      </c>
      <c r="K116" s="5" t="n">
        <v>13.2642</v>
      </c>
      <c r="L116" s="4" t="n">
        <f aca="false">ABS(Table2[[#This Row],[Nc Analytic]]-Table2[[#This Row],[Nc Simulation]])</f>
        <v>0.000768983600000439</v>
      </c>
      <c r="M116" s="1" t="n">
        <f aca="false">100*IF(Table2[[#This Row],[Nc Analytic]]&gt;0, Table2[[#This Row],[Absolute Error]]/Table2[[#This Row],[Nc Analytic]],1)</f>
        <v>0.00579743670934123</v>
      </c>
    </row>
    <row r="117" customFormat="false" ht="13.8" hidden="false" customHeight="false" outlineLevel="0" collapsed="false">
      <c r="A117" s="1" t="n">
        <v>11.6</v>
      </c>
      <c r="B117" s="0" t="n">
        <v>0.5612501</v>
      </c>
      <c r="C117" s="5" t="n">
        <v>0.5611</v>
      </c>
      <c r="D117" s="4" t="n">
        <f aca="false">ABS(Table6[[#This Row],[Pb Analytic]]-Table6[[#This Row],[Pb Simulation]])</f>
        <v>0.000150099999999931</v>
      </c>
      <c r="E117" s="1" t="n">
        <f aca="false">100*IF(Table6[[#This Row],[Pb Analytic]]&gt;0, Table6[[#This Row],[Absolute Error]]/Table6[[#This Row],[Pb Analytic]],1)</f>
        <v>0.0267510247727554</v>
      </c>
      <c r="F117" s="0" t="n">
        <v>0.3525766</v>
      </c>
      <c r="G117" s="5" t="n">
        <v>0.352694</v>
      </c>
      <c r="H117" s="4" t="n">
        <f aca="false">ABS(Table7[[#This Row],[Pd Analytic]]-Table7[[#This Row],[Pd Simulation]])</f>
        <v>0.00011739999999999</v>
      </c>
      <c r="I117" s="1" t="n">
        <f aca="false">100*IF(Table7[[#This Row],[Pd Analytic]]&gt;0, Table7[[#This Row],[Absolute Error]]/Table7[[#This Row],[Pd Analytic]],1)</f>
        <v>0.0332866450804351</v>
      </c>
      <c r="J117" s="0" t="n">
        <v>13.274358907</v>
      </c>
      <c r="K117" s="5" t="n">
        <v>13.2737</v>
      </c>
      <c r="L117" s="4" t="n">
        <f aca="false">ABS(Table2[[#This Row],[Nc Analytic]]-Table2[[#This Row],[Nc Simulation]])</f>
        <v>0.000658907000000042</v>
      </c>
      <c r="M117" s="1" t="n">
        <f aca="false">100*IF(Table2[[#This Row],[Nc Analytic]]&gt;0, Table2[[#This Row],[Absolute Error]]/Table2[[#This Row],[Nc Analytic]],1)</f>
        <v>0.00496400400792576</v>
      </c>
    </row>
    <row r="118" customFormat="false" ht="13.8" hidden="false" customHeight="false" outlineLevel="0" collapsed="false">
      <c r="A118" s="1" t="n">
        <v>11.7</v>
      </c>
      <c r="B118" s="0" t="n">
        <v>0.5645448333</v>
      </c>
      <c r="C118" s="5" t="n">
        <v>0.564586</v>
      </c>
      <c r="D118" s="4" t="n">
        <f aca="false">ABS(Table6[[#This Row],[Pb Analytic]]-Table6[[#This Row],[Pb Simulation]])</f>
        <v>4.11666999999838E-005</v>
      </c>
      <c r="E118" s="1" t="n">
        <f aca="false">100*IF(Table6[[#This Row],[Pb Analytic]]&gt;0, Table6[[#This Row],[Absolute Error]]/Table6[[#This Row],[Pb Analytic]],1)</f>
        <v>0.0072914843797019</v>
      </c>
      <c r="F118" s="0" t="n">
        <v>0.3499314667</v>
      </c>
      <c r="G118" s="5" t="n">
        <v>0.349944</v>
      </c>
      <c r="H118" s="4" t="n">
        <f aca="false">ABS(Table7[[#This Row],[Pd Analytic]]-Table7[[#This Row],[Pd Simulation]])</f>
        <v>1.25332999999506E-005</v>
      </c>
      <c r="I118" s="1" t="n">
        <f aca="false">100*IF(Table7[[#This Row],[Pd Analytic]]&gt;0, Table7[[#This Row],[Absolute Error]]/Table7[[#This Row],[Pd Analytic]],1)</f>
        <v>0.00358151589967268</v>
      </c>
      <c r="J118" s="0" t="n">
        <v>13.2823854686</v>
      </c>
      <c r="K118" s="5" t="n">
        <v>13.283</v>
      </c>
      <c r="L118" s="4" t="n">
        <f aca="false">ABS(Table2[[#This Row],[Nc Analytic]]-Table2[[#This Row],[Nc Simulation]])</f>
        <v>0.000614531400000118</v>
      </c>
      <c r="M118" s="1" t="n">
        <f aca="false">100*IF(Table2[[#This Row],[Nc Analytic]]&gt;0, Table2[[#This Row],[Absolute Error]]/Table2[[#This Row],[Nc Analytic]],1)</f>
        <v>0.00462645035007241</v>
      </c>
    </row>
    <row r="119" customFormat="false" ht="13.8" hidden="false" customHeight="false" outlineLevel="0" collapsed="false">
      <c r="A119" s="1" t="n">
        <v>11.8</v>
      </c>
      <c r="B119" s="0" t="n">
        <v>0.5682015667</v>
      </c>
      <c r="C119" s="5" t="n">
        <v>0.568019</v>
      </c>
      <c r="D119" s="4" t="n">
        <f aca="false">ABS(Table6[[#This Row],[Pb Analytic]]-Table6[[#This Row],[Pb Simulation]])</f>
        <v>0.000182566699999942</v>
      </c>
      <c r="E119" s="1" t="n">
        <f aca="false">100*IF(Table6[[#This Row],[Pb Analytic]]&gt;0, Table6[[#This Row],[Absolute Error]]/Table6[[#This Row],[Pb Analytic]],1)</f>
        <v>0.0321409495104815</v>
      </c>
      <c r="F119" s="0" t="n">
        <v>0.3470846333</v>
      </c>
      <c r="G119" s="5" t="n">
        <v>0.347235</v>
      </c>
      <c r="H119" s="4" t="n">
        <f aca="false">ABS(Table7[[#This Row],[Pd Analytic]]-Table7[[#This Row],[Pd Simulation]])</f>
        <v>0.000150366700000015</v>
      </c>
      <c r="I119" s="1" t="n">
        <f aca="false">100*IF(Table7[[#This Row],[Pd Analytic]]&gt;0, Table7[[#This Row],[Absolute Error]]/Table7[[#This Row],[Pd Analytic]],1)</f>
        <v>0.0433040160122152</v>
      </c>
      <c r="J119" s="0" t="n">
        <v>13.2923638778</v>
      </c>
      <c r="K119" s="5" t="n">
        <v>13.2921</v>
      </c>
      <c r="L119" s="4" t="n">
        <f aca="false">ABS(Table2[[#This Row],[Nc Analytic]]-Table2[[#This Row],[Nc Simulation]])</f>
        <v>0.000263877800000145</v>
      </c>
      <c r="M119" s="1" t="n">
        <f aca="false">100*IF(Table2[[#This Row],[Nc Analytic]]&gt;0, Table2[[#This Row],[Absolute Error]]/Table2[[#This Row],[Nc Analytic]],1)</f>
        <v>0.00198522280151477</v>
      </c>
    </row>
    <row r="120" customFormat="false" ht="13.8" hidden="false" customHeight="false" outlineLevel="0" collapsed="false">
      <c r="A120" s="1" t="n">
        <v>11.9</v>
      </c>
      <c r="B120" s="0" t="n">
        <v>0.5714335667</v>
      </c>
      <c r="C120" s="5" t="n">
        <v>0.571401</v>
      </c>
      <c r="D120" s="4" t="n">
        <f aca="false">ABS(Table6[[#This Row],[Pb Analytic]]-Table6[[#This Row],[Pb Simulation]])</f>
        <v>3.25666999999585E-005</v>
      </c>
      <c r="E120" s="1" t="n">
        <f aca="false">100*IF(Table6[[#This Row],[Pb Analytic]]&gt;0, Table6[[#This Row],[Absolute Error]]/Table6[[#This Row],[Pb Analytic]],1)</f>
        <v>0.00569944749833454</v>
      </c>
      <c r="F120" s="0" t="n">
        <v>0.3444986667</v>
      </c>
      <c r="G120" s="5" t="n">
        <v>0.344565</v>
      </c>
      <c r="H120" s="4" t="n">
        <f aca="false">ABS(Table7[[#This Row],[Pd Analytic]]-Table7[[#This Row],[Pd Simulation]])</f>
        <v>6.63332999999988E-005</v>
      </c>
      <c r="I120" s="1" t="n">
        <f aca="false">100*IF(Table7[[#This Row],[Pd Analytic]]&gt;0, Table7[[#This Row],[Absolute Error]]/Table7[[#This Row],[Pd Analytic]],1)</f>
        <v>0.0192513168778021</v>
      </c>
      <c r="J120" s="0" t="n">
        <v>13.3008983578</v>
      </c>
      <c r="K120" s="5" t="n">
        <v>13.301</v>
      </c>
      <c r="L120" s="4" t="n">
        <f aca="false">ABS(Table2[[#This Row],[Nc Analytic]]-Table2[[#This Row],[Nc Simulation]])</f>
        <v>0.00010164220000064</v>
      </c>
      <c r="M120" s="1" t="n">
        <f aca="false">100*IF(Table2[[#This Row],[Nc Analytic]]&gt;0, Table2[[#This Row],[Absolute Error]]/Table2[[#This Row],[Nc Analytic]],1)</f>
        <v>0.000764169611312233</v>
      </c>
    </row>
    <row r="121" customFormat="false" ht="13.8" hidden="false" customHeight="false" outlineLevel="0" collapsed="false">
      <c r="A121" s="1" t="n">
        <v>12</v>
      </c>
      <c r="B121" s="0" t="n">
        <v>0.5748645667</v>
      </c>
      <c r="C121" s="5" t="n">
        <v>0.574733</v>
      </c>
      <c r="D121" s="4" t="n">
        <f aca="false">ABS(Table6[[#This Row],[Pb Analytic]]-Table6[[#This Row],[Pb Simulation]])</f>
        <v>0.000131566699999919</v>
      </c>
      <c r="E121" s="1" t="n">
        <f aca="false">100*IF(Table6[[#This Row],[Pb Analytic]]&gt;0, Table6[[#This Row],[Absolute Error]]/Table6[[#This Row],[Pb Analytic]],1)</f>
        <v>0.0228917949726079</v>
      </c>
      <c r="F121" s="0" t="n">
        <v>0.3418620667</v>
      </c>
      <c r="G121" s="5" t="n">
        <v>0.341934</v>
      </c>
      <c r="H121" s="4" t="n">
        <f aca="false">ABS(Table7[[#This Row],[Pd Analytic]]-Table7[[#This Row],[Pd Simulation]])</f>
        <v>7.19332999999933E-005</v>
      </c>
      <c r="I121" s="1" t="n">
        <f aca="false">100*IF(Table7[[#This Row],[Pd Analytic]]&gt;0, Table7[[#This Row],[Absolute Error]]/Table7[[#This Row],[Pd Analytic]],1)</f>
        <v>0.0210371884632687</v>
      </c>
      <c r="J121" s="0" t="n">
        <v>13.3094746079</v>
      </c>
      <c r="K121" s="5" t="n">
        <v>13.3096</v>
      </c>
      <c r="L121" s="4" t="n">
        <f aca="false">ABS(Table2[[#This Row],[Nc Analytic]]-Table2[[#This Row],[Nc Simulation]])</f>
        <v>0.000125392099999289</v>
      </c>
      <c r="M121" s="1" t="n">
        <f aca="false">100*IF(Table2[[#This Row],[Nc Analytic]]&gt;0, Table2[[#This Row],[Absolute Error]]/Table2[[#This Row],[Nc Analytic]],1)</f>
        <v>0.000942117719535437</v>
      </c>
    </row>
    <row r="122" customFormat="false" ht="13.8" hidden="false" customHeight="false" outlineLevel="0" collapsed="false">
      <c r="A122" s="1" t="n">
        <v>12.1</v>
      </c>
      <c r="B122" s="0" t="n">
        <v>0.5779838333</v>
      </c>
      <c r="C122" s="5" t="n">
        <v>0.578015</v>
      </c>
      <c r="D122" s="4" t="n">
        <f aca="false">ABS(Table6[[#This Row],[Pb Analytic]]-Table6[[#This Row],[Pb Simulation]])</f>
        <v>3.11666999999183E-005</v>
      </c>
      <c r="E122" s="1" t="n">
        <f aca="false">100*IF(Table6[[#This Row],[Pb Analytic]]&gt;0, Table6[[#This Row],[Absolute Error]]/Table6[[#This Row],[Pb Analytic]],1)</f>
        <v>0.00539202269835874</v>
      </c>
      <c r="F122" s="0" t="n">
        <v>0.3393230333</v>
      </c>
      <c r="G122" s="5" t="n">
        <v>0.339341</v>
      </c>
      <c r="H122" s="4" t="n">
        <f aca="false">ABS(Table7[[#This Row],[Pd Analytic]]-Table7[[#This Row],[Pd Simulation]])</f>
        <v>1.79666999999828E-005</v>
      </c>
      <c r="I122" s="1" t="n">
        <f aca="false">100*IF(Table7[[#This Row],[Pd Analytic]]&gt;0, Table7[[#This Row],[Absolute Error]]/Table7[[#This Row],[Pd Analytic]],1)</f>
        <v>0.00529458568224376</v>
      </c>
      <c r="J122" s="0" t="n">
        <v>13.3180785344</v>
      </c>
      <c r="K122" s="5" t="n">
        <v>13.3181</v>
      </c>
      <c r="L122" s="4" t="n">
        <f aca="false">ABS(Table2[[#This Row],[Nc Analytic]]-Table2[[#This Row],[Nc Simulation]])</f>
        <v>2.14655999997149E-005</v>
      </c>
      <c r="M122" s="1" t="n">
        <f aca="false">100*IF(Table2[[#This Row],[Nc Analytic]]&gt;0, Table2[[#This Row],[Absolute Error]]/Table2[[#This Row],[Nc Analytic]],1)</f>
        <v>0.000161176143742087</v>
      </c>
    </row>
    <row r="123" customFormat="false" ht="13.8" hidden="false" customHeight="false" outlineLevel="0" collapsed="false">
      <c r="A123" s="1" t="n">
        <v>12.2</v>
      </c>
      <c r="B123" s="0" t="n">
        <v>0.5811096333</v>
      </c>
      <c r="C123" s="5" t="n">
        <v>0.581248</v>
      </c>
      <c r="D123" s="4" t="n">
        <f aca="false">ABS(Table6[[#This Row],[Pb Analytic]]-Table6[[#This Row],[Pb Simulation]])</f>
        <v>0.000138366700000003</v>
      </c>
      <c r="E123" s="1" t="n">
        <f aca="false">100*IF(Table6[[#This Row],[Pb Analytic]]&gt;0, Table6[[#This Row],[Absolute Error]]/Table6[[#This Row],[Pb Analytic]],1)</f>
        <v>0.0238051055659552</v>
      </c>
      <c r="F123" s="0" t="n">
        <v>0.3368566667</v>
      </c>
      <c r="G123" s="5" t="n">
        <v>0.336785</v>
      </c>
      <c r="H123" s="4" t="n">
        <f aca="false">ABS(Table7[[#This Row],[Pd Analytic]]-Table7[[#This Row],[Pd Simulation]])</f>
        <v>7.16666999999727E-005</v>
      </c>
      <c r="I123" s="1" t="n">
        <f aca="false">100*IF(Table7[[#This Row],[Pd Analytic]]&gt;0, Table7[[#This Row],[Absolute Error]]/Table7[[#This Row],[Pd Analytic]],1)</f>
        <v>0.0212796591297037</v>
      </c>
      <c r="J123" s="0" t="n">
        <v>13.3258478239</v>
      </c>
      <c r="K123" s="5" t="n">
        <v>13.3263</v>
      </c>
      <c r="L123" s="4" t="n">
        <f aca="false">ABS(Table2[[#This Row],[Nc Analytic]]-Table2[[#This Row],[Nc Simulation]])</f>
        <v>0.000452176099999591</v>
      </c>
      <c r="M123" s="1" t="n">
        <f aca="false">100*IF(Table2[[#This Row],[Nc Analytic]]&gt;0, Table2[[#This Row],[Absolute Error]]/Table2[[#This Row],[Nc Analytic]],1)</f>
        <v>0.00339311061584679</v>
      </c>
    </row>
    <row r="124" customFormat="false" ht="13.8" hidden="false" customHeight="false" outlineLevel="0" collapsed="false">
      <c r="A124" s="1" t="n">
        <v>12.3</v>
      </c>
      <c r="B124" s="0" t="n">
        <v>0.5843849667</v>
      </c>
      <c r="C124" s="5" t="n">
        <v>0.584434</v>
      </c>
      <c r="D124" s="4" t="n">
        <f aca="false">ABS(Table6[[#This Row],[Pb Analytic]]-Table6[[#This Row],[Pb Simulation]])</f>
        <v>4.90333000000565E-005</v>
      </c>
      <c r="E124" s="1" t="n">
        <f aca="false">100*IF(Table6[[#This Row],[Pb Analytic]]&gt;0, Table6[[#This Row],[Absolute Error]]/Table6[[#This Row],[Pb Analytic]],1)</f>
        <v>0.00838987807007403</v>
      </c>
      <c r="F124" s="0" t="n">
        <v>0.3342102333</v>
      </c>
      <c r="G124" s="5" t="n">
        <v>0.334265</v>
      </c>
      <c r="H124" s="4" t="n">
        <f aca="false">ABS(Table7[[#This Row],[Pd Analytic]]-Table7[[#This Row],[Pd Simulation]])</f>
        <v>5.47666999999863E-005</v>
      </c>
      <c r="I124" s="1" t="n">
        <f aca="false">100*IF(Table7[[#This Row],[Pd Analytic]]&gt;0, Table7[[#This Row],[Absolute Error]]/Table7[[#This Row],[Pd Analytic]],1)</f>
        <v>0.0163842161159518</v>
      </c>
      <c r="J124" s="0" t="n">
        <v>13.3338305711</v>
      </c>
      <c r="K124" s="5" t="n">
        <v>13.3344</v>
      </c>
      <c r="L124" s="4" t="n">
        <f aca="false">ABS(Table2[[#This Row],[Nc Analytic]]-Table2[[#This Row],[Nc Simulation]])</f>
        <v>0.000569428900000446</v>
      </c>
      <c r="M124" s="1" t="n">
        <f aca="false">100*IF(Table2[[#This Row],[Nc Analytic]]&gt;0, Table2[[#This Row],[Absolute Error]]/Table2[[#This Row],[Nc Analytic]],1)</f>
        <v>0.00427037511999375</v>
      </c>
    </row>
    <row r="125" customFormat="false" ht="13.8" hidden="false" customHeight="false" outlineLevel="0" collapsed="false">
      <c r="A125" s="1" t="n">
        <v>12.4</v>
      </c>
      <c r="B125" s="0" t="n">
        <v>0.5874940667</v>
      </c>
      <c r="C125" s="5" t="n">
        <v>0.587574</v>
      </c>
      <c r="D125" s="4" t="n">
        <f aca="false">ABS(Table6[[#This Row],[Pb Analytic]]-Table6[[#This Row],[Pb Simulation]])</f>
        <v>7.99333000000013E-005</v>
      </c>
      <c r="E125" s="1" t="n">
        <f aca="false">100*IF(Table6[[#This Row],[Pb Analytic]]&gt;0, Table6[[#This Row],[Absolute Error]]/Table6[[#This Row],[Pb Analytic]],1)</f>
        <v>0.013603954565723</v>
      </c>
      <c r="F125" s="0" t="n">
        <v>0.3318912</v>
      </c>
      <c r="G125" s="5" t="n">
        <v>0.331781</v>
      </c>
      <c r="H125" s="4" t="n">
        <f aca="false">ABS(Table7[[#This Row],[Pd Analytic]]-Table7[[#This Row],[Pd Simulation]])</f>
        <v>0.000110200000000005</v>
      </c>
      <c r="I125" s="1" t="n">
        <f aca="false">100*IF(Table7[[#This Row],[Pd Analytic]]&gt;0, Table7[[#This Row],[Absolute Error]]/Table7[[#This Row],[Pd Analytic]],1)</f>
        <v>0.0332146807683396</v>
      </c>
      <c r="J125" s="0" t="n">
        <v>13.3421852089</v>
      </c>
      <c r="K125" s="5" t="n">
        <v>13.3423</v>
      </c>
      <c r="L125" s="4" t="n">
        <f aca="false">ABS(Table2[[#This Row],[Nc Analytic]]-Table2[[#This Row],[Nc Simulation]])</f>
        <v>0.000114791099999678</v>
      </c>
      <c r="M125" s="1" t="n">
        <f aca="false">100*IF(Table2[[#This Row],[Nc Analytic]]&gt;0, Table2[[#This Row],[Absolute Error]]/Table2[[#This Row],[Nc Analytic]],1)</f>
        <v>0.000860354661487736</v>
      </c>
    </row>
    <row r="126" customFormat="false" ht="13.8" hidden="false" customHeight="false" outlineLevel="0" collapsed="false">
      <c r="A126" s="1" t="n">
        <v>12.5</v>
      </c>
      <c r="B126" s="0" t="n">
        <v>0.5906056333</v>
      </c>
      <c r="C126" s="5" t="n">
        <v>0.590668</v>
      </c>
      <c r="D126" s="4" t="n">
        <f aca="false">ABS(Table6[[#This Row],[Pb Analytic]]-Table6[[#This Row],[Pb Simulation]])</f>
        <v>6.23666999999273E-005</v>
      </c>
      <c r="E126" s="1" t="n">
        <f aca="false">100*IF(Table6[[#This Row],[Pb Analytic]]&gt;0, Table6[[#This Row],[Absolute Error]]/Table6[[#This Row],[Pb Analytic]],1)</f>
        <v>0.0105586725537742</v>
      </c>
      <c r="F126" s="0" t="n">
        <v>0.329322</v>
      </c>
      <c r="G126" s="5" t="n">
        <v>0.329332</v>
      </c>
      <c r="H126" s="4" t="n">
        <f aca="false">ABS(Table7[[#This Row],[Pd Analytic]]-Table7[[#This Row],[Pd Simulation]])</f>
        <v>1.000000000001E-005</v>
      </c>
      <c r="I126" s="1" t="n">
        <f aca="false">100*IF(Table7[[#This Row],[Pd Analytic]]&gt;0, Table7[[#This Row],[Absolute Error]]/Table7[[#This Row],[Pd Analytic]],1)</f>
        <v>0.00303644954028458</v>
      </c>
      <c r="J126" s="0" t="n">
        <v>13.3501674166</v>
      </c>
      <c r="K126" s="5" t="n">
        <v>13.35</v>
      </c>
      <c r="L126" s="4" t="n">
        <f aca="false">ABS(Table2[[#This Row],[Nc Analytic]]-Table2[[#This Row],[Nc Simulation]])</f>
        <v>0.000167416600000081</v>
      </c>
      <c r="M126" s="1" t="n">
        <f aca="false">100*IF(Table2[[#This Row],[Nc Analytic]]&gt;0, Table2[[#This Row],[Absolute Error]]/Table2[[#This Row],[Nc Analytic]],1)</f>
        <v>0.00125405692883956</v>
      </c>
    </row>
    <row r="127" customFormat="false" ht="13.8" hidden="false" customHeight="false" outlineLevel="0" collapsed="false">
      <c r="A127" s="1" t="n">
        <v>12.6</v>
      </c>
      <c r="B127" s="0" t="n">
        <v>0.5935967333</v>
      </c>
      <c r="C127" s="5" t="n">
        <v>0.593718</v>
      </c>
      <c r="D127" s="4" t="n">
        <f aca="false">ABS(Table6[[#This Row],[Pb Analytic]]-Table6[[#This Row],[Pb Simulation]])</f>
        <v>0.000121266700000011</v>
      </c>
      <c r="E127" s="1" t="n">
        <f aca="false">100*IF(Table6[[#This Row],[Pb Analytic]]&gt;0, Table6[[#This Row],[Absolute Error]]/Table6[[#This Row],[Pb Analytic]],1)</f>
        <v>0.0204249660613307</v>
      </c>
      <c r="F127" s="0" t="n">
        <v>0.3270462</v>
      </c>
      <c r="G127" s="5" t="n">
        <v>0.326917</v>
      </c>
      <c r="H127" s="4" t="n">
        <f aca="false">ABS(Table7[[#This Row],[Pd Analytic]]-Table7[[#This Row],[Pd Simulation]])</f>
        <v>0.000129199999999996</v>
      </c>
      <c r="I127" s="1" t="n">
        <f aca="false">100*IF(Table7[[#This Row],[Pd Analytic]]&gt;0, Table7[[#This Row],[Absolute Error]]/Table7[[#This Row],[Pd Analytic]],1)</f>
        <v>0.0395207346207129</v>
      </c>
      <c r="J127" s="0" t="n">
        <v>13.3573629047</v>
      </c>
      <c r="K127" s="5" t="n">
        <v>13.3575</v>
      </c>
      <c r="L127" s="4" t="n">
        <f aca="false">ABS(Table2[[#This Row],[Nc Analytic]]-Table2[[#This Row],[Nc Simulation]])</f>
        <v>0.000137095299999501</v>
      </c>
      <c r="M127" s="1" t="n">
        <f aca="false">100*IF(Table2[[#This Row],[Nc Analytic]]&gt;0, Table2[[#This Row],[Absolute Error]]/Table2[[#This Row],[Nc Analytic]],1)</f>
        <v>0.00102635448249673</v>
      </c>
    </row>
    <row r="128" customFormat="false" ht="13.8" hidden="false" customHeight="false" outlineLevel="0" collapsed="false">
      <c r="A128" s="1" t="n">
        <v>12.7</v>
      </c>
      <c r="B128" s="0" t="n">
        <v>0.5967084</v>
      </c>
      <c r="C128" s="5" t="n">
        <v>0.596723</v>
      </c>
      <c r="D128" s="4" t="n">
        <f aca="false">ABS(Table6[[#This Row],[Pb Analytic]]-Table6[[#This Row],[Pb Simulation]])</f>
        <v>1.45999999999757E-005</v>
      </c>
      <c r="E128" s="1" t="n">
        <f aca="false">100*IF(Table6[[#This Row],[Pb Analytic]]&gt;0, Table6[[#This Row],[Absolute Error]]/Table6[[#This Row],[Pb Analytic]],1)</f>
        <v>0.0024466963733551</v>
      </c>
      <c r="F128" s="0" t="n">
        <v>0.3245367333</v>
      </c>
      <c r="G128" s="5" t="n">
        <v>0.324536</v>
      </c>
      <c r="H128" s="4" t="n">
        <f aca="false">ABS(Table7[[#This Row],[Pd Analytic]]-Table7[[#This Row],[Pd Simulation]])</f>
        <v>7.33299999999826E-007</v>
      </c>
      <c r="I128" s="1" t="n">
        <f aca="false">100*IF(Table7[[#This Row],[Pd Analytic]]&gt;0, Table7[[#This Row],[Absolute Error]]/Table7[[#This Row],[Pd Analytic]],1)</f>
        <v>0.000225953361106264</v>
      </c>
      <c r="J128" s="0" t="n">
        <v>13.3650314057</v>
      </c>
      <c r="K128" s="5" t="n">
        <v>13.3648</v>
      </c>
      <c r="L128" s="4" t="n">
        <f aca="false">ABS(Table2[[#This Row],[Nc Analytic]]-Table2[[#This Row],[Nc Simulation]])</f>
        <v>0.000231405699999243</v>
      </c>
      <c r="M128" s="1" t="n">
        <f aca="false">100*IF(Table2[[#This Row],[Nc Analytic]]&gt;0, Table2[[#This Row],[Absolute Error]]/Table2[[#This Row],[Nc Analytic]],1)</f>
        <v>0.00173145651262453</v>
      </c>
    </row>
    <row r="129" customFormat="false" ht="13.8" hidden="false" customHeight="false" outlineLevel="0" collapsed="false">
      <c r="A129" s="1" t="n">
        <v>12.8</v>
      </c>
      <c r="B129" s="0" t="n">
        <v>0.5998934667</v>
      </c>
      <c r="C129" s="5" t="n">
        <v>0.599687</v>
      </c>
      <c r="D129" s="4" t="n">
        <f aca="false">ABS(Table6[[#This Row],[Pb Analytic]]-Table6[[#This Row],[Pb Simulation]])</f>
        <v>0.000206466700000019</v>
      </c>
      <c r="E129" s="1" t="n">
        <f aca="false">100*IF(Table6[[#This Row],[Pb Analytic]]&gt;0, Table6[[#This Row],[Absolute Error]]/Table6[[#This Row],[Pb Analytic]],1)</f>
        <v>0.0344290771685927</v>
      </c>
      <c r="F129" s="0" t="n">
        <v>0.3220764667</v>
      </c>
      <c r="G129" s="5" t="n">
        <v>0.322188</v>
      </c>
      <c r="H129" s="4" t="n">
        <f aca="false">ABS(Table7[[#This Row],[Pd Analytic]]-Table7[[#This Row],[Pd Simulation]])</f>
        <v>0.000111533299999966</v>
      </c>
      <c r="I129" s="1" t="n">
        <f aca="false">100*IF(Table7[[#This Row],[Pd Analytic]]&gt;0, Table7[[#This Row],[Absolute Error]]/Table7[[#This Row],[Pd Analytic]],1)</f>
        <v>0.0346174593715366</v>
      </c>
      <c r="J129" s="0" t="n">
        <v>13.3724341311</v>
      </c>
      <c r="K129" s="5" t="n">
        <v>13.372</v>
      </c>
      <c r="L129" s="4" t="n">
        <f aca="false">ABS(Table2[[#This Row],[Nc Analytic]]-Table2[[#This Row],[Nc Simulation]])</f>
        <v>0.000434131100000457</v>
      </c>
      <c r="M129" s="1" t="n">
        <f aca="false">100*IF(Table2[[#This Row],[Nc Analytic]]&gt;0, Table2[[#This Row],[Absolute Error]]/Table2[[#This Row],[Nc Analytic]],1)</f>
        <v>0.003246568202217</v>
      </c>
    </row>
    <row r="130" customFormat="false" ht="13.8" hidden="false" customHeight="false" outlineLevel="0" collapsed="false">
      <c r="A130" s="1" t="n">
        <v>12.9</v>
      </c>
      <c r="B130" s="0" t="n">
        <v>0.6024219667</v>
      </c>
      <c r="C130" s="5" t="n">
        <v>0.602608</v>
      </c>
      <c r="D130" s="4" t="n">
        <f aca="false">ABS(Table6[[#This Row],[Pb Analytic]]-Table6[[#This Row],[Pb Simulation]])</f>
        <v>0.000186033299999999</v>
      </c>
      <c r="E130" s="1" t="n">
        <f aca="false">100*IF(Table6[[#This Row],[Pb Analytic]]&gt;0, Table6[[#This Row],[Absolute Error]]/Table6[[#This Row],[Pb Analytic]],1)</f>
        <v>0.0308713624777632</v>
      </c>
      <c r="F130" s="0" t="n">
        <v>0.3199844667</v>
      </c>
      <c r="G130" s="5" t="n">
        <v>0.319873</v>
      </c>
      <c r="H130" s="4" t="n">
        <f aca="false">ABS(Table7[[#This Row],[Pd Analytic]]-Table7[[#This Row],[Pd Simulation]])</f>
        <v>0.000111466700000007</v>
      </c>
      <c r="I130" s="1" t="n">
        <f aca="false">100*IF(Table7[[#This Row],[Pd Analytic]]&gt;0, Table7[[#This Row],[Absolute Error]]/Table7[[#This Row],[Pd Analytic]],1)</f>
        <v>0.0348471737220731</v>
      </c>
      <c r="J130" s="0" t="n">
        <v>13.3785676665</v>
      </c>
      <c r="K130" s="5" t="n">
        <v>13.3791</v>
      </c>
      <c r="L130" s="4" t="n">
        <f aca="false">ABS(Table2[[#This Row],[Nc Analytic]]-Table2[[#This Row],[Nc Simulation]])</f>
        <v>0.000532333499998927</v>
      </c>
      <c r="M130" s="1" t="n">
        <f aca="false">100*IF(Table2[[#This Row],[Nc Analytic]]&gt;0, Table2[[#This Row],[Absolute Error]]/Table2[[#This Row],[Nc Analytic]],1)</f>
        <v>0.00397884386841362</v>
      </c>
    </row>
    <row r="131" customFormat="false" ht="13.8" hidden="false" customHeight="false" outlineLevel="0" collapsed="false">
      <c r="A131" s="1" t="n">
        <v>13</v>
      </c>
      <c r="B131" s="0" t="n">
        <v>0.6055345667</v>
      </c>
      <c r="C131" s="5" t="n">
        <v>0.605488</v>
      </c>
      <c r="D131" s="4" t="n">
        <f aca="false">ABS(Table6[[#This Row],[Pb Analytic]]-Table6[[#This Row],[Pb Simulation]])</f>
        <v>4.65667000000281E-005</v>
      </c>
      <c r="E131" s="1" t="n">
        <f aca="false">100*IF(Table6[[#This Row],[Pb Analytic]]&gt;0, Table6[[#This Row],[Absolute Error]]/Table6[[#This Row],[Pb Analytic]],1)</f>
        <v>0.00769077174114566</v>
      </c>
      <c r="F131" s="0" t="n">
        <v>0.3176251667</v>
      </c>
      <c r="G131" s="5" t="n">
        <v>0.317589</v>
      </c>
      <c r="H131" s="4" t="n">
        <f aca="false">ABS(Table7[[#This Row],[Pd Analytic]]-Table7[[#This Row],[Pd Simulation]])</f>
        <v>3.61667000000065E-005</v>
      </c>
      <c r="I131" s="1" t="n">
        <f aca="false">100*IF(Table7[[#This Row],[Pd Analytic]]&gt;0, Table7[[#This Row],[Absolute Error]]/Table7[[#This Row],[Pd Analytic]],1)</f>
        <v>0.0113878944170001</v>
      </c>
      <c r="J131" s="0" t="n">
        <v>13.3861584651</v>
      </c>
      <c r="K131" s="5" t="n">
        <v>13.386</v>
      </c>
      <c r="L131" s="4" t="n">
        <f aca="false">ABS(Table2[[#This Row],[Nc Analytic]]-Table2[[#This Row],[Nc Simulation]])</f>
        <v>0.000158465100000171</v>
      </c>
      <c r="M131" s="1" t="n">
        <f aca="false">100*IF(Table2[[#This Row],[Nc Analytic]]&gt;0, Table2[[#This Row],[Absolute Error]]/Table2[[#This Row],[Nc Analytic]],1)</f>
        <v>0.0011838121918435</v>
      </c>
    </row>
    <row r="132" customFormat="false" ht="13.8" hidden="false" customHeight="false" outlineLevel="0" collapsed="false">
      <c r="A132" s="1" t="n">
        <v>13.1</v>
      </c>
      <c r="B132" s="0" t="n">
        <v>0.6084565333</v>
      </c>
      <c r="C132" s="5" t="n">
        <v>0.608328</v>
      </c>
      <c r="D132" s="4" t="n">
        <f aca="false">ABS(Table6[[#This Row],[Pb Analytic]]-Table6[[#This Row],[Pb Simulation]])</f>
        <v>0.000128533300000067</v>
      </c>
      <c r="E132" s="1" t="n">
        <f aca="false">100*IF(Table6[[#This Row],[Pb Analytic]]&gt;0, Table6[[#This Row],[Absolute Error]]/Table6[[#This Row],[Pb Analytic]],1)</f>
        <v>0.0211289468839288</v>
      </c>
      <c r="F132" s="0" t="n">
        <v>0.3152784</v>
      </c>
      <c r="G132" s="5" t="n">
        <v>0.315336</v>
      </c>
      <c r="H132" s="4" t="n">
        <f aca="false">ABS(Table7[[#This Row],[Pd Analytic]]-Table7[[#This Row],[Pd Simulation]])</f>
        <v>5.7599999999991E-005</v>
      </c>
      <c r="I132" s="1" t="n">
        <f aca="false">100*IF(Table7[[#This Row],[Pd Analytic]]&gt;0, Table7[[#This Row],[Absolute Error]]/Table7[[#This Row],[Pd Analytic]],1)</f>
        <v>0.0182662303067176</v>
      </c>
      <c r="J132" s="0" t="n">
        <v>13.3928796618</v>
      </c>
      <c r="K132" s="5" t="n">
        <v>13.3927</v>
      </c>
      <c r="L132" s="4" t="n">
        <f aca="false">ABS(Table2[[#This Row],[Nc Analytic]]-Table2[[#This Row],[Nc Simulation]])</f>
        <v>0.00017966180000073</v>
      </c>
      <c r="M132" s="1" t="n">
        <f aca="false">100*IF(Table2[[#This Row],[Nc Analytic]]&gt;0, Table2[[#This Row],[Absolute Error]]/Table2[[#This Row],[Nc Analytic]],1)</f>
        <v>0.00134149051349414</v>
      </c>
    </row>
    <row r="133" customFormat="false" ht="13.8" hidden="false" customHeight="false" outlineLevel="0" collapsed="false">
      <c r="A133" s="1" t="n">
        <v>13.2</v>
      </c>
      <c r="B133" s="0" t="n">
        <v>0.6111321</v>
      </c>
      <c r="C133" s="5" t="n">
        <v>0.611128</v>
      </c>
      <c r="D133" s="4" t="n">
        <f aca="false">ABS(Table6[[#This Row],[Pb Analytic]]-Table6[[#This Row],[Pb Simulation]])</f>
        <v>4.09999999995137E-006</v>
      </c>
      <c r="E133" s="1" t="n">
        <f aca="false">100*IF(Table6[[#This Row],[Pb Analytic]]&gt;0, Table6[[#This Row],[Absolute Error]]/Table6[[#This Row],[Pb Analytic]],1)</f>
        <v>0.000670890549925935</v>
      </c>
      <c r="F133" s="0" t="n">
        <v>0.3130786</v>
      </c>
      <c r="G133" s="5" t="n">
        <v>0.313114</v>
      </c>
      <c r="H133" s="4" t="n">
        <f aca="false">ABS(Table7[[#This Row],[Pd Analytic]]-Table7[[#This Row],[Pd Simulation]])</f>
        <v>3.54000000000188E-005</v>
      </c>
      <c r="I133" s="1" t="n">
        <f aca="false">100*IF(Table7[[#This Row],[Pd Analytic]]&gt;0, Table7[[#This Row],[Absolute Error]]/Table7[[#This Row],[Pd Analytic]],1)</f>
        <v>0.0113057863909052</v>
      </c>
      <c r="J133" s="0" t="n">
        <v>13.3990040853</v>
      </c>
      <c r="K133" s="5" t="n">
        <v>13.3993</v>
      </c>
      <c r="L133" s="4" t="n">
        <f aca="false">ABS(Table2[[#This Row],[Nc Analytic]]-Table2[[#This Row],[Nc Simulation]])</f>
        <v>0.000295914700000566</v>
      </c>
      <c r="M133" s="1" t="n">
        <f aca="false">100*IF(Table2[[#This Row],[Nc Analytic]]&gt;0, Table2[[#This Row],[Absolute Error]]/Table2[[#This Row],[Nc Analytic]],1)</f>
        <v>0.00220843402267705</v>
      </c>
    </row>
    <row r="134" customFormat="false" ht="13.8" hidden="false" customHeight="false" outlineLevel="0" collapsed="false">
      <c r="A134" s="1" t="n">
        <v>13.3</v>
      </c>
      <c r="B134" s="0" t="n">
        <v>0.6138903667</v>
      </c>
      <c r="C134" s="5" t="n">
        <v>0.61389</v>
      </c>
      <c r="D134" s="4" t="n">
        <f aca="false">ABS(Table6[[#This Row],[Pb Analytic]]-Table6[[#This Row],[Pb Simulation]])</f>
        <v>3.66699999920783E-007</v>
      </c>
      <c r="E134" s="1" t="n">
        <f aca="false">100*IF(Table6[[#This Row],[Pb Analytic]]&gt;0, Table6[[#This Row],[Absolute Error]]/Table6[[#This Row],[Pb Analytic]],1)</f>
        <v>5.97338285231529E-005</v>
      </c>
      <c r="F134" s="0" t="n">
        <v>0.3109888</v>
      </c>
      <c r="G134" s="5" t="n">
        <v>0.310922</v>
      </c>
      <c r="H134" s="4" t="n">
        <f aca="false">ABS(Table7[[#This Row],[Pd Analytic]]-Table7[[#This Row],[Pd Simulation]])</f>
        <v>6.68000000000335E-005</v>
      </c>
      <c r="I134" s="1" t="n">
        <f aca="false">100*IF(Table7[[#This Row],[Pd Analytic]]&gt;0, Table7[[#This Row],[Absolute Error]]/Table7[[#This Row],[Pd Analytic]],1)</f>
        <v>0.0214844880709739</v>
      </c>
      <c r="J134" s="0" t="n">
        <v>13.4058579862</v>
      </c>
      <c r="K134" s="5" t="n">
        <v>13.4058</v>
      </c>
      <c r="L134" s="4" t="n">
        <f aca="false">ABS(Table2[[#This Row],[Nc Analytic]]-Table2[[#This Row],[Nc Simulation]])</f>
        <v>5.79861999998599E-005</v>
      </c>
      <c r="M134" s="1" t="n">
        <f aca="false">100*IF(Table2[[#This Row],[Nc Analytic]]&gt;0, Table2[[#This Row],[Absolute Error]]/Table2[[#This Row],[Nc Analytic]],1)</f>
        <v>0.000432545614583687</v>
      </c>
    </row>
    <row r="135" customFormat="false" ht="13.8" hidden="false" customHeight="false" outlineLevel="0" collapsed="false">
      <c r="A135" s="1" t="n">
        <v>13.4</v>
      </c>
      <c r="B135" s="0" t="n">
        <v>0.6165881</v>
      </c>
      <c r="C135" s="5" t="n">
        <v>0.616614</v>
      </c>
      <c r="D135" s="4" t="n">
        <f aca="false">ABS(Table6[[#This Row],[Pb Analytic]]-Table6[[#This Row],[Pb Simulation]])</f>
        <v>2.59000000000231E-005</v>
      </c>
      <c r="E135" s="1" t="n">
        <f aca="false">100*IF(Table6[[#This Row],[Pb Analytic]]&gt;0, Table6[[#This Row],[Absolute Error]]/Table6[[#This Row],[Pb Analytic]],1)</f>
        <v>0.00420035873334422</v>
      </c>
      <c r="F135" s="0" t="n">
        <v>0.3088044</v>
      </c>
      <c r="G135" s="5" t="n">
        <v>0.308759</v>
      </c>
      <c r="H135" s="4" t="n">
        <f aca="false">ABS(Table7[[#This Row],[Pd Analytic]]-Table7[[#This Row],[Pd Simulation]])</f>
        <v>4.53999999999732E-005</v>
      </c>
      <c r="I135" s="1" t="n">
        <f aca="false">100*IF(Table7[[#This Row],[Pd Analytic]]&gt;0, Table7[[#This Row],[Absolute Error]]/Table7[[#This Row],[Pd Analytic]],1)</f>
        <v>0.0147040248219398</v>
      </c>
      <c r="J135" s="0" t="n">
        <v>13.4121249805</v>
      </c>
      <c r="K135" s="5" t="n">
        <v>13.4121</v>
      </c>
      <c r="L135" s="4" t="n">
        <f aca="false">ABS(Table2[[#This Row],[Nc Analytic]]-Table2[[#This Row],[Nc Simulation]])</f>
        <v>2.49804999992165E-005</v>
      </c>
      <c r="M135" s="1" t="n">
        <f aca="false">100*IF(Table2[[#This Row],[Nc Analytic]]&gt;0, Table2[[#This Row],[Absolute Error]]/Table2[[#This Row],[Nc Analytic]],1)</f>
        <v>0.000186253457692803</v>
      </c>
    </row>
    <row r="136" customFormat="false" ht="13.8" hidden="false" customHeight="false" outlineLevel="0" collapsed="false">
      <c r="A136" s="1" t="n">
        <v>13.5</v>
      </c>
      <c r="B136" s="0" t="n">
        <v>0.6192888333</v>
      </c>
      <c r="C136" s="5" t="n">
        <v>0.619301</v>
      </c>
      <c r="D136" s="4" t="n">
        <f aca="false">ABS(Table6[[#This Row],[Pb Analytic]]-Table6[[#This Row],[Pb Simulation]])</f>
        <v>1.21667000000381E-005</v>
      </c>
      <c r="E136" s="1" t="n">
        <f aca="false">100*IF(Table6[[#This Row],[Pb Analytic]]&gt;0, Table6[[#This Row],[Absolute Error]]/Table6[[#This Row],[Pb Analytic]],1)</f>
        <v>0.00196458587989331</v>
      </c>
      <c r="F136" s="0" t="n">
        <v>0.3065686333</v>
      </c>
      <c r="G136" s="5" t="n">
        <v>0.306625</v>
      </c>
      <c r="H136" s="4" t="n">
        <f aca="false">ABS(Table7[[#This Row],[Pd Analytic]]-Table7[[#This Row],[Pd Simulation]])</f>
        <v>5.63666999999768E-005</v>
      </c>
      <c r="I136" s="1" t="n">
        <f aca="false">100*IF(Table7[[#This Row],[Pd Analytic]]&gt;0, Table7[[#This Row],[Absolute Error]]/Table7[[#This Row],[Pd Analytic]],1)</f>
        <v>0.0183829433346846</v>
      </c>
      <c r="J136" s="0" t="n">
        <v>13.4184430474</v>
      </c>
      <c r="K136" s="5" t="n">
        <v>13.4183</v>
      </c>
      <c r="L136" s="4" t="n">
        <f aca="false">ABS(Table2[[#This Row],[Nc Analytic]]-Table2[[#This Row],[Nc Simulation]])</f>
        <v>0.000143047399999929</v>
      </c>
      <c r="M136" s="1" t="n">
        <f aca="false">100*IF(Table2[[#This Row],[Nc Analytic]]&gt;0, Table2[[#This Row],[Absolute Error]]/Table2[[#This Row],[Nc Analytic]],1)</f>
        <v>0.00106606201977843</v>
      </c>
    </row>
    <row r="137" customFormat="false" ht="13.8" hidden="false" customHeight="false" outlineLevel="0" collapsed="false">
      <c r="A137" s="1" t="n">
        <v>13.6</v>
      </c>
      <c r="B137" s="0" t="n">
        <v>0.6219808667</v>
      </c>
      <c r="C137" s="5" t="n">
        <v>0.621951</v>
      </c>
      <c r="D137" s="4" t="n">
        <f aca="false">ABS(Table6[[#This Row],[Pb Analytic]]-Table6[[#This Row],[Pb Simulation]])</f>
        <v>2.98666999999364E-005</v>
      </c>
      <c r="E137" s="1" t="n">
        <f aca="false">100*IF(Table6[[#This Row],[Pb Analytic]]&gt;0, Table6[[#This Row],[Absolute Error]]/Table6[[#This Row],[Pb Analytic]],1)</f>
        <v>0.00480209855759319</v>
      </c>
      <c r="F137" s="0" t="n">
        <v>0.3045379333</v>
      </c>
      <c r="G137" s="5" t="n">
        <v>0.304519</v>
      </c>
      <c r="H137" s="4" t="n">
        <f aca="false">ABS(Table7[[#This Row],[Pd Analytic]]-Table7[[#This Row],[Pd Simulation]])</f>
        <v>1.89333000000236E-005</v>
      </c>
      <c r="I137" s="1" t="n">
        <f aca="false">100*IF(Table7[[#This Row],[Pd Analytic]]&gt;0, Table7[[#This Row],[Absolute Error]]/Table7[[#This Row],[Pd Analytic]],1)</f>
        <v>0.00621744456011729</v>
      </c>
      <c r="J137" s="0" t="n">
        <v>13.4243233321</v>
      </c>
      <c r="K137" s="5" t="n">
        <v>13.4244</v>
      </c>
      <c r="L137" s="4" t="n">
        <f aca="false">ABS(Table2[[#This Row],[Nc Analytic]]-Table2[[#This Row],[Nc Simulation]])</f>
        <v>7.66679000001602E-005</v>
      </c>
      <c r="M137" s="1" t="n">
        <f aca="false">100*IF(Table2[[#This Row],[Nc Analytic]]&gt;0, Table2[[#This Row],[Absolute Error]]/Table2[[#This Row],[Nc Analytic]],1)</f>
        <v>0.000571108578410657</v>
      </c>
    </row>
    <row r="138" customFormat="false" ht="13.8" hidden="false" customHeight="false" outlineLevel="0" collapsed="false">
      <c r="A138" s="1" t="n">
        <v>13.7</v>
      </c>
      <c r="B138" s="0" t="n">
        <v>0.6245016</v>
      </c>
      <c r="C138" s="5" t="n">
        <v>0.624566</v>
      </c>
      <c r="D138" s="4" t="n">
        <f aca="false">ABS(Table6[[#This Row],[Pb Analytic]]-Table6[[#This Row],[Pb Simulation]])</f>
        <v>6.43999999999645E-005</v>
      </c>
      <c r="E138" s="1" t="n">
        <f aca="false">100*IF(Table6[[#This Row],[Pb Analytic]]&gt;0, Table6[[#This Row],[Absolute Error]]/Table6[[#This Row],[Pb Analytic]],1)</f>
        <v>0.0103111600695466</v>
      </c>
      <c r="F138" s="0" t="n">
        <v>0.3024545667</v>
      </c>
      <c r="G138" s="5" t="n">
        <v>0.302442</v>
      </c>
      <c r="H138" s="4" t="n">
        <f aca="false">ABS(Table7[[#This Row],[Pd Analytic]]-Table7[[#This Row],[Pd Simulation]])</f>
        <v>1.2566699999994E-005</v>
      </c>
      <c r="I138" s="1" t="n">
        <f aca="false">100*IF(Table7[[#This Row],[Pd Analytic]]&gt;0, Table7[[#This Row],[Absolute Error]]/Table7[[#This Row],[Pd Analytic]],1)</f>
        <v>0.00415507766778227</v>
      </c>
      <c r="J138" s="0" t="n">
        <v>13.4297173527</v>
      </c>
      <c r="K138" s="5" t="n">
        <v>13.4303</v>
      </c>
      <c r="L138" s="4" t="n">
        <f aca="false">ABS(Table2[[#This Row],[Nc Analytic]]-Table2[[#This Row],[Nc Simulation]])</f>
        <v>0.000582647299999906</v>
      </c>
      <c r="M138" s="1" t="n">
        <f aca="false">100*IF(Table2[[#This Row],[Nc Analytic]]&gt;0, Table2[[#This Row],[Absolute Error]]/Table2[[#This Row],[Nc Analytic]],1)</f>
        <v>0.00433830443102466</v>
      </c>
    </row>
    <row r="139" customFormat="false" ht="13.8" hidden="false" customHeight="false" outlineLevel="0" collapsed="false">
      <c r="A139" s="1" t="n">
        <v>13.8</v>
      </c>
      <c r="B139" s="0" t="n">
        <v>0.6269863</v>
      </c>
      <c r="C139" s="5" t="n">
        <v>0.627145</v>
      </c>
      <c r="D139" s="4" t="n">
        <f aca="false">ABS(Table6[[#This Row],[Pb Analytic]]-Table6[[#This Row],[Pb Simulation]])</f>
        <v>0.000158699999999956</v>
      </c>
      <c r="E139" s="1" t="n">
        <f aca="false">100*IF(Table6[[#This Row],[Pb Analytic]]&gt;0, Table6[[#This Row],[Absolute Error]]/Table6[[#This Row],[Pb Analytic]],1)</f>
        <v>0.0253051527158721</v>
      </c>
      <c r="F139" s="0" t="n">
        <v>0.3005253667</v>
      </c>
      <c r="G139" s="5" t="n">
        <v>0.300391</v>
      </c>
      <c r="H139" s="4" t="n">
        <f aca="false">ABS(Table7[[#This Row],[Pd Analytic]]-Table7[[#This Row],[Pd Simulation]])</f>
        <v>0.000134366699999999</v>
      </c>
      <c r="I139" s="1" t="n">
        <f aca="false">100*IF(Table7[[#This Row],[Pd Analytic]]&gt;0, Table7[[#This Row],[Absolute Error]]/Table7[[#This Row],[Pd Analytic]],1)</f>
        <v>0.0447306011165445</v>
      </c>
      <c r="J139" s="0" t="n">
        <v>13.43554108</v>
      </c>
      <c r="K139" s="5" t="n">
        <v>13.4362</v>
      </c>
      <c r="L139" s="4" t="n">
        <f aca="false">ABS(Table2[[#This Row],[Nc Analytic]]-Table2[[#This Row],[Nc Simulation]])</f>
        <v>0.000658919999999341</v>
      </c>
      <c r="M139" s="1" t="n">
        <f aca="false">100*IF(Table2[[#This Row],[Nc Analytic]]&gt;0, Table2[[#This Row],[Absolute Error]]/Table2[[#This Row],[Nc Analytic]],1)</f>
        <v>0.00490406513745956</v>
      </c>
    </row>
    <row r="140" customFormat="false" ht="13.8" hidden="false" customHeight="false" outlineLevel="0" collapsed="false">
      <c r="A140" s="1" t="n">
        <v>13.9</v>
      </c>
      <c r="B140" s="0" t="n">
        <v>0.6297007333</v>
      </c>
      <c r="C140" s="5" t="n">
        <v>0.629691</v>
      </c>
      <c r="D140" s="4" t="n">
        <f aca="false">ABS(Table6[[#This Row],[Pb Analytic]]-Table6[[#This Row],[Pb Simulation]])</f>
        <v>9.73329999998107E-006</v>
      </c>
      <c r="E140" s="1" t="n">
        <f aca="false">100*IF(Table6[[#This Row],[Pb Analytic]]&gt;0, Table6[[#This Row],[Absolute Error]]/Table6[[#This Row],[Pb Analytic]],1)</f>
        <v>0.00154572639595946</v>
      </c>
      <c r="F140" s="0" t="n">
        <v>0.2984298</v>
      </c>
      <c r="G140" s="5" t="n">
        <v>0.298367</v>
      </c>
      <c r="H140" s="4" t="n">
        <f aca="false">ABS(Table7[[#This Row],[Pd Analytic]]-Table7[[#This Row],[Pd Simulation]])</f>
        <v>6.28000000000295E-005</v>
      </c>
      <c r="I140" s="1" t="n">
        <f aca="false">100*IF(Table7[[#This Row],[Pd Analytic]]&gt;0, Table7[[#This Row],[Absolute Error]]/Table7[[#This Row],[Pd Analytic]],1)</f>
        <v>0.02104790409128</v>
      </c>
      <c r="J140" s="0" t="n">
        <v>13.4419282211</v>
      </c>
      <c r="K140" s="5" t="n">
        <v>13.4419</v>
      </c>
      <c r="L140" s="4" t="n">
        <f aca="false">ABS(Table2[[#This Row],[Nc Analytic]]-Table2[[#This Row],[Nc Simulation]])</f>
        <v>2.8221099999115E-005</v>
      </c>
      <c r="M140" s="1" t="n">
        <f aca="false">100*IF(Table2[[#This Row],[Nc Analytic]]&gt;0, Table2[[#This Row],[Absolute Error]]/Table2[[#This Row],[Nc Analytic]],1)</f>
        <v>0.000209948742358707</v>
      </c>
    </row>
    <row r="141" customFormat="false" ht="13.8" hidden="false" customHeight="false" outlineLevel="0" collapsed="false">
      <c r="A141" s="1" t="n">
        <v>14</v>
      </c>
      <c r="B141" s="0" t="n">
        <v>0.6321017333</v>
      </c>
      <c r="C141" s="5" t="n">
        <v>0.632202</v>
      </c>
      <c r="D141" s="4" t="n">
        <f aca="false">ABS(Table6[[#This Row],[Pb Analytic]]-Table6[[#This Row],[Pb Simulation]])</f>
        <v>0.000100266700000073</v>
      </c>
      <c r="E141" s="1" t="n">
        <f aca="false">100*IF(Table6[[#This Row],[Pb Analytic]]&gt;0, Table6[[#This Row],[Absolute Error]]/Table6[[#This Row],[Pb Analytic]],1)</f>
        <v>0.0158599150271707</v>
      </c>
      <c r="F141" s="0" t="n">
        <v>0.2965517333</v>
      </c>
      <c r="G141" s="5" t="n">
        <v>0.296369</v>
      </c>
      <c r="H141" s="4" t="n">
        <f aca="false">ABS(Table7[[#This Row],[Pd Analytic]]-Table7[[#This Row],[Pd Simulation]])</f>
        <v>0.000182733300000015</v>
      </c>
      <c r="I141" s="1" t="n">
        <f aca="false">100*IF(Table7[[#This Row],[Pd Analytic]]&gt;0, Table7[[#This Row],[Absolute Error]]/Table7[[#This Row],[Pd Analytic]],1)</f>
        <v>0.0616573595753994</v>
      </c>
      <c r="J141" s="0" t="n">
        <v>13.4471403755</v>
      </c>
      <c r="K141" s="5" t="n">
        <v>13.4475</v>
      </c>
      <c r="L141" s="4" t="n">
        <f aca="false">ABS(Table2[[#This Row],[Nc Analytic]]-Table2[[#This Row],[Nc Simulation]])</f>
        <v>0.000359624499999711</v>
      </c>
      <c r="M141" s="1" t="n">
        <f aca="false">100*IF(Table2[[#This Row],[Nc Analytic]]&gt;0, Table2[[#This Row],[Absolute Error]]/Table2[[#This Row],[Nc Analytic]],1)</f>
        <v>0.00267428518311739</v>
      </c>
    </row>
    <row r="142" customFormat="false" ht="13.8" hidden="false" customHeight="false" outlineLevel="0" collapsed="false">
      <c r="A142" s="1" t="n">
        <v>14.1</v>
      </c>
      <c r="B142" s="0" t="n">
        <v>0.6346139333</v>
      </c>
      <c r="C142" s="5" t="n">
        <v>0.634681</v>
      </c>
      <c r="D142" s="4" t="n">
        <f aca="false">ABS(Table6[[#This Row],[Pb Analytic]]-Table6[[#This Row],[Pb Simulation]])</f>
        <v>6.70667000000069E-005</v>
      </c>
      <c r="E142" s="1" t="n">
        <f aca="false">100*IF(Table6[[#This Row],[Pb Analytic]]&gt;0, Table6[[#This Row],[Absolute Error]]/Table6[[#This Row],[Pb Analytic]],1)</f>
        <v>0.0105669934975219</v>
      </c>
      <c r="F142" s="0" t="n">
        <v>0.2943737333</v>
      </c>
      <c r="G142" s="5" t="n">
        <v>0.294397</v>
      </c>
      <c r="H142" s="4" t="n">
        <f aca="false">ABS(Table7[[#This Row],[Pd Analytic]]-Table7[[#This Row],[Pd Simulation]])</f>
        <v>2.32667000000242E-005</v>
      </c>
      <c r="I142" s="1" t="n">
        <f aca="false">100*IF(Table7[[#This Row],[Pd Analytic]]&gt;0, Table7[[#This Row],[Absolute Error]]/Table7[[#This Row],[Pd Analytic]],1)</f>
        <v>0.00790317156765326</v>
      </c>
      <c r="J142" s="0" t="n">
        <v>13.4525926511</v>
      </c>
      <c r="K142" s="5" t="n">
        <v>13.453</v>
      </c>
      <c r="L142" s="4" t="n">
        <f aca="false">ABS(Table2[[#This Row],[Nc Analytic]]-Table2[[#This Row],[Nc Simulation]])</f>
        <v>0.000407348899999604</v>
      </c>
      <c r="M142" s="1" t="n">
        <f aca="false">100*IF(Table2[[#This Row],[Nc Analytic]]&gt;0, Table2[[#This Row],[Absolute Error]]/Table2[[#This Row],[Nc Analytic]],1)</f>
        <v>0.00302794097970419</v>
      </c>
    </row>
    <row r="143" customFormat="false" ht="13.8" hidden="false" customHeight="false" outlineLevel="0" collapsed="false">
      <c r="A143" s="1" t="n">
        <v>14.2</v>
      </c>
      <c r="B143" s="0" t="n">
        <v>0.6370265667</v>
      </c>
      <c r="C143" s="5" t="n">
        <v>0.637127</v>
      </c>
      <c r="D143" s="4" t="n">
        <f aca="false">ABS(Table6[[#This Row],[Pb Analytic]]-Table6[[#This Row],[Pb Simulation]])</f>
        <v>0.00010043329999998</v>
      </c>
      <c r="E143" s="1" t="n">
        <f aca="false">100*IF(Table6[[#This Row],[Pb Analytic]]&gt;0, Table6[[#This Row],[Absolute Error]]/Table6[[#This Row],[Pb Analytic]],1)</f>
        <v>0.0157634663104813</v>
      </c>
      <c r="F143" s="0" t="n">
        <v>0.292615</v>
      </c>
      <c r="G143" s="5" t="n">
        <v>0.292451</v>
      </c>
      <c r="H143" s="4" t="n">
        <f aca="false">ABS(Table7[[#This Row],[Pd Analytic]]-Table7[[#This Row],[Pd Simulation]])</f>
        <v>0.000163999999999997</v>
      </c>
      <c r="I143" s="1" t="n">
        <f aca="false">100*IF(Table7[[#This Row],[Pd Analytic]]&gt;0, Table7[[#This Row],[Absolute Error]]/Table7[[#This Row],[Pd Analytic]],1)</f>
        <v>0.0560777702931423</v>
      </c>
      <c r="J143" s="0" t="n">
        <v>13.458243628</v>
      </c>
      <c r="K143" s="5" t="n">
        <v>13.4584</v>
      </c>
      <c r="L143" s="4" t="n">
        <f aca="false">ABS(Table2[[#This Row],[Nc Analytic]]-Table2[[#This Row],[Nc Simulation]])</f>
        <v>0.000156371999999294</v>
      </c>
      <c r="M143" s="1" t="n">
        <f aca="false">100*IF(Table2[[#This Row],[Nc Analytic]]&gt;0, Table2[[#This Row],[Absolute Error]]/Table2[[#This Row],[Nc Analytic]],1)</f>
        <v>0.00116189145811756</v>
      </c>
    </row>
    <row r="144" customFormat="false" ht="13.8" hidden="false" customHeight="false" outlineLevel="0" collapsed="false">
      <c r="A144" s="1" t="n">
        <v>14.3</v>
      </c>
      <c r="B144" s="0" t="n">
        <v>0.6396001333</v>
      </c>
      <c r="C144" s="5" t="n">
        <v>0.639541</v>
      </c>
      <c r="D144" s="4" t="n">
        <f aca="false">ABS(Table6[[#This Row],[Pb Analytic]]-Table6[[#This Row],[Pb Simulation]])</f>
        <v>5.91332999999583E-005</v>
      </c>
      <c r="E144" s="1" t="n">
        <f aca="false">100*IF(Table6[[#This Row],[Pb Analytic]]&gt;0, Table6[[#This Row],[Absolute Error]]/Table6[[#This Row],[Pb Analytic]],1)</f>
        <v>0.00924620939079095</v>
      </c>
      <c r="F144" s="0" t="n">
        <v>0.2904492</v>
      </c>
      <c r="G144" s="5" t="n">
        <v>0.290529</v>
      </c>
      <c r="H144" s="4" t="n">
        <f aca="false">ABS(Table7[[#This Row],[Pd Analytic]]-Table7[[#This Row],[Pd Simulation]])</f>
        <v>7.97999999999632E-005</v>
      </c>
      <c r="I144" s="1" t="n">
        <f aca="false">100*IF(Table7[[#This Row],[Pd Analytic]]&gt;0, Table7[[#This Row],[Absolute Error]]/Table7[[#This Row],[Pd Analytic]],1)</f>
        <v>0.0274671375318688</v>
      </c>
      <c r="J144" s="0" t="n">
        <v>13.4640714537</v>
      </c>
      <c r="K144" s="5" t="n">
        <v>13.4637</v>
      </c>
      <c r="L144" s="4" t="n">
        <f aca="false">ABS(Table2[[#This Row],[Nc Analytic]]-Table2[[#This Row],[Nc Simulation]])</f>
        <v>0.000371453700001467</v>
      </c>
      <c r="M144" s="1" t="n">
        <f aca="false">100*IF(Table2[[#This Row],[Nc Analytic]]&gt;0, Table2[[#This Row],[Absolute Error]]/Table2[[#This Row],[Nc Analytic]],1)</f>
        <v>0.00275892733796406</v>
      </c>
    </row>
    <row r="145" customFormat="false" ht="13.8" hidden="false" customHeight="false" outlineLevel="0" collapsed="false">
      <c r="A145" s="1" t="n">
        <v>14.4</v>
      </c>
      <c r="B145" s="0" t="n">
        <v>0.6419241</v>
      </c>
      <c r="C145" s="5" t="n">
        <v>0.641924</v>
      </c>
      <c r="D145" s="4" t="n">
        <f aca="false">ABS(Table6[[#This Row],[Pb Analytic]]-Table6[[#This Row],[Pb Simulation]])</f>
        <v>9.99999999473644E-008</v>
      </c>
      <c r="E145" s="1" t="n">
        <f aca="false">100*IF(Table6[[#This Row],[Pb Analytic]]&gt;0, Table6[[#This Row],[Absolute Error]]/Table6[[#This Row],[Pb Analytic]],1)</f>
        <v>1.55781681238534E-005</v>
      </c>
      <c r="F145" s="0" t="n">
        <v>0.2887015</v>
      </c>
      <c r="G145" s="5" t="n">
        <v>0.288632</v>
      </c>
      <c r="H145" s="4" t="n">
        <f aca="false">ABS(Table7[[#This Row],[Pd Analytic]]-Table7[[#This Row],[Pd Simulation]])</f>
        <v>6.95000000000001E-005</v>
      </c>
      <c r="I145" s="1" t="n">
        <f aca="false">100*IF(Table7[[#This Row],[Pd Analytic]]&gt;0, Table7[[#This Row],[Absolute Error]]/Table7[[#This Row],[Pd Analytic]],1)</f>
        <v>0.0240791041880319</v>
      </c>
      <c r="J145" s="0" t="n">
        <v>13.4689468116</v>
      </c>
      <c r="K145" s="5" t="n">
        <v>13.4689</v>
      </c>
      <c r="L145" s="4" t="n">
        <f aca="false">ABS(Table2[[#This Row],[Nc Analytic]]-Table2[[#This Row],[Nc Simulation]])</f>
        <v>4.68116000007512E-005</v>
      </c>
      <c r="M145" s="1" t="n">
        <f aca="false">100*IF(Table2[[#This Row],[Nc Analytic]]&gt;0, Table2[[#This Row],[Absolute Error]]/Table2[[#This Row],[Nc Analytic]],1)</f>
        <v>0.000347553252312745</v>
      </c>
    </row>
    <row r="146" customFormat="false" ht="13.8" hidden="false" customHeight="false" outlineLevel="0" collapsed="false">
      <c r="A146" s="1" t="n">
        <v>14.5</v>
      </c>
      <c r="B146" s="0" t="n">
        <v>0.6442959667</v>
      </c>
      <c r="C146" s="5" t="n">
        <v>0.644276</v>
      </c>
      <c r="D146" s="4" t="n">
        <f aca="false">ABS(Table6[[#This Row],[Pb Analytic]]-Table6[[#This Row],[Pb Simulation]])</f>
        <v>1.99667000000403E-005</v>
      </c>
      <c r="E146" s="1" t="n">
        <f aca="false">100*IF(Table6[[#This Row],[Pb Analytic]]&gt;0, Table6[[#This Row],[Absolute Error]]/Table6[[#This Row],[Pb Analytic]],1)</f>
        <v>0.00309909107277631</v>
      </c>
      <c r="F146" s="0" t="n">
        <v>0.2867717667</v>
      </c>
      <c r="G146" s="5" t="n">
        <v>0.286758</v>
      </c>
      <c r="H146" s="4" t="n">
        <f aca="false">ABS(Table7[[#This Row],[Pd Analytic]]-Table7[[#This Row],[Pd Simulation]])</f>
        <v>1.3766699999973E-005</v>
      </c>
      <c r="I146" s="1" t="n">
        <f aca="false">100*IF(Table7[[#This Row],[Pd Analytic]]&gt;0, Table7[[#This Row],[Absolute Error]]/Table7[[#This Row],[Pd Analytic]],1)</f>
        <v>0.00480080764964641</v>
      </c>
      <c r="J146" s="0" t="n">
        <v>13.4740853413</v>
      </c>
      <c r="K146" s="5" t="n">
        <v>13.474</v>
      </c>
      <c r="L146" s="4" t="n">
        <f aca="false">ABS(Table2[[#This Row],[Nc Analytic]]-Table2[[#This Row],[Nc Simulation]])</f>
        <v>8.53413000001524E-005</v>
      </c>
      <c r="M146" s="1" t="n">
        <f aca="false">100*IF(Table2[[#This Row],[Nc Analytic]]&gt;0, Table2[[#This Row],[Absolute Error]]/Table2[[#This Row],[Nc Analytic]],1)</f>
        <v>0.000633377616150753</v>
      </c>
    </row>
    <row r="147" customFormat="false" ht="13.8" hidden="false" customHeight="false" outlineLevel="0" collapsed="false">
      <c r="A147" s="1" t="n">
        <v>14.6</v>
      </c>
      <c r="B147" s="0" t="n">
        <v>0.6464126333</v>
      </c>
      <c r="C147" s="5" t="n">
        <v>0.646599</v>
      </c>
      <c r="D147" s="4" t="n">
        <f aca="false">ABS(Table6[[#This Row],[Pb Analytic]]-Table6[[#This Row],[Pb Simulation]])</f>
        <v>0.000186366700000051</v>
      </c>
      <c r="E147" s="1" t="n">
        <f aca="false">100*IF(Table6[[#This Row],[Pb Analytic]]&gt;0, Table6[[#This Row],[Absolute Error]]/Table6[[#This Row],[Pb Analytic]],1)</f>
        <v>0.0288226087575222</v>
      </c>
      <c r="F147" s="0" t="n">
        <v>0.2850346333</v>
      </c>
      <c r="G147" s="5" t="n">
        <v>0.284908</v>
      </c>
      <c r="H147" s="4" t="n">
        <f aca="false">ABS(Table7[[#This Row],[Pd Analytic]]-Table7[[#This Row],[Pd Simulation]])</f>
        <v>0.000126633300000012</v>
      </c>
      <c r="I147" s="1" t="n">
        <f aca="false">100*IF(Table7[[#This Row],[Pd Analytic]]&gt;0, Table7[[#This Row],[Absolute Error]]/Table7[[#This Row],[Pd Analytic]],1)</f>
        <v>0.0444470846729513</v>
      </c>
      <c r="J147" s="0" t="n">
        <v>13.4785145503</v>
      </c>
      <c r="K147" s="5" t="n">
        <v>13.479</v>
      </c>
      <c r="L147" s="4" t="n">
        <f aca="false">ABS(Table2[[#This Row],[Nc Analytic]]-Table2[[#This Row],[Nc Simulation]])</f>
        <v>0.000485449699999307</v>
      </c>
      <c r="M147" s="1" t="n">
        <f aca="false">100*IF(Table2[[#This Row],[Nc Analytic]]&gt;0, Table2[[#This Row],[Absolute Error]]/Table2[[#This Row],[Nc Analytic]],1)</f>
        <v>0.00360152607759706</v>
      </c>
    </row>
    <row r="148" customFormat="false" ht="13.8" hidden="false" customHeight="false" outlineLevel="0" collapsed="false">
      <c r="A148" s="1" t="n">
        <v>14.7</v>
      </c>
      <c r="B148" s="0" t="n">
        <v>0.6490684667</v>
      </c>
      <c r="C148" s="5" t="n">
        <v>0.648891</v>
      </c>
      <c r="D148" s="4" t="n">
        <f aca="false">ABS(Table6[[#This Row],[Pb Analytic]]-Table6[[#This Row],[Pb Simulation]])</f>
        <v>0.000177466699999962</v>
      </c>
      <c r="E148" s="1" t="n">
        <f aca="false">100*IF(Table6[[#This Row],[Pb Analytic]]&gt;0, Table6[[#This Row],[Absolute Error]]/Table6[[#This Row],[Pb Analytic]],1)</f>
        <v>0.0273492312268103</v>
      </c>
      <c r="F148" s="0" t="n">
        <v>0.2829564667</v>
      </c>
      <c r="G148" s="5" t="n">
        <v>0.283081</v>
      </c>
      <c r="H148" s="4" t="n">
        <f aca="false">ABS(Table7[[#This Row],[Pd Analytic]]-Table7[[#This Row],[Pd Simulation]])</f>
        <v>0.000124533300000007</v>
      </c>
      <c r="I148" s="1" t="n">
        <f aca="false">100*IF(Table7[[#This Row],[Pd Analytic]]&gt;0, Table7[[#This Row],[Absolute Error]]/Table7[[#This Row],[Pd Analytic]],1)</f>
        <v>0.0439921082658345</v>
      </c>
      <c r="J148" s="0" t="n">
        <v>13.4847378046</v>
      </c>
      <c r="K148" s="5" t="n">
        <v>13.4839</v>
      </c>
      <c r="L148" s="4" t="n">
        <f aca="false">ABS(Table2[[#This Row],[Nc Analytic]]-Table2[[#This Row],[Nc Simulation]])</f>
        <v>0.000837804599999714</v>
      </c>
      <c r="M148" s="1" t="n">
        <f aca="false">100*IF(Table2[[#This Row],[Nc Analytic]]&gt;0, Table2[[#This Row],[Absolute Error]]/Table2[[#This Row],[Nc Analytic]],1)</f>
        <v>0.00621337001905765</v>
      </c>
    </row>
    <row r="149" customFormat="false" ht="13.8" hidden="false" customHeight="false" outlineLevel="0" collapsed="false">
      <c r="A149" s="1" t="n">
        <v>14.8</v>
      </c>
      <c r="B149" s="0" t="n">
        <v>0.6512738667</v>
      </c>
      <c r="C149" s="5" t="n">
        <v>0.651155</v>
      </c>
      <c r="D149" s="4" t="n">
        <f aca="false">ABS(Table6[[#This Row],[Pb Analytic]]-Table6[[#This Row],[Pb Simulation]])</f>
        <v>0.000118866699999942</v>
      </c>
      <c r="E149" s="1" t="n">
        <f aca="false">100*IF(Table6[[#This Row],[Pb Analytic]]&gt;0, Table6[[#This Row],[Absolute Error]]/Table6[[#This Row],[Pb Analytic]],1)</f>
        <v>0.0182547473335753</v>
      </c>
      <c r="F149" s="0" t="n">
        <v>0.2812563</v>
      </c>
      <c r="G149" s="5" t="n">
        <v>0.281277</v>
      </c>
      <c r="H149" s="4" t="n">
        <f aca="false">ABS(Table7[[#This Row],[Pd Analytic]]-Table7[[#This Row],[Pd Simulation]])</f>
        <v>2.06999999999846E-005</v>
      </c>
      <c r="I149" s="1" t="n">
        <f aca="false">100*IF(Table7[[#This Row],[Pd Analytic]]&gt;0, Table7[[#This Row],[Absolute Error]]/Table7[[#This Row],[Pd Analytic]],1)</f>
        <v>0.00735929350781778</v>
      </c>
      <c r="J149" s="0" t="n">
        <v>13.4890834036</v>
      </c>
      <c r="K149" s="5" t="n">
        <v>13.4887</v>
      </c>
      <c r="L149" s="4" t="n">
        <f aca="false">ABS(Table2[[#This Row],[Nc Analytic]]-Table2[[#This Row],[Nc Simulation]])</f>
        <v>0.000383403600000776</v>
      </c>
      <c r="M149" s="1" t="n">
        <f aca="false">100*IF(Table2[[#This Row],[Nc Analytic]]&gt;0, Table2[[#This Row],[Absolute Error]]/Table2[[#This Row],[Nc Analytic]],1)</f>
        <v>0.00284240586565626</v>
      </c>
    </row>
    <row r="150" customFormat="false" ht="13.8" hidden="false" customHeight="false" outlineLevel="0" collapsed="false">
      <c r="A150" s="1" t="n">
        <v>14.9</v>
      </c>
      <c r="B150" s="0" t="n">
        <v>0.6534365</v>
      </c>
      <c r="C150" s="5" t="n">
        <v>0.653391</v>
      </c>
      <c r="D150" s="4" t="n">
        <f aca="false">ABS(Table6[[#This Row],[Pb Analytic]]-Table6[[#This Row],[Pb Simulation]])</f>
        <v>4.54999999999206E-005</v>
      </c>
      <c r="E150" s="1" t="n">
        <f aca="false">100*IF(Table6[[#This Row],[Pb Analytic]]&gt;0, Table6[[#This Row],[Absolute Error]]/Table6[[#This Row],[Pb Analytic]],1)</f>
        <v>0.00696367106371539</v>
      </c>
      <c r="F150" s="0" t="n">
        <v>0.2794513</v>
      </c>
      <c r="G150" s="5" t="n">
        <v>0.279495</v>
      </c>
      <c r="H150" s="4" t="n">
        <f aca="false">ABS(Table7[[#This Row],[Pd Analytic]]-Table7[[#This Row],[Pd Simulation]])</f>
        <v>4.36999999999799E-005</v>
      </c>
      <c r="I150" s="1" t="n">
        <f aca="false">100*IF(Table7[[#This Row],[Pd Analytic]]&gt;0, Table7[[#This Row],[Absolute Error]]/Table7[[#This Row],[Pd Analytic]],1)</f>
        <v>0.0156353423138088</v>
      </c>
      <c r="J150" s="0" t="n">
        <v>13.4936340776</v>
      </c>
      <c r="K150" s="5" t="n">
        <v>13.4934</v>
      </c>
      <c r="L150" s="4" t="n">
        <f aca="false">ABS(Table2[[#This Row],[Nc Analytic]]-Table2[[#This Row],[Nc Simulation]])</f>
        <v>0.000234077600000049</v>
      </c>
      <c r="M150" s="1" t="n">
        <f aca="false">100*IF(Table2[[#This Row],[Nc Analytic]]&gt;0, Table2[[#This Row],[Absolute Error]]/Table2[[#This Row],[Nc Analytic]],1)</f>
        <v>0.00173475625120465</v>
      </c>
    </row>
    <row r="151" customFormat="false" ht="13.8" hidden="false" customHeight="false" outlineLevel="0" collapsed="false">
      <c r="A151" s="1" t="n">
        <v>15</v>
      </c>
      <c r="B151" s="0" t="n">
        <v>0.6556458667</v>
      </c>
      <c r="C151" s="5" t="n">
        <v>0.655598</v>
      </c>
      <c r="D151" s="4" t="n">
        <f aca="false">ABS(Table6[[#This Row],[Pb Analytic]]-Table6[[#This Row],[Pb Simulation]])</f>
        <v>4.78667000000099E-005</v>
      </c>
      <c r="E151" s="1" t="n">
        <f aca="false">100*IF(Table6[[#This Row],[Pb Analytic]]&gt;0, Table6[[#This Row],[Absolute Error]]/Table6[[#This Row],[Pb Analytic]],1)</f>
        <v>0.00730122727647277</v>
      </c>
      <c r="F151" s="0" t="n">
        <v>0.2776257333</v>
      </c>
      <c r="G151" s="5" t="n">
        <v>0.277735</v>
      </c>
      <c r="H151" s="4" t="n">
        <f aca="false">ABS(Table7[[#This Row],[Pd Analytic]]-Table7[[#This Row],[Pd Simulation]])</f>
        <v>0.000109266699999999</v>
      </c>
      <c r="I151" s="1" t="n">
        <f aca="false">100*IF(Table7[[#This Row],[Pd Analytic]]&gt;0, Table7[[#This Row],[Absolute Error]]/Table7[[#This Row],[Pd Analytic]],1)</f>
        <v>0.0393420706788843</v>
      </c>
      <c r="J151" s="0" t="n">
        <v>13.4980988692</v>
      </c>
      <c r="K151" s="5" t="n">
        <v>13.4981</v>
      </c>
      <c r="L151" s="4" t="n">
        <f aca="false">ABS(Table2[[#This Row],[Nc Analytic]]-Table2[[#This Row],[Nc Simulation]])</f>
        <v>1.13080000119226E-006</v>
      </c>
      <c r="M151" s="1" t="n">
        <f aca="false">100*IF(Table2[[#This Row],[Nc Analytic]]&gt;0, Table2[[#This Row],[Absolute Error]]/Table2[[#This Row],[Nc Analytic]],1)</f>
        <v>8.37747535721513E-006</v>
      </c>
    </row>
    <row r="152" customFormat="false" ht="13.8" hidden="false" customHeight="false" outlineLevel="0" collapsed="false">
      <c r="A152" s="1" t="n">
        <v>15.1</v>
      </c>
      <c r="B152" s="0" t="n">
        <v>0.6578141333</v>
      </c>
      <c r="C152" s="5" t="n">
        <v>0.657778</v>
      </c>
      <c r="D152" s="4" t="n">
        <f aca="false">ABS(Table6[[#This Row],[Pb Analytic]]-Table6[[#This Row],[Pb Simulation]])</f>
        <v>3.61333000000741E-005</v>
      </c>
      <c r="E152" s="1" t="n">
        <f aca="false">100*IF(Table6[[#This Row],[Pb Analytic]]&gt;0, Table6[[#This Row],[Absolute Error]]/Table6[[#This Row],[Pb Analytic]],1)</f>
        <v>0.00549323631986386</v>
      </c>
      <c r="F152" s="0" t="n">
        <v>0.2759726667</v>
      </c>
      <c r="G152" s="5" t="n">
        <v>0.275997</v>
      </c>
      <c r="H152" s="4" t="n">
        <f aca="false">ABS(Table7[[#This Row],[Pd Analytic]]-Table7[[#This Row],[Pd Simulation]])</f>
        <v>2.43333000000123E-005</v>
      </c>
      <c r="I152" s="1" t="n">
        <f aca="false">100*IF(Table7[[#This Row],[Pd Analytic]]&gt;0, Table7[[#This Row],[Absolute Error]]/Table7[[#This Row],[Pd Analytic]],1)</f>
        <v>0.00881650887510094</v>
      </c>
      <c r="J152" s="0" t="n">
        <v>13.5026361744</v>
      </c>
      <c r="K152" s="5" t="n">
        <v>13.5027</v>
      </c>
      <c r="L152" s="4" t="n">
        <f aca="false">ABS(Table2[[#This Row],[Nc Analytic]]-Table2[[#This Row],[Nc Simulation]])</f>
        <v>6.38256000016213E-005</v>
      </c>
      <c r="M152" s="1" t="n">
        <f aca="false">100*IF(Table2[[#This Row],[Nc Analytic]]&gt;0, Table2[[#This Row],[Absolute Error]]/Table2[[#This Row],[Nc Analytic]],1)</f>
        <v>0.000472687684697292</v>
      </c>
    </row>
    <row r="153" customFormat="false" ht="13.8" hidden="false" customHeight="false" outlineLevel="0" collapsed="false">
      <c r="A153" s="1" t="n">
        <v>15.2</v>
      </c>
      <c r="B153" s="0" t="n">
        <v>0.6598337</v>
      </c>
      <c r="C153" s="5" t="n">
        <v>0.659931</v>
      </c>
      <c r="D153" s="4" t="n">
        <f aca="false">ABS(Table6[[#This Row],[Pb Analytic]]-Table6[[#This Row],[Pb Simulation]])</f>
        <v>9.73000000000779E-005</v>
      </c>
      <c r="E153" s="1" t="n">
        <f aca="false">100*IF(Table6[[#This Row],[Pb Analytic]]&gt;0, Table6[[#This Row],[Absolute Error]]/Table6[[#This Row],[Pb Analytic]],1)</f>
        <v>0.0147439656570275</v>
      </c>
      <c r="F153" s="0" t="n">
        <v>0.2743682333</v>
      </c>
      <c r="G153" s="5" t="n">
        <v>0.274279</v>
      </c>
      <c r="H153" s="4" t="n">
        <f aca="false">ABS(Table7[[#This Row],[Pd Analytic]]-Table7[[#This Row],[Pd Simulation]])</f>
        <v>8.92332999999912E-005</v>
      </c>
      <c r="I153" s="1" t="n">
        <f aca="false">100*IF(Table7[[#This Row],[Pd Analytic]]&gt;0, Table7[[#This Row],[Absolute Error]]/Table7[[#This Row],[Pd Analytic]],1)</f>
        <v>0.032533770357917</v>
      </c>
      <c r="J153" s="0" t="n">
        <v>13.5063934718</v>
      </c>
      <c r="K153" s="5" t="n">
        <v>13.5071</v>
      </c>
      <c r="L153" s="4" t="n">
        <f aca="false">ABS(Table2[[#This Row],[Nc Analytic]]-Table2[[#This Row],[Nc Simulation]])</f>
        <v>0.000706528200000278</v>
      </c>
      <c r="M153" s="1" t="n">
        <f aca="false">100*IF(Table2[[#This Row],[Nc Analytic]]&gt;0, Table2[[#This Row],[Absolute Error]]/Table2[[#This Row],[Nc Analytic]],1)</f>
        <v>0.00523079121351199</v>
      </c>
    </row>
    <row r="154" customFormat="false" ht="13.8" hidden="false" customHeight="false" outlineLevel="0" collapsed="false">
      <c r="A154" s="1" t="n">
        <v>15.3</v>
      </c>
      <c r="B154" s="0" t="n">
        <v>0.6621218333</v>
      </c>
      <c r="C154" s="5" t="n">
        <v>0.662058</v>
      </c>
      <c r="D154" s="4" t="n">
        <f aca="false">ABS(Table6[[#This Row],[Pb Analytic]]-Table6[[#This Row],[Pb Simulation]])</f>
        <v>6.38332999999269E-005</v>
      </c>
      <c r="E154" s="1" t="n">
        <f aca="false">100*IF(Table6[[#This Row],[Pb Analytic]]&gt;0, Table6[[#This Row],[Absolute Error]]/Table6[[#This Row],[Pb Analytic]],1)</f>
        <v>0.0096416477106125</v>
      </c>
      <c r="F154" s="0" t="n">
        <v>0.2725268</v>
      </c>
      <c r="G154" s="5" t="n">
        <v>0.272583</v>
      </c>
      <c r="H154" s="4" t="n">
        <f aca="false">ABS(Table7[[#This Row],[Pd Analytic]]-Table7[[#This Row],[Pd Simulation]])</f>
        <v>5.62000000000062E-005</v>
      </c>
      <c r="I154" s="1" t="n">
        <f aca="false">100*IF(Table7[[#This Row],[Pd Analytic]]&gt;0, Table7[[#This Row],[Absolute Error]]/Table7[[#This Row],[Pd Analytic]],1)</f>
        <v>0.020617573362978</v>
      </c>
      <c r="J154" s="0" t="n">
        <v>13.5115486434</v>
      </c>
      <c r="K154" s="5" t="n">
        <v>13.5115</v>
      </c>
      <c r="L154" s="4" t="n">
        <f aca="false">ABS(Table2[[#This Row],[Nc Analytic]]-Table2[[#This Row],[Nc Simulation]])</f>
        <v>4.86433999995484E-005</v>
      </c>
      <c r="M154" s="1" t="n">
        <f aca="false">100*IF(Table2[[#This Row],[Nc Analytic]]&gt;0, Table2[[#This Row],[Absolute Error]]/Table2[[#This Row],[Nc Analytic]],1)</f>
        <v>0.000360014802202186</v>
      </c>
    </row>
    <row r="155" customFormat="false" ht="13.8" hidden="false" customHeight="false" outlineLevel="0" collapsed="false">
      <c r="A155" s="1" t="n">
        <v>15.4</v>
      </c>
      <c r="B155" s="0" t="n">
        <v>0.6642223667</v>
      </c>
      <c r="C155" s="5" t="n">
        <v>0.664159</v>
      </c>
      <c r="D155" s="4" t="n">
        <f aca="false">ABS(Table6[[#This Row],[Pb Analytic]]-Table6[[#This Row],[Pb Simulation]])</f>
        <v>6.3366699999956E-005</v>
      </c>
      <c r="E155" s="1" t="n">
        <f aca="false">100*IF(Table6[[#This Row],[Pb Analytic]]&gt;0, Table6[[#This Row],[Absolute Error]]/Table6[[#This Row],[Pb Analytic]],1)</f>
        <v>0.00954089306927348</v>
      </c>
      <c r="F155" s="0" t="n">
        <v>0.2708748333</v>
      </c>
      <c r="G155" s="5" t="n">
        <v>0.270906</v>
      </c>
      <c r="H155" s="4" t="n">
        <f aca="false">ABS(Table7[[#This Row],[Pd Analytic]]-Table7[[#This Row],[Pd Simulation]])</f>
        <v>3.11666999999738E-005</v>
      </c>
      <c r="I155" s="1" t="n">
        <f aca="false">100*IF(Table7[[#This Row],[Pd Analytic]]&gt;0, Table7[[#This Row],[Absolute Error]]/Table7[[#This Row],[Pd Analytic]],1)</f>
        <v>0.011504617837912</v>
      </c>
      <c r="J155" s="0" t="n">
        <v>13.5159054416</v>
      </c>
      <c r="K155" s="5" t="n">
        <v>13.5159</v>
      </c>
      <c r="L155" s="4" t="n">
        <f aca="false">ABS(Table2[[#This Row],[Nc Analytic]]-Table2[[#This Row],[Nc Simulation]])</f>
        <v>5.44159999904537E-006</v>
      </c>
      <c r="M155" s="1" t="n">
        <f aca="false">100*IF(Table2[[#This Row],[Nc Analytic]]&gt;0, Table2[[#This Row],[Absolute Error]]/Table2[[#This Row],[Nc Analytic]],1)</f>
        <v>4.02607299480269E-005</v>
      </c>
    </row>
    <row r="156" customFormat="false" ht="13.8" hidden="false" customHeight="false" outlineLevel="0" collapsed="false">
      <c r="A156" s="1" t="n">
        <v>15.5</v>
      </c>
      <c r="B156" s="0" t="n">
        <v>0.6663702</v>
      </c>
      <c r="C156" s="5" t="n">
        <v>0.666234</v>
      </c>
      <c r="D156" s="4" t="n">
        <f aca="false">ABS(Table6[[#This Row],[Pb Analytic]]-Table6[[#This Row],[Pb Simulation]])</f>
        <v>0.000136200000000031</v>
      </c>
      <c r="E156" s="1" t="n">
        <f aca="false">100*IF(Table6[[#This Row],[Pb Analytic]]&gt;0, Table6[[#This Row],[Absolute Error]]/Table6[[#This Row],[Pb Analytic]],1)</f>
        <v>0.0204432676807294</v>
      </c>
      <c r="F156" s="0" t="n">
        <v>0.2691725</v>
      </c>
      <c r="G156" s="5" t="n">
        <v>0.26925</v>
      </c>
      <c r="H156" s="4" t="n">
        <f aca="false">ABS(Table7[[#This Row],[Pd Analytic]]-Table7[[#This Row],[Pd Simulation]])</f>
        <v>7.75000000000081E-005</v>
      </c>
      <c r="I156" s="1" t="n">
        <f aca="false">100*IF(Table7[[#This Row],[Pd Analytic]]&gt;0, Table7[[#This Row],[Absolute Error]]/Table7[[#This Row],[Pd Analytic]],1)</f>
        <v>0.0287836583101237</v>
      </c>
      <c r="J156" s="0" t="n">
        <v>13.5200011232</v>
      </c>
      <c r="K156" s="5" t="n">
        <v>13.5201</v>
      </c>
      <c r="L156" s="4" t="n">
        <f aca="false">ABS(Table2[[#This Row],[Nc Analytic]]-Table2[[#This Row],[Nc Simulation]])</f>
        <v>9.88767999992035E-005</v>
      </c>
      <c r="M156" s="1" t="n">
        <f aca="false">100*IF(Table2[[#This Row],[Nc Analytic]]&gt;0, Table2[[#This Row],[Absolute Error]]/Table2[[#This Row],[Nc Analytic]],1)</f>
        <v>0.000731331868841233</v>
      </c>
    </row>
    <row r="157" customFormat="false" ht="13.8" hidden="false" customHeight="false" outlineLevel="0" collapsed="false">
      <c r="A157" s="1" t="n">
        <v>15.6</v>
      </c>
      <c r="B157" s="0" t="n">
        <v>0.6682595333</v>
      </c>
      <c r="C157" s="5" t="n">
        <v>0.668284</v>
      </c>
      <c r="D157" s="4" t="n">
        <f aca="false">ABS(Table6[[#This Row],[Pb Analytic]]-Table6[[#This Row],[Pb Simulation]])</f>
        <v>2.44667000000032E-005</v>
      </c>
      <c r="E157" s="1" t="n">
        <f aca="false">100*IF(Table6[[#This Row],[Pb Analytic]]&gt;0, Table6[[#This Row],[Absolute Error]]/Table6[[#This Row],[Pb Analytic]],1)</f>
        <v>0.0036611231153227</v>
      </c>
      <c r="F157" s="0" t="n">
        <v>0.2676607333</v>
      </c>
      <c r="G157" s="5" t="n">
        <v>0.267614</v>
      </c>
      <c r="H157" s="4" t="n">
        <f aca="false">ABS(Table7[[#This Row],[Pd Analytic]]-Table7[[#This Row],[Pd Simulation]])</f>
        <v>4.67332999999903E-005</v>
      </c>
      <c r="I157" s="1" t="n">
        <f aca="false">100*IF(Table7[[#This Row],[Pd Analytic]]&gt;0, Table7[[#This Row],[Absolute Error]]/Table7[[#This Row],[Pd Analytic]],1)</f>
        <v>0.0174629503688112</v>
      </c>
      <c r="J157" s="0" t="n">
        <v>13.5239174266</v>
      </c>
      <c r="K157" s="5" t="n">
        <v>13.5243</v>
      </c>
      <c r="L157" s="4" t="n">
        <f aca="false">ABS(Table2[[#This Row],[Nc Analytic]]-Table2[[#This Row],[Nc Simulation]])</f>
        <v>0.000382573399999586</v>
      </c>
      <c r="M157" s="1" t="n">
        <f aca="false">100*IF(Table2[[#This Row],[Nc Analytic]]&gt;0, Table2[[#This Row],[Absolute Error]]/Table2[[#This Row],[Nc Analytic]],1)</f>
        <v>0.00282878522363144</v>
      </c>
    </row>
    <row r="158" customFormat="false" ht="13.8" hidden="false" customHeight="false" outlineLevel="0" collapsed="false">
      <c r="A158" s="1" t="n">
        <v>15.7</v>
      </c>
      <c r="B158" s="0" t="n">
        <v>0.6703571667</v>
      </c>
      <c r="C158" s="5" t="n">
        <v>0.670309</v>
      </c>
      <c r="D158" s="4" t="n">
        <f aca="false">ABS(Table6[[#This Row],[Pb Analytic]]-Table6[[#This Row],[Pb Simulation]])</f>
        <v>4.8166699999963E-005</v>
      </c>
      <c r="E158" s="1" t="n">
        <f aca="false">100*IF(Table6[[#This Row],[Pb Analytic]]&gt;0, Table6[[#This Row],[Absolute Error]]/Table6[[#This Row],[Pb Analytic]],1)</f>
        <v>0.00718574567848008</v>
      </c>
      <c r="F158" s="0" t="n">
        <v>0.2659683</v>
      </c>
      <c r="G158" s="5" t="n">
        <v>0.265996</v>
      </c>
      <c r="H158" s="4" t="n">
        <f aca="false">ABS(Table7[[#This Row],[Pd Analytic]]-Table7[[#This Row],[Pd Simulation]])</f>
        <v>2.77000000000194E-005</v>
      </c>
      <c r="I158" s="1" t="n">
        <f aca="false">100*IF(Table7[[#This Row],[Pd Analytic]]&gt;0, Table7[[#This Row],[Absolute Error]]/Table7[[#This Row],[Pd Analytic]],1)</f>
        <v>0.0104136904314423</v>
      </c>
      <c r="J158" s="0" t="n">
        <v>13.528554626</v>
      </c>
      <c r="K158" s="5" t="n">
        <v>13.5284</v>
      </c>
      <c r="L158" s="4" t="n">
        <f aca="false">ABS(Table2[[#This Row],[Nc Analytic]]-Table2[[#This Row],[Nc Simulation]])</f>
        <v>0.000154626000000491</v>
      </c>
      <c r="M158" s="1" t="n">
        <f aca="false">100*IF(Table2[[#This Row],[Nc Analytic]]&gt;0, Table2[[#This Row],[Absolute Error]]/Table2[[#This Row],[Nc Analytic]],1)</f>
        <v>0.00114297330061567</v>
      </c>
    </row>
    <row r="159" customFormat="false" ht="13.8" hidden="false" customHeight="false" outlineLevel="0" collapsed="false">
      <c r="A159" s="1" t="n">
        <v>15.8</v>
      </c>
      <c r="B159" s="0" t="n">
        <v>0.6723102</v>
      </c>
      <c r="C159" s="5" t="n">
        <v>0.672311</v>
      </c>
      <c r="D159" s="4" t="n">
        <f aca="false">ABS(Table6[[#This Row],[Pb Analytic]]-Table6[[#This Row],[Pb Simulation]])</f>
        <v>8.00000000023005E-007</v>
      </c>
      <c r="E159" s="1" t="n">
        <f aca="false">100*IF(Table6[[#This Row],[Pb Analytic]]&gt;0, Table6[[#This Row],[Absolute Error]]/Table6[[#This Row],[Pb Analytic]],1)</f>
        <v>0.000118992549582411</v>
      </c>
      <c r="F159" s="0" t="n">
        <v>0.2643973333</v>
      </c>
      <c r="G159" s="5" t="n">
        <v>0.264398</v>
      </c>
      <c r="H159" s="4" t="n">
        <f aca="false">ABS(Table7[[#This Row],[Pd Analytic]]-Table7[[#This Row],[Pd Simulation]])</f>
        <v>6.66700000040432E-007</v>
      </c>
      <c r="I159" s="1" t="n">
        <f aca="false">100*IF(Table7[[#This Row],[Pd Analytic]]&gt;0, Table7[[#This Row],[Absolute Error]]/Table7[[#This Row],[Pd Analytic]],1)</f>
        <v>0.000252157731919467</v>
      </c>
      <c r="J159" s="0" t="n">
        <v>13.5324840122</v>
      </c>
      <c r="K159" s="5" t="n">
        <v>13.5325</v>
      </c>
      <c r="L159" s="4" t="n">
        <f aca="false">ABS(Table2[[#This Row],[Nc Analytic]]-Table2[[#This Row],[Nc Simulation]])</f>
        <v>1.5987800001227E-005</v>
      </c>
      <c r="M159" s="1" t="n">
        <f aca="false">100*IF(Table2[[#This Row],[Nc Analytic]]&gt;0, Table2[[#This Row],[Absolute Error]]/Table2[[#This Row],[Nc Analytic]],1)</f>
        <v>0.00011814372807114</v>
      </c>
    </row>
    <row r="160" customFormat="false" ht="13.8" hidden="false" customHeight="false" outlineLevel="0" collapsed="false">
      <c r="A160" s="1" t="n">
        <v>15.9</v>
      </c>
      <c r="B160" s="0" t="n">
        <v>0.6742562667</v>
      </c>
      <c r="C160" s="5" t="n">
        <v>0.674288</v>
      </c>
      <c r="D160" s="4" t="n">
        <f aca="false">ABS(Table6[[#This Row],[Pb Analytic]]-Table6[[#This Row],[Pb Simulation]])</f>
        <v>3.17332999999476E-005</v>
      </c>
      <c r="E160" s="1" t="n">
        <f aca="false">100*IF(Table6[[#This Row],[Pb Analytic]]&gt;0, Table6[[#This Row],[Absolute Error]]/Table6[[#This Row],[Pb Analytic]],1)</f>
        <v>0.00470619379255564</v>
      </c>
      <c r="F160" s="0" t="n">
        <v>0.2628462333</v>
      </c>
      <c r="G160" s="5" t="n">
        <v>0.262819</v>
      </c>
      <c r="H160" s="4" t="n">
        <f aca="false">ABS(Table7[[#This Row],[Pd Analytic]]-Table7[[#This Row],[Pd Simulation]])</f>
        <v>2.72332999999847E-005</v>
      </c>
      <c r="I160" s="1" t="n">
        <f aca="false">100*IF(Table7[[#This Row],[Pd Analytic]]&gt;0, Table7[[#This Row],[Absolute Error]]/Table7[[#This Row],[Pd Analytic]],1)</f>
        <v>0.010361998181252</v>
      </c>
      <c r="J160" s="0" t="n">
        <v>13.5364705422</v>
      </c>
      <c r="K160" s="5" t="n">
        <v>13.5364</v>
      </c>
      <c r="L160" s="4" t="n">
        <f aca="false">ABS(Table2[[#This Row],[Nc Analytic]]-Table2[[#This Row],[Nc Simulation]])</f>
        <v>7.05421999995792E-005</v>
      </c>
      <c r="M160" s="1" t="n">
        <f aca="false">100*IF(Table2[[#This Row],[Nc Analytic]]&gt;0, Table2[[#This Row],[Absolute Error]]/Table2[[#This Row],[Nc Analytic]],1)</f>
        <v>0.000521129694745865</v>
      </c>
    </row>
    <row r="161" customFormat="false" ht="13.8" hidden="false" customHeight="false" outlineLevel="0" collapsed="false">
      <c r="A161" s="1" t="n">
        <v>16</v>
      </c>
      <c r="B161" s="0" t="n">
        <v>0.6761919</v>
      </c>
      <c r="C161" s="5" t="n">
        <v>0.676243</v>
      </c>
      <c r="D161" s="4" t="n">
        <f aca="false">ABS(Table6[[#This Row],[Pb Analytic]]-Table6[[#This Row],[Pb Simulation]])</f>
        <v>5.11000000000816E-005</v>
      </c>
      <c r="E161" s="1" t="n">
        <f aca="false">100*IF(Table6[[#This Row],[Pb Analytic]]&gt;0, Table6[[#This Row],[Absolute Error]]/Table6[[#This Row],[Pb Analytic]],1)</f>
        <v>0.00755645529788577</v>
      </c>
      <c r="F161" s="0" t="n">
        <v>0.2612726667</v>
      </c>
      <c r="G161" s="5" t="n">
        <v>0.261257</v>
      </c>
      <c r="H161" s="4" t="n">
        <f aca="false">ABS(Table7[[#This Row],[Pd Analytic]]-Table7[[#This Row],[Pd Simulation]])</f>
        <v>1.56666999999722E-005</v>
      </c>
      <c r="I161" s="1" t="n">
        <f aca="false">100*IF(Table7[[#This Row],[Pd Analytic]]&gt;0, Table7[[#This Row],[Absolute Error]]/Table7[[#This Row],[Pd Analytic]],1)</f>
        <v>0.00599666229037774</v>
      </c>
      <c r="J161" s="0" t="n">
        <v>13.5401667238</v>
      </c>
      <c r="K161" s="5" t="n">
        <v>13.5404</v>
      </c>
      <c r="L161" s="4" t="n">
        <f aca="false">ABS(Table2[[#This Row],[Nc Analytic]]-Table2[[#This Row],[Nc Simulation]])</f>
        <v>0.000233276199999466</v>
      </c>
      <c r="M161" s="1" t="n">
        <f aca="false">100*IF(Table2[[#This Row],[Nc Analytic]]&gt;0, Table2[[#This Row],[Absolute Error]]/Table2[[#This Row],[Nc Analytic]],1)</f>
        <v>0.00172281616495426</v>
      </c>
    </row>
    <row r="162" customFormat="false" ht="13.8" hidden="false" customHeight="false" outlineLevel="0" collapsed="false">
      <c r="A162" s="1" t="n">
        <v>16.1</v>
      </c>
      <c r="B162" s="0" t="n">
        <v>0.6780550333</v>
      </c>
      <c r="C162" s="5" t="n">
        <v>0.678174</v>
      </c>
      <c r="D162" s="4" t="n">
        <f aca="false">ABS(Table6[[#This Row],[Pb Analytic]]-Table6[[#This Row],[Pb Simulation]])</f>
        <v>0.000118966700000001</v>
      </c>
      <c r="E162" s="1" t="n">
        <f aca="false">100*IF(Table6[[#This Row],[Pb Analytic]]&gt;0, Table6[[#This Row],[Absolute Error]]/Table6[[#This Row],[Pb Analytic]],1)</f>
        <v>0.0175422089316312</v>
      </c>
      <c r="F162" s="0" t="n">
        <v>0.2597635</v>
      </c>
      <c r="G162" s="5" t="n">
        <v>0.259714</v>
      </c>
      <c r="H162" s="4" t="n">
        <f aca="false">ABS(Table7[[#This Row],[Pd Analytic]]-Table7[[#This Row],[Pd Simulation]])</f>
        <v>4.94999999999801E-005</v>
      </c>
      <c r="I162" s="1" t="n">
        <f aca="false">100*IF(Table7[[#This Row],[Pd Analytic]]&gt;0, Table7[[#This Row],[Absolute Error]]/Table7[[#This Row],[Pd Analytic]],1)</f>
        <v>0.0190594269080528</v>
      </c>
      <c r="J162" s="0" t="n">
        <v>13.5441924227</v>
      </c>
      <c r="K162" s="5" t="n">
        <v>13.5442</v>
      </c>
      <c r="L162" s="4" t="n">
        <f aca="false">ABS(Table2[[#This Row],[Nc Analytic]]-Table2[[#This Row],[Nc Simulation]])</f>
        <v>7.57729999989465E-006</v>
      </c>
      <c r="M162" s="1" t="n">
        <f aca="false">100*IF(Table2[[#This Row],[Nc Analytic]]&gt;0, Table2[[#This Row],[Absolute Error]]/Table2[[#This Row],[Nc Analytic]],1)</f>
        <v>5.59449801383223E-005</v>
      </c>
    </row>
    <row r="163" customFormat="false" ht="13.8" hidden="false" customHeight="false" outlineLevel="0" collapsed="false">
      <c r="A163" s="1" t="n">
        <v>16.2</v>
      </c>
      <c r="B163" s="0" t="n">
        <v>0.6799533333</v>
      </c>
      <c r="C163" s="5" t="n">
        <v>0.680083</v>
      </c>
      <c r="D163" s="4" t="n">
        <f aca="false">ABS(Table6[[#This Row],[Pb Analytic]]-Table6[[#This Row],[Pb Simulation]])</f>
        <v>0.000129666700000031</v>
      </c>
      <c r="E163" s="1" t="n">
        <f aca="false">100*IF(Table6[[#This Row],[Pb Analytic]]&gt;0, Table6[[#This Row],[Absolute Error]]/Table6[[#This Row],[Pb Analytic]],1)</f>
        <v>0.019066305142171</v>
      </c>
      <c r="F163" s="0" t="n">
        <v>0.2582494</v>
      </c>
      <c r="G163" s="5" t="n">
        <v>0.258189</v>
      </c>
      <c r="H163" s="4" t="n">
        <f aca="false">ABS(Table7[[#This Row],[Pd Analytic]]-Table7[[#This Row],[Pd Simulation]])</f>
        <v>6.0400000000016E-005</v>
      </c>
      <c r="I163" s="1" t="n">
        <f aca="false">100*IF(Table7[[#This Row],[Pd Analytic]]&gt;0, Table7[[#This Row],[Absolute Error]]/Table7[[#This Row],[Pd Analytic]],1)</f>
        <v>0.0233937154565129</v>
      </c>
      <c r="J163" s="0" t="n">
        <v>13.5479610967</v>
      </c>
      <c r="K163" s="5" t="n">
        <v>13.548</v>
      </c>
      <c r="L163" s="4" t="n">
        <f aca="false">ABS(Table2[[#This Row],[Nc Analytic]]-Table2[[#This Row],[Nc Simulation]])</f>
        <v>3.89033000001149E-005</v>
      </c>
      <c r="M163" s="1" t="n">
        <f aca="false">100*IF(Table2[[#This Row],[Nc Analytic]]&gt;0, Table2[[#This Row],[Absolute Error]]/Table2[[#This Row],[Nc Analytic]],1)</f>
        <v>0.000287151609094441</v>
      </c>
    </row>
    <row r="164" customFormat="false" ht="13.8" hidden="false" customHeight="false" outlineLevel="0" collapsed="false">
      <c r="A164" s="1" t="n">
        <v>16.3</v>
      </c>
      <c r="B164" s="0" t="n">
        <v>0.6819264667</v>
      </c>
      <c r="C164" s="5" t="n">
        <v>0.681969</v>
      </c>
      <c r="D164" s="4" t="n">
        <f aca="false">ABS(Table6[[#This Row],[Pb Analytic]]-Table6[[#This Row],[Pb Simulation]])</f>
        <v>4.25333000000361E-005</v>
      </c>
      <c r="E164" s="1" t="n">
        <f aca="false">100*IF(Table6[[#This Row],[Pb Analytic]]&gt;0, Table6[[#This Row],[Absolute Error]]/Table6[[#This Row],[Pb Analytic]],1)</f>
        <v>0.00623683774482947</v>
      </c>
      <c r="F164" s="0" t="n">
        <v>0.2567142</v>
      </c>
      <c r="G164" s="5" t="n">
        <v>0.256681</v>
      </c>
      <c r="H164" s="4" t="n">
        <f aca="false">ABS(Table7[[#This Row],[Pd Analytic]]-Table7[[#This Row],[Pd Simulation]])</f>
        <v>3.3200000000011E-005</v>
      </c>
      <c r="I164" s="1" t="n">
        <f aca="false">100*IF(Table7[[#This Row],[Pd Analytic]]&gt;0, Table7[[#This Row],[Absolute Error]]/Table7[[#This Row],[Pd Analytic]],1)</f>
        <v>0.0129343426276238</v>
      </c>
      <c r="J164" s="0" t="n">
        <v>13.5514093883</v>
      </c>
      <c r="K164" s="5" t="n">
        <v>13.5517</v>
      </c>
      <c r="L164" s="4" t="n">
        <f aca="false">ABS(Table2[[#This Row],[Nc Analytic]]-Table2[[#This Row],[Nc Simulation]])</f>
        <v>0.000290611700000554</v>
      </c>
      <c r="M164" s="1" t="n">
        <f aca="false">100*IF(Table2[[#This Row],[Nc Analytic]]&gt;0, Table2[[#This Row],[Absolute Error]]/Table2[[#This Row],[Nc Analytic]],1)</f>
        <v>0.00214446674587361</v>
      </c>
    </row>
    <row r="165" customFormat="false" ht="13.8" hidden="false" customHeight="false" outlineLevel="0" collapsed="false">
      <c r="A165" s="1" t="n">
        <v>16.4</v>
      </c>
      <c r="B165" s="0" t="n">
        <v>0.6838317667</v>
      </c>
      <c r="C165" s="5" t="n">
        <v>0.683834</v>
      </c>
      <c r="D165" s="4" t="n">
        <f aca="false">ABS(Table6[[#This Row],[Pb Analytic]]-Table6[[#This Row],[Pb Simulation]])</f>
        <v>2.23330000004296E-006</v>
      </c>
      <c r="E165" s="1" t="n">
        <f aca="false">100*IF(Table6[[#This Row],[Pb Analytic]]&gt;0, Table6[[#This Row],[Absolute Error]]/Table6[[#This Row],[Pb Analytic]],1)</f>
        <v>0.000326585106918193</v>
      </c>
      <c r="F165" s="0" t="n">
        <v>0.2551974333</v>
      </c>
      <c r="G165" s="5" t="n">
        <v>0.25519</v>
      </c>
      <c r="H165" s="4" t="n">
        <f aca="false">ABS(Table7[[#This Row],[Pd Analytic]]-Table7[[#This Row],[Pd Simulation]])</f>
        <v>7.43330000002596E-006</v>
      </c>
      <c r="I165" s="1" t="n">
        <f aca="false">100*IF(Table7[[#This Row],[Pd Analytic]]&gt;0, Table7[[#This Row],[Absolute Error]]/Table7[[#This Row],[Pd Analytic]],1)</f>
        <v>0.00291284924958892</v>
      </c>
      <c r="J165" s="0" t="n">
        <v>13.5551658256</v>
      </c>
      <c r="K165" s="5" t="n">
        <v>13.5554</v>
      </c>
      <c r="L165" s="4" t="n">
        <f aca="false">ABS(Table2[[#This Row],[Nc Analytic]]-Table2[[#This Row],[Nc Simulation]])</f>
        <v>0.000234174400000953</v>
      </c>
      <c r="M165" s="1" t="n">
        <f aca="false">100*IF(Table2[[#This Row],[Nc Analytic]]&gt;0, Table2[[#This Row],[Absolute Error]]/Table2[[#This Row],[Nc Analytic]],1)</f>
        <v>0.00172753588976314</v>
      </c>
    </row>
    <row r="166" customFormat="false" ht="13.8" hidden="false" customHeight="false" outlineLevel="0" collapsed="false">
      <c r="A166" s="1" t="n">
        <v>16.5</v>
      </c>
      <c r="B166" s="0" t="n">
        <v>0.6856065667</v>
      </c>
      <c r="C166" s="5" t="n">
        <v>0.685677</v>
      </c>
      <c r="D166" s="4" t="n">
        <f aca="false">ABS(Table6[[#This Row],[Pb Analytic]]-Table6[[#This Row],[Pb Simulation]])</f>
        <v>7.04333000000057E-005</v>
      </c>
      <c r="E166" s="1" t="n">
        <f aca="false">100*IF(Table6[[#This Row],[Pb Analytic]]&gt;0, Table6[[#This Row],[Absolute Error]]/Table6[[#This Row],[Pb Analytic]],1)</f>
        <v>0.0102720814610969</v>
      </c>
      <c r="F166" s="0" t="n">
        <v>0.2537620667</v>
      </c>
      <c r="G166" s="5" t="n">
        <v>0.253717</v>
      </c>
      <c r="H166" s="4" t="n">
        <f aca="false">ABS(Table7[[#This Row],[Pd Analytic]]-Table7[[#This Row],[Pd Simulation]])</f>
        <v>4.50666999999849E-005</v>
      </c>
      <c r="I166" s="1" t="n">
        <f aca="false">100*IF(Table7[[#This Row],[Pd Analytic]]&gt;0, Table7[[#This Row],[Absolute Error]]/Table7[[#This Row],[Pd Analytic]],1)</f>
        <v>0.0177625858732308</v>
      </c>
      <c r="J166" s="0" t="n">
        <v>13.5588303259</v>
      </c>
      <c r="K166" s="5" t="n">
        <v>13.559</v>
      </c>
      <c r="L166" s="4" t="n">
        <f aca="false">ABS(Table2[[#This Row],[Nc Analytic]]-Table2[[#This Row],[Nc Simulation]])</f>
        <v>0.000169674099998574</v>
      </c>
      <c r="M166" s="1" t="n">
        <f aca="false">100*IF(Table2[[#This Row],[Nc Analytic]]&gt;0, Table2[[#This Row],[Absolute Error]]/Table2[[#This Row],[Nc Analytic]],1)</f>
        <v>0.00125137620767441</v>
      </c>
    </row>
    <row r="167" customFormat="false" ht="13.8" hidden="false" customHeight="false" outlineLevel="0" collapsed="false">
      <c r="A167" s="1" t="n">
        <v>16.6</v>
      </c>
      <c r="B167" s="0" t="n">
        <v>0.6876011</v>
      </c>
      <c r="C167" s="5" t="n">
        <v>0.6875</v>
      </c>
      <c r="D167" s="4" t="n">
        <f aca="false">ABS(Table6[[#This Row],[Pb Analytic]]-Table6[[#This Row],[Pb Simulation]])</f>
        <v>0.000101099999999965</v>
      </c>
      <c r="E167" s="1" t="n">
        <f aca="false">100*IF(Table6[[#This Row],[Pb Analytic]]&gt;0, Table6[[#This Row],[Absolute Error]]/Table6[[#This Row],[Pb Analytic]],1)</f>
        <v>0.0147054545454495</v>
      </c>
      <c r="F167" s="0" t="n">
        <v>0.2521715333</v>
      </c>
      <c r="G167" s="5" t="n">
        <v>0.252259</v>
      </c>
      <c r="H167" s="4" t="n">
        <f aca="false">ABS(Table7[[#This Row],[Pd Analytic]]-Table7[[#This Row],[Pd Simulation]])</f>
        <v>8.74667000000384E-005</v>
      </c>
      <c r="I167" s="1" t="n">
        <f aca="false">100*IF(Table7[[#This Row],[Pd Analytic]]&gt;0, Table7[[#This Row],[Absolute Error]]/Table7[[#This Row],[Pd Analytic]],1)</f>
        <v>0.0346733714159013</v>
      </c>
      <c r="J167" s="0" t="n">
        <v>13.5626876039</v>
      </c>
      <c r="K167" s="5" t="n">
        <v>13.5625</v>
      </c>
      <c r="L167" s="4" t="n">
        <f aca="false">ABS(Table2[[#This Row],[Nc Analytic]]-Table2[[#This Row],[Nc Simulation]])</f>
        <v>0.00018760390000061</v>
      </c>
      <c r="M167" s="1" t="n">
        <f aca="false">100*IF(Table2[[#This Row],[Nc Analytic]]&gt;0, Table2[[#This Row],[Absolute Error]]/Table2[[#This Row],[Nc Analytic]],1)</f>
        <v>0.00138325456221648</v>
      </c>
    </row>
    <row r="168" customFormat="false" ht="13.8" hidden="false" customHeight="false" outlineLevel="0" collapsed="false">
      <c r="A168" s="1" t="n">
        <v>16.7</v>
      </c>
      <c r="B168" s="0" t="n">
        <v>0.6891113</v>
      </c>
      <c r="C168" s="5" t="n">
        <v>0.689301</v>
      </c>
      <c r="D168" s="4" t="n">
        <f aca="false">ABS(Table6[[#This Row],[Pb Analytic]]-Table6[[#This Row],[Pb Simulation]])</f>
        <v>0.00018970000000007</v>
      </c>
      <c r="E168" s="1" t="n">
        <f aca="false">100*IF(Table6[[#This Row],[Pb Analytic]]&gt;0, Table6[[#This Row],[Absolute Error]]/Table6[[#This Row],[Pb Analytic]],1)</f>
        <v>0.027520633221201</v>
      </c>
      <c r="F168" s="0" t="n">
        <v>0.2509730333</v>
      </c>
      <c r="G168" s="5" t="n">
        <v>0.250818</v>
      </c>
      <c r="H168" s="4" t="n">
        <f aca="false">ABS(Table7[[#This Row],[Pd Analytic]]-Table7[[#This Row],[Pd Simulation]])</f>
        <v>0.000155033299999996</v>
      </c>
      <c r="I168" s="1" t="n">
        <f aca="false">100*IF(Table7[[#This Row],[Pd Analytic]]&gt;0, Table7[[#This Row],[Absolute Error]]/Table7[[#This Row],[Pd Analytic]],1)</f>
        <v>0.0618110741653294</v>
      </c>
      <c r="J168" s="0" t="n">
        <v>13.5655745365</v>
      </c>
      <c r="K168" s="5" t="n">
        <v>13.566</v>
      </c>
      <c r="L168" s="4" t="n">
        <f aca="false">ABS(Table2[[#This Row],[Nc Analytic]]-Table2[[#This Row],[Nc Simulation]])</f>
        <v>0.000425463500000944</v>
      </c>
      <c r="M168" s="1" t="n">
        <f aca="false">100*IF(Table2[[#This Row],[Nc Analytic]]&gt;0, Table2[[#This Row],[Absolute Error]]/Table2[[#This Row],[Nc Analytic]],1)</f>
        <v>0.00313624871001728</v>
      </c>
    </row>
    <row r="169" customFormat="false" ht="13.8" hidden="false" customHeight="false" outlineLevel="0" collapsed="false">
      <c r="A169" s="1" t="n">
        <v>16.8</v>
      </c>
      <c r="B169" s="0" t="n">
        <v>0.6910200333</v>
      </c>
      <c r="C169" s="5" t="n">
        <v>0.691082</v>
      </c>
      <c r="D169" s="4" t="n">
        <f aca="false">ABS(Table6[[#This Row],[Pb Analytic]]-Table6[[#This Row],[Pb Simulation]])</f>
        <v>6.19667000000268E-005</v>
      </c>
      <c r="E169" s="1" t="n">
        <f aca="false">100*IF(Table6[[#This Row],[Pb Analytic]]&gt;0, Table6[[#This Row],[Absolute Error]]/Table6[[#This Row],[Pb Analytic]],1)</f>
        <v>0.00896662045893639</v>
      </c>
      <c r="F169" s="0" t="n">
        <v>0.249399</v>
      </c>
      <c r="G169" s="5" t="n">
        <v>0.249394</v>
      </c>
      <c r="H169" s="4" t="n">
        <f aca="false">ABS(Table7[[#This Row],[Pd Analytic]]-Table7[[#This Row],[Pd Simulation]])</f>
        <v>5.000000000005E-006</v>
      </c>
      <c r="I169" s="1" t="n">
        <f aca="false">100*IF(Table7[[#This Row],[Pd Analytic]]&gt;0, Table7[[#This Row],[Absolute Error]]/Table7[[#This Row],[Pd Analytic]],1)</f>
        <v>0.00200485978010898</v>
      </c>
      <c r="J169" s="0" t="n">
        <v>13.5693189913</v>
      </c>
      <c r="K169" s="5" t="n">
        <v>13.5694</v>
      </c>
      <c r="L169" s="4" t="n">
        <f aca="false">ABS(Table2[[#This Row],[Nc Analytic]]-Table2[[#This Row],[Nc Simulation]])</f>
        <v>8.10087000004955E-005</v>
      </c>
      <c r="M169" s="1" t="n">
        <f aca="false">100*IF(Table2[[#This Row],[Nc Analytic]]&gt;0, Table2[[#This Row],[Absolute Error]]/Table2[[#This Row],[Nc Analytic]],1)</f>
        <v>0.000596995445638684</v>
      </c>
    </row>
    <row r="170" customFormat="false" ht="13.8" hidden="false" customHeight="false" outlineLevel="0" collapsed="false">
      <c r="A170" s="1" t="n">
        <v>16.9</v>
      </c>
      <c r="B170" s="0" t="n">
        <v>0.6927420333</v>
      </c>
      <c r="C170" s="5" t="n">
        <v>0.692844</v>
      </c>
      <c r="D170" s="4" t="n">
        <f aca="false">ABS(Table6[[#This Row],[Pb Analytic]]-Table6[[#This Row],[Pb Simulation]])</f>
        <v>0.000101966700000067</v>
      </c>
      <c r="E170" s="1" t="n">
        <f aca="false">100*IF(Table6[[#This Row],[Pb Analytic]]&gt;0, Table6[[#This Row],[Absolute Error]]/Table6[[#This Row],[Pb Analytic]],1)</f>
        <v>0.0147171224691369</v>
      </c>
      <c r="F170" s="0" t="n">
        <v>0.2479539667</v>
      </c>
      <c r="G170" s="5" t="n">
        <v>0.247985</v>
      </c>
      <c r="H170" s="4" t="n">
        <f aca="false">ABS(Table7[[#This Row],[Pd Analytic]]-Table7[[#This Row],[Pd Simulation]])</f>
        <v>3.10333000000107E-005</v>
      </c>
      <c r="I170" s="1" t="n">
        <f aca="false">100*IF(Table7[[#This Row],[Pd Analytic]]&gt;0, Table7[[#This Row],[Absolute Error]]/Table7[[#This Row],[Pd Analytic]],1)</f>
        <v>0.0125141843256692</v>
      </c>
      <c r="J170" s="0" t="n">
        <v>13.5726111192</v>
      </c>
      <c r="K170" s="5" t="n">
        <v>13.5728</v>
      </c>
      <c r="L170" s="4" t="n">
        <f aca="false">ABS(Table2[[#This Row],[Nc Analytic]]-Table2[[#This Row],[Nc Simulation]])</f>
        <v>0.000188880800001456</v>
      </c>
      <c r="M170" s="1" t="n">
        <f aca="false">100*IF(Table2[[#This Row],[Nc Analytic]]&gt;0, Table2[[#This Row],[Absolute Error]]/Table2[[#This Row],[Nc Analytic]],1)</f>
        <v>0.00139161263704951</v>
      </c>
    </row>
    <row r="171" customFormat="false" ht="13.8" hidden="false" customHeight="false" outlineLevel="0" collapsed="false">
      <c r="A171" s="1" t="n">
        <v>17</v>
      </c>
      <c r="B171" s="0" t="n">
        <v>0.6945345667</v>
      </c>
      <c r="C171" s="5" t="n">
        <v>0.694585</v>
      </c>
      <c r="D171" s="4" t="n">
        <f aca="false">ABS(Table6[[#This Row],[Pb Analytic]]-Table6[[#This Row],[Pb Simulation]])</f>
        <v>5.04332999999857E-005</v>
      </c>
      <c r="E171" s="1" t="n">
        <f aca="false">100*IF(Table6[[#This Row],[Pb Analytic]]&gt;0, Table6[[#This Row],[Absolute Error]]/Table6[[#This Row],[Pb Analytic]],1)</f>
        <v>0.0072609255886588</v>
      </c>
      <c r="F171" s="0" t="n">
        <v>0.2466154667</v>
      </c>
      <c r="G171" s="5" t="n">
        <v>0.246591</v>
      </c>
      <c r="H171" s="4" t="n">
        <f aca="false">ABS(Table7[[#This Row],[Pd Analytic]]-Table7[[#This Row],[Pd Simulation]])</f>
        <v>2.44667000000032E-005</v>
      </c>
      <c r="I171" s="1" t="n">
        <f aca="false">100*IF(Table7[[#This Row],[Pd Analytic]]&gt;0, Table7[[#This Row],[Absolute Error]]/Table7[[#This Row],[Pd Analytic]],1)</f>
        <v>0.00992197606563223</v>
      </c>
      <c r="J171" s="0" t="n">
        <v>13.5760531171</v>
      </c>
      <c r="K171" s="5" t="n">
        <v>13.5762</v>
      </c>
      <c r="L171" s="4" t="n">
        <f aca="false">ABS(Table2[[#This Row],[Nc Analytic]]-Table2[[#This Row],[Nc Simulation]])</f>
        <v>0.000146882899999312</v>
      </c>
      <c r="M171" s="1" t="n">
        <f aca="false">100*IF(Table2[[#This Row],[Nc Analytic]]&gt;0, Table2[[#This Row],[Absolute Error]]/Table2[[#This Row],[Nc Analytic]],1)</f>
        <v>0.00108191467420421</v>
      </c>
    </row>
    <row r="172" customFormat="false" ht="13.8" hidden="false" customHeight="false" outlineLevel="0" collapsed="false">
      <c r="A172" s="1" t="n">
        <v>17.1</v>
      </c>
      <c r="B172" s="0" t="n">
        <v>0.6964351</v>
      </c>
      <c r="C172" s="5" t="n">
        <v>0.696307</v>
      </c>
      <c r="D172" s="4" t="n">
        <f aca="false">ABS(Table6[[#This Row],[Pb Analytic]]-Table6[[#This Row],[Pb Simulation]])</f>
        <v>0.000128099999999964</v>
      </c>
      <c r="E172" s="1" t="n">
        <f aca="false">100*IF(Table6[[#This Row],[Pb Analytic]]&gt;0, Table6[[#This Row],[Absolute Error]]/Table6[[#This Row],[Pb Analytic]],1)</f>
        <v>0.0183970576196942</v>
      </c>
      <c r="F172" s="0" t="n">
        <v>0.2450927667</v>
      </c>
      <c r="G172" s="5" t="n">
        <v>0.245213</v>
      </c>
      <c r="H172" s="4" t="n">
        <f aca="false">ABS(Table7[[#This Row],[Pd Analytic]]-Table7[[#This Row],[Pd Simulation]])</f>
        <v>0.000120233299999994</v>
      </c>
      <c r="I172" s="1" t="n">
        <f aca="false">100*IF(Table7[[#This Row],[Pd Analytic]]&gt;0, Table7[[#This Row],[Absolute Error]]/Table7[[#This Row],[Pd Analytic]],1)</f>
        <v>0.0490321883423776</v>
      </c>
      <c r="J172" s="0" t="n">
        <v>13.5798177955</v>
      </c>
      <c r="K172" s="5" t="n">
        <v>13.5794</v>
      </c>
      <c r="L172" s="4" t="n">
        <f aca="false">ABS(Table2[[#This Row],[Nc Analytic]]-Table2[[#This Row],[Nc Simulation]])</f>
        <v>0.000417795500000651</v>
      </c>
      <c r="M172" s="1" t="n">
        <f aca="false">100*IF(Table2[[#This Row],[Nc Analytic]]&gt;0, Table2[[#This Row],[Absolute Error]]/Table2[[#This Row],[Nc Analytic]],1)</f>
        <v>0.00307668600969594</v>
      </c>
    </row>
    <row r="173" customFormat="false" ht="13.8" hidden="false" customHeight="false" outlineLevel="0" collapsed="false">
      <c r="A173" s="1" t="n">
        <v>17.2</v>
      </c>
      <c r="B173" s="0" t="n">
        <v>0.6979240667</v>
      </c>
      <c r="C173" s="5" t="n">
        <v>0.69801</v>
      </c>
      <c r="D173" s="4" t="n">
        <f aca="false">ABS(Table6[[#This Row],[Pb Analytic]]-Table6[[#This Row],[Pb Simulation]])</f>
        <v>8.59333000000628E-005</v>
      </c>
      <c r="E173" s="1" t="n">
        <f aca="false">100*IF(Table6[[#This Row],[Pb Analytic]]&gt;0, Table6[[#This Row],[Absolute Error]]/Table6[[#This Row],[Pb Analytic]],1)</f>
        <v>0.012311184653524</v>
      </c>
      <c r="F173" s="0" t="n">
        <v>0.2439211</v>
      </c>
      <c r="G173" s="5" t="n">
        <v>0.24385</v>
      </c>
      <c r="H173" s="4" t="n">
        <f aca="false">ABS(Table7[[#This Row],[Pd Analytic]]-Table7[[#This Row],[Pd Simulation]])</f>
        <v>7.10999999999906E-005</v>
      </c>
      <c r="I173" s="1" t="n">
        <f aca="false">100*IF(Table7[[#This Row],[Pd Analytic]]&gt;0, Table7[[#This Row],[Absolute Error]]/Table7[[#This Row],[Pd Analytic]],1)</f>
        <v>0.0291572688127909</v>
      </c>
      <c r="J173" s="0" t="n">
        <v>13.5820622866</v>
      </c>
      <c r="K173" s="5" t="n">
        <v>13.5827</v>
      </c>
      <c r="L173" s="4" t="n">
        <f aca="false">ABS(Table2[[#This Row],[Nc Analytic]]-Table2[[#This Row],[Nc Simulation]])</f>
        <v>0.000637713400001516</v>
      </c>
      <c r="M173" s="1" t="n">
        <f aca="false">100*IF(Table2[[#This Row],[Nc Analytic]]&gt;0, Table2[[#This Row],[Absolute Error]]/Table2[[#This Row],[Nc Analytic]],1)</f>
        <v>0.00469504148660808</v>
      </c>
    </row>
    <row r="174" customFormat="false" ht="13.8" hidden="false" customHeight="false" outlineLevel="0" collapsed="false">
      <c r="A174" s="1" t="n">
        <v>17.3</v>
      </c>
      <c r="B174" s="0" t="n">
        <v>0.6998159</v>
      </c>
      <c r="C174" s="5" t="n">
        <v>0.699694</v>
      </c>
      <c r="D174" s="4" t="n">
        <f aca="false">ABS(Table6[[#This Row],[Pb Analytic]]-Table6[[#This Row],[Pb Simulation]])</f>
        <v>0.000121900000000008</v>
      </c>
      <c r="E174" s="1" t="n">
        <f aca="false">100*IF(Table6[[#This Row],[Pb Analytic]]&gt;0, Table6[[#This Row],[Absolute Error]]/Table6[[#This Row],[Pb Analytic]],1)</f>
        <v>0.0174219015741178</v>
      </c>
      <c r="F174" s="0" t="n">
        <v>0.2423803</v>
      </c>
      <c r="G174" s="5" t="n">
        <v>0.242502</v>
      </c>
      <c r="H174" s="4" t="n">
        <f aca="false">ABS(Table7[[#This Row],[Pd Analytic]]-Table7[[#This Row],[Pd Simulation]])</f>
        <v>0.000121700000000002</v>
      </c>
      <c r="I174" s="1" t="n">
        <f aca="false">100*IF(Table7[[#This Row],[Pd Analytic]]&gt;0, Table7[[#This Row],[Absolute Error]]/Table7[[#This Row],[Pd Analytic]],1)</f>
        <v>0.0501851531121403</v>
      </c>
      <c r="J174" s="0" t="n">
        <v>13.5858733953</v>
      </c>
      <c r="K174" s="5" t="n">
        <v>13.5859</v>
      </c>
      <c r="L174" s="4" t="n">
        <f aca="false">ABS(Table2[[#This Row],[Nc Analytic]]-Table2[[#This Row],[Nc Simulation]])</f>
        <v>2.66047000003766E-005</v>
      </c>
      <c r="M174" s="1" t="n">
        <f aca="false">100*IF(Table2[[#This Row],[Nc Analytic]]&gt;0, Table2[[#This Row],[Absolute Error]]/Table2[[#This Row],[Nc Analytic]],1)</f>
        <v>0.00019582581941849</v>
      </c>
    </row>
    <row r="175" customFormat="false" ht="13.8" hidden="false" customHeight="false" outlineLevel="0" collapsed="false">
      <c r="A175" s="1" t="n">
        <v>17.4</v>
      </c>
      <c r="B175" s="0" t="n">
        <v>0.7012137333</v>
      </c>
      <c r="C175" s="5" t="n">
        <v>0.70136</v>
      </c>
      <c r="D175" s="4" t="n">
        <f aca="false">ABS(Table6[[#This Row],[Pb Analytic]]-Table6[[#This Row],[Pb Simulation]])</f>
        <v>0.000146266699999953</v>
      </c>
      <c r="E175" s="1" t="n">
        <f aca="false">100*IF(Table6[[#This Row],[Pb Analytic]]&gt;0, Table6[[#This Row],[Absolute Error]]/Table6[[#This Row],[Pb Analytic]],1)</f>
        <v>0.0208547251055026</v>
      </c>
      <c r="F175" s="0" t="n">
        <v>0.2412672333</v>
      </c>
      <c r="G175" s="5" t="n">
        <v>0.241168</v>
      </c>
      <c r="H175" s="4" t="n">
        <f aca="false">ABS(Table7[[#This Row],[Pd Analytic]]-Table7[[#This Row],[Pd Simulation]])</f>
        <v>9.92333000000012E-005</v>
      </c>
      <c r="I175" s="1" t="n">
        <f aca="false">100*IF(Table7[[#This Row],[Pd Analytic]]&gt;0, Table7[[#This Row],[Absolute Error]]/Table7[[#This Row],[Pd Analytic]],1)</f>
        <v>0.0411469597956616</v>
      </c>
      <c r="J175" s="0" t="n">
        <v>13.5883758587</v>
      </c>
      <c r="K175" s="5" t="n">
        <v>13.589</v>
      </c>
      <c r="L175" s="4" t="n">
        <f aca="false">ABS(Table2[[#This Row],[Nc Analytic]]-Table2[[#This Row],[Nc Simulation]])</f>
        <v>0.000624141300001213</v>
      </c>
      <c r="M175" s="1" t="n">
        <f aca="false">100*IF(Table2[[#This Row],[Nc Analytic]]&gt;0, Table2[[#This Row],[Absolute Error]]/Table2[[#This Row],[Nc Analytic]],1)</f>
        <v>0.00459298918243589</v>
      </c>
    </row>
    <row r="176" customFormat="false" ht="13.8" hidden="false" customHeight="false" outlineLevel="0" collapsed="false">
      <c r="A176" s="1" t="n">
        <v>17.5</v>
      </c>
      <c r="B176" s="0" t="n">
        <v>0.7030965</v>
      </c>
      <c r="C176" s="5" t="n">
        <v>0.703008</v>
      </c>
      <c r="D176" s="4" t="n">
        <f aca="false">ABS(Table6[[#This Row],[Pb Analytic]]-Table6[[#This Row],[Pb Simulation]])</f>
        <v>8.85000000000469E-005</v>
      </c>
      <c r="E176" s="1" t="n">
        <f aca="false">100*IF(Table6[[#This Row],[Pb Analytic]]&gt;0, Table6[[#This Row],[Absolute Error]]/Table6[[#This Row],[Pb Analytic]],1)</f>
        <v>0.0125887614365764</v>
      </c>
      <c r="F176" s="0" t="n">
        <v>0.2397462</v>
      </c>
      <c r="G176" s="5" t="n">
        <v>0.239849</v>
      </c>
      <c r="H176" s="4" t="n">
        <f aca="false">ABS(Table7[[#This Row],[Pd Analytic]]-Table7[[#This Row],[Pd Simulation]])</f>
        <v>0.000102800000000014</v>
      </c>
      <c r="I176" s="1" t="n">
        <f aca="false">100*IF(Table7[[#This Row],[Pd Analytic]]&gt;0, Table7[[#This Row],[Absolute Error]]/Table7[[#This Row],[Pd Analytic]],1)</f>
        <v>0.0428602996051741</v>
      </c>
      <c r="J176" s="0" t="n">
        <v>13.5920091451</v>
      </c>
      <c r="K176" s="5" t="n">
        <v>13.5921</v>
      </c>
      <c r="L176" s="4" t="n">
        <f aca="false">ABS(Table2[[#This Row],[Nc Analytic]]-Table2[[#This Row],[Nc Simulation]])</f>
        <v>9.0854899999826E-005</v>
      </c>
      <c r="M176" s="1" t="n">
        <f aca="false">100*IF(Table2[[#This Row],[Nc Analytic]]&gt;0, Table2[[#This Row],[Absolute Error]]/Table2[[#This Row],[Nc Analytic]],1)</f>
        <v>0.000668439019723413</v>
      </c>
    </row>
    <row r="177" customFormat="false" ht="13.8" hidden="false" customHeight="false" outlineLevel="0" collapsed="false">
      <c r="A177" s="1" t="n">
        <v>17.6</v>
      </c>
      <c r="B177" s="0" t="n">
        <v>0.7046942333</v>
      </c>
      <c r="C177" s="5" t="n">
        <v>0.704638</v>
      </c>
      <c r="D177" s="4" t="n">
        <f aca="false">ABS(Table6[[#This Row],[Pb Analytic]]-Table6[[#This Row],[Pb Simulation]])</f>
        <v>5.62333000000415E-005</v>
      </c>
      <c r="E177" s="1" t="n">
        <f aca="false">100*IF(Table6[[#This Row],[Pb Analytic]]&gt;0, Table6[[#This Row],[Absolute Error]]/Table6[[#This Row],[Pb Analytic]],1)</f>
        <v>0.00798045237413274</v>
      </c>
      <c r="F177" s="0" t="n">
        <v>0.2385492</v>
      </c>
      <c r="G177" s="5" t="n">
        <v>0.238544</v>
      </c>
      <c r="H177" s="4" t="n">
        <f aca="false">ABS(Table7[[#This Row],[Pd Analytic]]-Table7[[#This Row],[Pd Simulation]])</f>
        <v>5.199999999983E-006</v>
      </c>
      <c r="I177" s="1" t="n">
        <f aca="false">100*IF(Table7[[#This Row],[Pd Analytic]]&gt;0, Table7[[#This Row],[Absolute Error]]/Table7[[#This Row],[Pd Analytic]],1)</f>
        <v>0.00217989134079373</v>
      </c>
      <c r="J177" s="0" t="n">
        <v>13.5949350645</v>
      </c>
      <c r="K177" s="5" t="n">
        <v>13.5951</v>
      </c>
      <c r="L177" s="4" t="n">
        <f aca="false">ABS(Table2[[#This Row],[Nc Analytic]]-Table2[[#This Row],[Nc Simulation]])</f>
        <v>0.000164935500000851</v>
      </c>
      <c r="M177" s="1" t="n">
        <f aca="false">100*IF(Table2[[#This Row],[Nc Analytic]]&gt;0, Table2[[#This Row],[Absolute Error]]/Table2[[#This Row],[Nc Analytic]],1)</f>
        <v>0.00121319813757053</v>
      </c>
    </row>
    <row r="178" customFormat="false" ht="13.8" hidden="false" customHeight="false" outlineLevel="0" collapsed="false">
      <c r="A178" s="1" t="n">
        <v>17.7</v>
      </c>
      <c r="B178" s="0" t="n">
        <v>0.7060858667</v>
      </c>
      <c r="C178" s="5" t="n">
        <v>0.70625</v>
      </c>
      <c r="D178" s="4" t="n">
        <f aca="false">ABS(Table6[[#This Row],[Pb Analytic]]-Table6[[#This Row],[Pb Simulation]])</f>
        <v>0.000164133300000091</v>
      </c>
      <c r="E178" s="1" t="n">
        <f aca="false">100*IF(Table6[[#This Row],[Pb Analytic]]&gt;0, Table6[[#This Row],[Absolute Error]]/Table6[[#This Row],[Pb Analytic]],1)</f>
        <v>0.0232401132743492</v>
      </c>
      <c r="F178" s="0" t="n">
        <v>0.2374081667</v>
      </c>
      <c r="G178" s="5" t="n">
        <v>0.237253</v>
      </c>
      <c r="H178" s="4" t="n">
        <f aca="false">ABS(Table7[[#This Row],[Pd Analytic]]-Table7[[#This Row],[Pd Simulation]])</f>
        <v>0.000155166700000015</v>
      </c>
      <c r="I178" s="1" t="n">
        <f aca="false">100*IF(Table7[[#This Row],[Pd Analytic]]&gt;0, Table7[[#This Row],[Absolute Error]]/Table7[[#This Row],[Pd Analytic]],1)</f>
        <v>0.0654013647878065</v>
      </c>
      <c r="J178" s="0" t="n">
        <v>13.5976882171</v>
      </c>
      <c r="K178" s="5" t="n">
        <v>13.5981</v>
      </c>
      <c r="L178" s="4" t="n">
        <f aca="false">ABS(Table2[[#This Row],[Nc Analytic]]-Table2[[#This Row],[Nc Simulation]])</f>
        <v>0.000411782900000546</v>
      </c>
      <c r="M178" s="1" t="n">
        <f aca="false">100*IF(Table2[[#This Row],[Nc Analytic]]&gt;0, Table2[[#This Row],[Absolute Error]]/Table2[[#This Row],[Nc Analytic]],1)</f>
        <v>0.00302823850391265</v>
      </c>
    </row>
    <row r="179" customFormat="false" ht="13.8" hidden="false" customHeight="false" outlineLevel="0" collapsed="false">
      <c r="A179" s="1" t="n">
        <v>17.8</v>
      </c>
      <c r="B179" s="0" t="n">
        <v>0.7077822333</v>
      </c>
      <c r="C179" s="5" t="n">
        <v>0.707845</v>
      </c>
      <c r="D179" s="4" t="n">
        <f aca="false">ABS(Table6[[#This Row],[Pb Analytic]]-Table6[[#This Row],[Pb Simulation]])</f>
        <v>6.27666999999388E-005</v>
      </c>
      <c r="E179" s="1" t="n">
        <f aca="false">100*IF(Table6[[#This Row],[Pb Analytic]]&gt;0, Table6[[#This Row],[Absolute Error]]/Table6[[#This Row],[Pb Analytic]],1)</f>
        <v>0.00886729439353796</v>
      </c>
      <c r="F179" s="0" t="n">
        <v>0.2360381667</v>
      </c>
      <c r="G179" s="5" t="n">
        <v>0.235975</v>
      </c>
      <c r="H179" s="4" t="n">
        <f aca="false">ABS(Table7[[#This Row],[Pd Analytic]]-Table7[[#This Row],[Pd Simulation]])</f>
        <v>6.31667000000058E-005</v>
      </c>
      <c r="I179" s="1" t="n">
        <f aca="false">100*IF(Table7[[#This Row],[Pd Analytic]]&gt;0, Table7[[#This Row],[Absolute Error]]/Table7[[#This Row],[Pd Analytic]],1)</f>
        <v>0.0267683864816213</v>
      </c>
      <c r="J179" s="0" t="n">
        <v>13.6010498158</v>
      </c>
      <c r="K179" s="5" t="n">
        <v>13.6011</v>
      </c>
      <c r="L179" s="4" t="n">
        <f aca="false">ABS(Table2[[#This Row],[Nc Analytic]]-Table2[[#This Row],[Nc Simulation]])</f>
        <v>5.01842000009134E-005</v>
      </c>
      <c r="M179" s="1" t="n">
        <f aca="false">100*IF(Table2[[#This Row],[Nc Analytic]]&gt;0, Table2[[#This Row],[Absolute Error]]/Table2[[#This Row],[Nc Analytic]],1)</f>
        <v>0.000368971627301567</v>
      </c>
    </row>
    <row r="180" customFormat="false" ht="13.8" hidden="false" customHeight="false" outlineLevel="0" collapsed="false">
      <c r="A180" s="1" t="n">
        <v>17.9</v>
      </c>
      <c r="B180" s="0" t="n">
        <v>0.7093168667</v>
      </c>
      <c r="C180" s="5" t="n">
        <v>0.709423</v>
      </c>
      <c r="D180" s="4" t="n">
        <f aca="false">ABS(Table6[[#This Row],[Pb Analytic]]-Table6[[#This Row],[Pb Simulation]])</f>
        <v>0.000106133299999978</v>
      </c>
      <c r="E180" s="1" t="n">
        <f aca="false">100*IF(Table6[[#This Row],[Pb Analytic]]&gt;0, Table6[[#This Row],[Absolute Error]]/Table6[[#This Row],[Pb Analytic]],1)</f>
        <v>0.0149605101610714</v>
      </c>
      <c r="F180" s="0" t="n">
        <v>0.2348149</v>
      </c>
      <c r="G180" s="5" t="n">
        <v>0.234711</v>
      </c>
      <c r="H180" s="4" t="n">
        <f aca="false">ABS(Table7[[#This Row],[Pd Analytic]]-Table7[[#This Row],[Pd Simulation]])</f>
        <v>0.00010389999999999</v>
      </c>
      <c r="I180" s="1" t="n">
        <f aca="false">100*IF(Table7[[#This Row],[Pd Analytic]]&gt;0, Table7[[#This Row],[Absolute Error]]/Table7[[#This Row],[Pd Analytic]],1)</f>
        <v>0.0442672052012859</v>
      </c>
      <c r="J180" s="0" t="n">
        <v>13.6037776769</v>
      </c>
      <c r="K180" s="5" t="n">
        <v>13.604</v>
      </c>
      <c r="L180" s="4" t="n">
        <f aca="false">ABS(Table2[[#This Row],[Nc Analytic]]-Table2[[#This Row],[Nc Simulation]])</f>
        <v>0.000222323099999144</v>
      </c>
      <c r="M180" s="1" t="n">
        <f aca="false">100*IF(Table2[[#This Row],[Nc Analytic]]&gt;0, Table2[[#This Row],[Absolute Error]]/Table2[[#This Row],[Nc Analytic]],1)</f>
        <v>0.00163424801528333</v>
      </c>
    </row>
    <row r="181" customFormat="false" ht="13.8" hidden="false" customHeight="false" outlineLevel="0" collapsed="false">
      <c r="A181" s="1" t="n">
        <v>18</v>
      </c>
      <c r="B181" s="0" t="n">
        <v>0.7108203</v>
      </c>
      <c r="C181" s="5" t="n">
        <v>0.710984</v>
      </c>
      <c r="D181" s="4" t="n">
        <f aca="false">ABS(Table6[[#This Row],[Pb Analytic]]-Table6[[#This Row],[Pb Simulation]])</f>
        <v>0.000163699999999989</v>
      </c>
      <c r="E181" s="1" t="n">
        <f aca="false">100*IF(Table6[[#This Row],[Pb Analytic]]&gt;0, Table6[[#This Row],[Absolute Error]]/Table6[[#This Row],[Pb Analytic]],1)</f>
        <v>0.0230244281165243</v>
      </c>
      <c r="F181" s="0" t="n">
        <v>0.2336031</v>
      </c>
      <c r="G181" s="5" t="n">
        <v>0.233461</v>
      </c>
      <c r="H181" s="4" t="n">
        <f aca="false">ABS(Table7[[#This Row],[Pd Analytic]]-Table7[[#This Row],[Pd Simulation]])</f>
        <v>0.000142100000000006</v>
      </c>
      <c r="I181" s="1" t="n">
        <f aca="false">100*IF(Table7[[#This Row],[Pd Analytic]]&gt;0, Table7[[#This Row],[Absolute Error]]/Table7[[#This Row],[Pd Analytic]],1)</f>
        <v>0.0608666972213801</v>
      </c>
      <c r="J181" s="0" t="n">
        <v>13.6066203019</v>
      </c>
      <c r="K181" s="5" t="n">
        <v>13.6069</v>
      </c>
      <c r="L181" s="4" t="n">
        <f aca="false">ABS(Table2[[#This Row],[Nc Analytic]]-Table2[[#This Row],[Nc Simulation]])</f>
        <v>0.000279698099999948</v>
      </c>
      <c r="M181" s="1" t="n">
        <f aca="false">100*IF(Table2[[#This Row],[Nc Analytic]]&gt;0, Table2[[#This Row],[Absolute Error]]/Table2[[#This Row],[Nc Analytic]],1)</f>
        <v>0.00205556078166186</v>
      </c>
    </row>
    <row r="182" customFormat="false" ht="13.8" hidden="false" customHeight="false" outlineLevel="0" collapsed="false">
      <c r="A182" s="1" t="n">
        <v>18.1</v>
      </c>
      <c r="B182" s="0" t="n">
        <v>0.7125605667</v>
      </c>
      <c r="C182" s="5" t="n">
        <v>0.712529</v>
      </c>
      <c r="D182" s="4" t="n">
        <f aca="false">ABS(Table6[[#This Row],[Pb Analytic]]-Table6[[#This Row],[Pb Simulation]])</f>
        <v>3.15667000000408E-005</v>
      </c>
      <c r="E182" s="1" t="n">
        <f aca="false">100*IF(Table6[[#This Row],[Pb Analytic]]&gt;0, Table6[[#This Row],[Absolute Error]]/Table6[[#This Row],[Pb Analytic]],1)</f>
        <v>0.00443023371680883</v>
      </c>
      <c r="F182" s="0" t="n">
        <v>0.2322222333</v>
      </c>
      <c r="G182" s="5" t="n">
        <v>0.232223</v>
      </c>
      <c r="H182" s="4" t="n">
        <f aca="false">ABS(Table7[[#This Row],[Pd Analytic]]-Table7[[#This Row],[Pd Simulation]])</f>
        <v>7.66700000015552E-007</v>
      </c>
      <c r="I182" s="1" t="n">
        <f aca="false">100*IF(Table7[[#This Row],[Pd Analytic]]&gt;0, Table7[[#This Row],[Absolute Error]]/Table7[[#This Row],[Pd Analytic]],1)</f>
        <v>0.000330156788955251</v>
      </c>
      <c r="J182" s="0" t="n">
        <v>13.6097889336</v>
      </c>
      <c r="K182" s="5" t="n">
        <v>13.6097</v>
      </c>
      <c r="L182" s="4" t="n">
        <f aca="false">ABS(Table2[[#This Row],[Nc Analytic]]-Table2[[#This Row],[Nc Simulation]])</f>
        <v>8.8933600000729E-005</v>
      </c>
      <c r="M182" s="1" t="n">
        <f aca="false">100*IF(Table2[[#This Row],[Nc Analytic]]&gt;0, Table2[[#This Row],[Absolute Error]]/Table2[[#This Row],[Nc Analytic]],1)</f>
        <v>0.000653457460493097</v>
      </c>
    </row>
    <row r="183" customFormat="false" ht="13.8" hidden="false" customHeight="false" outlineLevel="0" collapsed="false">
      <c r="A183" s="1" t="n">
        <v>18.2</v>
      </c>
      <c r="B183" s="0" t="n">
        <v>0.7140751667</v>
      </c>
      <c r="C183" s="5" t="n">
        <v>0.714057</v>
      </c>
      <c r="D183" s="4" t="n">
        <f aca="false">ABS(Table6[[#This Row],[Pb Analytic]]-Table6[[#This Row],[Pb Simulation]])</f>
        <v>1.81666999999885E-005</v>
      </c>
      <c r="E183" s="1" t="n">
        <f aca="false">100*IF(Table6[[#This Row],[Pb Analytic]]&gt;0, Table6[[#This Row],[Absolute Error]]/Table6[[#This Row],[Pb Analytic]],1)</f>
        <v>0.00254415263767298</v>
      </c>
      <c r="F183" s="0" t="n">
        <v>0.2309527333</v>
      </c>
      <c r="G183" s="5" t="n">
        <v>0.230998</v>
      </c>
      <c r="H183" s="4" t="n">
        <f aca="false">ABS(Table7[[#This Row],[Pd Analytic]]-Table7[[#This Row],[Pd Simulation]])</f>
        <v>4.52667000000184E-005</v>
      </c>
      <c r="I183" s="1" t="n">
        <f aca="false">100*IF(Table7[[#This Row],[Pd Analytic]]&gt;0, Table7[[#This Row],[Absolute Error]]/Table7[[#This Row],[Pd Analytic]],1)</f>
        <v>0.0195961436895637</v>
      </c>
      <c r="J183" s="0" t="n">
        <v>13.6127529381</v>
      </c>
      <c r="K183" s="5" t="n">
        <v>13.6125</v>
      </c>
      <c r="L183" s="4" t="n">
        <f aca="false">ABS(Table2[[#This Row],[Nc Analytic]]-Table2[[#This Row],[Nc Simulation]])</f>
        <v>0.000252938099999156</v>
      </c>
      <c r="M183" s="1" t="n">
        <f aca="false">100*IF(Table2[[#This Row],[Nc Analytic]]&gt;0, Table2[[#This Row],[Absolute Error]]/Table2[[#This Row],[Nc Analytic]],1)</f>
        <v>0.00185813112947038</v>
      </c>
    </row>
    <row r="184" customFormat="false" ht="13.8" hidden="false" customHeight="false" outlineLevel="0" collapsed="false">
      <c r="A184" s="1" t="n">
        <v>18.3</v>
      </c>
      <c r="B184" s="0" t="n">
        <v>0.7155967667</v>
      </c>
      <c r="C184" s="5" t="n">
        <v>0.715569</v>
      </c>
      <c r="D184" s="4" t="n">
        <f aca="false">ABS(Table6[[#This Row],[Pb Analytic]]-Table6[[#This Row],[Pb Simulation]])</f>
        <v>2.77667000000426E-005</v>
      </c>
      <c r="E184" s="1" t="n">
        <f aca="false">100*IF(Table6[[#This Row],[Pb Analytic]]&gt;0, Table6[[#This Row],[Absolute Error]]/Table6[[#This Row],[Pb Analytic]],1)</f>
        <v>0.00388036653349189</v>
      </c>
      <c r="F184" s="0" t="n">
        <v>0.2297685667</v>
      </c>
      <c r="G184" s="5" t="n">
        <v>0.229786</v>
      </c>
      <c r="H184" s="4" t="n">
        <f aca="false">ABS(Table7[[#This Row],[Pd Analytic]]-Table7[[#This Row],[Pd Simulation]])</f>
        <v>1.74332999999804E-005</v>
      </c>
      <c r="I184" s="1" t="n">
        <f aca="false">100*IF(Table7[[#This Row],[Pd Analytic]]&gt;0, Table7[[#This Row],[Absolute Error]]/Table7[[#This Row],[Pd Analytic]],1)</f>
        <v>0.00758675463256267</v>
      </c>
      <c r="J184" s="0" t="n">
        <v>13.6151562722</v>
      </c>
      <c r="K184" s="5" t="n">
        <v>13.6152</v>
      </c>
      <c r="L184" s="4" t="n">
        <f aca="false">ABS(Table2[[#This Row],[Nc Analytic]]-Table2[[#This Row],[Nc Simulation]])</f>
        <v>4.37277999996155E-005</v>
      </c>
      <c r="M184" s="1" t="n">
        <f aca="false">100*IF(Table2[[#This Row],[Nc Analytic]]&gt;0, Table2[[#This Row],[Absolute Error]]/Table2[[#This Row],[Nc Analytic]],1)</f>
        <v>0.000321168987599268</v>
      </c>
    </row>
    <row r="185" customFormat="false" ht="13.8" hidden="false" customHeight="false" outlineLevel="0" collapsed="false">
      <c r="A185" s="1" t="n">
        <v>18.4</v>
      </c>
      <c r="B185" s="0" t="n">
        <v>0.7170364667</v>
      </c>
      <c r="C185" s="5" t="n">
        <v>0.717066</v>
      </c>
      <c r="D185" s="4" t="n">
        <f aca="false">ABS(Table6[[#This Row],[Pb Analytic]]-Table6[[#This Row],[Pb Simulation]])</f>
        <v>2.95332999999953E-005</v>
      </c>
      <c r="E185" s="1" t="n">
        <f aca="false">100*IF(Table6[[#This Row],[Pb Analytic]]&gt;0, Table6[[#This Row],[Absolute Error]]/Table6[[#This Row],[Pb Analytic]],1)</f>
        <v>0.00411863064208808</v>
      </c>
      <c r="F185" s="0" t="n">
        <v>0.2286012</v>
      </c>
      <c r="G185" s="5" t="n">
        <v>0.228586</v>
      </c>
      <c r="H185" s="4" t="n">
        <f aca="false">ABS(Table7[[#This Row],[Pd Analytic]]-Table7[[#This Row],[Pd Simulation]])</f>
        <v>1.5199999999993E-005</v>
      </c>
      <c r="I185" s="1" t="n">
        <f aca="false">100*IF(Table7[[#This Row],[Pd Analytic]]&gt;0, Table7[[#This Row],[Absolute Error]]/Table7[[#This Row],[Pd Analytic]],1)</f>
        <v>0.00664957608952123</v>
      </c>
      <c r="J185" s="0" t="n">
        <v>13.6178444772</v>
      </c>
      <c r="K185" s="5" t="n">
        <v>13.618</v>
      </c>
      <c r="L185" s="4" t="n">
        <f aca="false">ABS(Table2[[#This Row],[Nc Analytic]]-Table2[[#This Row],[Nc Simulation]])</f>
        <v>0.000155522800000085</v>
      </c>
      <c r="M185" s="1" t="n">
        <f aca="false">100*IF(Table2[[#This Row],[Nc Analytic]]&gt;0, Table2[[#This Row],[Absolute Error]]/Table2[[#This Row],[Nc Analytic]],1)</f>
        <v>0.00114203847848498</v>
      </c>
    </row>
    <row r="186" customFormat="false" ht="13.8" hidden="false" customHeight="false" outlineLevel="0" collapsed="false">
      <c r="A186" s="1" t="n">
        <v>18.5</v>
      </c>
      <c r="B186" s="0" t="n">
        <v>0.7186934333</v>
      </c>
      <c r="C186" s="5" t="n">
        <v>0.718547</v>
      </c>
      <c r="D186" s="4" t="n">
        <f aca="false">ABS(Table6[[#This Row],[Pb Analytic]]-Table6[[#This Row],[Pb Simulation]])</f>
        <v>0.000146433299999971</v>
      </c>
      <c r="E186" s="1" t="n">
        <f aca="false">100*IF(Table6[[#This Row],[Pb Analytic]]&gt;0, Table6[[#This Row],[Absolute Error]]/Table6[[#This Row],[Pb Analytic]],1)</f>
        <v>0.0203790844579367</v>
      </c>
      <c r="F186" s="0" t="n">
        <v>0.2272739333</v>
      </c>
      <c r="G186" s="5" t="n">
        <v>0.227399</v>
      </c>
      <c r="H186" s="4" t="n">
        <f aca="false">ABS(Table7[[#This Row],[Pd Analytic]]-Table7[[#This Row],[Pd Simulation]])</f>
        <v>0.000125066699999982</v>
      </c>
      <c r="I186" s="1" t="n">
        <f aca="false">100*IF(Table7[[#This Row],[Pd Analytic]]&gt;0, Table7[[#This Row],[Absolute Error]]/Table7[[#This Row],[Pd Analytic]],1)</f>
        <v>0.0549987906718946</v>
      </c>
      <c r="J186" s="0" t="n">
        <v>13.6210626969</v>
      </c>
      <c r="K186" s="5" t="n">
        <v>13.6206</v>
      </c>
      <c r="L186" s="4" t="n">
        <f aca="false">ABS(Table2[[#This Row],[Nc Analytic]]-Table2[[#This Row],[Nc Simulation]])</f>
        <v>0.000462696899999671</v>
      </c>
      <c r="M186" s="1" t="n">
        <f aca="false">100*IF(Table2[[#This Row],[Nc Analytic]]&gt;0, Table2[[#This Row],[Absolute Error]]/Table2[[#This Row],[Nc Analytic]],1)</f>
        <v>0.00339703757543479</v>
      </c>
    </row>
    <row r="187" customFormat="false" ht="13.8" hidden="false" customHeight="false" outlineLevel="0" collapsed="false">
      <c r="A187" s="1" t="n">
        <v>18.6</v>
      </c>
      <c r="B187" s="0" t="n">
        <v>0.7198910667</v>
      </c>
      <c r="C187" s="5" t="n">
        <v>0.720013</v>
      </c>
      <c r="D187" s="4" t="n">
        <f aca="false">ABS(Table6[[#This Row],[Pb Analytic]]-Table6[[#This Row],[Pb Simulation]])</f>
        <v>0.000121933299999988</v>
      </c>
      <c r="E187" s="1" t="n">
        <f aca="false">100*IF(Table6[[#This Row],[Pb Analytic]]&gt;0, Table6[[#This Row],[Absolute Error]]/Table6[[#This Row],[Pb Analytic]],1)</f>
        <v>0.0169348747869813</v>
      </c>
      <c r="F187" s="0" t="n">
        <v>0.2263297333</v>
      </c>
      <c r="G187" s="5" t="n">
        <v>0.226224</v>
      </c>
      <c r="H187" s="4" t="n">
        <f aca="false">ABS(Table7[[#This Row],[Pd Analytic]]-Table7[[#This Row],[Pd Simulation]])</f>
        <v>0.000105733299999994</v>
      </c>
      <c r="I187" s="1" t="n">
        <f aca="false">100*IF(Table7[[#This Row],[Pd Analytic]]&gt;0, Table7[[#This Row],[Absolute Error]]/Table7[[#This Row],[Pd Analytic]],1)</f>
        <v>0.0467383213098494</v>
      </c>
      <c r="J187" s="0" t="n">
        <v>13.6229285404</v>
      </c>
      <c r="K187" s="5" t="n">
        <v>13.6233</v>
      </c>
      <c r="L187" s="4" t="n">
        <f aca="false">ABS(Table2[[#This Row],[Nc Analytic]]-Table2[[#This Row],[Nc Simulation]])</f>
        <v>0.000371459600000179</v>
      </c>
      <c r="M187" s="1" t="n">
        <f aca="false">100*IF(Table2[[#This Row],[Nc Analytic]]&gt;0, Table2[[#This Row],[Absolute Error]]/Table2[[#This Row],[Nc Analytic]],1)</f>
        <v>0.00272664919659832</v>
      </c>
    </row>
    <row r="188" customFormat="false" ht="13.8" hidden="false" customHeight="false" outlineLevel="0" collapsed="false">
      <c r="A188" s="1" t="n">
        <v>18.7</v>
      </c>
      <c r="B188" s="0" t="n">
        <v>0.721432</v>
      </c>
      <c r="C188" s="5" t="n">
        <v>0.721464</v>
      </c>
      <c r="D188" s="4" t="n">
        <f aca="false">ABS(Table6[[#This Row],[Pb Analytic]]-Table6[[#This Row],[Pb Simulation]])</f>
        <v>3.2000000000032E-005</v>
      </c>
      <c r="E188" s="1" t="n">
        <f aca="false">100*IF(Table6[[#This Row],[Pb Analytic]]&gt;0, Table6[[#This Row],[Absolute Error]]/Table6[[#This Row],[Pb Analytic]],1)</f>
        <v>0.00443542574543318</v>
      </c>
      <c r="F188" s="0" t="n">
        <v>0.2250843667</v>
      </c>
      <c r="G188" s="5" t="n">
        <v>0.22506</v>
      </c>
      <c r="H188" s="4" t="n">
        <f aca="false">ABS(Table7[[#This Row],[Pd Analytic]]-Table7[[#This Row],[Pd Simulation]])</f>
        <v>2.43667000000003E-005</v>
      </c>
      <c r="I188" s="1" t="n">
        <f aca="false">100*IF(Table7[[#This Row],[Pd Analytic]]&gt;0, Table7[[#This Row],[Absolute Error]]/Table7[[#This Row],[Pd Analytic]],1)</f>
        <v>0.0108267573091621</v>
      </c>
      <c r="J188" s="0" t="n">
        <v>13.6257288159</v>
      </c>
      <c r="K188" s="5" t="n">
        <v>13.6259</v>
      </c>
      <c r="L188" s="4" t="n">
        <f aca="false">ABS(Table2[[#This Row],[Nc Analytic]]-Table2[[#This Row],[Nc Simulation]])</f>
        <v>0.000171184099999167</v>
      </c>
      <c r="M188" s="1" t="n">
        <f aca="false">100*IF(Table2[[#This Row],[Nc Analytic]]&gt;0, Table2[[#This Row],[Absolute Error]]/Table2[[#This Row],[Nc Analytic]],1)</f>
        <v>0.00125631407832999</v>
      </c>
    </row>
    <row r="189" customFormat="false" ht="13.8" hidden="false" customHeight="false" outlineLevel="0" collapsed="false">
      <c r="A189" s="1" t="n">
        <v>18.8</v>
      </c>
      <c r="B189" s="0" t="n">
        <v>0.7228728333</v>
      </c>
      <c r="C189" s="5" t="n">
        <v>0.7229</v>
      </c>
      <c r="D189" s="4" t="n">
        <f aca="false">ABS(Table6[[#This Row],[Pb Analytic]]-Table6[[#This Row],[Pb Simulation]])</f>
        <v>2.71667000000253E-005</v>
      </c>
      <c r="E189" s="1" t="n">
        <f aca="false">100*IF(Table6[[#This Row],[Pb Analytic]]&gt;0, Table6[[#This Row],[Absolute Error]]/Table6[[#This Row],[Pb Analytic]],1)</f>
        <v>0.0037580163231464</v>
      </c>
      <c r="F189" s="0" t="n">
        <v>0.2239687333</v>
      </c>
      <c r="G189" s="5" t="n">
        <v>0.223909</v>
      </c>
      <c r="H189" s="4" t="n">
        <f aca="false">ABS(Table7[[#This Row],[Pd Analytic]]-Table7[[#This Row],[Pd Simulation]])</f>
        <v>5.97333000000033E-005</v>
      </c>
      <c r="I189" s="1" t="n">
        <f aca="false">100*IF(Table7[[#This Row],[Pd Analytic]]&gt;0, Table7[[#This Row],[Absolute Error]]/Table7[[#This Row],[Pd Analytic]],1)</f>
        <v>0.0266774895158316</v>
      </c>
      <c r="J189" s="0" t="n">
        <v>13.6282902278</v>
      </c>
      <c r="K189" s="5" t="n">
        <v>13.6284</v>
      </c>
      <c r="L189" s="4" t="n">
        <f aca="false">ABS(Table2[[#This Row],[Nc Analytic]]-Table2[[#This Row],[Nc Simulation]])</f>
        <v>0.000109772199998304</v>
      </c>
      <c r="M189" s="1" t="n">
        <f aca="false">100*IF(Table2[[#This Row],[Nc Analytic]]&gt;0, Table2[[#This Row],[Absolute Error]]/Table2[[#This Row],[Nc Analytic]],1)</f>
        <v>0.000805466525771944</v>
      </c>
    </row>
    <row r="190" customFormat="false" ht="13.8" hidden="false" customHeight="false" outlineLevel="0" collapsed="false">
      <c r="A190" s="1" t="n">
        <v>18.9</v>
      </c>
      <c r="B190" s="0" t="n">
        <v>0.7243805333</v>
      </c>
      <c r="C190" s="5" t="n">
        <v>0.724321</v>
      </c>
      <c r="D190" s="4" t="n">
        <f aca="false">ABS(Table6[[#This Row],[Pb Analytic]]-Table6[[#This Row],[Pb Simulation]])</f>
        <v>5.95332999999698E-005</v>
      </c>
      <c r="E190" s="1" t="n">
        <f aca="false">100*IF(Table6[[#This Row],[Pb Analytic]]&gt;0, Table6[[#This Row],[Absolute Error]]/Table6[[#This Row],[Pb Analytic]],1)</f>
        <v>0.0082191873492512</v>
      </c>
      <c r="F190" s="0" t="n">
        <v>0.2227522667</v>
      </c>
      <c r="G190" s="5" t="n">
        <v>0.222769</v>
      </c>
      <c r="H190" s="4" t="n">
        <f aca="false">ABS(Table7[[#This Row],[Pd Analytic]]-Table7[[#This Row],[Pd Simulation]])</f>
        <v>1.67332999999881E-005</v>
      </c>
      <c r="I190" s="1" t="n">
        <f aca="false">100*IF(Table7[[#This Row],[Pd Analytic]]&gt;0, Table7[[#This Row],[Absolute Error]]/Table7[[#This Row],[Pd Analytic]],1)</f>
        <v>0.00751150294699356</v>
      </c>
      <c r="J190" s="0" t="n">
        <v>13.6311439675</v>
      </c>
      <c r="K190" s="5" t="n">
        <v>13.631</v>
      </c>
      <c r="L190" s="4" t="n">
        <f aca="false">ABS(Table2[[#This Row],[Nc Analytic]]-Table2[[#This Row],[Nc Simulation]])</f>
        <v>0.000143967499999675</v>
      </c>
      <c r="M190" s="1" t="n">
        <f aca="false">100*IF(Table2[[#This Row],[Nc Analytic]]&gt;0, Table2[[#This Row],[Absolute Error]]/Table2[[#This Row],[Nc Analytic]],1)</f>
        <v>0.00105617709632217</v>
      </c>
    </row>
    <row r="191" customFormat="false" ht="13.8" hidden="false" customHeight="false" outlineLevel="0" collapsed="false">
      <c r="A191" s="1" t="n">
        <v>19</v>
      </c>
      <c r="B191" s="0" t="n">
        <v>0.7258322333</v>
      </c>
      <c r="C191" s="5" t="n">
        <v>0.725728</v>
      </c>
      <c r="D191" s="4" t="n">
        <f aca="false">ABS(Table6[[#This Row],[Pb Analytic]]-Table6[[#This Row],[Pb Simulation]])</f>
        <v>0.000104233299999978</v>
      </c>
      <c r="E191" s="1" t="n">
        <f aca="false">100*IF(Table6[[#This Row],[Pb Analytic]]&gt;0, Table6[[#This Row],[Absolute Error]]/Table6[[#This Row],[Pb Analytic]],1)</f>
        <v>0.0143625848802828</v>
      </c>
      <c r="F191" s="0" t="n">
        <v>0.2215556333</v>
      </c>
      <c r="G191" s="5" t="n">
        <v>0.22164</v>
      </c>
      <c r="H191" s="4" t="n">
        <f aca="false">ABS(Table7[[#This Row],[Pd Analytic]]-Table7[[#This Row],[Pd Simulation]])</f>
        <v>8.43667000000048E-005</v>
      </c>
      <c r="I191" s="1" t="n">
        <f aca="false">100*IF(Table7[[#This Row],[Pd Analytic]]&gt;0, Table7[[#This Row],[Absolute Error]]/Table7[[#This Row],[Pd Analytic]],1)</f>
        <v>0.0380647446309352</v>
      </c>
      <c r="J191" s="0" t="n">
        <v>13.6336143423</v>
      </c>
      <c r="K191" s="5" t="n">
        <v>13.6335</v>
      </c>
      <c r="L191" s="4" t="n">
        <f aca="false">ABS(Table2[[#This Row],[Nc Analytic]]-Table2[[#This Row],[Nc Simulation]])</f>
        <v>0.000114342299999848</v>
      </c>
      <c r="M191" s="1" t="n">
        <f aca="false">100*IF(Table2[[#This Row],[Nc Analytic]]&gt;0, Table2[[#This Row],[Absolute Error]]/Table2[[#This Row],[Nc Analytic]],1)</f>
        <v>0.000838686324126951</v>
      </c>
    </row>
    <row r="192" customFormat="false" ht="13.8" hidden="false" customHeight="false" outlineLevel="0" collapsed="false">
      <c r="A192" s="1" t="n">
        <v>19.1</v>
      </c>
      <c r="B192" s="0" t="n">
        <v>0.7271892</v>
      </c>
      <c r="C192" s="5" t="n">
        <v>0.727121</v>
      </c>
      <c r="D192" s="4" t="n">
        <f aca="false">ABS(Table6[[#This Row],[Pb Analytic]]-Table6[[#This Row],[Pb Simulation]])</f>
        <v>6.81999999999627E-005</v>
      </c>
      <c r="E192" s="1" t="n">
        <f aca="false">100*IF(Table6[[#This Row],[Pb Analytic]]&gt;0, Table6[[#This Row],[Absolute Error]]/Table6[[#This Row],[Pb Analytic]],1)</f>
        <v>0.00937945678916752</v>
      </c>
      <c r="F192" s="0" t="n">
        <v>0.2204614667</v>
      </c>
      <c r="G192" s="5" t="n">
        <v>0.220523</v>
      </c>
      <c r="H192" s="4" t="n">
        <f aca="false">ABS(Table7[[#This Row],[Pd Analytic]]-Table7[[#This Row],[Pd Simulation]])</f>
        <v>6.15332999999996E-005</v>
      </c>
      <c r="I192" s="1" t="n">
        <f aca="false">100*IF(Table7[[#This Row],[Pd Analytic]]&gt;0, Table7[[#This Row],[Absolute Error]]/Table7[[#This Row],[Pd Analytic]],1)</f>
        <v>0.0279033479501002</v>
      </c>
      <c r="J192" s="0" t="n">
        <v>13.6359805806</v>
      </c>
      <c r="K192" s="5" t="n">
        <v>13.6359</v>
      </c>
      <c r="L192" s="4" t="n">
        <f aca="false">ABS(Table2[[#This Row],[Nc Analytic]]-Table2[[#This Row],[Nc Simulation]])</f>
        <v>8.05806000006015E-005</v>
      </c>
      <c r="M192" s="1" t="n">
        <f aca="false">100*IF(Table2[[#This Row],[Nc Analytic]]&gt;0, Table2[[#This Row],[Absolute Error]]/Table2[[#This Row],[Nc Analytic]],1)</f>
        <v>0.000590944492117143</v>
      </c>
    </row>
    <row r="193" customFormat="false" ht="13.8" hidden="false" customHeight="false" outlineLevel="0" collapsed="false">
      <c r="A193" s="1" t="n">
        <v>19.2</v>
      </c>
      <c r="B193" s="0" t="n">
        <v>0.7286291667</v>
      </c>
      <c r="C193" s="5" t="n">
        <v>0.7285</v>
      </c>
      <c r="D193" s="4" t="n">
        <f aca="false">ABS(Table6[[#This Row],[Pb Analytic]]-Table6[[#This Row],[Pb Simulation]])</f>
        <v>0.000129166699999961</v>
      </c>
      <c r="E193" s="1" t="n">
        <f aca="false">100*IF(Table6[[#This Row],[Pb Analytic]]&gt;0, Table6[[#This Row],[Absolute Error]]/Table6[[#This Row],[Pb Analytic]],1)</f>
        <v>0.0177305010295073</v>
      </c>
      <c r="F193" s="0" t="n">
        <v>0.2193086333</v>
      </c>
      <c r="G193" s="5" t="n">
        <v>0.219416</v>
      </c>
      <c r="H193" s="4" t="n">
        <f aca="false">ABS(Table7[[#This Row],[Pd Analytic]]-Table7[[#This Row],[Pd Simulation]])</f>
        <v>0.0001073667</v>
      </c>
      <c r="I193" s="1" t="n">
        <f aca="false">100*IF(Table7[[#This Row],[Pd Analytic]]&gt;0, Table7[[#This Row],[Absolute Error]]/Table7[[#This Row],[Pd Analytic]],1)</f>
        <v>0.0489329401684472</v>
      </c>
      <c r="J193" s="0" t="n">
        <v>13.6384161177</v>
      </c>
      <c r="K193" s="5" t="n">
        <v>13.6384</v>
      </c>
      <c r="L193" s="4" t="n">
        <f aca="false">ABS(Table2[[#This Row],[Nc Analytic]]-Table2[[#This Row],[Nc Simulation]])</f>
        <v>1.61176999995405E-005</v>
      </c>
      <c r="M193" s="1" t="n">
        <f aca="false">100*IF(Table2[[#This Row],[Nc Analytic]]&gt;0, Table2[[#This Row],[Absolute Error]]/Table2[[#This Row],[Nc Analytic]],1)</f>
        <v>0.000118178818626382</v>
      </c>
    </row>
    <row r="194" customFormat="false" ht="13.8" hidden="false" customHeight="false" outlineLevel="0" collapsed="false">
      <c r="A194" s="1" t="n">
        <v>19.3</v>
      </c>
      <c r="B194" s="0" t="n">
        <v>0.7300624</v>
      </c>
      <c r="C194" s="5" t="n">
        <v>0.729866</v>
      </c>
      <c r="D194" s="4" t="n">
        <f aca="false">ABS(Table6[[#This Row],[Pb Analytic]]-Table6[[#This Row],[Pb Simulation]])</f>
        <v>0.000196399999999985</v>
      </c>
      <c r="E194" s="1" t="n">
        <f aca="false">100*IF(Table6[[#This Row],[Pb Analytic]]&gt;0, Table6[[#This Row],[Absolute Error]]/Table6[[#This Row],[Pb Analytic]],1)</f>
        <v>0.0269090490583183</v>
      </c>
      <c r="F194" s="0" t="n">
        <v>0.2181611</v>
      </c>
      <c r="G194" s="5" t="n">
        <v>0.218321</v>
      </c>
      <c r="H194" s="4" t="n">
        <f aca="false">ABS(Table7[[#This Row],[Pd Analytic]]-Table7[[#This Row],[Pd Simulation]])</f>
        <v>0.000159899999999991</v>
      </c>
      <c r="I194" s="1" t="n">
        <f aca="false">100*IF(Table7[[#This Row],[Pd Analytic]]&gt;0, Table7[[#This Row],[Absolute Error]]/Table7[[#This Row],[Pd Analytic]],1)</f>
        <v>0.0732407784867194</v>
      </c>
      <c r="J194" s="0" t="n">
        <v>13.6408930423</v>
      </c>
      <c r="K194" s="5" t="n">
        <v>13.6408</v>
      </c>
      <c r="L194" s="4" t="n">
        <f aca="false">ABS(Table2[[#This Row],[Nc Analytic]]-Table2[[#This Row],[Nc Simulation]])</f>
        <v>9.30422999996239E-005</v>
      </c>
      <c r="M194" s="1" t="n">
        <f aca="false">100*IF(Table2[[#This Row],[Nc Analytic]]&gt;0, Table2[[#This Row],[Absolute Error]]/Table2[[#This Row],[Nc Analytic]],1)</f>
        <v>0.000682088293938947</v>
      </c>
    </row>
    <row r="195" customFormat="false" ht="13.8" hidden="false" customHeight="false" outlineLevel="0" collapsed="false">
      <c r="A195" s="1" t="n">
        <v>19.4</v>
      </c>
      <c r="B195" s="0" t="n">
        <v>0.7312761</v>
      </c>
      <c r="C195" s="5" t="n">
        <v>0.731217</v>
      </c>
      <c r="D195" s="4" t="n">
        <f aca="false">ABS(Table6[[#This Row],[Pb Analytic]]-Table6[[#This Row],[Pb Simulation]])</f>
        <v>5.90999999999786E-005</v>
      </c>
      <c r="E195" s="1" t="n">
        <f aca="false">100*IF(Table6[[#This Row],[Pb Analytic]]&gt;0, Table6[[#This Row],[Absolute Error]]/Table6[[#This Row],[Pb Analytic]],1)</f>
        <v>0.00808241602697675</v>
      </c>
      <c r="F195" s="0" t="n">
        <v>0.2171635333</v>
      </c>
      <c r="G195" s="5" t="n">
        <v>0.217236</v>
      </c>
      <c r="H195" s="4" t="n">
        <f aca="false">ABS(Table7[[#This Row],[Pd Analytic]]-Table7[[#This Row],[Pd Simulation]])</f>
        <v>7.24667000000234E-005</v>
      </c>
      <c r="I195" s="1" t="n">
        <f aca="false">100*IF(Table7[[#This Row],[Pd Analytic]]&gt;0, Table7[[#This Row],[Absolute Error]]/Table7[[#This Row],[Pd Analytic]],1)</f>
        <v>0.033358513321928</v>
      </c>
      <c r="J195" s="0" t="n">
        <v>13.6434320051</v>
      </c>
      <c r="K195" s="5" t="n">
        <v>13.6432</v>
      </c>
      <c r="L195" s="4" t="n">
        <f aca="false">ABS(Table2[[#This Row],[Nc Analytic]]-Table2[[#This Row],[Nc Simulation]])</f>
        <v>0.0002320050999991</v>
      </c>
      <c r="M195" s="1" t="n">
        <f aca="false">100*IF(Table2[[#This Row],[Nc Analytic]]&gt;0, Table2[[#This Row],[Absolute Error]]/Table2[[#This Row],[Nc Analytic]],1)</f>
        <v>0.00170051820686569</v>
      </c>
    </row>
    <row r="196" customFormat="false" ht="13.8" hidden="false" customHeight="false" outlineLevel="0" collapsed="false">
      <c r="A196" s="1" t="n">
        <v>19.5</v>
      </c>
      <c r="B196" s="0" t="n">
        <v>0.7325485667</v>
      </c>
      <c r="C196" s="5" t="n">
        <v>0.732556</v>
      </c>
      <c r="D196" s="4" t="n">
        <f aca="false">ABS(Table6[[#This Row],[Pb Analytic]]-Table6[[#This Row],[Pb Simulation]])</f>
        <v>7.43329999997044E-006</v>
      </c>
      <c r="E196" s="1" t="n">
        <f aca="false">100*IF(Table6[[#This Row],[Pb Analytic]]&gt;0, Table6[[#This Row],[Absolute Error]]/Table6[[#This Row],[Pb Analytic]],1)</f>
        <v>0.0010147074080303</v>
      </c>
      <c r="F196" s="0" t="n">
        <v>0.2161972333</v>
      </c>
      <c r="G196" s="5" t="n">
        <v>0.216162</v>
      </c>
      <c r="H196" s="4" t="n">
        <f aca="false">ABS(Table7[[#This Row],[Pd Analytic]]-Table7[[#This Row],[Pd Simulation]])</f>
        <v>3.52333000000205E-005</v>
      </c>
      <c r="I196" s="1" t="n">
        <f aca="false">100*IF(Table7[[#This Row],[Pd Analytic]]&gt;0, Table7[[#This Row],[Absolute Error]]/Table7[[#This Row],[Pd Analytic]],1)</f>
        <v>0.0162994883467124</v>
      </c>
      <c r="J196" s="0" t="n">
        <v>13.64520902</v>
      </c>
      <c r="K196" s="5" t="n">
        <v>13.6455</v>
      </c>
      <c r="L196" s="4" t="n">
        <f aca="false">ABS(Table2[[#This Row],[Nc Analytic]]-Table2[[#This Row],[Nc Simulation]])</f>
        <v>0.000290980000000829</v>
      </c>
      <c r="M196" s="1" t="n">
        <f aca="false">100*IF(Table2[[#This Row],[Nc Analytic]]&gt;0, Table2[[#This Row],[Absolute Error]]/Table2[[#This Row],[Nc Analytic]],1)</f>
        <v>0.00213242460885148</v>
      </c>
    </row>
    <row r="197" customFormat="false" ht="13.8" hidden="false" customHeight="false" outlineLevel="0" collapsed="false">
      <c r="A197" s="1" t="n">
        <v>19.6</v>
      </c>
      <c r="B197" s="0" t="n">
        <v>0.7337416667</v>
      </c>
      <c r="C197" s="5" t="n">
        <v>0.733881</v>
      </c>
      <c r="D197" s="4" t="n">
        <f aca="false">ABS(Table6[[#This Row],[Pb Analytic]]-Table6[[#This Row],[Pb Simulation]])</f>
        <v>0.000139333300000044</v>
      </c>
      <c r="E197" s="1" t="n">
        <f aca="false">100*IF(Table6[[#This Row],[Pb Analytic]]&gt;0, Table6[[#This Row],[Absolute Error]]/Table6[[#This Row],[Pb Analytic]],1)</f>
        <v>0.0189858165015914</v>
      </c>
      <c r="F197" s="0" t="n">
        <v>0.2151462667</v>
      </c>
      <c r="G197" s="5" t="n">
        <v>0.215099</v>
      </c>
      <c r="H197" s="4" t="n">
        <f aca="false">ABS(Table7[[#This Row],[Pd Analytic]]-Table7[[#This Row],[Pd Simulation]])</f>
        <v>4.72666999999927E-005</v>
      </c>
      <c r="I197" s="1" t="n">
        <f aca="false">100*IF(Table7[[#This Row],[Pd Analytic]]&gt;0, Table7[[#This Row],[Absolute Error]]/Table7[[#This Row],[Pd Analytic]],1)</f>
        <v>0.0219743931863898</v>
      </c>
      <c r="J197" s="0" t="n">
        <v>13.6476200526</v>
      </c>
      <c r="K197" s="5" t="n">
        <v>13.6478</v>
      </c>
      <c r="L197" s="4" t="n">
        <f aca="false">ABS(Table2[[#This Row],[Nc Analytic]]-Table2[[#This Row],[Nc Simulation]])</f>
        <v>0.000179947399999492</v>
      </c>
      <c r="M197" s="1" t="n">
        <f aca="false">100*IF(Table2[[#This Row],[Nc Analytic]]&gt;0, Table2[[#This Row],[Absolute Error]]/Table2[[#This Row],[Nc Analytic]],1)</f>
        <v>0.0013185084775531</v>
      </c>
    </row>
    <row r="198" customFormat="false" ht="13.8" hidden="false" customHeight="false" outlineLevel="0" collapsed="false">
      <c r="A198" s="1" t="n">
        <v>19.7</v>
      </c>
      <c r="B198" s="0" t="n">
        <v>0.7349935667</v>
      </c>
      <c r="C198" s="5" t="n">
        <v>0.735193</v>
      </c>
      <c r="D198" s="4" t="n">
        <f aca="false">ABS(Table6[[#This Row],[Pb Analytic]]-Table6[[#This Row],[Pb Simulation]])</f>
        <v>0.00019943329999994</v>
      </c>
      <c r="E198" s="1" t="n">
        <f aca="false">100*IF(Table6[[#This Row],[Pb Analytic]]&gt;0, Table6[[#This Row],[Absolute Error]]/Table6[[#This Row],[Pb Analytic]],1)</f>
        <v>0.0271266592581731</v>
      </c>
      <c r="F198" s="0" t="n">
        <v>0.2141676667</v>
      </c>
      <c r="G198" s="5" t="n">
        <v>0.214045</v>
      </c>
      <c r="H198" s="4" t="n">
        <f aca="false">ABS(Table7[[#This Row],[Pd Analytic]]-Table7[[#This Row],[Pd Simulation]])</f>
        <v>0.000122666699999996</v>
      </c>
      <c r="I198" s="1" t="n">
        <f aca="false">100*IF(Table7[[#This Row],[Pd Analytic]]&gt;0, Table7[[#This Row],[Absolute Error]]/Table7[[#This Row],[Pd Analytic]],1)</f>
        <v>0.0573088369268125</v>
      </c>
      <c r="J198" s="0" t="n">
        <v>13.6497547442</v>
      </c>
      <c r="K198" s="5" t="n">
        <v>13.6501</v>
      </c>
      <c r="L198" s="4" t="n">
        <f aca="false">ABS(Table2[[#This Row],[Nc Analytic]]-Table2[[#This Row],[Nc Simulation]])</f>
        <v>0.000345255800000999</v>
      </c>
      <c r="M198" s="1" t="n">
        <f aca="false">100*IF(Table2[[#This Row],[Nc Analytic]]&gt;0, Table2[[#This Row],[Absolute Error]]/Table2[[#This Row],[Nc Analytic]],1)</f>
        <v>0.00252932799027845</v>
      </c>
    </row>
    <row r="199" customFormat="false" ht="13.8" hidden="false" customHeight="false" outlineLevel="0" collapsed="false">
      <c r="A199" s="1" t="n">
        <v>19.8</v>
      </c>
      <c r="B199" s="0" t="n">
        <v>0.7366259333</v>
      </c>
      <c r="C199" s="5" t="n">
        <v>0.736493</v>
      </c>
      <c r="D199" s="4" t="n">
        <f aca="false">ABS(Table6[[#This Row],[Pb Analytic]]-Table6[[#This Row],[Pb Simulation]])</f>
        <v>0.000132933300000082</v>
      </c>
      <c r="E199" s="1" t="n">
        <f aca="false">100*IF(Table6[[#This Row],[Pb Analytic]]&gt;0, Table6[[#This Row],[Absolute Error]]/Table6[[#This Row],[Pb Analytic]],1)</f>
        <v>0.0180494994521444</v>
      </c>
      <c r="F199" s="0" t="n">
        <v>0.2128848</v>
      </c>
      <c r="G199" s="5" t="n">
        <v>0.213002</v>
      </c>
      <c r="H199" s="4" t="n">
        <f aca="false">ABS(Table7[[#This Row],[Pd Analytic]]-Table7[[#This Row],[Pd Simulation]])</f>
        <v>0.000117199999999984</v>
      </c>
      <c r="I199" s="1" t="n">
        <f aca="false">100*IF(Table7[[#This Row],[Pd Analytic]]&gt;0, Table7[[#This Row],[Absolute Error]]/Table7[[#This Row],[Pd Analytic]],1)</f>
        <v>0.0550229575309077</v>
      </c>
      <c r="J199" s="0" t="n">
        <v>13.6524167385</v>
      </c>
      <c r="K199" s="5" t="n">
        <v>13.6523</v>
      </c>
      <c r="L199" s="4" t="n">
        <f aca="false">ABS(Table2[[#This Row],[Nc Analytic]]-Table2[[#This Row],[Nc Simulation]])</f>
        <v>0.000116738499999158</v>
      </c>
      <c r="M199" s="1" t="n">
        <f aca="false">100*IF(Table2[[#This Row],[Nc Analytic]]&gt;0, Table2[[#This Row],[Absolute Error]]/Table2[[#This Row],[Nc Analytic]],1)</f>
        <v>0.000855083026297095</v>
      </c>
    </row>
    <row r="200" customFormat="false" ht="13.8" hidden="false" customHeight="false" outlineLevel="0" collapsed="false">
      <c r="A200" s="1" t="n">
        <v>19.9</v>
      </c>
      <c r="B200" s="0" t="n">
        <v>0.7380693333</v>
      </c>
      <c r="C200" s="5" t="n">
        <v>0.73778</v>
      </c>
      <c r="D200" s="4" t="n">
        <f aca="false">ABS(Table6[[#This Row],[Pb Analytic]]-Table6[[#This Row],[Pb Simulation]])</f>
        <v>0.000289333300000028</v>
      </c>
      <c r="E200" s="1" t="n">
        <f aca="false">100*IF(Table6[[#This Row],[Pb Analytic]]&gt;0, Table6[[#This Row],[Absolute Error]]/Table6[[#This Row],[Pb Analytic]],1)</f>
        <v>0.0392167448290856</v>
      </c>
      <c r="F200" s="0" t="n">
        <v>0.2117699</v>
      </c>
      <c r="G200" s="5" t="n">
        <v>0.211969</v>
      </c>
      <c r="H200" s="4" t="n">
        <f aca="false">ABS(Table7[[#This Row],[Pd Analytic]]-Table7[[#This Row],[Pd Simulation]])</f>
        <v>0.00019909999999998</v>
      </c>
      <c r="I200" s="1" t="n">
        <f aca="false">100*IF(Table7[[#This Row],[Pd Analytic]]&gt;0, Table7[[#This Row],[Absolute Error]]/Table7[[#This Row],[Pd Analytic]],1)</f>
        <v>0.0939288292155834</v>
      </c>
      <c r="J200" s="0" t="n">
        <v>13.6552291133</v>
      </c>
      <c r="K200" s="5" t="n">
        <v>13.6546</v>
      </c>
      <c r="L200" s="4" t="n">
        <f aca="false">ABS(Table2[[#This Row],[Nc Analytic]]-Table2[[#This Row],[Nc Simulation]])</f>
        <v>0.000629113300000483</v>
      </c>
      <c r="M200" s="1" t="n">
        <f aca="false">100*IF(Table2[[#This Row],[Nc Analytic]]&gt;0, Table2[[#This Row],[Absolute Error]]/Table2[[#This Row],[Nc Analytic]],1)</f>
        <v>0.00460733598934047</v>
      </c>
    </row>
    <row r="201" customFormat="false" ht="13.8" hidden="false" customHeight="false" outlineLevel="0" collapsed="false">
      <c r="A201" s="1" t="n">
        <v>20</v>
      </c>
      <c r="B201" s="0" t="n">
        <v>0.7391397667</v>
      </c>
      <c r="C201" s="5" t="n">
        <v>0.739054</v>
      </c>
      <c r="D201" s="4" t="n">
        <f aca="false">ABS(Table6[[#This Row],[Pb Analytic]]-Table6[[#This Row],[Pb Simulation]])</f>
        <v>8.57667000000451E-005</v>
      </c>
      <c r="E201" s="1" t="n">
        <f aca="false">100*IF(Table6[[#This Row],[Pb Analytic]]&gt;0, Table6[[#This Row],[Absolute Error]]/Table6[[#This Row],[Pb Analytic]],1)</f>
        <v>0.0116049300863056</v>
      </c>
      <c r="F201" s="0" t="n">
        <v>0.2108341</v>
      </c>
      <c r="G201" s="5" t="n">
        <v>0.210946</v>
      </c>
      <c r="H201" s="4" t="n">
        <f aca="false">ABS(Table7[[#This Row],[Pd Analytic]]-Table7[[#This Row],[Pd Simulation]])</f>
        <v>0.000111899999999998</v>
      </c>
      <c r="I201" s="1" t="n">
        <f aca="false">100*IF(Table7[[#This Row],[Pd Analytic]]&gt;0, Table7[[#This Row],[Absolute Error]]/Table7[[#This Row],[Pd Analytic]],1)</f>
        <v>0.05304675130128</v>
      </c>
      <c r="J201" s="0" t="n">
        <v>13.6571297478</v>
      </c>
      <c r="K201" s="5" t="n">
        <v>13.6568</v>
      </c>
      <c r="L201" s="4" t="n">
        <f aca="false">ABS(Table2[[#This Row],[Nc Analytic]]-Table2[[#This Row],[Nc Simulation]])</f>
        <v>0.000329747800000391</v>
      </c>
      <c r="M201" s="1" t="n">
        <f aca="false">100*IF(Table2[[#This Row],[Nc Analytic]]&gt;0, Table2[[#This Row],[Absolute Error]]/Table2[[#This Row],[Nc Analytic]],1)</f>
        <v>0.00241453195477997</v>
      </c>
    </row>
    <row r="202" customFormat="false" ht="13.8" hidden="false" customHeight="false" outlineLevel="0" collapsed="false">
      <c r="A202" s="1" t="s">
        <v>9</v>
      </c>
      <c r="C202" s="4" t="n">
        <f aca="false">MAX(C2:C201)</f>
        <v>0.739054</v>
      </c>
      <c r="D202" s="1" t="n">
        <f aca="false">MAX(D2:D201)</f>
        <v>0.000417933300000006</v>
      </c>
      <c r="E202" s="1" t="n">
        <f aca="false">MAX(E2:E201)</f>
        <v>2367.37946517883</v>
      </c>
      <c r="G202" s="1" t="n">
        <f aca="false">MAX(G2:G201)</f>
        <v>0.690277</v>
      </c>
      <c r="H202" s="1" t="n">
        <f aca="false">MAX(H2:H201)</f>
        <v>0.000354133299999948</v>
      </c>
      <c r="I202" s="1" t="n">
        <f aca="false">MAX(I2:I201)</f>
        <v>0.105577491242438</v>
      </c>
      <c r="K202" s="1" t="n">
        <f aca="false">MAX(K2:K201)</f>
        <v>13.6568</v>
      </c>
      <c r="L202" s="1" t="n">
        <f aca="false">MAX(L2:L201)</f>
        <v>0.00616867279999944</v>
      </c>
      <c r="M202" s="1" t="n">
        <f aca="false">MAX(M2:M201)</f>
        <v>0.0765124537411009</v>
      </c>
    </row>
    <row r="203" customFormat="false" ht="13.8" hidden="false" customHeight="false" outlineLevel="0" collapsed="false">
      <c r="A203" s="1" t="s">
        <v>10</v>
      </c>
      <c r="C203" s="4" t="n">
        <f aca="false">AVERAGE(C2:C201)</f>
        <v>0.416182217627224</v>
      </c>
      <c r="D203" s="1" t="n">
        <f aca="false">AVERAGE(D2:D201)</f>
        <v>8.87794806287765E-005</v>
      </c>
      <c r="E203" s="1" t="n">
        <f aca="false">AVERAGE(E2:E201)</f>
        <v>18.134058684471</v>
      </c>
      <c r="G203" s="1" t="n">
        <f aca="false">AVERAGE(G2:G201)</f>
        <v>0.398795885</v>
      </c>
      <c r="H203" s="1" t="n">
        <f aca="false">AVERAGE(H2:H201)</f>
        <v>8.83116695000001E-005</v>
      </c>
      <c r="I203" s="1" t="n">
        <f aca="false">AVERAGE(I2:I201)</f>
        <v>0.0246239663739676</v>
      </c>
      <c r="K203" s="1" t="n">
        <f aca="false">AVERAGE(K2:K201)</f>
        <v>11.210890005</v>
      </c>
      <c r="L203" s="1" t="n">
        <f aca="false">AVERAGE(L2:L201)</f>
        <v>0.000612714161000059</v>
      </c>
      <c r="M203" s="1" t="n">
        <f aca="false">AVERAGE(M2:M201)</f>
        <v>0.00790388939789366</v>
      </c>
    </row>
    <row r="216" customFormat="false" ht="13.8" hidden="false" customHeight="false" outlineLevel="0" collapsed="false">
      <c r="G216" s="1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2022-11-27T23:27:49Z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