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<sst xmlns="http://schemas.openxmlformats.org/spreadsheetml/2006/main" count="15" uniqueCount="11">
  <si>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</si>
  <si>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</si>
  <si>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</si>
  <si>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</si>
  <si>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</si>
  <si>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</si>
  <si>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</si>
  <si>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Nc Simulation</t>
  </si>
  <si>
    <t xml:space="preserve">Nc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</si>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</sst>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General"/>
    <numFmt numFmtId="167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1.333E-007</c:v>
                </c:pt>
                <c:pt idx="7">
                  <c:v>1.333E-007</c:v>
                </c:pt>
                <c:pt idx="8">
                  <c:v>6E-007</c:v>
                </c:pt>
                <c:pt idx="9">
                  <c:v>2.3333E-006</c:v>
                </c:pt>
                <c:pt idx="10">
                  <c:v>8.9E-006</c:v>
                </c:pt>
                <c:pt idx="11">
                  <c:v>2.43E-005</c:v>
                </c:pt>
                <c:pt idx="12">
                  <c:v>6.21667E-005</c:v>
                </c:pt>
                <c:pt idx="13">
                  <c:v>0.0001289</c:v>
                </c:pt>
                <c:pt idx="14">
                  <c:v>0.0002566333</c:v>
                </c:pt>
                <c:pt idx="15">
                  <c:v>0.0004746</c:v>
                </c:pt>
                <c:pt idx="16">
                  <c:v>0.0008344333</c:v>
                </c:pt>
                <c:pt idx="17">
                  <c:v>0.0013953667</c:v>
                </c:pt>
                <c:pt idx="18">
                  <c:v>0.0022010333</c:v>
                </c:pt>
                <c:pt idx="19">
                  <c:v>0.0033381333</c:v>
                </c:pt>
                <c:pt idx="20">
                  <c:v>0.0048389333</c:v>
                </c:pt>
                <c:pt idx="21">
                  <c:v>0.0069144</c:v>
                </c:pt>
                <c:pt idx="22">
                  <c:v>0.0094006667</c:v>
                </c:pt>
                <c:pt idx="23">
                  <c:v>0.0125937</c:v>
                </c:pt>
                <c:pt idx="24">
                  <c:v>0.0162856667</c:v>
                </c:pt>
                <c:pt idx="25">
                  <c:v>0.0207563667</c:v>
                </c:pt>
                <c:pt idx="26">
                  <c:v>0.0258673667</c:v>
                </c:pt>
                <c:pt idx="27">
                  <c:v>0.0316901667</c:v>
                </c:pt>
                <c:pt idx="28">
                  <c:v>0.0381392333</c:v>
                </c:pt>
                <c:pt idx="29">
                  <c:v>0.0453383667</c:v>
                </c:pt>
                <c:pt idx="30">
                  <c:v>0.0530965</c:v>
                </c:pt>
                <c:pt idx="31">
                  <c:v>0.0613153333</c:v>
                </c:pt>
                <c:pt idx="32">
                  <c:v>0.0701111</c:v>
                </c:pt>
                <c:pt idx="33">
                  <c:v>0.0793235</c:v>
                </c:pt>
                <c:pt idx="34">
                  <c:v>0.0890140333</c:v>
                </c:pt>
                <c:pt idx="35">
                  <c:v>0.0989757</c:v>
                </c:pt>
                <c:pt idx="36">
                  <c:v>0.1092390667</c:v>
                </c:pt>
                <c:pt idx="37">
                  <c:v>0.1199250333</c:v>
                </c:pt>
                <c:pt idx="38">
                  <c:v>0.1306000333</c:v>
                </c:pt>
                <c:pt idx="39">
                  <c:v>0.1412988667</c:v>
                </c:pt>
                <c:pt idx="40">
                  <c:v>0.1523642667</c:v>
                </c:pt>
                <c:pt idx="41">
                  <c:v>0.1632733333</c:v>
                </c:pt>
                <c:pt idx="42">
                  <c:v>0.1741988667</c:v>
                </c:pt>
                <c:pt idx="43">
                  <c:v>0.1852911</c:v>
                </c:pt>
                <c:pt idx="44">
                  <c:v>0.1962039</c:v>
                </c:pt>
                <c:pt idx="45">
                  <c:v>0.2069872</c:v>
                </c:pt>
                <c:pt idx="46">
                  <c:v>0.2177462</c:v>
                </c:pt>
                <c:pt idx="47">
                  <c:v>0.2283216333</c:v>
                </c:pt>
                <c:pt idx="48">
                  <c:v>0.2389942667</c:v>
                </c:pt>
                <c:pt idx="49">
                  <c:v>0.2493159667</c:v>
                </c:pt>
                <c:pt idx="50">
                  <c:v>0.2596515</c:v>
                </c:pt>
                <c:pt idx="51">
                  <c:v>0.2694299333</c:v>
                </c:pt>
                <c:pt idx="52">
                  <c:v>0.2794488</c:v>
                </c:pt>
                <c:pt idx="53">
                  <c:v>0.2892610667</c:v>
                </c:pt>
                <c:pt idx="54">
                  <c:v>0.2989708</c:v>
                </c:pt>
                <c:pt idx="55">
                  <c:v>0.3083248667</c:v>
                </c:pt>
                <c:pt idx="56">
                  <c:v>0.3176169667</c:v>
                </c:pt>
                <c:pt idx="57">
                  <c:v>0.3266730333</c:v>
                </c:pt>
                <c:pt idx="58">
                  <c:v>0.3355712667</c:v>
                </c:pt>
                <c:pt idx="59">
                  <c:v>0.3442853667</c:v>
                </c:pt>
                <c:pt idx="60">
                  <c:v>0.3526371</c:v>
                </c:pt>
                <c:pt idx="61">
                  <c:v>0.36124</c:v>
                </c:pt>
                <c:pt idx="62">
                  <c:v>0.3694343667</c:v>
                </c:pt>
                <c:pt idx="63">
                  <c:v>0.3773872333</c:v>
                </c:pt>
                <c:pt idx="64">
                  <c:v>0.3852892667</c:v>
                </c:pt>
                <c:pt idx="65">
                  <c:v>0.3927917</c:v>
                </c:pt>
                <c:pt idx="66">
                  <c:v>0.4005925667</c:v>
                </c:pt>
                <c:pt idx="67">
                  <c:v>0.4079364667</c:v>
                </c:pt>
                <c:pt idx="68">
                  <c:v>0.4153061</c:v>
                </c:pt>
                <c:pt idx="69">
                  <c:v>0.4222009667</c:v>
                </c:pt>
                <c:pt idx="70">
                  <c:v>0.4291514333</c:v>
                </c:pt>
                <c:pt idx="71">
                  <c:v>0.4360865</c:v>
                </c:pt>
                <c:pt idx="72">
                  <c:v>0.4424012333</c:v>
                </c:pt>
                <c:pt idx="73">
                  <c:v>0.4491432</c:v>
                </c:pt>
                <c:pt idx="74">
                  <c:v>0.4555009667</c:v>
                </c:pt>
                <c:pt idx="75">
                  <c:v>0.4617635333</c:v>
                </c:pt>
                <c:pt idx="76">
                  <c:v>0.4679056333</c:v>
                </c:pt>
                <c:pt idx="77">
                  <c:v>0.4738523</c:v>
                </c:pt>
                <c:pt idx="78">
                  <c:v>0.4797943667</c:v>
                </c:pt>
                <c:pt idx="79">
                  <c:v>0.4853981667</c:v>
                </c:pt>
                <c:pt idx="80">
                  <c:v>0.4911638333</c:v>
                </c:pt>
                <c:pt idx="81">
                  <c:v>0.4966641667</c:v>
                </c:pt>
                <c:pt idx="82">
                  <c:v>0.5019754</c:v>
                </c:pt>
                <c:pt idx="83">
                  <c:v>0.5072244333</c:v>
                </c:pt>
                <c:pt idx="84">
                  <c:v>0.5125931</c:v>
                </c:pt>
                <c:pt idx="85">
                  <c:v>0.5175684333</c:v>
                </c:pt>
                <c:pt idx="86">
                  <c:v>0.5226561333</c:v>
                </c:pt>
                <c:pt idx="87">
                  <c:v>0.5276622667</c:v>
                </c:pt>
                <c:pt idx="88">
                  <c:v>0.5322721333</c:v>
                </c:pt>
                <c:pt idx="89">
                  <c:v>0.5369576</c:v>
                </c:pt>
                <c:pt idx="90">
                  <c:v>0.5416900667</c:v>
                </c:pt>
                <c:pt idx="91">
                  <c:v>0.5462183333</c:v>
                </c:pt>
                <c:pt idx="92">
                  <c:v>0.5507399</c:v>
                </c:pt>
                <c:pt idx="93">
                  <c:v>0.5550247</c:v>
                </c:pt>
                <c:pt idx="94">
                  <c:v>0.5594298</c:v>
                </c:pt>
                <c:pt idx="95">
                  <c:v>0.5635548333</c:v>
                </c:pt>
                <c:pt idx="96">
                  <c:v>0.5676299667</c:v>
                </c:pt>
                <c:pt idx="97">
                  <c:v>0.5717428333</c:v>
                </c:pt>
                <c:pt idx="98">
                  <c:v>0.5758594</c:v>
                </c:pt>
                <c:pt idx="99">
                  <c:v>0.5797919333</c:v>
                </c:pt>
                <c:pt idx="100">
                  <c:v>0.5835292667</c:v>
                </c:pt>
                <c:pt idx="101">
                  <c:v>0.5874016333</c:v>
                </c:pt>
                <c:pt idx="102">
                  <c:v>0.59094</c:v>
                </c:pt>
                <c:pt idx="103">
                  <c:v>0.5946986</c:v>
                </c:pt>
                <c:pt idx="104">
                  <c:v>0.5983916333</c:v>
                </c:pt>
                <c:pt idx="105">
                  <c:v>0.6017873333</c:v>
                </c:pt>
                <c:pt idx="106">
                  <c:v>0.6053461333</c:v>
                </c:pt>
                <c:pt idx="107">
                  <c:v>0.6087722667</c:v>
                </c:pt>
                <c:pt idx="108">
                  <c:v>0.6121414667</c:v>
                </c:pt>
                <c:pt idx="109">
                  <c:v>0.6153528</c:v>
                </c:pt>
                <c:pt idx="110">
                  <c:v>0.6187313333</c:v>
                </c:pt>
                <c:pt idx="111">
                  <c:v>0.6218278</c:v>
                </c:pt>
                <c:pt idx="112">
                  <c:v>0.6249510667</c:v>
                </c:pt>
                <c:pt idx="113">
                  <c:v>0.6281806667</c:v>
                </c:pt>
                <c:pt idx="114">
                  <c:v>0.6310164667</c:v>
                </c:pt>
                <c:pt idx="115">
                  <c:v>0.6342895</c:v>
                </c:pt>
                <c:pt idx="116">
                  <c:v>0.636943</c:v>
                </c:pt>
                <c:pt idx="117">
                  <c:v>0.6399756</c:v>
                </c:pt>
                <c:pt idx="118">
                  <c:v>0.6428963333</c:v>
                </c:pt>
                <c:pt idx="119">
                  <c:v>0.6455586333</c:v>
                </c:pt>
                <c:pt idx="120">
                  <c:v>0.6483411</c:v>
                </c:pt>
                <c:pt idx="121">
                  <c:v>0.6512054667</c:v>
                </c:pt>
                <c:pt idx="122">
                  <c:v>0.6539263</c:v>
                </c:pt>
                <c:pt idx="123">
                  <c:v>0.6565175667</c:v>
                </c:pt>
                <c:pt idx="124">
                  <c:v>0.6591765</c:v>
                </c:pt>
                <c:pt idx="125">
                  <c:v>0.6616867</c:v>
                </c:pt>
                <c:pt idx="126">
                  <c:v>0.6641007333</c:v>
                </c:pt>
                <c:pt idx="127">
                  <c:v>0.6666287333</c:v>
                </c:pt>
                <c:pt idx="128">
                  <c:v>0.6691373</c:v>
                </c:pt>
                <c:pt idx="129">
                  <c:v>0.6715354333</c:v>
                </c:pt>
                <c:pt idx="130">
                  <c:v>0.6740055333</c:v>
                </c:pt>
                <c:pt idx="131">
                  <c:v>0.676356</c:v>
                </c:pt>
                <c:pt idx="132">
                  <c:v>0.6787170667</c:v>
                </c:pt>
                <c:pt idx="133">
                  <c:v>0.6809653</c:v>
                </c:pt>
                <c:pt idx="134">
                  <c:v>0.6831155</c:v>
                </c:pt>
                <c:pt idx="135">
                  <c:v>0.6853945</c:v>
                </c:pt>
                <c:pt idx="136">
                  <c:v>0.6875801333</c:v>
                </c:pt>
                <c:pt idx="137">
                  <c:v>0.6897724333</c:v>
                </c:pt>
                <c:pt idx="138">
                  <c:v>0.6920083</c:v>
                </c:pt>
                <c:pt idx="139">
                  <c:v>0.6939605667</c:v>
                </c:pt>
                <c:pt idx="140">
                  <c:v>0.6961661333</c:v>
                </c:pt>
                <c:pt idx="141">
                  <c:v>0.6982122</c:v>
                </c:pt>
                <c:pt idx="142">
                  <c:v>0.7003346667</c:v>
                </c:pt>
                <c:pt idx="143">
                  <c:v>0.7020937667</c:v>
                </c:pt>
                <c:pt idx="144">
                  <c:v>0.7041446667</c:v>
                </c:pt>
                <c:pt idx="145">
                  <c:v>0.7061622333</c:v>
                </c:pt>
                <c:pt idx="146">
                  <c:v>0.7080339333</c:v>
                </c:pt>
                <c:pt idx="147">
                  <c:v>0.7099800333</c:v>
                </c:pt>
                <c:pt idx="148">
                  <c:v>0.7118160333</c:v>
                </c:pt>
                <c:pt idx="149">
                  <c:v>0.7136607333</c:v>
                </c:pt>
                <c:pt idx="150">
                  <c:v>0.7155339333</c:v>
                </c:pt>
                <c:pt idx="151">
                  <c:v>0.7172834</c:v>
                </c:pt>
                <c:pt idx="152">
                  <c:v>0.7190163</c:v>
                </c:pt>
                <c:pt idx="153">
                  <c:v>0.7208171667</c:v>
                </c:pt>
                <c:pt idx="154">
                  <c:v>0.7225125333</c:v>
                </c:pt>
                <c:pt idx="155">
                  <c:v>0.7243413667</c:v>
                </c:pt>
                <c:pt idx="156">
                  <c:v>0.7260144</c:v>
                </c:pt>
                <c:pt idx="157">
                  <c:v>0.7276601333</c:v>
                </c:pt>
                <c:pt idx="158">
                  <c:v>0.7293117333</c:v>
                </c:pt>
                <c:pt idx="159">
                  <c:v>0.7309319667</c:v>
                </c:pt>
                <c:pt idx="160">
                  <c:v>0.7325832333</c:v>
                </c:pt>
                <c:pt idx="161">
                  <c:v>0.7341146</c:v>
                </c:pt>
                <c:pt idx="162">
                  <c:v>0.7357465333</c:v>
                </c:pt>
                <c:pt idx="163">
                  <c:v>0.7373474667</c:v>
                </c:pt>
                <c:pt idx="164">
                  <c:v>0.7387966</c:v>
                </c:pt>
                <c:pt idx="165">
                  <c:v>0.7403841333</c:v>
                </c:pt>
                <c:pt idx="166">
                  <c:v>0.7419603667</c:v>
                </c:pt>
                <c:pt idx="167">
                  <c:v>0.7433149667</c:v>
                </c:pt>
                <c:pt idx="168">
                  <c:v>0.7447815333</c:v>
                </c:pt>
                <c:pt idx="169">
                  <c:v>0.7462806333</c:v>
                </c:pt>
                <c:pt idx="170">
                  <c:v>0.7477106667</c:v>
                </c:pt>
                <c:pt idx="171">
                  <c:v>0.7491787333</c:v>
                </c:pt>
                <c:pt idx="172">
                  <c:v>0.7505282333</c:v>
                </c:pt>
                <c:pt idx="173">
                  <c:v>0.7518738667</c:v>
                </c:pt>
                <c:pt idx="174">
                  <c:v>0.7533239667</c:v>
                </c:pt>
                <c:pt idx="175">
                  <c:v>0.7546710667</c:v>
                </c:pt>
                <c:pt idx="176">
                  <c:v>0.7560164667</c:v>
                </c:pt>
                <c:pt idx="177">
                  <c:v>0.7572794</c:v>
                </c:pt>
                <c:pt idx="178">
                  <c:v>0.7586901667</c:v>
                </c:pt>
                <c:pt idx="179">
                  <c:v>0.7599361333</c:v>
                </c:pt>
                <c:pt idx="180">
                  <c:v>0.7612489333</c:v>
                </c:pt>
                <c:pt idx="181">
                  <c:v>0.7624114</c:v>
                </c:pt>
                <c:pt idx="182">
                  <c:v>0.7638166667</c:v>
                </c:pt>
                <c:pt idx="183">
                  <c:v>0.7649300667</c:v>
                </c:pt>
                <c:pt idx="184">
                  <c:v>0.7662493</c:v>
                </c:pt>
                <c:pt idx="185">
                  <c:v>0.7674408667</c:v>
                </c:pt>
                <c:pt idx="186">
                  <c:v>0.7686222333</c:v>
                </c:pt>
                <c:pt idx="187">
                  <c:v>0.7698796333</c:v>
                </c:pt>
                <c:pt idx="188">
                  <c:v>0.7710910333</c:v>
                </c:pt>
                <c:pt idx="189">
                  <c:v>0.7721625</c:v>
                </c:pt>
                <c:pt idx="190">
                  <c:v>0.7734014667</c:v>
                </c:pt>
                <c:pt idx="191">
                  <c:v>0.7746123667</c:v>
                </c:pt>
                <c:pt idx="192">
                  <c:v>0.7757288</c:v>
                </c:pt>
                <c:pt idx="193">
                  <c:v>0.7768355</c:v>
                </c:pt>
                <c:pt idx="194">
                  <c:v>0.7779545333</c:v>
                </c:pt>
                <c:pt idx="195">
                  <c:v>0.7790938333</c:v>
                </c:pt>
                <c:pt idx="196">
                  <c:v>0.7801117333</c:v>
                </c:pt>
                <c:pt idx="197">
                  <c:v>0.7811886333</c:v>
                </c:pt>
                <c:pt idx="198">
                  <c:v>0.7822509333</c:v>
                </c:pt>
                <c:pt idx="199">
                  <c:v>0.7834335667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5E-010</c:v>
                </c:pt>
                <c:pt idx="5">
                  <c:v>5.7E-009</c:v>
                </c:pt>
                <c:pt idx="6">
                  <c:v>4.1E-008</c:v>
                </c:pt>
                <c:pt idx="7">
                  <c:v>2.19E-007</c:v>
                </c:pt>
                <c:pt idx="8">
                  <c:v>9.237E-007</c:v>
                </c:pt>
                <c:pt idx="9">
                  <c:v>3.2298E-006</c:v>
                </c:pt>
                <c:pt idx="10">
                  <c:v>9.6831E-006</c:v>
                </c:pt>
                <c:pt idx="11">
                  <c:v>2.55371E-005</c:v>
                </c:pt>
                <c:pt idx="12">
                  <c:v>6.04293E-005</c:v>
                </c:pt>
                <c:pt idx="13">
                  <c:v>0.0001303387</c:v>
                </c:pt>
                <c:pt idx="14">
                  <c:v>0.0002595237</c:v>
                </c:pt>
                <c:pt idx="15">
                  <c:v>0.000482057</c:v>
                </c:pt>
                <c:pt idx="16">
                  <c:v>0.0008425804</c:v>
                </c:pt>
                <c:pt idx="17">
                  <c:v>0.001395996</c:v>
                </c:pt>
                <c:pt idx="18">
                  <c:v>0.0022059722</c:v>
                </c:pt>
                <c:pt idx="19">
                  <c:v>0.0033423319</c:v>
                </c:pt>
                <c:pt idx="20">
                  <c:v>0.0048775657</c:v>
                </c:pt>
                <c:pt idx="21">
                  <c:v>0.0068828471</c:v>
                </c:pt>
                <c:pt idx="22">
                  <c:v>0.0094239819</c:v>
                </c:pt>
                <c:pt idx="23">
                  <c:v>0.0125577203</c:v>
                </c:pt>
                <c:pt idx="24">
                  <c:v>0.0163287788</c:v>
                </c:pt>
                <c:pt idx="25">
                  <c:v>0.0207678038</c:v>
                </c:pt>
                <c:pt idx="26">
                  <c:v>0.0258903739</c:v>
                </c:pt>
                <c:pt idx="27">
                  <c:v>0.0316970081</c:v>
                </c:pt>
                <c:pt idx="28">
                  <c:v>0.0381740505</c:v>
                </c:pt>
                <c:pt idx="29">
                  <c:v>0.0452952312</c:v>
                </c:pt>
                <c:pt idx="30">
                  <c:v>0.0530236822</c:v>
                </c:pt>
                <c:pt idx="31">
                  <c:v>0.0613141857</c:v>
                </c:pt>
                <c:pt idx="32">
                  <c:v>0.0701154649</c:v>
                </c:pt>
                <c:pt idx="33">
                  <c:v>0.0793723648</c:v>
                </c:pt>
                <c:pt idx="34">
                  <c:v>0.0890278166</c:v>
                </c:pt>
                <c:pt idx="35">
                  <c:v>0.0990245236</c:v>
                </c:pt>
                <c:pt idx="36">
                  <c:v>0.109306341</c:v>
                </c:pt>
                <c:pt idx="37">
                  <c:v>0.1198193489</c:v>
                </c:pt>
                <c:pt idx="38">
                  <c:v>0.1305126418</c:v>
                </c:pt>
                <c:pt idx="39">
                  <c:v>0.1413388644</c:v>
                </c:pt>
                <c:pt idx="40">
                  <c:v>0.1522545333</c:v>
                </c:pt>
                <c:pt idx="41">
                  <c:v>0.1632201822</c:v>
                </c:pt>
                <c:pt idx="42">
                  <c:v>0.1742003707</c:v>
                </c:pt>
                <c:pt idx="43">
                  <c:v>0.1851635878</c:v>
                </c:pt>
                <c:pt idx="44">
                  <c:v>0.1960820808</c:v>
                </c:pt>
                <c:pt idx="45">
                  <c:v>0.2069316337</c:v>
                </c:pt>
                <c:pt idx="46">
                  <c:v>0.217691314</c:v>
                </c:pt>
                <c:pt idx="47">
                  <c:v>0.2283432041</c:v>
                </c:pt>
                <c:pt idx="48">
                  <c:v>0.2388721283</c:v>
                </c:pt>
                <c:pt idx="49">
                  <c:v>0.2492653844</c:v>
                </c:pt>
                <c:pt idx="50">
                  <c:v>0.2595124853</c:v>
                </c:pt>
                <c:pt idx="51">
                  <c:v>0.2696049151</c:v>
                </c:pt>
                <c:pt idx="52">
                  <c:v>0.279535902</c:v>
                </c:pt>
                <c:pt idx="53">
                  <c:v>0.2893002088</c:v>
                </c:pt>
                <c:pt idx="54">
                  <c:v>0.2988939421</c:v>
                </c:pt>
                <c:pt idx="55">
                  <c:v>0.3083143794</c:v>
                </c:pt>
                <c:pt idx="56">
                  <c:v>0.3175598133</c:v>
                </c:pt>
                <c:pt idx="57">
                  <c:v>0.3266294127</c:v>
                </c:pt>
                <c:pt idx="58">
                  <c:v>0.3355230985</c:v>
                </c:pt>
                <c:pt idx="59">
                  <c:v>0.3442414342</c:v>
                </c:pt>
                <c:pt idx="60">
                  <c:v>0.3527855282</c:v>
                </c:pt>
                <c:pt idx="61">
                  <c:v>0.3611569492</c:v>
                </c:pt>
                <c:pt idx="62">
                  <c:v>0.3693576506</c:v>
                </c:pt>
                <c:pt idx="63">
                  <c:v>0.3773899049</c:v>
                </c:pt>
                <c:pt idx="64">
                  <c:v>0.3852562469</c:v>
                </c:pt>
                <c:pt idx="65">
                  <c:v>0.3929594236</c:v>
                </c:pt>
                <c:pt idx="66">
                  <c:v>0.4005023507</c:v>
                </c:pt>
                <c:pt idx="67">
                  <c:v>0.4078880756</c:v>
                </c:pt>
                <c:pt idx="68">
                  <c:v>0.4151197445</c:v>
                </c:pt>
                <c:pt idx="69">
                  <c:v>0.4222005751</c:v>
                </c:pt>
                <c:pt idx="70">
                  <c:v>0.4291338322</c:v>
                </c:pt>
                <c:pt idx="71">
                  <c:v>0.4359228075</c:v>
                </c:pt>
                <c:pt idx="72">
                  <c:v>0.4425708023</c:v>
                </c:pt>
                <c:pt idx="73">
                  <c:v>0.4490811122</c:v>
                </c:pt>
                <c:pt idx="74">
                  <c:v>0.4554570152</c:v>
                </c:pt>
                <c:pt idx="75">
                  <c:v>0.4617017605</c:v>
                </c:pt>
                <c:pt idx="76">
                  <c:v>0.4678185607</c:v>
                </c:pt>
                <c:pt idx="77">
                  <c:v>0.4738105834</c:v>
                </c:pt>
                <c:pt idx="78">
                  <c:v>0.4796809464</c:v>
                </c:pt>
                <c:pt idx="79">
                  <c:v>0.4854327122</c:v>
                </c:pt>
                <c:pt idx="80">
                  <c:v>0.4910688842</c:v>
                </c:pt>
                <c:pt idx="81">
                  <c:v>0.4965924042</c:v>
                </c:pt>
                <c:pt idx="82">
                  <c:v>0.5020061496</c:v>
                </c:pt>
                <c:pt idx="83">
                  <c:v>0.5073129323</c:v>
                </c:pt>
                <c:pt idx="84">
                  <c:v>0.5125154972</c:v>
                </c:pt>
                <c:pt idx="85">
                  <c:v>0.5176165217</c:v>
                </c:pt>
                <c:pt idx="86">
                  <c:v>0.5226186159</c:v>
                </c:pt>
                <c:pt idx="87">
                  <c:v>0.5275243217</c:v>
                </c:pt>
                <c:pt idx="88">
                  <c:v>0.5323361143</c:v>
                </c:pt>
                <c:pt idx="89">
                  <c:v>0.5370564022</c:v>
                </c:pt>
                <c:pt idx="90">
                  <c:v>0.5416875277</c:v>
                </c:pt>
                <c:pt idx="91">
                  <c:v>0.5462317688</c:v>
                </c:pt>
                <c:pt idx="92">
                  <c:v>0.5506913394</c:v>
                </c:pt>
                <c:pt idx="93">
                  <c:v>0.555068391</c:v>
                </c:pt>
                <c:pt idx="94">
                  <c:v>0.5593650136</c:v>
                </c:pt>
                <c:pt idx="95">
                  <c:v>0.5635832376</c:v>
                </c:pt>
                <c:pt idx="96">
                  <c:v>0.5677250345</c:v>
                </c:pt>
                <c:pt idx="97">
                  <c:v>0.571792319</c:v>
                </c:pt>
                <c:pt idx="98">
                  <c:v>0.5757869499</c:v>
                </c:pt>
                <c:pt idx="99">
                  <c:v>0.579710732</c:v>
                </c:pt>
                <c:pt idx="100">
                  <c:v>0.5835654172</c:v>
                </c:pt>
                <c:pt idx="101">
                  <c:v>0.5873527064</c:v>
                </c:pt>
                <c:pt idx="102">
                  <c:v>0.5910742503</c:v>
                </c:pt>
                <c:pt idx="103">
                  <c:v>0.5947316517</c:v>
                </c:pt>
                <c:pt idx="104">
                  <c:v>0.5983264662</c:v>
                </c:pt>
                <c:pt idx="105">
                  <c:v>0.6018602038</c:v>
                </c:pt>
                <c:pt idx="106">
                  <c:v>0.6053343306</c:v>
                </c:pt>
                <c:pt idx="107">
                  <c:v>0.6087502697</c:v>
                </c:pt>
                <c:pt idx="108">
                  <c:v>0.6121094028</c:v>
                </c:pt>
                <c:pt idx="109">
                  <c:v>0.6154130714</c:v>
                </c:pt>
                <c:pt idx="110">
                  <c:v>0.618662578</c:v>
                </c:pt>
                <c:pt idx="111">
                  <c:v>0.6218591876</c:v>
                </c:pt>
                <c:pt idx="112">
                  <c:v>0.6250041285</c:v>
                </c:pt>
                <c:pt idx="113">
                  <c:v>0.6280985935</c:v>
                </c:pt>
                <c:pt idx="114">
                  <c:v>0.6311437416</c:v>
                </c:pt>
                <c:pt idx="115">
                  <c:v>0.6341406984</c:v>
                </c:pt>
                <c:pt idx="116">
                  <c:v>0.6370905573</c:v>
                </c:pt>
                <c:pt idx="117">
                  <c:v>0.6399943809</c:v>
                </c:pt>
                <c:pt idx="118">
                  <c:v>0.6428532017</c:v>
                </c:pt>
                <c:pt idx="119">
                  <c:v>0.645668023</c:v>
                </c:pt>
                <c:pt idx="120">
                  <c:v>0.6484398201</c:v>
                </c:pt>
                <c:pt idx="121">
                  <c:v>0.6511695409</c:v>
                </c:pt>
                <c:pt idx="122">
                  <c:v>0.653858107</c:v>
                </c:pt>
                <c:pt idx="123">
                  <c:v>0.6565064146</c:v>
                </c:pt>
                <c:pt idx="124">
                  <c:v>0.6591153349</c:v>
                </c:pt>
                <c:pt idx="125">
                  <c:v>0.6616857154</c:v>
                </c:pt>
                <c:pt idx="126">
                  <c:v>0.6642183805</c:v>
                </c:pt>
                <c:pt idx="127">
                  <c:v>0.6667141319</c:v>
                </c:pt>
                <c:pt idx="128">
                  <c:v>0.6691737499</c:v>
                </c:pt>
                <c:pt idx="129">
                  <c:v>0.6715979935</c:v>
                </c:pt>
                <c:pt idx="130">
                  <c:v>0.6739876015</c:v>
                </c:pt>
                <c:pt idx="131">
                  <c:v>0.676343293</c:v>
                </c:pt>
                <c:pt idx="132">
                  <c:v>0.678665768</c:v>
                </c:pt>
                <c:pt idx="133">
                  <c:v>0.6809557079</c:v>
                </c:pt>
                <c:pt idx="134">
                  <c:v>0.6832137762</c:v>
                </c:pt>
                <c:pt idx="135">
                  <c:v>0.6854406192</c:v>
                </c:pt>
                <c:pt idx="136">
                  <c:v>0.6876368661</c:v>
                </c:pt>
                <c:pt idx="137">
                  <c:v>0.6898031301</c:v>
                </c:pt>
                <c:pt idx="138">
                  <c:v>0.6919400084</c:v>
                </c:pt>
                <c:pt idx="139">
                  <c:v>0.694048083</c:v>
                </c:pt>
                <c:pt idx="140">
                  <c:v>0.6961279208</c:v>
                </c:pt>
                <c:pt idx="141">
                  <c:v>0.6981800747</c:v>
                </c:pt>
                <c:pt idx="142">
                  <c:v>0.7002050834</c:v>
                </c:pt>
                <c:pt idx="143">
                  <c:v>0.702203472</c:v>
                </c:pt>
                <c:pt idx="144">
                  <c:v>0.7041757527</c:v>
                </c:pt>
                <c:pt idx="145">
                  <c:v>0.7061224248</c:v>
                </c:pt>
                <c:pt idx="146">
                  <c:v>0.7080439751</c:v>
                </c:pt>
                <c:pt idx="147">
                  <c:v>0.7099408789</c:v>
                </c:pt>
                <c:pt idx="148">
                  <c:v>0.7118135993</c:v>
                </c:pt>
                <c:pt idx="149">
                  <c:v>0.7136625886</c:v>
                </c:pt>
                <c:pt idx="150">
                  <c:v>0.7154882877</c:v>
                </c:pt>
                <c:pt idx="151">
                  <c:v>0.7172911272</c:v>
                </c:pt>
                <c:pt idx="152">
                  <c:v>0.7190715272</c:v>
                </c:pt>
                <c:pt idx="153">
                  <c:v>0.7208298979</c:v>
                </c:pt>
                <c:pt idx="154">
                  <c:v>0.7225666395</c:v>
                </c:pt>
                <c:pt idx="155">
                  <c:v>0.7242821432</c:v>
                </c:pt>
                <c:pt idx="156">
                  <c:v>0.7259767904</c:v>
                </c:pt>
                <c:pt idx="157">
                  <c:v>0.7276509542</c:v>
                </c:pt>
                <c:pt idx="158">
                  <c:v>0.7293049986</c:v>
                </c:pt>
                <c:pt idx="159">
                  <c:v>0.7309392793</c:v>
                </c:pt>
                <c:pt idx="160">
                  <c:v>0.7325541438</c:v>
                </c:pt>
                <c:pt idx="161">
                  <c:v>0.7341499317</c:v>
                </c:pt>
                <c:pt idx="162">
                  <c:v>0.7357269748</c:v>
                </c:pt>
                <c:pt idx="163">
                  <c:v>0.7372855974</c:v>
                </c:pt>
                <c:pt idx="164">
                  <c:v>0.7388261164</c:v>
                </c:pt>
                <c:pt idx="165">
                  <c:v>0.7403488416</c:v>
                </c:pt>
                <c:pt idx="166">
                  <c:v>0.741854076</c:v>
                </c:pt>
                <c:pt idx="167">
                  <c:v>0.7433421158</c:v>
                </c:pt>
                <c:pt idx="168">
                  <c:v>0.7448132506</c:v>
                </c:pt>
                <c:pt idx="169">
                  <c:v>0.7462677636</c:v>
                </c:pt>
                <c:pt idx="170">
                  <c:v>0.747705932</c:v>
                </c:pt>
                <c:pt idx="171">
                  <c:v>0.7491280266</c:v>
                </c:pt>
                <c:pt idx="172">
                  <c:v>0.7505343128</c:v>
                </c:pt>
                <c:pt idx="173">
                  <c:v>0.7519250498</c:v>
                </c:pt>
                <c:pt idx="174">
                  <c:v>0.7533004915</c:v>
                </c:pt>
                <c:pt idx="175">
                  <c:v>0.7546608864</c:v>
                </c:pt>
                <c:pt idx="176">
                  <c:v>0.7560064775</c:v>
                </c:pt>
                <c:pt idx="177">
                  <c:v>0.7573375029</c:v>
                </c:pt>
                <c:pt idx="178">
                  <c:v>0.7586541956</c:v>
                </c:pt>
                <c:pt idx="179">
                  <c:v>0.7599567835</c:v>
                </c:pt>
                <c:pt idx="180">
                  <c:v>0.7612454902</c:v>
                </c:pt>
                <c:pt idx="181">
                  <c:v>0.7625205342</c:v>
                </c:pt>
                <c:pt idx="182">
                  <c:v>0.7637821297</c:v>
                </c:pt>
                <c:pt idx="183">
                  <c:v>0.7650304866</c:v>
                </c:pt>
                <c:pt idx="184">
                  <c:v>0.7662658103</c:v>
                </c:pt>
                <c:pt idx="185">
                  <c:v>0.7674883021</c:v>
                </c:pt>
                <c:pt idx="186">
                  <c:v>0.7686981593</c:v>
                </c:pt>
                <c:pt idx="187">
                  <c:v>0.769895575</c:v>
                </c:pt>
                <c:pt idx="188">
                  <c:v>0.7710807387</c:v>
                </c:pt>
                <c:pt idx="189">
                  <c:v>0.7722538359</c:v>
                </c:pt>
                <c:pt idx="190">
                  <c:v>0.7734150485</c:v>
                </c:pt>
                <c:pt idx="191">
                  <c:v>0.7745645548</c:v>
                </c:pt>
                <c:pt idx="192">
                  <c:v>0.7757025295</c:v>
                </c:pt>
                <c:pt idx="193">
                  <c:v>0.776829144</c:v>
                </c:pt>
                <c:pt idx="194">
                  <c:v>0.7779445663</c:v>
                </c:pt>
                <c:pt idx="195">
                  <c:v>0.7790489611</c:v>
                </c:pt>
                <c:pt idx="196">
                  <c:v>0.7801424899</c:v>
                </c:pt>
                <c:pt idx="197">
                  <c:v>0.7812253112</c:v>
                </c:pt>
                <c:pt idx="198">
                  <c:v>0.7822975804</c:v>
                </c:pt>
                <c:pt idx="199">
                  <c:v>0.7833594499</c:v>
                </c:pt>
              </c:numCache>
            </c:numRef>
          </c:yVal>
          <c:smooth val="0"/>
        </c:ser>
        <c:axId val="50765348"/>
        <c:axId val="21384841"/>
      </c:scatterChart>
      <c:valAx>
        <c:axId val="5076534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1384841"/>
        <c:crosses val="autoZero"/>
        <c:crossBetween val="midCat"/>
      </c:valAx>
      <c:valAx>
        <c:axId val="21384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07653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0.0060621333</c:v>
                </c:pt>
                <c:pt idx="1">
                  <c:v>0.0146086</c:v>
                </c:pt>
                <c:pt idx="2">
                  <c:v>0.0259937667</c:v>
                </c:pt>
                <c:pt idx="3">
                  <c:v>0.0407470667</c:v>
                </c:pt>
                <c:pt idx="4">
                  <c:v>0.0590092333</c:v>
                </c:pt>
                <c:pt idx="5">
                  <c:v>0.0810546</c:v>
                </c:pt>
                <c:pt idx="6">
                  <c:v>0.1065381333</c:v>
                </c:pt>
                <c:pt idx="7">
                  <c:v>0.1352948</c:v>
                </c:pt>
                <c:pt idx="8">
                  <c:v>0.1668585333</c:v>
                </c:pt>
                <c:pt idx="9">
                  <c:v>0.2001751667</c:v>
                </c:pt>
                <c:pt idx="10">
                  <c:v>0.2343393</c:v>
                </c:pt>
                <c:pt idx="11">
                  <c:v>0.2689959</c:v>
                </c:pt>
                <c:pt idx="12">
                  <c:v>0.3035501</c:v>
                </c:pt>
                <c:pt idx="13">
                  <c:v>0.3375526667</c:v>
                </c:pt>
                <c:pt idx="14">
                  <c:v>0.3695068</c:v>
                </c:pt>
                <c:pt idx="15">
                  <c:v>0.4005349</c:v>
                </c:pt>
                <c:pt idx="16">
                  <c:v>0.4291482333</c:v>
                </c:pt>
                <c:pt idx="17">
                  <c:v>0.4557598</c:v>
                </c:pt>
                <c:pt idx="18">
                  <c:v>0.4805044</c:v>
                </c:pt>
                <c:pt idx="19">
                  <c:v>0.5031591333</c:v>
                </c:pt>
                <c:pt idx="20">
                  <c:v>0.5232014333</c:v>
                </c:pt>
                <c:pt idx="21">
                  <c:v>0.5415605</c:v>
                </c:pt>
                <c:pt idx="22">
                  <c:v>0.5580560333</c:v>
                </c:pt>
                <c:pt idx="23">
                  <c:v>0.5724863667</c:v>
                </c:pt>
                <c:pt idx="24">
                  <c:v>0.584571</c:v>
                </c:pt>
                <c:pt idx="25">
                  <c:v>0.5952308667</c:v>
                </c:pt>
                <c:pt idx="26">
                  <c:v>0.6041642333</c:v>
                </c:pt>
                <c:pt idx="27">
                  <c:v>0.6113881333</c:v>
                </c:pt>
                <c:pt idx="28">
                  <c:v>0.6172110667</c:v>
                </c:pt>
                <c:pt idx="29">
                  <c:v>0.6213241667</c:v>
                </c:pt>
                <c:pt idx="30">
                  <c:v>0.6246628</c:v>
                </c:pt>
                <c:pt idx="31">
                  <c:v>0.626338</c:v>
                </c:pt>
                <c:pt idx="32">
                  <c:v>0.6268903333</c:v>
                </c:pt>
                <c:pt idx="33">
                  <c:v>0.6265973667</c:v>
                </c:pt>
                <c:pt idx="34">
                  <c:v>0.6251931333</c:v>
                </c:pt>
                <c:pt idx="35">
                  <c:v>0.6232726</c:v>
                </c:pt>
                <c:pt idx="36">
                  <c:v>0.62048</c:v>
                </c:pt>
                <c:pt idx="37">
                  <c:v>0.6170068</c:v>
                </c:pt>
                <c:pt idx="38">
                  <c:v>0.6130882</c:v>
                </c:pt>
                <c:pt idx="39">
                  <c:v>0.6084911</c:v>
                </c:pt>
                <c:pt idx="40">
                  <c:v>0.6038327</c:v>
                </c:pt>
                <c:pt idx="41">
                  <c:v>0.5985967</c:v>
                </c:pt>
                <c:pt idx="42">
                  <c:v>0.5933438333</c:v>
                </c:pt>
                <c:pt idx="43">
                  <c:v>0.5873686</c:v>
                </c:pt>
                <c:pt idx="44">
                  <c:v>0.5815594333</c:v>
                </c:pt>
                <c:pt idx="45">
                  <c:v>0.5756477667</c:v>
                </c:pt>
                <c:pt idx="46">
                  <c:v>0.5697105</c:v>
                </c:pt>
                <c:pt idx="47">
                  <c:v>0.5633698333</c:v>
                </c:pt>
                <c:pt idx="48">
                  <c:v>0.5569424667</c:v>
                </c:pt>
                <c:pt idx="49">
                  <c:v>0.5507076333</c:v>
                </c:pt>
                <c:pt idx="50">
                  <c:v>0.5443888</c:v>
                </c:pt>
                <c:pt idx="51">
                  <c:v>0.5381035333</c:v>
                </c:pt>
                <c:pt idx="52">
                  <c:v>0.5318691667</c:v>
                </c:pt>
                <c:pt idx="53">
                  <c:v>0.5255879667</c:v>
                </c:pt>
                <c:pt idx="54">
                  <c:v>0.5193032</c:v>
                </c:pt>
                <c:pt idx="55">
                  <c:v>0.5132193333</c:v>
                </c:pt>
                <c:pt idx="56">
                  <c:v>0.5068630667</c:v>
                </c:pt>
                <c:pt idx="57">
                  <c:v>0.5008784333</c:v>
                </c:pt>
                <c:pt idx="58">
                  <c:v>0.4950198333</c:v>
                </c:pt>
                <c:pt idx="59">
                  <c:v>0.4890824333</c:v>
                </c:pt>
                <c:pt idx="60">
                  <c:v>0.4833556667</c:v>
                </c:pt>
                <c:pt idx="61">
                  <c:v>0.4775513667</c:v>
                </c:pt>
                <c:pt idx="62">
                  <c:v>0.4719722667</c:v>
                </c:pt>
                <c:pt idx="63">
                  <c:v>0.4662258333</c:v>
                </c:pt>
                <c:pt idx="64">
                  <c:v>0.4608636</c:v>
                </c:pt>
                <c:pt idx="65">
                  <c:v>0.4558161667</c:v>
                </c:pt>
                <c:pt idx="66">
                  <c:v>0.4501298667</c:v>
                </c:pt>
                <c:pt idx="67">
                  <c:v>0.4448527333</c:v>
                </c:pt>
                <c:pt idx="68">
                  <c:v>0.4397861667</c:v>
                </c:pt>
                <c:pt idx="69">
                  <c:v>0.4350270667</c:v>
                </c:pt>
                <c:pt idx="70">
                  <c:v>0.4300179</c:v>
                </c:pt>
                <c:pt idx="71">
                  <c:v>0.4251031</c:v>
                </c:pt>
                <c:pt idx="72">
                  <c:v>0.4205140333</c:v>
                </c:pt>
                <c:pt idx="73">
                  <c:v>0.4157564667</c:v>
                </c:pt>
                <c:pt idx="74">
                  <c:v>0.4111466333</c:v>
                </c:pt>
                <c:pt idx="75">
                  <c:v>0.4067261</c:v>
                </c:pt>
                <c:pt idx="76">
                  <c:v>0.4022053333</c:v>
                </c:pt>
                <c:pt idx="77">
                  <c:v>0.3979225</c:v>
                </c:pt>
                <c:pt idx="78">
                  <c:v>0.3937444333</c:v>
                </c:pt>
                <c:pt idx="79">
                  <c:v>0.3896706333</c:v>
                </c:pt>
                <c:pt idx="80">
                  <c:v>0.3853252</c:v>
                </c:pt>
                <c:pt idx="81">
                  <c:v>0.3813019333</c:v>
                </c:pt>
                <c:pt idx="82">
                  <c:v>0.3775014667</c:v>
                </c:pt>
                <c:pt idx="83">
                  <c:v>0.3736150333</c:v>
                </c:pt>
                <c:pt idx="84">
                  <c:v>0.3698841667</c:v>
                </c:pt>
                <c:pt idx="85">
                  <c:v>0.3662699</c:v>
                </c:pt>
                <c:pt idx="86">
                  <c:v>0.3623239</c:v>
                </c:pt>
                <c:pt idx="87">
                  <c:v>0.3586385667</c:v>
                </c:pt>
                <c:pt idx="88">
                  <c:v>0.3554345333</c:v>
                </c:pt>
                <c:pt idx="89">
                  <c:v>0.3519330667</c:v>
                </c:pt>
                <c:pt idx="90">
                  <c:v>0.3483942</c:v>
                </c:pt>
                <c:pt idx="91">
                  <c:v>0.3451304</c:v>
                </c:pt>
                <c:pt idx="92">
                  <c:v>0.3417328333</c:v>
                </c:pt>
                <c:pt idx="93">
                  <c:v>0.3385242667</c:v>
                </c:pt>
                <c:pt idx="94">
                  <c:v>0.3351759</c:v>
                </c:pt>
                <c:pt idx="95">
                  <c:v>0.3323390333</c:v>
                </c:pt>
                <c:pt idx="96">
                  <c:v>0.3292754333</c:v>
                </c:pt>
                <c:pt idx="97">
                  <c:v>0.3261685</c:v>
                </c:pt>
                <c:pt idx="98">
                  <c:v>0.3231083667</c:v>
                </c:pt>
                <c:pt idx="99">
                  <c:v>0.3201733</c:v>
                </c:pt>
                <c:pt idx="100">
                  <c:v>0.3173593667</c:v>
                </c:pt>
                <c:pt idx="101">
                  <c:v>0.3146627333</c:v>
                </c:pt>
                <c:pt idx="102">
                  <c:v>0.3119195</c:v>
                </c:pt>
                <c:pt idx="103">
                  <c:v>0.3091218667</c:v>
                </c:pt>
                <c:pt idx="104">
                  <c:v>0.3063789667</c:v>
                </c:pt>
                <c:pt idx="105">
                  <c:v>0.3038898667</c:v>
                </c:pt>
                <c:pt idx="106">
                  <c:v>0.3012113333</c:v>
                </c:pt>
                <c:pt idx="107">
                  <c:v>0.2986798667</c:v>
                </c:pt>
                <c:pt idx="108">
                  <c:v>0.2961990333</c:v>
                </c:pt>
                <c:pt idx="109">
                  <c:v>0.2937236667</c:v>
                </c:pt>
                <c:pt idx="110">
                  <c:v>0.2912142333</c:v>
                </c:pt>
                <c:pt idx="111">
                  <c:v>0.2889363333</c:v>
                </c:pt>
                <c:pt idx="112">
                  <c:v>0.2865491667</c:v>
                </c:pt>
                <c:pt idx="113">
                  <c:v>0.2841873</c:v>
                </c:pt>
                <c:pt idx="114">
                  <c:v>0.2819112667</c:v>
                </c:pt>
                <c:pt idx="115">
                  <c:v>0.2796251</c:v>
                </c:pt>
                <c:pt idx="116">
                  <c:v>0.2775179</c:v>
                </c:pt>
                <c:pt idx="117">
                  <c:v>0.2751943667</c:v>
                </c:pt>
                <c:pt idx="118">
                  <c:v>0.2730267</c:v>
                </c:pt>
                <c:pt idx="119">
                  <c:v>0.2709996667</c:v>
                </c:pt>
                <c:pt idx="120">
                  <c:v>0.2690079333</c:v>
                </c:pt>
                <c:pt idx="121">
                  <c:v>0.2667960333</c:v>
                </c:pt>
                <c:pt idx="122">
                  <c:v>0.2647749</c:v>
                </c:pt>
                <c:pt idx="123">
                  <c:v>0.2628085667</c:v>
                </c:pt>
                <c:pt idx="124">
                  <c:v>0.2608906667</c:v>
                </c:pt>
                <c:pt idx="125">
                  <c:v>0.2589256</c:v>
                </c:pt>
                <c:pt idx="126">
                  <c:v>0.2571354333</c:v>
                </c:pt>
                <c:pt idx="127">
                  <c:v>0.255156</c:v>
                </c:pt>
                <c:pt idx="128">
                  <c:v>0.2533571667</c:v>
                </c:pt>
                <c:pt idx="129">
                  <c:v>0.2515307333</c:v>
                </c:pt>
                <c:pt idx="130">
                  <c:v>0.2496925</c:v>
                </c:pt>
                <c:pt idx="131">
                  <c:v>0.2478901</c:v>
                </c:pt>
                <c:pt idx="132">
                  <c:v>0.2460398</c:v>
                </c:pt>
                <c:pt idx="133">
                  <c:v>0.2443102333</c:v>
                </c:pt>
                <c:pt idx="134">
                  <c:v>0.2427303</c:v>
                </c:pt>
                <c:pt idx="135">
                  <c:v>0.2411181667</c:v>
                </c:pt>
                <c:pt idx="136">
                  <c:v>0.2394022333</c:v>
                </c:pt>
                <c:pt idx="137">
                  <c:v>0.2377787667</c:v>
                </c:pt>
                <c:pt idx="138">
                  <c:v>0.2360319333</c:v>
                </c:pt>
                <c:pt idx="139">
                  <c:v>0.2346098</c:v>
                </c:pt>
                <c:pt idx="140">
                  <c:v>0.2328873333</c:v>
                </c:pt>
                <c:pt idx="141">
                  <c:v>0.2314154333</c:v>
                </c:pt>
                <c:pt idx="142">
                  <c:v>0.2297937</c:v>
                </c:pt>
                <c:pt idx="143">
                  <c:v>0.2283593667</c:v>
                </c:pt>
                <c:pt idx="144">
                  <c:v>0.2269060667</c:v>
                </c:pt>
                <c:pt idx="145">
                  <c:v>0.2252910667</c:v>
                </c:pt>
                <c:pt idx="146">
                  <c:v>0.2239673333</c:v>
                </c:pt>
                <c:pt idx="147">
                  <c:v>0.2224866333</c:v>
                </c:pt>
                <c:pt idx="148">
                  <c:v>0.2211257667</c:v>
                </c:pt>
                <c:pt idx="149">
                  <c:v>0.2195803333</c:v>
                </c:pt>
                <c:pt idx="150">
                  <c:v>0.2182802</c:v>
                </c:pt>
                <c:pt idx="151">
                  <c:v>0.2169200667</c:v>
                </c:pt>
                <c:pt idx="152">
                  <c:v>0.2155878333</c:v>
                </c:pt>
                <c:pt idx="153">
                  <c:v>0.2142358</c:v>
                </c:pt>
                <c:pt idx="154">
                  <c:v>0.2129544667</c:v>
                </c:pt>
                <c:pt idx="155">
                  <c:v>0.2115812667</c:v>
                </c:pt>
                <c:pt idx="156">
                  <c:v>0.2102275667</c:v>
                </c:pt>
                <c:pt idx="157">
                  <c:v>0.2090327667</c:v>
                </c:pt>
                <c:pt idx="158">
                  <c:v>0.2077863</c:v>
                </c:pt>
                <c:pt idx="159">
                  <c:v>0.2065935333</c:v>
                </c:pt>
                <c:pt idx="160">
                  <c:v>0.2052603667</c:v>
                </c:pt>
                <c:pt idx="161">
                  <c:v>0.2041231333</c:v>
                </c:pt>
                <c:pt idx="162">
                  <c:v>0.2029124667</c:v>
                </c:pt>
                <c:pt idx="163">
                  <c:v>0.2016363667</c:v>
                </c:pt>
                <c:pt idx="164">
                  <c:v>0.2005611667</c:v>
                </c:pt>
                <c:pt idx="165">
                  <c:v>0.1993735333</c:v>
                </c:pt>
                <c:pt idx="166">
                  <c:v>0.1982567</c:v>
                </c:pt>
                <c:pt idx="167">
                  <c:v>0.1971626333</c:v>
                </c:pt>
                <c:pt idx="168">
                  <c:v>0.1961693</c:v>
                </c:pt>
                <c:pt idx="169">
                  <c:v>0.1948532333</c:v>
                </c:pt>
                <c:pt idx="170">
                  <c:v>0.1937873</c:v>
                </c:pt>
                <c:pt idx="171">
                  <c:v>0.1926354</c:v>
                </c:pt>
                <c:pt idx="172">
                  <c:v>0.1916939</c:v>
                </c:pt>
                <c:pt idx="173">
                  <c:v>0.1906549</c:v>
                </c:pt>
                <c:pt idx="174">
                  <c:v>0.1895746</c:v>
                </c:pt>
                <c:pt idx="175">
                  <c:v>0.1885388667</c:v>
                </c:pt>
                <c:pt idx="176">
                  <c:v>0.187494</c:v>
                </c:pt>
                <c:pt idx="177">
                  <c:v>0.1865491</c:v>
                </c:pt>
                <c:pt idx="178">
                  <c:v>0.1854482667</c:v>
                </c:pt>
                <c:pt idx="179">
                  <c:v>0.184459</c:v>
                </c:pt>
                <c:pt idx="180">
                  <c:v>0.1834704667</c:v>
                </c:pt>
                <c:pt idx="181">
                  <c:v>0.1826897</c:v>
                </c:pt>
                <c:pt idx="182">
                  <c:v>0.1814976</c:v>
                </c:pt>
                <c:pt idx="183">
                  <c:v>0.1806858333</c:v>
                </c:pt>
                <c:pt idx="184">
                  <c:v>0.1797057667</c:v>
                </c:pt>
                <c:pt idx="185">
                  <c:v>0.1787694333</c:v>
                </c:pt>
                <c:pt idx="186">
                  <c:v>0.1778376333</c:v>
                </c:pt>
                <c:pt idx="187">
                  <c:v>0.1769521</c:v>
                </c:pt>
                <c:pt idx="188">
                  <c:v>0.1760355333</c:v>
                </c:pt>
                <c:pt idx="189">
                  <c:v>0.1752416667</c:v>
                </c:pt>
                <c:pt idx="190">
                  <c:v>0.1742398667</c:v>
                </c:pt>
                <c:pt idx="191">
                  <c:v>0.1733498333</c:v>
                </c:pt>
                <c:pt idx="192">
                  <c:v>0.1724217333</c:v>
                </c:pt>
                <c:pt idx="193">
                  <c:v>0.1715698</c:v>
                </c:pt>
                <c:pt idx="194">
                  <c:v>0.1707849667</c:v>
                </c:pt>
                <c:pt idx="195">
                  <c:v>0.1699238</c:v>
                </c:pt>
                <c:pt idx="196">
                  <c:v>0.1691014333</c:v>
                </c:pt>
                <c:pt idx="197">
                  <c:v>0.1683111667</c:v>
                </c:pt>
                <c:pt idx="198">
                  <c:v>0.1674132333</c:v>
                </c:pt>
                <c:pt idx="199">
                  <c:v>0.1666029333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0.0060525638</c:v>
                </c:pt>
                <c:pt idx="1">
                  <c:v>0.0145677347</c:v>
                </c:pt>
                <c:pt idx="2">
                  <c:v>0.0260024247</c:v>
                </c:pt>
                <c:pt idx="3">
                  <c:v>0.0407494678</c:v>
                </c:pt>
                <c:pt idx="4">
                  <c:v>0.0590780641</c:v>
                </c:pt>
                <c:pt idx="5">
                  <c:v>0.0810778734</c:v>
                </c:pt>
                <c:pt idx="6">
                  <c:v>0.1066204279</c:v>
                </c:pt>
                <c:pt idx="7">
                  <c:v>0.1353499843</c:v>
                </c:pt>
                <c:pt idx="8">
                  <c:v>0.1667093912</c:v>
                </c:pt>
                <c:pt idx="9">
                  <c:v>0.1999969391</c:v>
                </c:pt>
                <c:pt idx="10">
                  <c:v>0.2344414336</c:v>
                </c:pt>
                <c:pt idx="11">
                  <c:v>0.2692786627</c:v>
                </c:pt>
                <c:pt idx="12">
                  <c:v>0.3038143206</c:v>
                </c:pt>
                <c:pt idx="13">
                  <c:v>0.3374646563</c:v>
                </c:pt>
                <c:pt idx="14">
                  <c:v>0.3697734015</c:v>
                </c:pt>
                <c:pt idx="15">
                  <c:v>0.4004091177</c:v>
                </c:pt>
                <c:pt idx="16">
                  <c:v>0.4291497724</c:v>
                </c:pt>
                <c:pt idx="17">
                  <c:v>0.455861414</c:v>
                </c:pt>
                <c:pt idx="18">
                  <c:v>0.4804763025</c:v>
                </c:pt>
                <c:pt idx="19">
                  <c:v>0.5029738219</c:v>
                </c:pt>
                <c:pt idx="20">
                  <c:v>0.5233656628</c:v>
                </c:pt>
                <c:pt idx="21">
                  <c:v>0.5416854285</c:v>
                </c:pt>
                <c:pt idx="22">
                  <c:v>0.5579820274</c:v>
                </c:pt>
                <c:pt idx="23">
                  <c:v>0.5723158773</c:v>
                </c:pt>
                <c:pt idx="24">
                  <c:v>0.5847569132</c:v>
                </c:pt>
                <c:pt idx="25">
                  <c:v>0.5953835432</c:v>
                </c:pt>
                <c:pt idx="26">
                  <c:v>0.6042819247</c:v>
                </c:pt>
                <c:pt idx="27">
                  <c:v>0.6115451703</c:v>
                </c:pt>
                <c:pt idx="28">
                  <c:v>0.6172723007</c:v>
                </c:pt>
                <c:pt idx="29">
                  <c:v>0.6215669084</c:v>
                </c:pt>
                <c:pt idx="30">
                  <c:v>0.6245355984</c:v>
                </c:pt>
                <c:pt idx="31">
                  <c:v>0.6262863139</c:v>
                </c:pt>
                <c:pt idx="32">
                  <c:v>0.6269266686</c:v>
                </c:pt>
                <c:pt idx="33">
                  <c:v>0.626562389</c:v>
                </c:pt>
                <c:pt idx="34">
                  <c:v>0.625295948</c:v>
                </c:pt>
                <c:pt idx="35">
                  <c:v>0.6232254355</c:v>
                </c:pt>
                <c:pt idx="36">
                  <c:v>0.6204436876</c:v>
                </c:pt>
                <c:pt idx="37">
                  <c:v>0.6170376715</c:v>
                </c:pt>
                <c:pt idx="38">
                  <c:v>0.6130881055</c:v>
                </c:pt>
                <c:pt idx="39">
                  <c:v>0.6086692866</c:v>
                </c:pt>
                <c:pt idx="40">
                  <c:v>0.6038490904</c:v>
                </c:pt>
                <c:pt idx="41">
                  <c:v>0.5986891075</c:v>
                </c:pt>
                <c:pt idx="42">
                  <c:v>0.5932448851</c:v>
                </c:pt>
                <c:pt idx="43">
                  <c:v>0.5875662413</c:v>
                </c:pt>
                <c:pt idx="44">
                  <c:v>0.5816976294</c:v>
                </c:pt>
                <c:pt idx="45">
                  <c:v>0.5756785285</c:v>
                </c:pt>
                <c:pt idx="46">
                  <c:v>0.569543846</c:v>
                </c:pt>
                <c:pt idx="47">
                  <c:v>0.5633243173</c:v>
                </c:pt>
                <c:pt idx="48">
                  <c:v>0.5570468953</c:v>
                </c:pt>
                <c:pt idx="49">
                  <c:v>0.5507351214</c:v>
                </c:pt>
                <c:pt idx="50">
                  <c:v>0.5444094746</c:v>
                </c:pt>
                <c:pt idx="51">
                  <c:v>0.5380876963</c:v>
                </c:pt>
                <c:pt idx="52">
                  <c:v>0.5317850894</c:v>
                </c:pt>
                <c:pt idx="53">
                  <c:v>0.5255147911</c:v>
                </c:pt>
                <c:pt idx="54">
                  <c:v>0.5192880212</c:v>
                </c:pt>
                <c:pt idx="55">
                  <c:v>0.5131143063</c:v>
                </c:pt>
                <c:pt idx="56">
                  <c:v>0.5070016805</c:v>
                </c:pt>
                <c:pt idx="57">
                  <c:v>0.5009568658</c:v>
                </c:pt>
                <c:pt idx="58">
                  <c:v>0.4949854329</c:v>
                </c:pt>
                <c:pt idx="59">
                  <c:v>0.4890919445</c:v>
                </c:pt>
                <c:pt idx="60">
                  <c:v>0.4832800818</c:v>
                </c:pt>
                <c:pt idx="61">
                  <c:v>0.4775527573</c:v>
                </c:pt>
                <c:pt idx="62">
                  <c:v>0.4719122141</c:v>
                </c:pt>
                <c:pt idx="63">
                  <c:v>0.466360114</c:v>
                </c:pt>
                <c:pt idx="64">
                  <c:v>0.4608976145</c:v>
                </c:pt>
                <c:pt idx="65">
                  <c:v>0.4555254373</c:v>
                </c:pt>
                <c:pt idx="66">
                  <c:v>0.450243928</c:v>
                </c:pt>
                <c:pt idx="67">
                  <c:v>0.4450531091</c:v>
                </c:pt>
                <c:pt idx="68">
                  <c:v>0.439952726</c:v>
                </c:pt>
                <c:pt idx="69">
                  <c:v>0.4349422876</c:v>
                </c:pt>
                <c:pt idx="70">
                  <c:v>0.4300211019</c:v>
                </c:pt>
                <c:pt idx="71">
                  <c:v>0.4251883073</c:v>
                </c:pt>
                <c:pt idx="72">
                  <c:v>0.4204428994</c:v>
                </c:pt>
                <c:pt idx="73">
                  <c:v>0.4157837552</c:v>
                </c:pt>
                <c:pt idx="74">
                  <c:v>0.4112096536</c:v>
                </c:pt>
                <c:pt idx="75">
                  <c:v>0.4067192938</c:v>
                </c:pt>
                <c:pt idx="76">
                  <c:v>0.4023113109</c:v>
                </c:pt>
                <c:pt idx="77">
                  <c:v>0.3979842896</c:v>
                </c:pt>
                <c:pt idx="78">
                  <c:v>0.3937367761</c:v>
                </c:pt>
                <c:pt idx="79">
                  <c:v>0.3895672887</c:v>
                </c:pt>
                <c:pt idx="80">
                  <c:v>0.3854743264</c:v>
                </c:pt>
                <c:pt idx="81">
                  <c:v>0.3814563769</c:v>
                </c:pt>
                <c:pt idx="82">
                  <c:v>0.3775119232</c:v>
                </c:pt>
                <c:pt idx="83">
                  <c:v>0.3736394491</c:v>
                </c:pt>
                <c:pt idx="84">
                  <c:v>0.3698374444</c:v>
                </c:pt>
                <c:pt idx="85">
                  <c:v>0.3661044088</c:v>
                </c:pt>
                <c:pt idx="86">
                  <c:v>0.3624388557</c:v>
                </c:pt>
                <c:pt idx="87">
                  <c:v>0.3588393149</c:v>
                </c:pt>
                <c:pt idx="88">
                  <c:v>0.3553043353</c:v>
                </c:pt>
                <c:pt idx="89">
                  <c:v>0.3518324869</c:v>
                </c:pt>
                <c:pt idx="90">
                  <c:v>0.3484223625</c:v>
                </c:pt>
                <c:pt idx="91">
                  <c:v>0.3450725791</c:v>
                </c:pt>
                <c:pt idx="92">
                  <c:v>0.341781779</c:v>
                </c:pt>
                <c:pt idx="93">
                  <c:v>0.3385486304</c:v>
                </c:pt>
                <c:pt idx="94">
                  <c:v>0.3353718286</c:v>
                </c:pt>
                <c:pt idx="95">
                  <c:v>0.3322500958</c:v>
                </c:pt>
                <c:pt idx="96">
                  <c:v>0.3291821821</c:v>
                </c:pt>
                <c:pt idx="97">
                  <c:v>0.3261668648</c:v>
                </c:pt>
                <c:pt idx="98">
                  <c:v>0.3232029492</c:v>
                </c:pt>
                <c:pt idx="99">
                  <c:v>0.3202892681</c:v>
                </c:pt>
                <c:pt idx="100">
                  <c:v>0.3174246818</c:v>
                </c:pt>
                <c:pt idx="101">
                  <c:v>0.314608078</c:v>
                </c:pt>
                <c:pt idx="102">
                  <c:v>0.311838371</c:v>
                </c:pt>
                <c:pt idx="103">
                  <c:v>0.3091145021</c:v>
                </c:pt>
                <c:pt idx="104">
                  <c:v>0.3064354386</c:v>
                </c:pt>
                <c:pt idx="105">
                  <c:v>0.3038001736</c:v>
                </c:pt>
                <c:pt idx="106">
                  <c:v>0.3012077255</c:v>
                </c:pt>
                <c:pt idx="107">
                  <c:v>0.2986571377</c:v>
                </c:pt>
                <c:pt idx="108">
                  <c:v>0.296147478</c:v>
                </c:pt>
                <c:pt idx="109">
                  <c:v>0.2936778377</c:v>
                </c:pt>
                <c:pt idx="110">
                  <c:v>0.2912473319</c:v>
                </c:pt>
                <c:pt idx="111">
                  <c:v>0.2888550981</c:v>
                </c:pt>
                <c:pt idx="112">
                  <c:v>0.2865002963</c:v>
                </c:pt>
                <c:pt idx="113">
                  <c:v>0.2841821082</c:v>
                </c:pt>
                <c:pt idx="114">
                  <c:v>0.2818997366</c:v>
                </c:pt>
                <c:pt idx="115">
                  <c:v>0.2796524051</c:v>
                </c:pt>
                <c:pt idx="116">
                  <c:v>0.2774393572</c:v>
                </c:pt>
                <c:pt idx="117">
                  <c:v>0.2752598564</c:v>
                </c:pt>
                <c:pt idx="118">
                  <c:v>0.2731131849</c:v>
                </c:pt>
                <c:pt idx="119">
                  <c:v>0.2709986437</c:v>
                </c:pt>
                <c:pt idx="120">
                  <c:v>0.2689155518</c:v>
                </c:pt>
                <c:pt idx="121">
                  <c:v>0.266863246</c:v>
                </c:pt>
                <c:pt idx="122">
                  <c:v>0.26484108</c:v>
                </c:pt>
                <c:pt idx="123">
                  <c:v>0.2628484242</c:v>
                </c:pt>
                <c:pt idx="124">
                  <c:v>0.2608846651</c:v>
                </c:pt>
                <c:pt idx="125">
                  <c:v>0.2589492052</c:v>
                </c:pt>
                <c:pt idx="126">
                  <c:v>0.257041462</c:v>
                </c:pt>
                <c:pt idx="127">
                  <c:v>0.2551608681</c:v>
                </c:pt>
                <c:pt idx="128">
                  <c:v>0.2533068703</c:v>
                </c:pt>
                <c:pt idx="129">
                  <c:v>0.2514789296</c:v>
                </c:pt>
                <c:pt idx="130">
                  <c:v>0.2496765206</c:v>
                </c:pt>
                <c:pt idx="131">
                  <c:v>0.2478991312</c:v>
                </c:pt>
                <c:pt idx="132">
                  <c:v>0.2461462621</c:v>
                </c:pt>
                <c:pt idx="133">
                  <c:v>0.2444174265</c:v>
                </c:pt>
                <c:pt idx="134">
                  <c:v>0.2427121497</c:v>
                </c:pt>
                <c:pt idx="135">
                  <c:v>0.2410299691</c:v>
                </c:pt>
                <c:pt idx="136">
                  <c:v>0.2393704332</c:v>
                </c:pt>
                <c:pt idx="137">
                  <c:v>0.2377331018</c:v>
                </c:pt>
                <c:pt idx="138">
                  <c:v>0.2361175455</c:v>
                </c:pt>
                <c:pt idx="139">
                  <c:v>0.2345233456</c:v>
                </c:pt>
                <c:pt idx="140">
                  <c:v>0.2329500933</c:v>
                </c:pt>
                <c:pt idx="141">
                  <c:v>0.23139739</c:v>
                </c:pt>
                <c:pt idx="142">
                  <c:v>0.2298648467</c:v>
                </c:pt>
                <c:pt idx="143">
                  <c:v>0.2283520835</c:v>
                </c:pt>
                <c:pt idx="144">
                  <c:v>0.22685873</c:v>
                </c:pt>
                <c:pt idx="145">
                  <c:v>0.2253844246</c:v>
                </c:pt>
                <c:pt idx="146">
                  <c:v>0.223928814</c:v>
                </c:pt>
                <c:pt idx="147">
                  <c:v>0.2224915535</c:v>
                </c:pt>
                <c:pt idx="148">
                  <c:v>0.2210723067</c:v>
                </c:pt>
                <c:pt idx="149">
                  <c:v>0.2196707448</c:v>
                </c:pt>
                <c:pt idx="150">
                  <c:v>0.2182865467</c:v>
                </c:pt>
                <c:pt idx="151">
                  <c:v>0.2169193991</c:v>
                </c:pt>
                <c:pt idx="152">
                  <c:v>0.2155689957</c:v>
                </c:pt>
                <c:pt idx="153">
                  <c:v>0.2142350372</c:v>
                </c:pt>
                <c:pt idx="154">
                  <c:v>0.2129172314</c:v>
                </c:pt>
                <c:pt idx="155">
                  <c:v>0.2116152927</c:v>
                </c:pt>
                <c:pt idx="156">
                  <c:v>0.210328942</c:v>
                </c:pt>
                <c:pt idx="157">
                  <c:v>0.2090579065</c:v>
                </c:pt>
                <c:pt idx="158">
                  <c:v>0.2078019196</c:v>
                </c:pt>
                <c:pt idx="159">
                  <c:v>0.2065607207</c:v>
                </c:pt>
                <c:pt idx="160">
                  <c:v>0.2053340549</c:v>
                </c:pt>
                <c:pt idx="161">
                  <c:v>0.2041216732</c:v>
                </c:pt>
                <c:pt idx="162">
                  <c:v>0.2029233319</c:v>
                </c:pt>
                <c:pt idx="163">
                  <c:v>0.2017387929</c:v>
                </c:pt>
                <c:pt idx="164">
                  <c:v>0.200567823</c:v>
                </c:pt>
                <c:pt idx="165">
                  <c:v>0.1994101946</c:v>
                </c:pt>
                <c:pt idx="166">
                  <c:v>0.1982656845</c:v>
                </c:pt>
                <c:pt idx="167">
                  <c:v>0.1971340747</c:v>
                </c:pt>
                <c:pt idx="168">
                  <c:v>0.1960151518</c:v>
                </c:pt>
                <c:pt idx="169">
                  <c:v>0.194908707</c:v>
                </c:pt>
                <c:pt idx="170">
                  <c:v>0.1938145359</c:v>
                </c:pt>
                <c:pt idx="171">
                  <c:v>0.1927324385</c:v>
                </c:pt>
                <c:pt idx="172">
                  <c:v>0.191662219</c:v>
                </c:pt>
                <c:pt idx="173">
                  <c:v>0.1906036858</c:v>
                </c:pt>
                <c:pt idx="174">
                  <c:v>0.1895566513</c:v>
                </c:pt>
                <c:pt idx="175">
                  <c:v>0.1885209318</c:v>
                </c:pt>
                <c:pt idx="176">
                  <c:v>0.1874963473</c:v>
                </c:pt>
                <c:pt idx="177">
                  <c:v>0.1864827218</c:v>
                </c:pt>
                <c:pt idx="178">
                  <c:v>0.1854798827</c:v>
                </c:pt>
                <c:pt idx="179">
                  <c:v>0.1844876609</c:v>
                </c:pt>
                <c:pt idx="180">
                  <c:v>0.1835058911</c:v>
                </c:pt>
                <c:pt idx="181">
                  <c:v>0.1825344109</c:v>
                </c:pt>
                <c:pt idx="182">
                  <c:v>0.1815730615</c:v>
                </c:pt>
                <c:pt idx="183">
                  <c:v>0.1806216873</c:v>
                </c:pt>
                <c:pt idx="184">
                  <c:v>0.1796801356</c:v>
                </c:pt>
                <c:pt idx="185">
                  <c:v>0.178748257</c:v>
                </c:pt>
                <c:pt idx="186">
                  <c:v>0.1778259049</c:v>
                </c:pt>
                <c:pt idx="187">
                  <c:v>0.1769129356</c:v>
                </c:pt>
                <c:pt idx="188">
                  <c:v>0.1760092084</c:v>
                </c:pt>
                <c:pt idx="189">
                  <c:v>0.1751145851</c:v>
                </c:pt>
                <c:pt idx="190">
                  <c:v>0.1742289306</c:v>
                </c:pt>
                <c:pt idx="191">
                  <c:v>0.1733521119</c:v>
                </c:pt>
                <c:pt idx="192">
                  <c:v>0.172483999</c:v>
                </c:pt>
                <c:pt idx="193">
                  <c:v>0.1716244643</c:v>
                </c:pt>
                <c:pt idx="194">
                  <c:v>0.1707733824</c:v>
                </c:pt>
                <c:pt idx="195">
                  <c:v>0.1699306308</c:v>
                </c:pt>
                <c:pt idx="196">
                  <c:v>0.1690960888</c:v>
                </c:pt>
                <c:pt idx="197">
                  <c:v>0.1682696383</c:v>
                </c:pt>
                <c:pt idx="198">
                  <c:v>0.1674511633</c:v>
                </c:pt>
              </c:numCache>
            </c:numRef>
          </c:yVal>
          <c:smooth val="0"/>
        </c:ser>
        <c:axId val="57976032"/>
        <c:axId val="20973876"/>
      </c:scatterChart>
      <c:valAx>
        <c:axId val="57976032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0973876"/>
        <c:crosses val="autoZero"/>
        <c:crossBetween val="midCat"/>
      </c:valAx>
      <c:valAx>
        <c:axId val="20973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797603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0.1095186134</c:v>
                </c:pt>
                <c:pt idx="1">
                  <c:v>0.2405551699</c:v>
                </c:pt>
                <c:pt idx="2">
                  <c:v>0.3961143237</c:v>
                </c:pt>
                <c:pt idx="3">
                  <c:v>0.5798017176</c:v>
                </c:pt>
                <c:pt idx="4">
                  <c:v>0.7927761557</c:v>
                </c:pt>
                <c:pt idx="5">
                  <c:v>1.0380667072</c:v>
                </c:pt>
                <c:pt idx="6">
                  <c:v>1.313516633</c:v>
                </c:pt>
                <c:pt idx="7">
                  <c:v>1.6179974289</c:v>
                </c:pt>
                <c:pt idx="8">
                  <c:v>1.9488674884</c:v>
                </c:pt>
                <c:pt idx="9">
                  <c:v>2.2994467151</c:v>
                </c:pt>
                <c:pt idx="10">
                  <c:v>2.6672954663</c:v>
                </c:pt>
                <c:pt idx="11">
                  <c:v>3.0472721095</c:v>
                </c:pt>
                <c:pt idx="12">
                  <c:v>3.433946979</c:v>
                </c:pt>
                <c:pt idx="13">
                  <c:v>3.826072787</c:v>
                </c:pt>
                <c:pt idx="14">
                  <c:v>4.2122180497</c:v>
                </c:pt>
                <c:pt idx="15">
                  <c:v>4.6023733691</c:v>
                </c:pt>
                <c:pt idx="16">
                  <c:v>4.9794476571</c:v>
                </c:pt>
                <c:pt idx="17">
                  <c:v>5.3548889271</c:v>
                </c:pt>
                <c:pt idx="18">
                  <c:v>5.7216535345</c:v>
                </c:pt>
                <c:pt idx="19">
                  <c:v>6.080453662</c:v>
                </c:pt>
                <c:pt idx="20">
                  <c:v>6.4262566489</c:v>
                </c:pt>
                <c:pt idx="21">
                  <c:v>6.7676007828</c:v>
                </c:pt>
                <c:pt idx="22">
                  <c:v>7.0964961731</c:v>
                </c:pt>
                <c:pt idx="23">
                  <c:v>7.4148172992</c:v>
                </c:pt>
                <c:pt idx="24">
                  <c:v>7.7173442632</c:v>
                </c:pt>
                <c:pt idx="25">
                  <c:v>8.0179190541</c:v>
                </c:pt>
                <c:pt idx="26">
                  <c:v>8.2986166785</c:v>
                </c:pt>
                <c:pt idx="27">
                  <c:v>8.5714859306</c:v>
                </c:pt>
                <c:pt idx="28">
                  <c:v>8.8304788638</c:v>
                </c:pt>
                <c:pt idx="29">
                  <c:v>9.0778092736</c:v>
                </c:pt>
                <c:pt idx="30">
                  <c:v>9.313048383</c:v>
                </c:pt>
                <c:pt idx="31">
                  <c:v>9.5357122671</c:v>
                </c:pt>
                <c:pt idx="32">
                  <c:v>9.7463910677</c:v>
                </c:pt>
                <c:pt idx="33">
                  <c:v>9.9457710374</c:v>
                </c:pt>
                <c:pt idx="34">
                  <c:v>10.1330154447</c:v>
                </c:pt>
                <c:pt idx="35">
                  <c:v>10.3107556379</c:v>
                </c:pt>
                <c:pt idx="36">
                  <c:v>10.4791095733</c:v>
                </c:pt>
                <c:pt idx="37">
                  <c:v>10.6340301866</c:v>
                </c:pt>
                <c:pt idx="38">
                  <c:v>10.7838001772</c:v>
                </c:pt>
                <c:pt idx="39">
                  <c:v>10.918931524</c:v>
                </c:pt>
                <c:pt idx="40">
                  <c:v>11.0531377047</c:v>
                </c:pt>
                <c:pt idx="41">
                  <c:v>11.1755359334</c:v>
                </c:pt>
                <c:pt idx="42">
                  <c:v>11.2903929989</c:v>
                </c:pt>
                <c:pt idx="43">
                  <c:v>11.3998127854</c:v>
                </c:pt>
                <c:pt idx="44">
                  <c:v>11.5010017908</c:v>
                </c:pt>
                <c:pt idx="45">
                  <c:v>11.5984214912</c:v>
                </c:pt>
                <c:pt idx="46">
                  <c:v>11.6879884816</c:v>
                </c:pt>
                <c:pt idx="47">
                  <c:v>11.7736919298</c:v>
                </c:pt>
                <c:pt idx="48">
                  <c:v>11.8535847428</c:v>
                </c:pt>
                <c:pt idx="49">
                  <c:v>11.9297108016</c:v>
                </c:pt>
                <c:pt idx="50">
                  <c:v>12.0011175823</c:v>
                </c:pt>
                <c:pt idx="51">
                  <c:v>12.0688579589</c:v>
                </c:pt>
                <c:pt idx="52">
                  <c:v>12.1325842468</c:v>
                </c:pt>
                <c:pt idx="53">
                  <c:v>12.1923112227</c:v>
                </c:pt>
                <c:pt idx="54">
                  <c:v>12.2506374987</c:v>
                </c:pt>
                <c:pt idx="55">
                  <c:v>12.3055045709</c:v>
                </c:pt>
                <c:pt idx="56">
                  <c:v>12.3573307437</c:v>
                </c:pt>
                <c:pt idx="57">
                  <c:v>12.4048248352</c:v>
                </c:pt>
                <c:pt idx="58">
                  <c:v>12.4526720224</c:v>
                </c:pt>
                <c:pt idx="59">
                  <c:v>12.4944672459</c:v>
                </c:pt>
                <c:pt idx="60">
                  <c:v>12.5369609252</c:v>
                </c:pt>
                <c:pt idx="61">
                  <c:v>12.5778015444</c:v>
                </c:pt>
                <c:pt idx="62">
                  <c:v>12.6147166997</c:v>
                </c:pt>
                <c:pt idx="63">
                  <c:v>12.6521403039</c:v>
                </c:pt>
                <c:pt idx="64">
                  <c:v>12.687477025</c:v>
                </c:pt>
                <c:pt idx="65">
                  <c:v>12.7194837984</c:v>
                </c:pt>
                <c:pt idx="66">
                  <c:v>12.7515314721</c:v>
                </c:pt>
                <c:pt idx="67">
                  <c:v>12.7821248232</c:v>
                </c:pt>
                <c:pt idx="68">
                  <c:v>12.8101469606</c:v>
                </c:pt>
                <c:pt idx="69">
                  <c:v>12.8385749139</c:v>
                </c:pt>
                <c:pt idx="70">
                  <c:v>12.8659499087</c:v>
                </c:pt>
                <c:pt idx="71">
                  <c:v>12.8908166908</c:v>
                </c:pt>
                <c:pt idx="72">
                  <c:v>12.9142038119</c:v>
                </c:pt>
                <c:pt idx="73">
                  <c:v>12.9375857195</c:v>
                </c:pt>
                <c:pt idx="74">
                  <c:v>12.961082101</c:v>
                </c:pt>
                <c:pt idx="75">
                  <c:v>12.9834622284</c:v>
                </c:pt>
                <c:pt idx="76">
                  <c:v>13.0035774497</c:v>
                </c:pt>
                <c:pt idx="77">
                  <c:v>13.0234320721</c:v>
                </c:pt>
                <c:pt idx="78">
                  <c:v>13.0433830364</c:v>
                </c:pt>
                <c:pt idx="79">
                  <c:v>13.0623796818</c:v>
                </c:pt>
                <c:pt idx="80">
                  <c:v>13.0797166684</c:v>
                </c:pt>
                <c:pt idx="81">
                  <c:v>13.0977423733</c:v>
                </c:pt>
                <c:pt idx="82">
                  <c:v>13.1147569373</c:v>
                </c:pt>
                <c:pt idx="83">
                  <c:v>13.1302031596</c:v>
                </c:pt>
                <c:pt idx="84">
                  <c:v>13.1452806989</c:v>
                </c:pt>
                <c:pt idx="85">
                  <c:v>13.1606291799</c:v>
                </c:pt>
                <c:pt idx="86">
                  <c:v>13.1761305963</c:v>
                </c:pt>
                <c:pt idx="87">
                  <c:v>13.1897342563</c:v>
                </c:pt>
                <c:pt idx="88">
                  <c:v>13.2026008762</c:v>
                </c:pt>
                <c:pt idx="89">
                  <c:v>13.2159687119</c:v>
                </c:pt>
                <c:pt idx="90">
                  <c:v>13.2292061832</c:v>
                </c:pt>
                <c:pt idx="91">
                  <c:v>13.241992664</c:v>
                </c:pt>
                <c:pt idx="92">
                  <c:v>13.5358745595</c:v>
                </c:pt>
                <c:pt idx="93">
                  <c:v>13.2657685684</c:v>
                </c:pt>
                <c:pt idx="94">
                  <c:v>13.2771403123</c:v>
                </c:pt>
                <c:pt idx="95">
                  <c:v>13.2881944212</c:v>
                </c:pt>
                <c:pt idx="96">
                  <c:v>13.2986028904</c:v>
                </c:pt>
                <c:pt idx="97">
                  <c:v>13.3089096015</c:v>
                </c:pt>
                <c:pt idx="98">
                  <c:v>13.3196980048</c:v>
                </c:pt>
                <c:pt idx="99">
                  <c:v>13.3291372426</c:v>
                </c:pt>
                <c:pt idx="100">
                  <c:v>13.3385679583</c:v>
                </c:pt>
                <c:pt idx="101">
                  <c:v>13.3488206673</c:v>
                </c:pt>
                <c:pt idx="102">
                  <c:v>13.3566833491</c:v>
                </c:pt>
                <c:pt idx="103">
                  <c:v>13.3665562247</c:v>
                </c:pt>
                <c:pt idx="104">
                  <c:v>13.3742834697</c:v>
                </c:pt>
                <c:pt idx="105">
                  <c:v>13.3820228908</c:v>
                </c:pt>
                <c:pt idx="106">
                  <c:v>13.3915163189</c:v>
                </c:pt>
                <c:pt idx="107">
                  <c:v>13.3992015961</c:v>
                </c:pt>
                <c:pt idx="108">
                  <c:v>13.4069429998</c:v>
                </c:pt>
                <c:pt idx="109">
                  <c:v>13.4139532792</c:v>
                </c:pt>
                <c:pt idx="110">
                  <c:v>13.4218111062</c:v>
                </c:pt>
                <c:pt idx="111">
                  <c:v>13.4294453003</c:v>
                </c:pt>
                <c:pt idx="112">
                  <c:v>13.4362962644</c:v>
                </c:pt>
                <c:pt idx="113">
                  <c:v>13.443426915</c:v>
                </c:pt>
                <c:pt idx="114">
                  <c:v>13.4493886961</c:v>
                </c:pt>
                <c:pt idx="115">
                  <c:v>13.456536564</c:v>
                </c:pt>
                <c:pt idx="116">
                  <c:v>13.4625711392</c:v>
                </c:pt>
                <c:pt idx="117">
                  <c:v>13.4686552103</c:v>
                </c:pt>
                <c:pt idx="118">
                  <c:v>13.4741164621</c:v>
                </c:pt>
                <c:pt idx="119">
                  <c:v>13.4808645807</c:v>
                </c:pt>
                <c:pt idx="120">
                  <c:v>13.4861479355</c:v>
                </c:pt>
                <c:pt idx="121">
                  <c:v>13.4928369796</c:v>
                </c:pt>
                <c:pt idx="122">
                  <c:v>13.4982502918</c:v>
                </c:pt>
                <c:pt idx="123">
                  <c:v>13.5034250218</c:v>
                </c:pt>
                <c:pt idx="124">
                  <c:v>13.5088700433</c:v>
                </c:pt>
                <c:pt idx="125">
                  <c:v>13.5141484426</c:v>
                </c:pt>
                <c:pt idx="126">
                  <c:v>13.5191699205</c:v>
                </c:pt>
                <c:pt idx="127">
                  <c:v>13.5237097796</c:v>
                </c:pt>
                <c:pt idx="128">
                  <c:v>13.5291375789</c:v>
                </c:pt>
                <c:pt idx="129">
                  <c:v>13.5339718999</c:v>
                </c:pt>
                <c:pt idx="130">
                  <c:v>13.5395243167</c:v>
                </c:pt>
                <c:pt idx="131">
                  <c:v>13.543649176</c:v>
                </c:pt>
                <c:pt idx="132">
                  <c:v>13.5479025454</c:v>
                </c:pt>
                <c:pt idx="133">
                  <c:v>13.5528588903</c:v>
                </c:pt>
                <c:pt idx="134">
                  <c:v>13.5572347401</c:v>
                </c:pt>
                <c:pt idx="135">
                  <c:v>13.5611131401</c:v>
                </c:pt>
                <c:pt idx="136">
                  <c:v>13.5653035839</c:v>
                </c:pt>
                <c:pt idx="137">
                  <c:v>13.5697535012</c:v>
                </c:pt>
                <c:pt idx="138">
                  <c:v>13.5734182604</c:v>
                </c:pt>
                <c:pt idx="139">
                  <c:v>13.5774242325</c:v>
                </c:pt>
                <c:pt idx="140">
                  <c:v>13.5817106225</c:v>
                </c:pt>
                <c:pt idx="141">
                  <c:v>13.5859490196</c:v>
                </c:pt>
                <c:pt idx="142">
                  <c:v>13.589231656</c:v>
                </c:pt>
                <c:pt idx="143">
                  <c:v>13.5925276228</c:v>
                </c:pt>
                <c:pt idx="144">
                  <c:v>13.5962932722</c:v>
                </c:pt>
                <c:pt idx="145">
                  <c:v>13.5997162423</c:v>
                </c:pt>
                <c:pt idx="146">
                  <c:v>13.6039461181</c:v>
                </c:pt>
                <c:pt idx="147">
                  <c:v>13.6071567622</c:v>
                </c:pt>
                <c:pt idx="148">
                  <c:v>13.6106755874</c:v>
                </c:pt>
                <c:pt idx="149">
                  <c:v>13.6139669656</c:v>
                </c:pt>
                <c:pt idx="150">
                  <c:v>13.6171711325</c:v>
                </c:pt>
                <c:pt idx="151">
                  <c:v>13.619935959</c:v>
                </c:pt>
                <c:pt idx="152">
                  <c:v>13.6238116141</c:v>
                </c:pt>
                <c:pt idx="153">
                  <c:v>13.6265740267</c:v>
                </c:pt>
                <c:pt idx="154">
                  <c:v>13.6291399504</c:v>
                </c:pt>
                <c:pt idx="155">
                  <c:v>13.6328758609</c:v>
                </c:pt>
                <c:pt idx="156">
                  <c:v>13.6355257411</c:v>
                </c:pt>
                <c:pt idx="157">
                  <c:v>13.6383172256</c:v>
                </c:pt>
                <c:pt idx="158">
                  <c:v>13.6414082362</c:v>
                </c:pt>
                <c:pt idx="159">
                  <c:v>13.6443970784</c:v>
                </c:pt>
                <c:pt idx="160">
                  <c:v>13.6470151101</c:v>
                </c:pt>
                <c:pt idx="161">
                  <c:v>13.6496474066</c:v>
                </c:pt>
                <c:pt idx="162">
                  <c:v>13.6525991987</c:v>
                </c:pt>
                <c:pt idx="163">
                  <c:v>13.6553813868</c:v>
                </c:pt>
                <c:pt idx="164">
                  <c:v>13.6577918065</c:v>
                </c:pt>
                <c:pt idx="165">
                  <c:v>13.6603357798</c:v>
                </c:pt>
                <c:pt idx="166">
                  <c:v>13.6631641638</c:v>
                </c:pt>
                <c:pt idx="167">
                  <c:v>13.6658558873</c:v>
                </c:pt>
                <c:pt idx="168">
                  <c:v>13.6679619708</c:v>
                </c:pt>
                <c:pt idx="169">
                  <c:v>13.6705768385</c:v>
                </c:pt>
                <c:pt idx="170">
                  <c:v>13.6728508007</c:v>
                </c:pt>
                <c:pt idx="171">
                  <c:v>13.6753764561</c:v>
                </c:pt>
                <c:pt idx="172">
                  <c:v>13.6773924841</c:v>
                </c:pt>
                <c:pt idx="173">
                  <c:v>13.6796681814</c:v>
                </c:pt>
                <c:pt idx="174">
                  <c:v>13.6822824706</c:v>
                </c:pt>
                <c:pt idx="175">
                  <c:v>13.6843926082</c:v>
                </c:pt>
                <c:pt idx="176">
                  <c:v>13.6868152507</c:v>
                </c:pt>
                <c:pt idx="177">
                  <c:v>13.688912637</c:v>
                </c:pt>
                <c:pt idx="178">
                  <c:v>13.6911906163</c:v>
                </c:pt>
                <c:pt idx="179">
                  <c:v>13.6932259974</c:v>
                </c:pt>
                <c:pt idx="180">
                  <c:v>13.6953231197</c:v>
                </c:pt>
                <c:pt idx="181">
                  <c:v>13.6971236556</c:v>
                </c:pt>
                <c:pt idx="182">
                  <c:v>13.6992256832</c:v>
                </c:pt>
                <c:pt idx="183">
                  <c:v>13.7014820745</c:v>
                </c:pt>
                <c:pt idx="184">
                  <c:v>13.7030960853</c:v>
                </c:pt>
                <c:pt idx="185">
                  <c:v>13.7053397056</c:v>
                </c:pt>
                <c:pt idx="186">
                  <c:v>13.7071101534</c:v>
                </c:pt>
                <c:pt idx="187">
                  <c:v>13.7091758445</c:v>
                </c:pt>
                <c:pt idx="188">
                  <c:v>13.7111043654</c:v>
                </c:pt>
                <c:pt idx="189">
                  <c:v>13.7126069268</c:v>
                </c:pt>
                <c:pt idx="190">
                  <c:v>13.714798347</c:v>
                </c:pt>
                <c:pt idx="191">
                  <c:v>13.7164368357</c:v>
                </c:pt>
                <c:pt idx="192">
                  <c:v>13.7182311543</c:v>
                </c:pt>
                <c:pt idx="193">
                  <c:v>13.719673547</c:v>
                </c:pt>
                <c:pt idx="194">
                  <c:v>13.7217724692</c:v>
                </c:pt>
                <c:pt idx="195">
                  <c:v>13.7235997311</c:v>
                </c:pt>
                <c:pt idx="196">
                  <c:v>13.7247856195</c:v>
                </c:pt>
                <c:pt idx="197">
                  <c:v>13.7269652874</c:v>
                </c:pt>
                <c:pt idx="198">
                  <c:v>13.7285309046</c:v>
                </c:pt>
                <c:pt idx="199">
                  <c:v>13.7302487636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0.1095643448</c:v>
                </c:pt>
                <c:pt idx="1">
                  <c:v>0.2405309724</c:v>
                </c:pt>
                <c:pt idx="2">
                  <c:v>0.3962541293</c:v>
                </c:pt>
                <c:pt idx="3">
                  <c:v>0.5797344686</c:v>
                </c:pt>
                <c:pt idx="4">
                  <c:v>0.7932267732</c:v>
                </c:pt>
                <c:pt idx="5">
                  <c:v>1.0378560815</c:v>
                </c:pt>
                <c:pt idx="6">
                  <c:v>1.3133307858</c:v>
                </c:pt>
                <c:pt idx="7">
                  <c:v>1.6178361261</c:v>
                </c:pt>
                <c:pt idx="8">
                  <c:v>1.9481533568</c:v>
                </c:pt>
                <c:pt idx="9">
                  <c:v>2.2999890752</c:v>
                </c:pt>
                <c:pt idx="10">
                  <c:v>2.6684403008</c:v>
                </c:pt>
                <c:pt idx="11">
                  <c:v>3.048489118</c:v>
                </c:pt>
                <c:pt idx="12">
                  <c:v>3.4354269672</c:v>
                </c:pt>
                <c:pt idx="13">
                  <c:v>3.8251446977</c:v>
                </c:pt>
                <c:pt idx="14">
                  <c:v>4.2142706241</c:v>
                </c:pt>
                <c:pt idx="15">
                  <c:v>4.6001766652</c:v>
                </c:pt>
                <c:pt idx="16">
                  <c:v>4.9808931163</c:v>
                </c:pt>
                <c:pt idx="17">
                  <c:v>5.3549762697</c:v>
                </c:pt>
                <c:pt idx="18">
                  <c:v>5.7213657689</c:v>
                </c:pt>
                <c:pt idx="19">
                  <c:v>6.0792567276</c:v>
                </c:pt>
                <c:pt idx="20">
                  <c:v>6.4279998957</c:v>
                </c:pt>
                <c:pt idx="21">
                  <c:v>6.7670338322</c:v>
                </c:pt>
                <c:pt idx="22">
                  <c:v>7.0958467735</c:v>
                </c:pt>
                <c:pt idx="23">
                  <c:v>7.4139623811</c:v>
                </c:pt>
                <c:pt idx="24">
                  <c:v>7.7209422036</c:v>
                </c:pt>
                <c:pt idx="25">
                  <c:v>8.0163978192</c:v>
                </c:pt>
                <c:pt idx="26">
                  <c:v>8.3000066781</c:v>
                </c:pt>
                <c:pt idx="27">
                  <c:v>8.5715271577</c:v>
                </c:pt>
                <c:pt idx="28">
                  <c:v>8.8308099324</c:v>
                </c:pt>
                <c:pt idx="29">
                  <c:v>9.0778042002</c:v>
                </c:pt>
                <c:pt idx="30">
                  <c:v>9.3125584624</c:v>
                </c:pt>
                <c:pt idx="31">
                  <c:v>9.5352163579</c:v>
                </c:pt>
                <c:pt idx="32">
                  <c:v>9.7460085347</c:v>
                </c:pt>
                <c:pt idx="33">
                  <c:v>9.9452417372</c:v>
                </c:pt>
                <c:pt idx="34">
                  <c:v>10.1332862837</c:v>
                </c:pt>
                <c:pt idx="35">
                  <c:v>10.3105629661</c:v>
                </c:pt>
                <c:pt idx="36">
                  <c:v>10.4775302008</c:v>
                </c:pt>
                <c:pt idx="37">
                  <c:v>10.6346720315</c:v>
                </c:pt>
                <c:pt idx="38">
                  <c:v>10.7824873729</c:v>
                </c:pt>
                <c:pt idx="39">
                  <c:v>10.921480704</c:v>
                </c:pt>
                <c:pt idx="40">
                  <c:v>11.052154276</c:v>
                </c:pt>
                <c:pt idx="41">
                  <c:v>11.1750017997</c:v>
                </c:pt>
                <c:pt idx="42">
                  <c:v>11.2905035057</c:v>
                </c:pt>
                <c:pt idx="43">
                  <c:v>11.3991224335</c:v>
                </c:pt>
                <c:pt idx="44">
                  <c:v>11.5013017849</c:v>
                </c:pt>
                <c:pt idx="45">
                  <c:v>11.5974631767</c:v>
                </c:pt>
                <c:pt idx="46">
                  <c:v>11.6880056337</c:v>
                </c:pt>
                <c:pt idx="47">
                  <c:v>11.7733051759</c:v>
                </c:pt>
                <c:pt idx="48">
                  <c:v>11.8537148741</c:v>
                </c:pt>
                <c:pt idx="49">
                  <c:v>11.9295652615</c:v>
                </c:pt>
                <c:pt idx="50">
                  <c:v>12.0011650106</c:v>
                </c:pt>
                <c:pt idx="51">
                  <c:v>12.0688017971</c:v>
                </c:pt>
                <c:pt idx="52">
                  <c:v>12.1327432907</c:v>
                </c:pt>
                <c:pt idx="53">
                  <c:v>12.1932382222</c:v>
                </c:pt>
                <c:pt idx="54">
                  <c:v>12.2505174895</c:v>
                </c:pt>
                <c:pt idx="55">
                  <c:v>12.3047952716</c:v>
                </c:pt>
                <c:pt idx="56">
                  <c:v>12.3562701305</c:v>
                </c:pt>
                <c:pt idx="57">
                  <c:v>12.4051260824</c:v>
                </c:pt>
                <c:pt idx="58">
                  <c:v>12.4515336293</c:v>
                </c:pt>
                <c:pt idx="59">
                  <c:v>12.4956507416</c:v>
                </c:pt>
                <c:pt idx="60">
                  <c:v>12.5376237878</c:v>
                </c:pt>
                <c:pt idx="61">
                  <c:v>12.5775884088</c:v>
                </c:pt>
                <c:pt idx="62">
                  <c:v>12.6156703363</c:v>
                </c:pt>
                <c:pt idx="63">
                  <c:v>12.6519861552</c:v>
                </c:pt>
                <c:pt idx="64">
                  <c:v>12.6866440127</c:v>
                </c:pt>
                <c:pt idx="65">
                  <c:v>12.7197442741</c:v>
                </c:pt>
                <c:pt idx="66">
                  <c:v>12.7513801305</c:v>
                </c:pt>
                <c:pt idx="67">
                  <c:v>12.7816381587</c:v>
                </c:pt>
                <c:pt idx="68">
                  <c:v>12.8105988373</c:v>
                </c:pt>
                <c:pt idx="69">
                  <c:v>12.8383370224</c:v>
                </c:pt>
                <c:pt idx="70">
                  <c:v>12.8649223843</c:v>
                </c:pt>
                <c:pt idx="71">
                  <c:v>12.8904198096</c:v>
                </c:pt>
                <c:pt idx="72">
                  <c:v>12.91488977</c:v>
                </c:pt>
                <c:pt idx="73">
                  <c:v>12.9383886616</c:v>
                </c:pt>
                <c:pt idx="74">
                  <c:v>12.9609691156</c:v>
                </c:pt>
                <c:pt idx="75">
                  <c:v>12.9826802846</c:v>
                </c:pt>
                <c:pt idx="76">
                  <c:v>13.0035681047</c:v>
                </c:pt>
                <c:pt idx="77">
                  <c:v>13.0236755365</c:v>
                </c:pt>
                <c:pt idx="78">
                  <c:v>13.0430427861</c:v>
                </c:pt>
                <c:pt idx="79">
                  <c:v>13.0617075089</c:v>
                </c:pt>
                <c:pt idx="80">
                  <c:v>13.0797049961</c:v>
                </c:pt>
                <c:pt idx="81">
                  <c:v>13.0970683463</c:v>
                </c:pt>
                <c:pt idx="82">
                  <c:v>13.1138286238</c:v>
                </c:pt>
                <c:pt idx="83">
                  <c:v>13.1300150037</c:v>
                </c:pt>
                <c:pt idx="84">
                  <c:v>13.1456549061</c:v>
                </c:pt>
                <c:pt idx="85">
                  <c:v>13.1607741186</c:v>
                </c:pt>
                <c:pt idx="86">
                  <c:v>13.1753969106</c:v>
                </c:pt>
                <c:pt idx="87">
                  <c:v>13.1895461377</c:v>
                </c:pt>
                <c:pt idx="88">
                  <c:v>13.2032433384</c:v>
                </c:pt>
                <c:pt idx="89">
                  <c:v>13.2165088232</c:v>
                </c:pt>
                <c:pt idx="90">
                  <c:v>13.2293617571</c:v>
                </c:pt>
                <c:pt idx="91">
                  <c:v>13.2418202356</c:v>
                </c:pt>
                <c:pt idx="92">
                  <c:v>13.2539013555</c:v>
                </c:pt>
                <c:pt idx="93">
                  <c:v>13.2656212795</c:v>
                </c:pt>
                <c:pt idx="94">
                  <c:v>13.2769952972</c:v>
                </c:pt>
                <c:pt idx="95">
                  <c:v>13.2880378804</c:v>
                </c:pt>
                <c:pt idx="96">
                  <c:v>13.2987627353</c:v>
                </c:pt>
                <c:pt idx="97">
                  <c:v>13.3091828508</c:v>
                </c:pt>
                <c:pt idx="98">
                  <c:v>13.3193105427</c:v>
                </c:pt>
                <c:pt idx="99">
                  <c:v>13.3291574953</c:v>
                </c:pt>
                <c:pt idx="100">
                  <c:v>13.3387348004</c:v>
                </c:pt>
                <c:pt idx="101">
                  <c:v>13.3480529925</c:v>
                </c:pt>
                <c:pt idx="102">
                  <c:v>13.3571220828</c:v>
                </c:pt>
                <c:pt idx="103">
                  <c:v>13.3659515899</c:v>
                </c:pt>
                <c:pt idx="104">
                  <c:v>13.3745505687</c:v>
                </c:pt>
                <c:pt idx="105">
                  <c:v>13.3829276379</c:v>
                </c:pt>
                <c:pt idx="106">
                  <c:v>13.3910910047</c:v>
                </c:pt>
                <c:pt idx="107">
                  <c:v>13.3990484887</c:v>
                </c:pt>
                <c:pt idx="108">
                  <c:v>13.4068075435</c:v>
                </c:pt>
                <c:pt idx="109">
                  <c:v>13.4143752775</c:v>
                </c:pt>
                <c:pt idx="110">
                  <c:v>13.4217584733</c:v>
                </c:pt>
                <c:pt idx="111">
                  <c:v>13.4289636051</c:v>
                </c:pt>
                <c:pt idx="112">
                  <c:v>13.4359968562</c:v>
                </c:pt>
                <c:pt idx="113">
                  <c:v>13.4428641341</c:v>
                </c:pt>
                <c:pt idx="114">
                  <c:v>13.4495710859</c:v>
                </c:pt>
                <c:pt idx="115">
                  <c:v>13.4561231118</c:v>
                </c:pt>
                <c:pt idx="116">
                  <c:v>13.4625253783</c:v>
                </c:pt>
                <c:pt idx="117">
                  <c:v>13.4687828301</c:v>
                </c:pt>
                <c:pt idx="118">
                  <c:v>13.4749002019</c:v>
                </c:pt>
                <c:pt idx="119">
                  <c:v>13.4808820293</c:v>
                </c:pt>
                <c:pt idx="120">
                  <c:v>13.4867326584</c:v>
                </c:pt>
                <c:pt idx="121">
                  <c:v>13.4924562558</c:v>
                </c:pt>
                <c:pt idx="122">
                  <c:v>13.4980568175</c:v>
                </c:pt>
                <c:pt idx="123">
                  <c:v>13.5035381772</c:v>
                </c:pt>
                <c:pt idx="124">
                  <c:v>13.5089040145</c:v>
                </c:pt>
                <c:pt idx="125">
                  <c:v>13.5141578623</c:v>
                </c:pt>
                <c:pt idx="126">
                  <c:v>13.5193031137</c:v>
                </c:pt>
                <c:pt idx="127">
                  <c:v>13.5243430291</c:v>
                </c:pt>
                <c:pt idx="128">
                  <c:v>13.5292807423</c:v>
                </c:pt>
                <c:pt idx="129">
                  <c:v>13.5341192664</c:v>
                </c:pt>
                <c:pt idx="130">
                  <c:v>13.5388614995</c:v>
                </c:pt>
                <c:pt idx="131">
                  <c:v>13.54351023</c:v>
                </c:pt>
                <c:pt idx="132">
                  <c:v>13.5480681419</c:v>
                </c:pt>
                <c:pt idx="133">
                  <c:v>13.552537819</c:v>
                </c:pt>
                <c:pt idx="134">
                  <c:v>13.5569217502</c:v>
                </c:pt>
                <c:pt idx="135">
                  <c:v>13.561222333</c:v>
                </c:pt>
                <c:pt idx="136">
                  <c:v>13.5654418782</c:v>
                </c:pt>
                <c:pt idx="137">
                  <c:v>13.5695826131</c:v>
                </c:pt>
                <c:pt idx="138">
                  <c:v>13.5736466858</c:v>
                </c:pt>
                <c:pt idx="139">
                  <c:v>13.5776361683</c:v>
                </c:pt>
                <c:pt idx="140">
                  <c:v>13.5815530598</c:v>
                </c:pt>
                <c:pt idx="141">
                  <c:v>13.5853992898</c:v>
                </c:pt>
                <c:pt idx="142">
                  <c:v>13.5891767212</c:v>
                </c:pt>
                <c:pt idx="143">
                  <c:v>13.592887153</c:v>
                </c:pt>
                <c:pt idx="144">
                  <c:v>13.5965323229</c:v>
                </c:pt>
                <c:pt idx="145">
                  <c:v>13.6001139101</c:v>
                </c:pt>
                <c:pt idx="146">
                  <c:v>13.6036335374</c:v>
                </c:pt>
                <c:pt idx="147">
                  <c:v>13.6070927739</c:v>
                </c:pt>
                <c:pt idx="148">
                  <c:v>13.6104931367</c:v>
                </c:pt>
                <c:pt idx="149">
                  <c:v>13.6138360933</c:v>
                </c:pt>
                <c:pt idx="150">
                  <c:v>13.6171230636</c:v>
                </c:pt>
                <c:pt idx="151">
                  <c:v>13.6203554216</c:v>
                </c:pt>
                <c:pt idx="152">
                  <c:v>13.6235344976</c:v>
                </c:pt>
                <c:pt idx="153">
                  <c:v>13.6266615792</c:v>
                </c:pt>
                <c:pt idx="154">
                  <c:v>13.6297379137</c:v>
                </c:pt>
                <c:pt idx="155">
                  <c:v>13.6327647094</c:v>
                </c:pt>
                <c:pt idx="156">
                  <c:v>13.6357431368</c:v>
                </c:pt>
                <c:pt idx="157">
                  <c:v>13.6386743304</c:v>
                </c:pt>
                <c:pt idx="158">
                  <c:v>13.6415593902</c:v>
                </c:pt>
                <c:pt idx="159">
                  <c:v>13.6443993822</c:v>
                </c:pt>
                <c:pt idx="160">
                  <c:v>13.6471953408</c:v>
                </c:pt>
                <c:pt idx="161">
                  <c:v>13.6499482689</c:v>
                </c:pt>
                <c:pt idx="162">
                  <c:v>13.6526591399</c:v>
                </c:pt>
                <c:pt idx="163">
                  <c:v>13.6553288981</c:v>
                </c:pt>
                <c:pt idx="164">
                  <c:v>13.6579584604</c:v>
                </c:pt>
                <c:pt idx="165">
                  <c:v>13.6605487166</c:v>
                </c:pt>
                <c:pt idx="166">
                  <c:v>13.663100531</c:v>
                </c:pt>
                <c:pt idx="167">
                  <c:v>13.6656147429</c:v>
                </c:pt>
                <c:pt idx="168">
                  <c:v>13.6680921678</c:v>
                </c:pt>
                <c:pt idx="169">
                  <c:v>13.6705335977</c:v>
                </c:pt>
                <c:pt idx="170">
                  <c:v>13.6729398026</c:v>
                </c:pt>
                <c:pt idx="171">
                  <c:v>13.6753115309</c:v>
                </c:pt>
                <c:pt idx="172">
                  <c:v>13.6776495099</c:v>
                </c:pt>
                <c:pt idx="173">
                  <c:v>13.6799544471</c:v>
                </c:pt>
                <c:pt idx="174">
                  <c:v>13.6822270305</c:v>
                </c:pt>
                <c:pt idx="175">
                  <c:v>13.6844679292</c:v>
                </c:pt>
                <c:pt idx="176">
                  <c:v>13.6866777943</c:v>
                </c:pt>
                <c:pt idx="177">
                  <c:v>13.6888572592</c:v>
                </c:pt>
                <c:pt idx="178">
                  <c:v>13.6910069406</c:v>
                </c:pt>
                <c:pt idx="179">
                  <c:v>13.6931274386</c:v>
                </c:pt>
                <c:pt idx="180">
                  <c:v>13.6952193375</c:v>
                </c:pt>
                <c:pt idx="181">
                  <c:v>13.6972832062</c:v>
                </c:pt>
                <c:pt idx="182">
                  <c:v>13.6993195988</c:v>
                </c:pt>
                <c:pt idx="183">
                  <c:v>13.7013290552</c:v>
                </c:pt>
                <c:pt idx="184">
                  <c:v>13.703312101</c:v>
                </c:pt>
                <c:pt idx="185">
                  <c:v>13.7052692486</c:v>
                </c:pt>
                <c:pt idx="186">
                  <c:v>13.7072009973</c:v>
                </c:pt>
                <c:pt idx="187">
                  <c:v>13.7091078338</c:v>
                </c:pt>
                <c:pt idx="188">
                  <c:v>13.7109902325</c:v>
                </c:pt>
                <c:pt idx="189">
                  <c:v>13.7128486559</c:v>
                </c:pt>
                <c:pt idx="190">
                  <c:v>13.7146835551</c:v>
                </c:pt>
                <c:pt idx="191">
                  <c:v>13.71649537</c:v>
                </c:pt>
                <c:pt idx="192">
                  <c:v>13.7182845296</c:v>
                </c:pt>
                <c:pt idx="193">
                  <c:v>13.7200514527</c:v>
                </c:pt>
                <c:pt idx="194">
                  <c:v>13.7217965475</c:v>
                </c:pt>
                <c:pt idx="195">
                  <c:v>13.7235202128</c:v>
                </c:pt>
                <c:pt idx="196">
                  <c:v>13.7252228375</c:v>
                </c:pt>
                <c:pt idx="197">
                  <c:v>13.7269048013</c:v>
                </c:pt>
                <c:pt idx="198">
                  <c:v>13.7285664751</c:v>
                </c:pt>
              </c:numCache>
            </c:numRef>
          </c:yVal>
          <c:smooth val="0"/>
        </c:ser>
        <c:axId val="91242843"/>
        <c:axId val="30963670"/>
      </c:scatterChart>
      <c:valAx>
        <c:axId val="91242843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0963670"/>
        <c:crosses val="autoZero"/>
        <c:crossBetween val="midCat"/>
      </c:valAx>
      <c:valAx>
        <c:axId val="309636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124284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4680</xdr:rowOff>
    </xdr:from>
    <xdr:to>
      <xdr:col>5</xdr:col>
      <xdr:colOff>656280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907200" y="35788320"/>
        <a:ext cx="5883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714240</xdr:colOff>
      <xdr:row>204</xdr:row>
      <xdr:rowOff>0</xdr:rowOff>
    </xdr:from>
    <xdr:to>
      <xdr:col>10</xdr:col>
      <xdr:colOff>406800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6848280" y="35783640"/>
        <a:ext cx="6389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594360</xdr:colOff>
      <xdr:row>220</xdr:row>
      <xdr:rowOff>0</xdr:rowOff>
    </xdr:from>
    <xdr:to>
      <xdr:col>7</xdr:col>
      <xdr:colOff>1406520</xdr:colOff>
      <xdr:row>234</xdr:row>
      <xdr:rowOff>75240</xdr:rowOff>
    </xdr:to>
    <xdr:graphicFrame>
      <xdr:nvGraphicFramePr>
        <xdr:cNvPr id="2" name="Chart 3"/>
        <xdr:cNvGraphicFramePr/>
      </xdr:nvGraphicFramePr>
      <xdr:xfrm>
        <a:off x="3972600" y="38831400"/>
        <a:ext cx="6159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2" displayName="Table2" ref="J1:M203" headerRowCount="1" totalsRowCount="0" totalsRowShown="0">
  <autoFilter ref="J1:M203"/>
  <tableColumns count="4">
    <tableColumn id="1" name="Nc Simulation"/>
    <tableColumn id="2" name="Nc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4" activeCellId="0" sqref="J4"/>
    </sheetView>
  </sheetViews>
  <sheetFormatPr defaultColWidth="9.16015625" defaultRowHeight="1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13"/>
    <col collapsed="false" customWidth="true" hidden="false" outlineLevel="0" max="3" min="3" style="1" width="15.33"/>
    <col collapsed="false" customWidth="true" hidden="false" outlineLevel="0" max="4" min="4" style="1" width="15.83"/>
    <col collapsed="false" customWidth="true" hidden="false" outlineLevel="0" max="5" min="5" style="1" width="15.17"/>
    <col collapsed="false" customWidth="true" hidden="false" outlineLevel="0" max="6" min="6" style="1" width="13.83"/>
    <col collapsed="false" customWidth="true" hidden="false" outlineLevel="0" max="7" min="7" style="1" width="15.33"/>
    <col collapsed="false" customWidth="true" hidden="false" outlineLevel="0" max="8" min="8" style="1" width="15.83"/>
    <col collapsed="false" customWidth="true" hidden="false" outlineLevel="0" max="11" min="9" style="1" width="15.17"/>
    <col collapsed="false" customWidth="true" hidden="false" outlineLevel="0" max="12" min="12" style="1" width="14.5"/>
    <col collapsed="false" customWidth="true" hidden="false" outlineLevel="0" max="13" min="13" style="1" width="14"/>
    <col collapsed="false" customWidth="false" hidden="false" outlineLevel="0" max="16384" min="14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</row>
    <row r="2" customFormat="false" ht="13.8" hidden="false" customHeight="false" outlineLevel="0" collapsed="false">
      <c r="A2" s="1" t="n">
        <v>0.1</v>
      </c>
      <c r="B2" s="0" t="n">
        <v>0</v>
      </c>
      <c r="C2" s="3" t="n">
        <v>0</v>
      </c>
      <c r="D2" s="4" t="n">
        <f aca="false">ABS(Table6[[#This Row],[Pb Analytic]]-Table6[[#This Row],[Pb Simulation]])</f>
        <v>0</v>
      </c>
      <c r="E2" s="1" t="n">
        <f aca="false">100*IF(Table6[[#This Row],[Pb Analytic]]&gt;0, Table6[[#This Row],[Absolute Error]]/Table6[[#This Row],[Pb Analytic]],1)</f>
        <v>100</v>
      </c>
      <c r="F2" s="0" t="n">
        <v>0.0060621333</v>
      </c>
      <c r="G2" s="3" t="n">
        <v>0.0060525638</v>
      </c>
      <c r="H2" s="4" t="n">
        <f aca="false">ABS(Table7[[#This Row],[Pd Analytic]]-Table7[[#This Row],[Pd Simulation]])</f>
        <v>9.56949999999981E-006</v>
      </c>
      <c r="I2" s="1" t="n">
        <f aca="false">100*IF(Table7[[#This Row],[Pd Analytic]]&gt;0, Table7[[#This Row],[Absolute Error]]/Table7[[#This Row],[Pd Analytic]],1)</f>
        <v>0.15810655312712</v>
      </c>
      <c r="J2" s="0" t="n">
        <v>0.1095186134</v>
      </c>
      <c r="K2" s="3" t="n">
        <v>0.1095643448</v>
      </c>
      <c r="L2" s="4" t="n">
        <f aca="false">ABS(Table2[[#This Row],[Nc Analytic]]-Table2[[#This Row],[Nc Simulation]])</f>
        <v>4.57313999999986E-005</v>
      </c>
      <c r="M2" s="1" t="n">
        <f aca="false">100*IF(Table2[[#This Row],[Nc Analytic]]&gt;0, Table2[[#This Row],[Absolute Error]]/Table2[[#This Row],[Nc Analytic]],1)</f>
        <v>0.0417393086076289</v>
      </c>
    </row>
    <row r="3" customFormat="false" ht="13.8" hidden="false" customHeight="false" outlineLevel="0" collapsed="false">
      <c r="A3" s="1" t="n">
        <v>0.2</v>
      </c>
      <c r="B3" s="0" t="n">
        <v>0</v>
      </c>
      <c r="C3" s="3" t="n">
        <v>0</v>
      </c>
      <c r="D3" s="4" t="n">
        <f aca="false">ABS(Table6[[#This Row],[Pb Analytic]]-Table6[[#This Row],[Pb Simulation]])</f>
        <v>0</v>
      </c>
      <c r="E3" s="1" t="n">
        <f aca="false">100*IF(Table6[[#This Row],[Pb Analytic]]&gt;0, Table6[[#This Row],[Absolute Error]]/Table6[[#This Row],[Pb Analytic]],1)</f>
        <v>100</v>
      </c>
      <c r="F3" s="0" t="n">
        <v>0.0146086</v>
      </c>
      <c r="G3" s="3" t="n">
        <v>0.0145677347</v>
      </c>
      <c r="H3" s="4" t="n">
        <f aca="false">ABS(Table7[[#This Row],[Pd Analytic]]-Table7[[#This Row],[Pd Simulation]])</f>
        <v>4.08652999999998E-005</v>
      </c>
      <c r="I3" s="1" t="n">
        <f aca="false">100*IF(Table7[[#This Row],[Pd Analytic]]&gt;0, Table7[[#This Row],[Absolute Error]]/Table7[[#This Row],[Pd Analytic]],1)</f>
        <v>0.280519249159582</v>
      </c>
      <c r="J3" s="0" t="n">
        <v>0.2405551699</v>
      </c>
      <c r="K3" s="3" t="n">
        <v>0.2405309724</v>
      </c>
      <c r="L3" s="4" t="n">
        <f aca="false">ABS(Table2[[#This Row],[Nc Analytic]]-Table2[[#This Row],[Nc Simulation]])</f>
        <v>2.41975000000172E-005</v>
      </c>
      <c r="M3" s="1" t="n">
        <f aca="false">100*IF(Table2[[#This Row],[Nc Analytic]]&gt;0, Table2[[#This Row],[Absolute Error]]/Table2[[#This Row],[Nc Analytic]],1)</f>
        <v>0.0100600349961489</v>
      </c>
    </row>
    <row r="4" customFormat="false" ht="13.8" hidden="false" customHeight="false" outlineLevel="0" collapsed="false">
      <c r="A4" s="1" t="n">
        <v>0.3</v>
      </c>
      <c r="B4" s="0" t="n">
        <v>0</v>
      </c>
      <c r="C4" s="3" t="n">
        <v>0</v>
      </c>
      <c r="D4" s="4" t="n">
        <f aca="false">ABS(Table6[[#This Row],[Pb Analytic]]-Table6[[#This Row],[Pb Simulation]])</f>
        <v>0</v>
      </c>
      <c r="E4" s="1" t="n">
        <f aca="false">100*IF(Table6[[#This Row],[Pb Analytic]]&gt;0, Table6[[#This Row],[Absolute Error]]/Table6[[#This Row],[Pb Analytic]],1)</f>
        <v>100</v>
      </c>
      <c r="F4" s="0" t="n">
        <v>0.0259937667</v>
      </c>
      <c r="G4" s="3" t="n">
        <v>0.0260024247</v>
      </c>
      <c r="H4" s="4" t="n">
        <f aca="false">ABS(Table7[[#This Row],[Pd Analytic]]-Table7[[#This Row],[Pd Simulation]])</f>
        <v>8.6579999999982E-006</v>
      </c>
      <c r="I4" s="1" t="n">
        <f aca="false">100*IF(Table7[[#This Row],[Pd Analytic]]&gt;0, Table7[[#This Row],[Absolute Error]]/Table7[[#This Row],[Pd Analytic]],1)</f>
        <v>0.0332968948084222</v>
      </c>
      <c r="J4" s="0" t="n">
        <v>0.3961143237</v>
      </c>
      <c r="K4" s="3" t="n">
        <v>0.3962541293</v>
      </c>
      <c r="L4" s="4" t="n">
        <f aca="false">ABS(Table2[[#This Row],[Nc Analytic]]-Table2[[#This Row],[Nc Simulation]])</f>
        <v>0.000139805599999987</v>
      </c>
      <c r="M4" s="1" t="n">
        <f aca="false">100*IF(Table2[[#This Row],[Nc Analytic]]&gt;0, Table2[[#This Row],[Absolute Error]]/Table2[[#This Row],[Nc Analytic]],1)</f>
        <v>0.0352818026772263</v>
      </c>
    </row>
    <row r="5" customFormat="false" ht="13.8" hidden="false" customHeight="false" outlineLevel="0" collapsed="false">
      <c r="A5" s="1" t="n">
        <v>0.4</v>
      </c>
      <c r="B5" s="0" t="n">
        <v>0</v>
      </c>
      <c r="C5" s="3" t="n">
        <v>0</v>
      </c>
      <c r="D5" s="4" t="n">
        <f aca="false">ABS(Table6[[#This Row],[Pb Analytic]]-Table6[[#This Row],[Pb Simulation]])</f>
        <v>0</v>
      </c>
      <c r="E5" s="1" t="n">
        <f aca="false">100*IF(Table6[[#This Row],[Pb Analytic]]&gt;0, Table6[[#This Row],[Absolute Error]]/Table6[[#This Row],[Pb Analytic]],1)</f>
        <v>100</v>
      </c>
      <c r="F5" s="0" t="n">
        <v>0.0407470667</v>
      </c>
      <c r="G5" s="3" t="n">
        <v>0.0407494678</v>
      </c>
      <c r="H5" s="4" t="n">
        <f aca="false">ABS(Table7[[#This Row],[Pd Analytic]]-Table7[[#This Row],[Pd Simulation]])</f>
        <v>2.40110000000043E-006</v>
      </c>
      <c r="I5" s="1" t="n">
        <f aca="false">100*IF(Table7[[#This Row],[Pd Analytic]]&gt;0, Table7[[#This Row],[Absolute Error]]/Table7[[#This Row],[Pd Analytic]],1)</f>
        <v>0.00589234689342479</v>
      </c>
      <c r="J5" s="0" t="n">
        <v>0.5798017176</v>
      </c>
      <c r="K5" s="3" t="n">
        <v>0.5797344686</v>
      </c>
      <c r="L5" s="4" t="n">
        <f aca="false">ABS(Table2[[#This Row],[Nc Analytic]]-Table2[[#This Row],[Nc Simulation]])</f>
        <v>6.72489999999915E-005</v>
      </c>
      <c r="M5" s="1" t="n">
        <f aca="false">100*IF(Table2[[#This Row],[Nc Analytic]]&gt;0, Table2[[#This Row],[Absolute Error]]/Table2[[#This Row],[Nc Analytic]],1)</f>
        <v>0.0115999657847481</v>
      </c>
    </row>
    <row r="6" customFormat="false" ht="13.8" hidden="false" customHeight="false" outlineLevel="0" collapsed="false">
      <c r="A6" s="1" t="n">
        <v>0.5</v>
      </c>
      <c r="B6" s="0" t="n">
        <v>0</v>
      </c>
      <c r="C6" s="3" t="n">
        <v>5E-010</v>
      </c>
      <c r="D6" s="4" t="n">
        <f aca="false">ABS(Table6[[#This Row],[Pb Analytic]]-Table6[[#This Row],[Pb Simulation]])</f>
        <v>5E-010</v>
      </c>
      <c r="E6" s="1" t="n">
        <f aca="false">100*IF(Table6[[#This Row],[Pb Analytic]]&gt;0, Table6[[#This Row],[Absolute Error]]/Table6[[#This Row],[Pb Analytic]],1)</f>
        <v>100</v>
      </c>
      <c r="F6" s="0" t="n">
        <v>0.0590092333</v>
      </c>
      <c r="G6" s="3" t="n">
        <v>0.0590780641</v>
      </c>
      <c r="H6" s="4" t="n">
        <f aca="false">ABS(Table7[[#This Row],[Pd Analytic]]-Table7[[#This Row],[Pd Simulation]])</f>
        <v>6.88308000000026E-005</v>
      </c>
      <c r="I6" s="1" t="n">
        <f aca="false">100*IF(Table7[[#This Row],[Pd Analytic]]&gt;0, Table7[[#This Row],[Absolute Error]]/Table7[[#This Row],[Pd Analytic]],1)</f>
        <v>0.11650821848782</v>
      </c>
      <c r="J6" s="0" t="n">
        <v>0.7927761557</v>
      </c>
      <c r="K6" s="3" t="n">
        <v>0.7932267732</v>
      </c>
      <c r="L6" s="4" t="n">
        <f aca="false">ABS(Table2[[#This Row],[Nc Analytic]]-Table2[[#This Row],[Nc Simulation]])</f>
        <v>0.000450617499999972</v>
      </c>
      <c r="M6" s="1" t="n">
        <f aca="false">100*IF(Table2[[#This Row],[Nc Analytic]]&gt;0, Table2[[#This Row],[Absolute Error]]/Table2[[#This Row],[Nc Analytic]],1)</f>
        <v>0.0568081556529051</v>
      </c>
    </row>
    <row r="7" customFormat="false" ht="13.8" hidden="false" customHeight="false" outlineLevel="0" collapsed="false">
      <c r="A7" s="1" t="n">
        <v>0.6</v>
      </c>
      <c r="B7" s="0" t="n">
        <v>0</v>
      </c>
      <c r="C7" s="3" t="n">
        <v>5.7E-009</v>
      </c>
      <c r="D7" s="4" t="n">
        <f aca="false">ABS(Table6[[#This Row],[Pb Analytic]]-Table6[[#This Row],[Pb Simulation]])</f>
        <v>5.7E-009</v>
      </c>
      <c r="E7" s="1" t="n">
        <f aca="false">100*IF(Table6[[#This Row],[Pb Analytic]]&gt;0, Table6[[#This Row],[Absolute Error]]/Table6[[#This Row],[Pb Analytic]],1)</f>
        <v>100</v>
      </c>
      <c r="F7" s="0" t="n">
        <v>0.0810546</v>
      </c>
      <c r="G7" s="3" t="n">
        <v>0.0810778734</v>
      </c>
      <c r="H7" s="4" t="n">
        <f aca="false">ABS(Table7[[#This Row],[Pd Analytic]]-Table7[[#This Row],[Pd Simulation]])</f>
        <v>2.32733999999957E-005</v>
      </c>
      <c r="I7" s="1" t="n">
        <f aca="false">100*IF(Table7[[#This Row],[Pd Analytic]]&gt;0, Table7[[#This Row],[Absolute Error]]/Table7[[#This Row],[Pd Analytic]],1)</f>
        <v>0.028704995609808</v>
      </c>
      <c r="J7" s="0" t="n">
        <v>1.0380667072</v>
      </c>
      <c r="K7" s="3" t="n">
        <v>1.0378560815</v>
      </c>
      <c r="L7" s="4" t="n">
        <f aca="false">ABS(Table2[[#This Row],[Nc Analytic]]-Table2[[#This Row],[Nc Simulation]])</f>
        <v>0.000210625700000078</v>
      </c>
      <c r="M7" s="1" t="n">
        <f aca="false">100*IF(Table2[[#This Row],[Nc Analytic]]&gt;0, Table2[[#This Row],[Absolute Error]]/Table2[[#This Row],[Nc Analytic]],1)</f>
        <v>0.0202943070580329</v>
      </c>
    </row>
    <row r="8" customFormat="false" ht="13.8" hidden="false" customHeight="false" outlineLevel="0" collapsed="false">
      <c r="A8" s="1" t="n">
        <v>0.7</v>
      </c>
      <c r="B8" s="0" t="n">
        <v>1.333E-007</v>
      </c>
      <c r="C8" s="3" t="n">
        <v>4.1E-008</v>
      </c>
      <c r="D8" s="4" t="n">
        <f aca="false">ABS(Table6[[#This Row],[Pb Analytic]]-Table6[[#This Row],[Pb Simulation]])</f>
        <v>9.23E-008</v>
      </c>
      <c r="E8" s="1" t="n">
        <f aca="false">100*IF(Table6[[#This Row],[Pb Analytic]]&gt;0, Table6[[#This Row],[Absolute Error]]/Table6[[#This Row],[Pb Analytic]],1)</f>
        <v>225.121951219512</v>
      </c>
      <c r="F8" s="0" t="n">
        <v>0.1065381333</v>
      </c>
      <c r="G8" s="3" t="n">
        <v>0.1066204279</v>
      </c>
      <c r="H8" s="4" t="n">
        <f aca="false">ABS(Table7[[#This Row],[Pd Analytic]]-Table7[[#This Row],[Pd Simulation]])</f>
        <v>8.22945999999908E-005</v>
      </c>
      <c r="I8" s="1" t="n">
        <f aca="false">100*IF(Table7[[#This Row],[Pd Analytic]]&gt;0, Table7[[#This Row],[Absolute Error]]/Table7[[#This Row],[Pd Analytic]],1)</f>
        <v>0.0771846461516506</v>
      </c>
      <c r="J8" s="0" t="n">
        <v>1.313516633</v>
      </c>
      <c r="K8" s="3" t="n">
        <v>1.3133307858</v>
      </c>
      <c r="L8" s="4" t="n">
        <f aca="false">ABS(Table2[[#This Row],[Nc Analytic]]-Table2[[#This Row],[Nc Simulation]])</f>
        <v>0.000185847200000033</v>
      </c>
      <c r="M8" s="1" t="n">
        <f aca="false">100*IF(Table2[[#This Row],[Nc Analytic]]&gt;0, Table2[[#This Row],[Absolute Error]]/Table2[[#This Row],[Nc Analytic]],1)</f>
        <v>0.014150829479477</v>
      </c>
    </row>
    <row r="9" customFormat="false" ht="13.8" hidden="false" customHeight="false" outlineLevel="0" collapsed="false">
      <c r="A9" s="1" t="n">
        <v>0.8</v>
      </c>
      <c r="B9" s="0" t="n">
        <v>1.333E-007</v>
      </c>
      <c r="C9" s="3" t="n">
        <v>2.19E-007</v>
      </c>
      <c r="D9" s="4" t="n">
        <f aca="false">ABS(Table6[[#This Row],[Pb Analytic]]-Table6[[#This Row],[Pb Simulation]])</f>
        <v>8.57E-008</v>
      </c>
      <c r="E9" s="1" t="n">
        <f aca="false">100*IF(Table6[[#This Row],[Pb Analytic]]&gt;0, Table6[[#This Row],[Absolute Error]]/Table6[[#This Row],[Pb Analytic]],1)</f>
        <v>39.1324200913242</v>
      </c>
      <c r="F9" s="0" t="n">
        <v>0.1352948</v>
      </c>
      <c r="G9" s="3" t="n">
        <v>0.1353499843</v>
      </c>
      <c r="H9" s="4" t="n">
        <f aca="false">ABS(Table7[[#This Row],[Pd Analytic]]-Table7[[#This Row],[Pd Simulation]])</f>
        <v>5.51843000000107E-005</v>
      </c>
      <c r="I9" s="1" t="n">
        <f aca="false">100*IF(Table7[[#This Row],[Pd Analytic]]&gt;0, Table7[[#This Row],[Absolute Error]]/Table7[[#This Row],[Pd Analytic]],1)</f>
        <v>0.0407715599565169</v>
      </c>
      <c r="J9" s="0" t="n">
        <v>1.6179974289</v>
      </c>
      <c r="K9" s="3" t="n">
        <v>1.6178361261</v>
      </c>
      <c r="L9" s="4" t="n">
        <f aca="false">ABS(Table2[[#This Row],[Nc Analytic]]-Table2[[#This Row],[Nc Simulation]])</f>
        <v>0.000161302800000041</v>
      </c>
      <c r="M9" s="1" t="n">
        <f aca="false">100*IF(Table2[[#This Row],[Nc Analytic]]&gt;0, Table2[[#This Row],[Absolute Error]]/Table2[[#This Row],[Nc Analytic]],1)</f>
        <v>0.00997028051220994</v>
      </c>
    </row>
    <row r="10" customFormat="false" ht="13.8" hidden="false" customHeight="false" outlineLevel="0" collapsed="false">
      <c r="A10" s="1" t="n">
        <v>0.9</v>
      </c>
      <c r="B10" s="0" t="n">
        <v>6E-007</v>
      </c>
      <c r="C10" s="3" t="n">
        <v>9.237E-007</v>
      </c>
      <c r="D10" s="4" t="n">
        <f aca="false">ABS(Table6[[#This Row],[Pb Analytic]]-Table6[[#This Row],[Pb Simulation]])</f>
        <v>3.237E-007</v>
      </c>
      <c r="E10" s="1" t="n">
        <f aca="false">100*IF(Table6[[#This Row],[Pb Analytic]]&gt;0, Table6[[#This Row],[Absolute Error]]/Table6[[#This Row],[Pb Analytic]],1)</f>
        <v>35.0438454043521</v>
      </c>
      <c r="F10" s="0" t="n">
        <v>0.1668585333</v>
      </c>
      <c r="G10" s="3" t="n">
        <v>0.1667093912</v>
      </c>
      <c r="H10" s="4" t="n">
        <f aca="false">ABS(Table7[[#This Row],[Pd Analytic]]-Table7[[#This Row],[Pd Simulation]])</f>
        <v>0.000149142099999999</v>
      </c>
      <c r="I10" s="1" t="n">
        <f aca="false">100*IF(Table7[[#This Row],[Pd Analytic]]&gt;0, Table7[[#This Row],[Absolute Error]]/Table7[[#This Row],[Pd Analytic]],1)</f>
        <v>0.0894623265830745</v>
      </c>
      <c r="J10" s="0" t="n">
        <v>1.9488674884</v>
      </c>
      <c r="K10" s="3" t="n">
        <v>1.9481533568</v>
      </c>
      <c r="L10" s="4" t="n">
        <f aca="false">ABS(Table2[[#This Row],[Nc Analytic]]-Table2[[#This Row],[Nc Simulation]])</f>
        <v>0.00071413159999989</v>
      </c>
      <c r="M10" s="1" t="n">
        <f aca="false">100*IF(Table2[[#This Row],[Nc Analytic]]&gt;0, Table2[[#This Row],[Absolute Error]]/Table2[[#This Row],[Nc Analytic]],1)</f>
        <v>0.0366568472398348</v>
      </c>
    </row>
    <row r="11" customFormat="false" ht="13.8" hidden="false" customHeight="false" outlineLevel="0" collapsed="false">
      <c r="A11" s="1" t="n">
        <v>1</v>
      </c>
      <c r="B11" s="0" t="n">
        <v>2.3333E-006</v>
      </c>
      <c r="C11" s="3" t="n">
        <v>3.2298E-006</v>
      </c>
      <c r="D11" s="4" t="n">
        <f aca="false">ABS(Table6[[#This Row],[Pb Analytic]]-Table6[[#This Row],[Pb Simulation]])</f>
        <v>8.965E-007</v>
      </c>
      <c r="E11" s="1" t="n">
        <f aca="false">100*IF(Table6[[#This Row],[Pb Analytic]]&gt;0, Table6[[#This Row],[Absolute Error]]/Table6[[#This Row],[Pb Analytic]],1)</f>
        <v>27.757136664809</v>
      </c>
      <c r="F11" s="0" t="n">
        <v>0.2001751667</v>
      </c>
      <c r="G11" s="3" t="n">
        <v>0.1999969391</v>
      </c>
      <c r="H11" s="4" t="n">
        <f aca="false">ABS(Table7[[#This Row],[Pd Analytic]]-Table7[[#This Row],[Pd Simulation]])</f>
        <v>0.000178227599999997</v>
      </c>
      <c r="I11" s="1" t="n">
        <f aca="false">100*IF(Table7[[#This Row],[Pd Analytic]]&gt;0, Table7[[#This Row],[Absolute Error]]/Table7[[#This Row],[Pd Analytic]],1)</f>
        <v>0.0891151638630239</v>
      </c>
      <c r="J11" s="0" t="n">
        <v>2.2994467151</v>
      </c>
      <c r="K11" s="3" t="n">
        <v>2.2999890752</v>
      </c>
      <c r="L11" s="4" t="n">
        <f aca="false">ABS(Table2[[#This Row],[Nc Analytic]]-Table2[[#This Row],[Nc Simulation]])</f>
        <v>0.000542360099999861</v>
      </c>
      <c r="M11" s="1" t="n">
        <f aca="false">100*IF(Table2[[#This Row],[Nc Analytic]]&gt;0, Table2[[#This Row],[Absolute Error]]/Table2[[#This Row],[Nc Analytic]],1)</f>
        <v>0.02358098592067</v>
      </c>
    </row>
    <row r="12" customFormat="false" ht="13.8" hidden="false" customHeight="false" outlineLevel="0" collapsed="false">
      <c r="A12" s="1" t="n">
        <v>1.1</v>
      </c>
      <c r="B12" s="0" t="n">
        <v>8.9E-006</v>
      </c>
      <c r="C12" s="3" t="n">
        <v>9.6831E-006</v>
      </c>
      <c r="D12" s="4" t="n">
        <f aca="false">ABS(Table6[[#This Row],[Pb Analytic]]-Table6[[#This Row],[Pb Simulation]])</f>
        <v>7.83100000000001E-007</v>
      </c>
      <c r="E12" s="1" t="n">
        <f aca="false">100*IF(Table6[[#This Row],[Pb Analytic]]&gt;0, Table6[[#This Row],[Absolute Error]]/Table6[[#This Row],[Pb Analytic]],1)</f>
        <v>8.08728609639476</v>
      </c>
      <c r="F12" s="0" t="n">
        <v>0.2343393</v>
      </c>
      <c r="G12" s="3" t="n">
        <v>0.2344414336</v>
      </c>
      <c r="H12" s="4" t="n">
        <f aca="false">ABS(Table7[[#This Row],[Pd Analytic]]-Table7[[#This Row],[Pd Simulation]])</f>
        <v>0.000102133599999998</v>
      </c>
      <c r="I12" s="1" t="n">
        <f aca="false">100*IF(Table7[[#This Row],[Pd Analytic]]&gt;0, Table7[[#This Row],[Absolute Error]]/Table7[[#This Row],[Pd Analytic]],1)</f>
        <v>0.0435646542642531</v>
      </c>
      <c r="J12" s="0" t="n">
        <v>2.6672954663</v>
      </c>
      <c r="K12" s="3" t="n">
        <v>2.6684403008</v>
      </c>
      <c r="L12" s="4" t="n">
        <f aca="false">ABS(Table2[[#This Row],[Nc Analytic]]-Table2[[#This Row],[Nc Simulation]])</f>
        <v>0.0011448344999998</v>
      </c>
      <c r="M12" s="1" t="n">
        <f aca="false">100*IF(Table2[[#This Row],[Nc Analytic]]&gt;0, Table2[[#This Row],[Absolute Error]]/Table2[[#This Row],[Nc Analytic]],1)</f>
        <v>0.0429027585761083</v>
      </c>
    </row>
    <row r="13" customFormat="false" ht="13.8" hidden="false" customHeight="false" outlineLevel="0" collapsed="false">
      <c r="A13" s="1" t="n">
        <v>1.2</v>
      </c>
      <c r="B13" s="0" t="n">
        <v>2.43E-005</v>
      </c>
      <c r="C13" s="3" t="n">
        <v>2.55371E-005</v>
      </c>
      <c r="D13" s="4" t="n">
        <f aca="false">ABS(Table6[[#This Row],[Pb Analytic]]-Table6[[#This Row],[Pb Simulation]])</f>
        <v>1.2371E-006</v>
      </c>
      <c r="E13" s="1" t="n">
        <f aca="false">100*IF(Table6[[#This Row],[Pb Analytic]]&gt;0, Table6[[#This Row],[Absolute Error]]/Table6[[#This Row],[Pb Analytic]],1)</f>
        <v>4.84432453175967</v>
      </c>
      <c r="F13" s="0" t="n">
        <v>0.2689959</v>
      </c>
      <c r="G13" s="3" t="n">
        <v>0.2692786627</v>
      </c>
      <c r="H13" s="4" t="n">
        <f aca="false">ABS(Table7[[#This Row],[Pd Analytic]]-Table7[[#This Row],[Pd Simulation]])</f>
        <v>0.000282762699999994</v>
      </c>
      <c r="I13" s="1" t="n">
        <f aca="false">100*IF(Table7[[#This Row],[Pd Analytic]]&gt;0, Table7[[#This Row],[Absolute Error]]/Table7[[#This Row],[Pd Analytic]],1)</f>
        <v>0.105007465933169</v>
      </c>
      <c r="J13" s="0" t="n">
        <v>3.0472721095</v>
      </c>
      <c r="K13" s="3" t="n">
        <v>3.048489118</v>
      </c>
      <c r="L13" s="4" t="n">
        <f aca="false">ABS(Table2[[#This Row],[Nc Analytic]]-Table2[[#This Row],[Nc Simulation]])</f>
        <v>0.00121700849999984</v>
      </c>
      <c r="M13" s="1" t="n">
        <f aca="false">100*IF(Table2[[#This Row],[Nc Analytic]]&gt;0, Table2[[#This Row],[Absolute Error]]/Table2[[#This Row],[Nc Analytic]],1)</f>
        <v>0.0399216940881939</v>
      </c>
    </row>
    <row r="14" customFormat="false" ht="13.8" hidden="false" customHeight="false" outlineLevel="0" collapsed="false">
      <c r="A14" s="1" t="n">
        <v>1.3</v>
      </c>
      <c r="B14" s="0" t="n">
        <v>6.21667E-005</v>
      </c>
      <c r="C14" s="3" t="n">
        <v>6.04293E-005</v>
      </c>
      <c r="D14" s="4" t="n">
        <f aca="false">ABS(Table6[[#This Row],[Pb Analytic]]-Table6[[#This Row],[Pb Simulation]])</f>
        <v>1.73739999999999E-006</v>
      </c>
      <c r="E14" s="1" t="n">
        <f aca="false">100*IF(Table6[[#This Row],[Pb Analytic]]&gt;0, Table6[[#This Row],[Absolute Error]]/Table6[[#This Row],[Pb Analytic]],1)</f>
        <v>2.87509535937036</v>
      </c>
      <c r="F14" s="0" t="n">
        <v>0.3035501</v>
      </c>
      <c r="G14" s="3" t="n">
        <v>0.3038143206</v>
      </c>
      <c r="H14" s="4" t="n">
        <f aca="false">ABS(Table7[[#This Row],[Pd Analytic]]-Table7[[#This Row],[Pd Simulation]])</f>
        <v>0.000264220600000031</v>
      </c>
      <c r="I14" s="1" t="n">
        <f aca="false">100*IF(Table7[[#This Row],[Pd Analytic]]&gt;0, Table7[[#This Row],[Absolute Error]]/Table7[[#This Row],[Pd Analytic]],1)</f>
        <v>0.0869677898916103</v>
      </c>
      <c r="J14" s="0" t="n">
        <v>3.433946979</v>
      </c>
      <c r="K14" s="3" t="n">
        <v>3.4354269672</v>
      </c>
      <c r="L14" s="4" t="n">
        <f aca="false">ABS(Table2[[#This Row],[Nc Analytic]]-Table2[[#This Row],[Nc Simulation]])</f>
        <v>0.00147998820000028</v>
      </c>
      <c r="M14" s="1" t="n">
        <f aca="false">100*IF(Table2[[#This Row],[Nc Analytic]]&gt;0, Table2[[#This Row],[Absolute Error]]/Table2[[#This Row],[Nc Analytic]],1)</f>
        <v>0.0430801822926402</v>
      </c>
    </row>
    <row r="15" customFormat="false" ht="13.8" hidden="false" customHeight="false" outlineLevel="0" collapsed="false">
      <c r="A15" s="1" t="n">
        <v>1.4</v>
      </c>
      <c r="B15" s="0" t="n">
        <v>0.0001289</v>
      </c>
      <c r="C15" s="3" t="n">
        <v>0.0001303387</v>
      </c>
      <c r="D15" s="4" t="n">
        <f aca="false">ABS(Table6[[#This Row],[Pb Analytic]]-Table6[[#This Row],[Pb Simulation]])</f>
        <v>1.4387E-006</v>
      </c>
      <c r="E15" s="1" t="n">
        <f aca="false">100*IF(Table6[[#This Row],[Pb Analytic]]&gt;0, Table6[[#This Row],[Absolute Error]]/Table6[[#This Row],[Pb Analytic]],1)</f>
        <v>1.10381644131789</v>
      </c>
      <c r="F15" s="0" t="n">
        <v>0.3375526667</v>
      </c>
      <c r="G15" s="3" t="n">
        <v>0.3374646563</v>
      </c>
      <c r="H15" s="4" t="n">
        <f aca="false">ABS(Table7[[#This Row],[Pd Analytic]]-Table7[[#This Row],[Pd Simulation]])</f>
        <v>8.80104000000048E-005</v>
      </c>
      <c r="I15" s="1" t="n">
        <f aca="false">100*IF(Table7[[#This Row],[Pd Analytic]]&gt;0, Table7[[#This Row],[Absolute Error]]/Table7[[#This Row],[Pd Analytic]],1)</f>
        <v>0.0260798866953833</v>
      </c>
      <c r="J15" s="0" t="n">
        <v>3.826072787</v>
      </c>
      <c r="K15" s="3" t="n">
        <v>3.8251446977</v>
      </c>
      <c r="L15" s="4" t="n">
        <f aca="false">ABS(Table2[[#This Row],[Nc Analytic]]-Table2[[#This Row],[Nc Simulation]])</f>
        <v>0.000928089300000323</v>
      </c>
      <c r="M15" s="1" t="n">
        <f aca="false">100*IF(Table2[[#This Row],[Nc Analytic]]&gt;0, Table2[[#This Row],[Absolute Error]]/Table2[[#This Row],[Nc Analytic]],1)</f>
        <v>0.0242628546982384</v>
      </c>
    </row>
    <row r="16" customFormat="false" ht="13.8" hidden="false" customHeight="false" outlineLevel="0" collapsed="false">
      <c r="A16" s="1" t="n">
        <v>1.5</v>
      </c>
      <c r="B16" s="0" t="n">
        <v>0.0002566333</v>
      </c>
      <c r="C16" s="3" t="n">
        <v>0.0002595237</v>
      </c>
      <c r="D16" s="4" t="n">
        <f aca="false">ABS(Table6[[#This Row],[Pb Analytic]]-Table6[[#This Row],[Pb Simulation]])</f>
        <v>2.89040000000005E-006</v>
      </c>
      <c r="E16" s="1" t="n">
        <f aca="false">100*IF(Table6[[#This Row],[Pb Analytic]]&gt;0, Table6[[#This Row],[Absolute Error]]/Table6[[#This Row],[Pb Analytic]],1)</f>
        <v>1.11373258010735</v>
      </c>
      <c r="F16" s="0" t="n">
        <v>0.3695068</v>
      </c>
      <c r="G16" s="3" t="n">
        <v>0.3697734015</v>
      </c>
      <c r="H16" s="4" t="n">
        <f aca="false">ABS(Table7[[#This Row],[Pd Analytic]]-Table7[[#This Row],[Pd Simulation]])</f>
        <v>0.000266601499999963</v>
      </c>
      <c r="I16" s="1" t="n">
        <f aca="false">100*IF(Table7[[#This Row],[Pd Analytic]]&gt;0, Table7[[#This Row],[Absolute Error]]/Table7[[#This Row],[Pd Analytic]],1)</f>
        <v>0.0720986146971318</v>
      </c>
      <c r="J16" s="0" t="n">
        <v>4.2122180497</v>
      </c>
      <c r="K16" s="3" t="n">
        <v>4.2142706241</v>
      </c>
      <c r="L16" s="4" t="n">
        <f aca="false">ABS(Table2[[#This Row],[Nc Analytic]]-Table2[[#This Row],[Nc Simulation]])</f>
        <v>0.0020525744000004</v>
      </c>
      <c r="M16" s="1" t="n">
        <f aca="false">100*IF(Table2[[#This Row],[Nc Analytic]]&gt;0, Table2[[#This Row],[Absolute Error]]/Table2[[#This Row],[Nc Analytic]],1)</f>
        <v>0.0487053296544937</v>
      </c>
    </row>
    <row r="17" customFormat="false" ht="13.8" hidden="false" customHeight="false" outlineLevel="0" collapsed="false">
      <c r="A17" s="1" t="n">
        <v>1.6</v>
      </c>
      <c r="B17" s="0" t="n">
        <v>0.0004746</v>
      </c>
      <c r="C17" s="3" t="n">
        <v>0.000482057</v>
      </c>
      <c r="D17" s="4" t="n">
        <f aca="false">ABS(Table6[[#This Row],[Pb Analytic]]-Table6[[#This Row],[Pb Simulation]])</f>
        <v>7.45699999999999E-006</v>
      </c>
      <c r="E17" s="1" t="n">
        <f aca="false">100*IF(Table6[[#This Row],[Pb Analytic]]&gt;0, Table6[[#This Row],[Absolute Error]]/Table6[[#This Row],[Pb Analytic]],1)</f>
        <v>1.54691250204851</v>
      </c>
      <c r="F17" s="0" t="n">
        <v>0.4005349</v>
      </c>
      <c r="G17" s="3" t="n">
        <v>0.4004091177</v>
      </c>
      <c r="H17" s="4" t="n">
        <f aca="false">ABS(Table7[[#This Row],[Pd Analytic]]-Table7[[#This Row],[Pd Simulation]])</f>
        <v>0.000125782300000044</v>
      </c>
      <c r="I17" s="1" t="n">
        <f aca="false">100*IF(Table7[[#This Row],[Pd Analytic]]&gt;0, Table7[[#This Row],[Absolute Error]]/Table7[[#This Row],[Pd Analytic]],1)</f>
        <v>0.031413445508572</v>
      </c>
      <c r="J17" s="0" t="n">
        <v>4.6023733691</v>
      </c>
      <c r="K17" s="3" t="n">
        <v>4.6001766652</v>
      </c>
      <c r="L17" s="4" t="n">
        <f aca="false">ABS(Table2[[#This Row],[Nc Analytic]]-Table2[[#This Row],[Nc Simulation]])</f>
        <v>0.00219670390000015</v>
      </c>
      <c r="M17" s="1" t="n">
        <f aca="false">100*IF(Table2[[#This Row],[Nc Analytic]]&gt;0, Table2[[#This Row],[Absolute Error]]/Table2[[#This Row],[Nc Analytic]],1)</f>
        <v>0.0477525986473097</v>
      </c>
    </row>
    <row r="18" customFormat="false" ht="13.8" hidden="false" customHeight="false" outlineLevel="0" collapsed="false">
      <c r="A18" s="1" t="n">
        <v>1.7</v>
      </c>
      <c r="B18" s="0" t="n">
        <v>0.0008344333</v>
      </c>
      <c r="C18" s="3" t="n">
        <v>0.0008425804</v>
      </c>
      <c r="D18" s="4" t="n">
        <f aca="false">ABS(Table6[[#This Row],[Pb Analytic]]-Table6[[#This Row],[Pb Simulation]])</f>
        <v>8.14710000000005E-006</v>
      </c>
      <c r="E18" s="1" t="n">
        <f aca="false">100*IF(Table6[[#This Row],[Pb Analytic]]&gt;0, Table6[[#This Row],[Absolute Error]]/Table6[[#This Row],[Pb Analytic]],1)</f>
        <v>0.966922563116831</v>
      </c>
      <c r="F18" s="0" t="n">
        <v>0.4291482333</v>
      </c>
      <c r="G18" s="3" t="n">
        <v>0.4291497724</v>
      </c>
      <c r="H18" s="4" t="n">
        <f aca="false">ABS(Table7[[#This Row],[Pd Analytic]]-Table7[[#This Row],[Pd Simulation]])</f>
        <v>1.53910000000312E-006</v>
      </c>
      <c r="I18" s="1" t="n">
        <f aca="false">100*IF(Table7[[#This Row],[Pd Analytic]]&gt;0, Table7[[#This Row],[Absolute Error]]/Table7[[#This Row],[Pd Analytic]],1)</f>
        <v>0.000358639360658583</v>
      </c>
      <c r="J18" s="0" t="n">
        <v>4.9794476571</v>
      </c>
      <c r="K18" s="3" t="n">
        <v>4.9808931163</v>
      </c>
      <c r="L18" s="4" t="n">
        <f aca="false">ABS(Table2[[#This Row],[Nc Analytic]]-Table2[[#This Row],[Nc Simulation]])</f>
        <v>0.00144545920000017</v>
      </c>
      <c r="M18" s="1" t="n">
        <f aca="false">100*IF(Table2[[#This Row],[Nc Analytic]]&gt;0, Table2[[#This Row],[Absolute Error]]/Table2[[#This Row],[Nc Analytic]],1)</f>
        <v>0.0290200806612351</v>
      </c>
    </row>
    <row r="19" customFormat="false" ht="13.8" hidden="false" customHeight="false" outlineLevel="0" collapsed="false">
      <c r="A19" s="1" t="n">
        <v>1.8</v>
      </c>
      <c r="B19" s="0" t="n">
        <v>0.0013953667</v>
      </c>
      <c r="C19" s="3" t="n">
        <v>0.001395996</v>
      </c>
      <c r="D19" s="4" t="n">
        <f aca="false">ABS(Table6[[#This Row],[Pb Analytic]]-Table6[[#This Row],[Pb Simulation]])</f>
        <v>6.2930000000014E-007</v>
      </c>
      <c r="E19" s="1" t="n">
        <f aca="false">100*IF(Table6[[#This Row],[Pb Analytic]]&gt;0, Table6[[#This Row],[Absolute Error]]/Table6[[#This Row],[Pb Analytic]],1)</f>
        <v>0.0450789257275909</v>
      </c>
      <c r="F19" s="0" t="n">
        <v>0.4557598</v>
      </c>
      <c r="G19" s="3" t="n">
        <v>0.455861414</v>
      </c>
      <c r="H19" s="4" t="n">
        <f aca="false">ABS(Table7[[#This Row],[Pd Analytic]]-Table7[[#This Row],[Pd Simulation]])</f>
        <v>0.000101614000000028</v>
      </c>
      <c r="I19" s="1" t="n">
        <f aca="false">100*IF(Table7[[#This Row],[Pd Analytic]]&gt;0, Table7[[#This Row],[Absolute Error]]/Table7[[#This Row],[Pd Analytic]],1)</f>
        <v>0.0222905463983902</v>
      </c>
      <c r="J19" s="0" t="n">
        <v>5.3548889271</v>
      </c>
      <c r="K19" s="3" t="n">
        <v>5.3549762697</v>
      </c>
      <c r="L19" s="4" t="n">
        <f aca="false">ABS(Table2[[#This Row],[Nc Analytic]]-Table2[[#This Row],[Nc Simulation]])</f>
        <v>8.73425999996513E-005</v>
      </c>
      <c r="M19" s="1" t="n">
        <f aca="false">100*IF(Table2[[#This Row],[Nc Analytic]]&gt;0, Table2[[#This Row],[Absolute Error]]/Table2[[#This Row],[Nc Analytic]],1)</f>
        <v>0.00163105484694416</v>
      </c>
    </row>
    <row r="20" customFormat="false" ht="13.8" hidden="false" customHeight="false" outlineLevel="0" collapsed="false">
      <c r="A20" s="1" t="n">
        <v>1.9</v>
      </c>
      <c r="B20" s="0" t="n">
        <v>0.0022010333</v>
      </c>
      <c r="C20" s="3" t="n">
        <v>0.0022059722</v>
      </c>
      <c r="D20" s="4" t="n">
        <f aca="false">ABS(Table6[[#This Row],[Pb Analytic]]-Table6[[#This Row],[Pb Simulation]])</f>
        <v>4.93890000000021E-006</v>
      </c>
      <c r="E20" s="1" t="n">
        <f aca="false">100*IF(Table6[[#This Row],[Pb Analytic]]&gt;0, Table6[[#This Row],[Absolute Error]]/Table6[[#This Row],[Pb Analytic]],1)</f>
        <v>0.223887680905508</v>
      </c>
      <c r="F20" s="0" t="n">
        <v>0.4805044</v>
      </c>
      <c r="G20" s="3" t="n">
        <v>0.4804763025</v>
      </c>
      <c r="H20" s="4" t="n">
        <f aca="false">ABS(Table7[[#This Row],[Pd Analytic]]-Table7[[#This Row],[Pd Simulation]])</f>
        <v>2.80974999999906E-005</v>
      </c>
      <c r="I20" s="1" t="n">
        <f aca="false">100*IF(Table7[[#This Row],[Pd Analytic]]&gt;0, Table7[[#This Row],[Absolute Error]]/Table7[[#This Row],[Pd Analytic]],1)</f>
        <v>0.0058478430369603</v>
      </c>
      <c r="J20" s="0" t="n">
        <v>5.7216535345</v>
      </c>
      <c r="K20" s="3" t="n">
        <v>5.7213657689</v>
      </c>
      <c r="L20" s="4" t="n">
        <f aca="false">ABS(Table2[[#This Row],[Nc Analytic]]-Table2[[#This Row],[Nc Simulation]])</f>
        <v>0.000287765599999545</v>
      </c>
      <c r="M20" s="1" t="n">
        <f aca="false">100*IF(Table2[[#This Row],[Nc Analytic]]&gt;0, Table2[[#This Row],[Absolute Error]]/Table2[[#This Row],[Nc Analytic]],1)</f>
        <v>0.00502966619550478</v>
      </c>
    </row>
    <row r="21" customFormat="false" ht="13.8" hidden="false" customHeight="false" outlineLevel="0" collapsed="false">
      <c r="A21" s="1" t="n">
        <v>2</v>
      </c>
      <c r="B21" s="0" t="n">
        <v>0.0033381333</v>
      </c>
      <c r="C21" s="3" t="n">
        <v>0.0033423319</v>
      </c>
      <c r="D21" s="4" t="n">
        <f aca="false">ABS(Table6[[#This Row],[Pb Analytic]]-Table6[[#This Row],[Pb Simulation]])</f>
        <v>4.19859999999973E-006</v>
      </c>
      <c r="E21" s="1" t="n">
        <f aca="false">100*IF(Table6[[#This Row],[Pb Analytic]]&gt;0, Table6[[#This Row],[Absolute Error]]/Table6[[#This Row],[Pb Analytic]],1)</f>
        <v>0.125618883031926</v>
      </c>
      <c r="F21" s="0" t="n">
        <v>0.5031591333</v>
      </c>
      <c r="G21" s="3" t="n">
        <v>0.5029738219</v>
      </c>
      <c r="H21" s="4" t="n">
        <f aca="false">ABS(Table7[[#This Row],[Pd Analytic]]-Table7[[#This Row],[Pd Simulation]])</f>
        <v>0.000185311399999999</v>
      </c>
      <c r="I21" s="1" t="n">
        <f aca="false">100*IF(Table7[[#This Row],[Pd Analytic]]&gt;0, Table7[[#This Row],[Absolute Error]]/Table7[[#This Row],[Pd Analytic]],1)</f>
        <v>0.0368431500669317</v>
      </c>
      <c r="J21" s="0" t="n">
        <v>6.080453662</v>
      </c>
      <c r="K21" s="3" t="n">
        <v>6.0792567276</v>
      </c>
      <c r="L21" s="4" t="n">
        <f aca="false">ABS(Table2[[#This Row],[Nc Analytic]]-Table2[[#This Row],[Nc Simulation]])</f>
        <v>0.00119693440000024</v>
      </c>
      <c r="M21" s="1" t="n">
        <f aca="false">100*IF(Table2[[#This Row],[Nc Analytic]]&gt;0, Table2[[#This Row],[Absolute Error]]/Table2[[#This Row],[Nc Analytic]],1)</f>
        <v>0.0196888279872459</v>
      </c>
    </row>
    <row r="22" customFormat="false" ht="13.8" hidden="false" customHeight="false" outlineLevel="0" collapsed="false">
      <c r="A22" s="1" t="n">
        <v>2.1</v>
      </c>
      <c r="B22" s="0" t="n">
        <v>0.0048389333</v>
      </c>
      <c r="C22" s="3" t="n">
        <v>0.0048775657</v>
      </c>
      <c r="D22" s="4" t="n">
        <f aca="false">ABS(Table6[[#This Row],[Pb Analytic]]-Table6[[#This Row],[Pb Simulation]])</f>
        <v>3.86324000000004E-005</v>
      </c>
      <c r="E22" s="1" t="n">
        <f aca="false">100*IF(Table6[[#This Row],[Pb Analytic]]&gt;0, Table6[[#This Row],[Absolute Error]]/Table6[[#This Row],[Pb Analytic]],1)</f>
        <v>0.792042637170431</v>
      </c>
      <c r="F22" s="0" t="n">
        <v>0.5232014333</v>
      </c>
      <c r="G22" s="3" t="n">
        <v>0.5233656628</v>
      </c>
      <c r="H22" s="4" t="n">
        <f aca="false">ABS(Table7[[#This Row],[Pd Analytic]]-Table7[[#This Row],[Pd Simulation]])</f>
        <v>0.000164229499999946</v>
      </c>
      <c r="I22" s="1" t="n">
        <f aca="false">100*IF(Table7[[#This Row],[Pd Analytic]]&gt;0, Table7[[#This Row],[Absolute Error]]/Table7[[#This Row],[Pd Analytic]],1)</f>
        <v>0.0313794946197502</v>
      </c>
      <c r="J22" s="0" t="n">
        <v>6.4262566489</v>
      </c>
      <c r="K22" s="3" t="n">
        <v>6.4279998957</v>
      </c>
      <c r="L22" s="4" t="n">
        <f aca="false">ABS(Table2[[#This Row],[Nc Analytic]]-Table2[[#This Row],[Nc Simulation]])</f>
        <v>0.00174324680000026</v>
      </c>
      <c r="M22" s="1" t="n">
        <f aca="false">100*IF(Table2[[#This Row],[Nc Analytic]]&gt;0, Table2[[#This Row],[Absolute Error]]/Table2[[#This Row],[Nc Analytic]],1)</f>
        <v>0.0271195835140944</v>
      </c>
    </row>
    <row r="23" customFormat="false" ht="13.8" hidden="false" customHeight="false" outlineLevel="0" collapsed="false">
      <c r="A23" s="1" t="n">
        <v>2.2</v>
      </c>
      <c r="B23" s="0" t="n">
        <v>0.0069144</v>
      </c>
      <c r="C23" s="3" t="n">
        <v>0.0068828471</v>
      </c>
      <c r="D23" s="4" t="n">
        <f aca="false">ABS(Table6[[#This Row],[Pb Analytic]]-Table6[[#This Row],[Pb Simulation]])</f>
        <v>3.15529000000005E-005</v>
      </c>
      <c r="E23" s="1" t="n">
        <f aca="false">100*IF(Table6[[#This Row],[Pb Analytic]]&gt;0, Table6[[#This Row],[Absolute Error]]/Table6[[#This Row],[Pb Analytic]],1)</f>
        <v>0.45842802464696</v>
      </c>
      <c r="F23" s="0" t="n">
        <v>0.5415605</v>
      </c>
      <c r="G23" s="3" t="n">
        <v>0.5416854285</v>
      </c>
      <c r="H23" s="4" t="n">
        <f aca="false">ABS(Table7[[#This Row],[Pd Analytic]]-Table7[[#This Row],[Pd Simulation]])</f>
        <v>0.00012492850000001</v>
      </c>
      <c r="I23" s="1" t="n">
        <f aca="false">100*IF(Table7[[#This Row],[Pd Analytic]]&gt;0, Table7[[#This Row],[Absolute Error]]/Table7[[#This Row],[Pd Analytic]],1)</f>
        <v>0.0230629242410958</v>
      </c>
      <c r="J23" s="0" t="n">
        <v>6.7676007828</v>
      </c>
      <c r="K23" s="3" t="n">
        <v>6.7670338322</v>
      </c>
      <c r="L23" s="4" t="n">
        <f aca="false">ABS(Table2[[#This Row],[Nc Analytic]]-Table2[[#This Row],[Nc Simulation]])</f>
        <v>0.000566950599999672</v>
      </c>
      <c r="M23" s="1" t="n">
        <f aca="false">100*IF(Table2[[#This Row],[Nc Analytic]]&gt;0, Table2[[#This Row],[Absolute Error]]/Table2[[#This Row],[Nc Analytic]],1)</f>
        <v>0.00837812569078516</v>
      </c>
    </row>
    <row r="24" customFormat="false" ht="13.8" hidden="false" customHeight="false" outlineLevel="0" collapsed="false">
      <c r="A24" s="1" t="n">
        <v>2.3</v>
      </c>
      <c r="B24" s="0" t="n">
        <v>0.0094006667</v>
      </c>
      <c r="C24" s="3" t="n">
        <v>0.0094239819</v>
      </c>
      <c r="D24" s="4" t="n">
        <f aca="false">ABS(Table6[[#This Row],[Pb Analytic]]-Table6[[#This Row],[Pb Simulation]])</f>
        <v>2.33152000000004E-005</v>
      </c>
      <c r="E24" s="1" t="n">
        <f aca="false">100*IF(Table6[[#This Row],[Pb Analytic]]&gt;0, Table6[[#This Row],[Absolute Error]]/Table6[[#This Row],[Pb Analytic]],1)</f>
        <v>0.247402852078911</v>
      </c>
      <c r="F24" s="0" t="n">
        <v>0.5580560333</v>
      </c>
      <c r="G24" s="3" t="n">
        <v>0.5579820274</v>
      </c>
      <c r="H24" s="4" t="n">
        <f aca="false">ABS(Table7[[#This Row],[Pd Analytic]]-Table7[[#This Row],[Pd Simulation]])</f>
        <v>7.40058999999516E-005</v>
      </c>
      <c r="I24" s="1" t="n">
        <f aca="false">100*IF(Table7[[#This Row],[Pd Analytic]]&gt;0, Table7[[#This Row],[Absolute Error]]/Table7[[#This Row],[Pd Analytic]],1)</f>
        <v>0.0132631332849183</v>
      </c>
      <c r="J24" s="0" t="n">
        <v>7.0964961731</v>
      </c>
      <c r="K24" s="3" t="n">
        <v>7.0958467735</v>
      </c>
      <c r="L24" s="4" t="n">
        <f aca="false">ABS(Table2[[#This Row],[Nc Analytic]]-Table2[[#This Row],[Nc Simulation]])</f>
        <v>0.000649399600000322</v>
      </c>
      <c r="M24" s="1" t="n">
        <f aca="false">100*IF(Table2[[#This Row],[Nc Analytic]]&gt;0, Table2[[#This Row],[Absolute Error]]/Table2[[#This Row],[Nc Analytic]],1)</f>
        <v>0.00915182670552521</v>
      </c>
    </row>
    <row r="25" customFormat="false" ht="13.8" hidden="false" customHeight="false" outlineLevel="0" collapsed="false">
      <c r="A25" s="1" t="n">
        <v>2.4</v>
      </c>
      <c r="B25" s="0" t="n">
        <v>0.0125937</v>
      </c>
      <c r="C25" s="3" t="n">
        <v>0.0125577203</v>
      </c>
      <c r="D25" s="4" t="n">
        <f aca="false">ABS(Table6[[#This Row],[Pb Analytic]]-Table6[[#This Row],[Pb Simulation]])</f>
        <v>3.59796999999992E-005</v>
      </c>
      <c r="E25" s="1" t="n">
        <f aca="false">100*IF(Table6[[#This Row],[Pb Analytic]]&gt;0, Table6[[#This Row],[Absolute Error]]/Table6[[#This Row],[Pb Analytic]],1)</f>
        <v>0.286514583383412</v>
      </c>
      <c r="F25" s="0" t="n">
        <v>0.5724863667</v>
      </c>
      <c r="G25" s="3" t="n">
        <v>0.5723158773</v>
      </c>
      <c r="H25" s="4" t="n">
        <f aca="false">ABS(Table7[[#This Row],[Pd Analytic]]-Table7[[#This Row],[Pd Simulation]])</f>
        <v>0.000170489399999973</v>
      </c>
      <c r="I25" s="1" t="n">
        <f aca="false">100*IF(Table7[[#This Row],[Pd Analytic]]&gt;0, Table7[[#This Row],[Absolute Error]]/Table7[[#This Row],[Pd Analytic]],1)</f>
        <v>0.0297893884762182</v>
      </c>
      <c r="J25" s="0" t="n">
        <v>7.4148172992</v>
      </c>
      <c r="K25" s="3" t="n">
        <v>7.4139623811</v>
      </c>
      <c r="L25" s="4" t="n">
        <f aca="false">ABS(Table2[[#This Row],[Nc Analytic]]-Table2[[#This Row],[Nc Simulation]])</f>
        <v>0.000854918099999935</v>
      </c>
      <c r="M25" s="1" t="n">
        <f aca="false">100*IF(Table2[[#This Row],[Nc Analytic]]&gt;0, Table2[[#This Row],[Absolute Error]]/Table2[[#This Row],[Nc Analytic]],1)</f>
        <v>0.0115311901525064</v>
      </c>
    </row>
    <row r="26" customFormat="false" ht="13.8" hidden="false" customHeight="false" outlineLevel="0" collapsed="false">
      <c r="A26" s="1" t="n">
        <v>2.5</v>
      </c>
      <c r="B26" s="0" t="n">
        <v>0.0162856667</v>
      </c>
      <c r="C26" s="3" t="n">
        <v>0.0163287788</v>
      </c>
      <c r="D26" s="4" t="n">
        <f aca="false">ABS(Table6[[#This Row],[Pb Analytic]]-Table6[[#This Row],[Pb Simulation]])</f>
        <v>4.31120999999993E-005</v>
      </c>
      <c r="E26" s="1" t="n">
        <f aca="false">100*IF(Table6[[#This Row],[Pb Analytic]]&gt;0, Table6[[#This Row],[Absolute Error]]/Table6[[#This Row],[Pb Analytic]],1)</f>
        <v>0.26402525582623</v>
      </c>
      <c r="F26" s="0" t="n">
        <v>0.584571</v>
      </c>
      <c r="G26" s="3" t="n">
        <v>0.5847569132</v>
      </c>
      <c r="H26" s="4" t="n">
        <f aca="false">ABS(Table7[[#This Row],[Pd Analytic]]-Table7[[#This Row],[Pd Simulation]])</f>
        <v>0.000185913200000054</v>
      </c>
      <c r="I26" s="1" t="n">
        <f aca="false">100*IF(Table7[[#This Row],[Pd Analytic]]&gt;0, Table7[[#This Row],[Absolute Error]]/Table7[[#This Row],[Pd Analytic]],1)</f>
        <v>0.0317932453303836</v>
      </c>
      <c r="J26" s="0" t="n">
        <v>7.7173442632</v>
      </c>
      <c r="K26" s="3" t="n">
        <v>7.7209422036</v>
      </c>
      <c r="L26" s="4" t="n">
        <f aca="false">ABS(Table2[[#This Row],[Nc Analytic]]-Table2[[#This Row],[Nc Simulation]])</f>
        <v>0.00359794039999972</v>
      </c>
      <c r="M26" s="1" t="n">
        <f aca="false">100*IF(Table2[[#This Row],[Nc Analytic]]&gt;0, Table2[[#This Row],[Absolute Error]]/Table2[[#This Row],[Nc Analytic]],1)</f>
        <v>0.046599758230571</v>
      </c>
    </row>
    <row r="27" customFormat="false" ht="13.8" hidden="false" customHeight="false" outlineLevel="0" collapsed="false">
      <c r="A27" s="1" t="n">
        <v>2.6</v>
      </c>
      <c r="B27" s="0" t="n">
        <v>0.0207563667</v>
      </c>
      <c r="C27" s="3" t="n">
        <v>0.0207678038</v>
      </c>
      <c r="D27" s="4" t="n">
        <f aca="false">ABS(Table6[[#This Row],[Pb Analytic]]-Table6[[#This Row],[Pb Simulation]])</f>
        <v>1.14371000000009E-005</v>
      </c>
      <c r="E27" s="1" t="n">
        <f aca="false">100*IF(Table6[[#This Row],[Pb Analytic]]&gt;0, Table6[[#This Row],[Absolute Error]]/Table6[[#This Row],[Pb Analytic]],1)</f>
        <v>0.0550713022433354</v>
      </c>
      <c r="F27" s="0" t="n">
        <v>0.5952308667</v>
      </c>
      <c r="G27" s="3" t="n">
        <v>0.5953835432</v>
      </c>
      <c r="H27" s="4" t="n">
        <f aca="false">ABS(Table7[[#This Row],[Pd Analytic]]-Table7[[#This Row],[Pd Simulation]])</f>
        <v>0.000152676499999949</v>
      </c>
      <c r="I27" s="1" t="n">
        <f aca="false">100*IF(Table7[[#This Row],[Pd Analytic]]&gt;0, Table7[[#This Row],[Absolute Error]]/Table7[[#This Row],[Pd Analytic]],1)</f>
        <v>0.0256433859725716</v>
      </c>
      <c r="J27" s="0" t="n">
        <v>8.0179190541</v>
      </c>
      <c r="K27" s="3" t="n">
        <v>8.0163978192</v>
      </c>
      <c r="L27" s="4" t="n">
        <f aca="false">ABS(Table2[[#This Row],[Nc Analytic]]-Table2[[#This Row],[Nc Simulation]])</f>
        <v>0.00152123490000022</v>
      </c>
      <c r="M27" s="1" t="n">
        <f aca="false">100*IF(Table2[[#This Row],[Nc Analytic]]&gt;0, Table2[[#This Row],[Absolute Error]]/Table2[[#This Row],[Nc Analytic]],1)</f>
        <v>0.0189765395169976</v>
      </c>
    </row>
    <row r="28" customFormat="false" ht="13.8" hidden="false" customHeight="false" outlineLevel="0" collapsed="false">
      <c r="A28" s="1" t="n">
        <v>2.7</v>
      </c>
      <c r="B28" s="0" t="n">
        <v>0.0258673667</v>
      </c>
      <c r="C28" s="3" t="n">
        <v>0.0258903739</v>
      </c>
      <c r="D28" s="4" t="n">
        <f aca="false">ABS(Table6[[#This Row],[Pb Analytic]]-Table6[[#This Row],[Pb Simulation]])</f>
        <v>2.30071999999977E-005</v>
      </c>
      <c r="E28" s="1" t="n">
        <f aca="false">100*IF(Table6[[#This Row],[Pb Analytic]]&gt;0, Table6[[#This Row],[Absolute Error]]/Table6[[#This Row],[Pb Analytic]],1)</f>
        <v>0.0888639155574254</v>
      </c>
      <c r="F28" s="0" t="n">
        <v>0.6041642333</v>
      </c>
      <c r="G28" s="3" t="n">
        <v>0.6042819247</v>
      </c>
      <c r="H28" s="4" t="n">
        <f aca="false">ABS(Table7[[#This Row],[Pd Analytic]]-Table7[[#This Row],[Pd Simulation]])</f>
        <v>0.000117691399999953</v>
      </c>
      <c r="I28" s="1" t="n">
        <f aca="false">100*IF(Table7[[#This Row],[Pd Analytic]]&gt;0, Table7[[#This Row],[Absolute Error]]/Table7[[#This Row],[Pd Analytic]],1)</f>
        <v>0.0194762403423504</v>
      </c>
      <c r="J28" s="0" t="n">
        <v>8.2986166785</v>
      </c>
      <c r="K28" s="3" t="n">
        <v>8.3000066781</v>
      </c>
      <c r="L28" s="4" t="n">
        <f aca="false">ABS(Table2[[#This Row],[Nc Analytic]]-Table2[[#This Row],[Nc Simulation]])</f>
        <v>0.00138999960000064</v>
      </c>
      <c r="M28" s="1" t="n">
        <f aca="false">100*IF(Table2[[#This Row],[Nc Analytic]]&gt;0, Table2[[#This Row],[Absolute Error]]/Table2[[#This Row],[Nc Analytic]],1)</f>
        <v>0.0167469696580874</v>
      </c>
    </row>
    <row r="29" customFormat="false" ht="13.8" hidden="false" customHeight="false" outlineLevel="0" collapsed="false">
      <c r="A29" s="1" t="n">
        <v>2.8</v>
      </c>
      <c r="B29" s="0" t="n">
        <v>0.0316901667</v>
      </c>
      <c r="C29" s="3" t="n">
        <v>0.0316970081</v>
      </c>
      <c r="D29" s="4" t="n">
        <f aca="false">ABS(Table6[[#This Row],[Pb Analytic]]-Table6[[#This Row],[Pb Simulation]])</f>
        <v>6.84139999999889E-006</v>
      </c>
      <c r="E29" s="1" t="n">
        <f aca="false">100*IF(Table6[[#This Row],[Pb Analytic]]&gt;0, Table6[[#This Row],[Absolute Error]]/Table6[[#This Row],[Pb Analytic]],1)</f>
        <v>0.0215837405802313</v>
      </c>
      <c r="F29" s="0" t="n">
        <v>0.6113881333</v>
      </c>
      <c r="G29" s="3" t="n">
        <v>0.6115451703</v>
      </c>
      <c r="H29" s="4" t="n">
        <f aca="false">ABS(Table7[[#This Row],[Pd Analytic]]-Table7[[#This Row],[Pd Simulation]])</f>
        <v>0.000157037000000027</v>
      </c>
      <c r="I29" s="1" t="n">
        <f aca="false">100*IF(Table7[[#This Row],[Pd Analytic]]&gt;0, Table7[[#This Row],[Absolute Error]]/Table7[[#This Row],[Pd Analytic]],1)</f>
        <v>0.0256787245859517</v>
      </c>
      <c r="J29" s="0" t="n">
        <v>8.5714859306</v>
      </c>
      <c r="K29" s="3" t="n">
        <v>8.5715271577</v>
      </c>
      <c r="L29" s="4" t="n">
        <f aca="false">ABS(Table2[[#This Row],[Nc Analytic]]-Table2[[#This Row],[Nc Simulation]])</f>
        <v>4.12271000005404E-005</v>
      </c>
      <c r="M29" s="1" t="n">
        <f aca="false">100*IF(Table2[[#This Row],[Nc Analytic]]&gt;0, Table2[[#This Row],[Absolute Error]]/Table2[[#This Row],[Nc Analytic]],1)</f>
        <v>0.000480977301267781</v>
      </c>
    </row>
    <row r="30" customFormat="false" ht="13.8" hidden="false" customHeight="false" outlineLevel="0" collapsed="false">
      <c r="A30" s="1" t="n">
        <v>2.9</v>
      </c>
      <c r="B30" s="0" t="n">
        <v>0.0381392333</v>
      </c>
      <c r="C30" s="3" t="n">
        <v>0.0381740505</v>
      </c>
      <c r="D30" s="4" t="n">
        <f aca="false">ABS(Table6[[#This Row],[Pb Analytic]]-Table6[[#This Row],[Pb Simulation]])</f>
        <v>3.48172000000022E-005</v>
      </c>
      <c r="E30" s="1" t="n">
        <f aca="false">100*IF(Table6[[#This Row],[Pb Analytic]]&gt;0, Table6[[#This Row],[Absolute Error]]/Table6[[#This Row],[Pb Analytic]],1)</f>
        <v>0.0912064597389322</v>
      </c>
      <c r="F30" s="0" t="n">
        <v>0.6172110667</v>
      </c>
      <c r="G30" s="3" t="n">
        <v>0.6172723007</v>
      </c>
      <c r="H30" s="4" t="n">
        <f aca="false">ABS(Table7[[#This Row],[Pd Analytic]]-Table7[[#This Row],[Pd Simulation]])</f>
        <v>6.12340000000211E-005</v>
      </c>
      <c r="I30" s="1" t="n">
        <f aca="false">100*IF(Table7[[#This Row],[Pd Analytic]]&gt;0, Table7[[#This Row],[Absolute Error]]/Table7[[#This Row],[Pd Analytic]],1)</f>
        <v>0.00992009522063122</v>
      </c>
      <c r="J30" s="0" t="n">
        <v>8.8304788638</v>
      </c>
      <c r="K30" s="3" t="n">
        <v>8.8308099324</v>
      </c>
      <c r="L30" s="4" t="n">
        <f aca="false">ABS(Table2[[#This Row],[Nc Analytic]]-Table2[[#This Row],[Nc Simulation]])</f>
        <v>0.00033106859999954</v>
      </c>
      <c r="M30" s="1" t="n">
        <f aca="false">100*IF(Table2[[#This Row],[Nc Analytic]]&gt;0, Table2[[#This Row],[Absolute Error]]/Table2[[#This Row],[Nc Analytic]],1)</f>
        <v>0.00374901738950193</v>
      </c>
    </row>
    <row r="31" customFormat="false" ht="13.8" hidden="false" customHeight="false" outlineLevel="0" collapsed="false">
      <c r="A31" s="1" t="n">
        <v>3</v>
      </c>
      <c r="B31" s="0" t="n">
        <v>0.0453383667</v>
      </c>
      <c r="C31" s="3" t="n">
        <v>0.0452952312</v>
      </c>
      <c r="D31" s="4" t="n">
        <f aca="false">ABS(Table6[[#This Row],[Pb Analytic]]-Table6[[#This Row],[Pb Simulation]])</f>
        <v>4.31354999999994E-005</v>
      </c>
      <c r="E31" s="1" t="n">
        <f aca="false">100*IF(Table6[[#This Row],[Pb Analytic]]&gt;0, Table6[[#This Row],[Absolute Error]]/Table6[[#This Row],[Pb Analytic]],1)</f>
        <v>0.0952318795096457</v>
      </c>
      <c r="F31" s="0" t="n">
        <v>0.6213241667</v>
      </c>
      <c r="G31" s="3" t="n">
        <v>0.6215669084</v>
      </c>
      <c r="H31" s="4" t="n">
        <f aca="false">ABS(Table7[[#This Row],[Pd Analytic]]-Table7[[#This Row],[Pd Simulation]])</f>
        <v>0.000242741699999938</v>
      </c>
      <c r="I31" s="1" t="n">
        <f aca="false">100*IF(Table7[[#This Row],[Pd Analytic]]&gt;0, Table7[[#This Row],[Absolute Error]]/Table7[[#This Row],[Pd Analytic]],1)</f>
        <v>0.0390531890806074</v>
      </c>
      <c r="J31" s="0" t="n">
        <v>9.0778092736</v>
      </c>
      <c r="K31" s="3" t="n">
        <v>9.0778042002</v>
      </c>
      <c r="L31" s="4" t="n">
        <f aca="false">ABS(Table2[[#This Row],[Nc Analytic]]-Table2[[#This Row],[Nc Simulation]])</f>
        <v>5.07340000055478E-006</v>
      </c>
      <c r="M31" s="1" t="n">
        <f aca="false">100*IF(Table2[[#This Row],[Nc Analytic]]&gt;0, Table2[[#This Row],[Absolute Error]]/Table2[[#This Row],[Nc Analytic]],1)</f>
        <v>5.58879646296294E-005</v>
      </c>
    </row>
    <row r="32" customFormat="false" ht="13.8" hidden="false" customHeight="false" outlineLevel="0" collapsed="false">
      <c r="A32" s="1" t="n">
        <v>3.1</v>
      </c>
      <c r="B32" s="0" t="n">
        <v>0.0530965</v>
      </c>
      <c r="C32" s="3" t="n">
        <v>0.0530236822</v>
      </c>
      <c r="D32" s="4" t="n">
        <f aca="false">ABS(Table6[[#This Row],[Pb Analytic]]-Table6[[#This Row],[Pb Simulation]])</f>
        <v>7.28177999999996E-005</v>
      </c>
      <c r="E32" s="1" t="n">
        <f aca="false">100*IF(Table6[[#This Row],[Pb Analytic]]&gt;0, Table6[[#This Row],[Absolute Error]]/Table6[[#This Row],[Pb Analytic]],1)</f>
        <v>0.137330711445761</v>
      </c>
      <c r="F32" s="0" t="n">
        <v>0.6246628</v>
      </c>
      <c r="G32" s="3" t="n">
        <v>0.6245355984</v>
      </c>
      <c r="H32" s="4" t="n">
        <f aca="false">ABS(Table7[[#This Row],[Pd Analytic]]-Table7[[#This Row],[Pd Simulation]])</f>
        <v>0.000127201600000015</v>
      </c>
      <c r="I32" s="1" t="n">
        <f aca="false">100*IF(Table7[[#This Row],[Pd Analytic]]&gt;0, Table7[[#This Row],[Absolute Error]]/Table7[[#This Row],[Pd Analytic]],1)</f>
        <v>0.0203673898374878</v>
      </c>
      <c r="J32" s="0" t="n">
        <v>9.313048383</v>
      </c>
      <c r="K32" s="3" t="n">
        <v>9.3125584624</v>
      </c>
      <c r="L32" s="4" t="n">
        <f aca="false">ABS(Table2[[#This Row],[Nc Analytic]]-Table2[[#This Row],[Nc Simulation]])</f>
        <v>0.000489920599999749</v>
      </c>
      <c r="M32" s="1" t="n">
        <f aca="false">100*IF(Table2[[#This Row],[Nc Analytic]]&gt;0, Table2[[#This Row],[Absolute Error]]/Table2[[#This Row],[Nc Analytic]],1)</f>
        <v>0.00526085932214903</v>
      </c>
    </row>
    <row r="33" customFormat="false" ht="13.8" hidden="false" customHeight="false" outlineLevel="0" collapsed="false">
      <c r="A33" s="1" t="n">
        <v>3.2</v>
      </c>
      <c r="B33" s="0" t="n">
        <v>0.0613153333</v>
      </c>
      <c r="C33" s="3" t="n">
        <v>0.0613141857</v>
      </c>
      <c r="D33" s="4" t="n">
        <f aca="false">ABS(Table6[[#This Row],[Pb Analytic]]-Table6[[#This Row],[Pb Simulation]])</f>
        <v>1.14759999999409E-006</v>
      </c>
      <c r="E33" s="1" t="n">
        <f aca="false">100*IF(Table6[[#This Row],[Pb Analytic]]&gt;0, Table6[[#This Row],[Absolute Error]]/Table6[[#This Row],[Pb Analytic]],1)</f>
        <v>0.00187167127295647</v>
      </c>
      <c r="F33" s="0" t="n">
        <v>0.626338</v>
      </c>
      <c r="G33" s="3" t="n">
        <v>0.6262863139</v>
      </c>
      <c r="H33" s="4" t="n">
        <f aca="false">ABS(Table7[[#This Row],[Pd Analytic]]-Table7[[#This Row],[Pd Simulation]])</f>
        <v>5.1686099999948E-005</v>
      </c>
      <c r="I33" s="1" t="n">
        <f aca="false">100*IF(Table7[[#This Row],[Pd Analytic]]&gt;0, Table7[[#This Row],[Absolute Error]]/Table7[[#This Row],[Pd Analytic]],1)</f>
        <v>0.00825279091252835</v>
      </c>
      <c r="J33" s="0" t="n">
        <v>9.5357122671</v>
      </c>
      <c r="K33" s="3" t="n">
        <v>9.5352163579</v>
      </c>
      <c r="L33" s="4" t="n">
        <f aca="false">ABS(Table2[[#This Row],[Nc Analytic]]-Table2[[#This Row],[Nc Simulation]])</f>
        <v>0.000495909199999645</v>
      </c>
      <c r="M33" s="1" t="n">
        <f aca="false">100*IF(Table2[[#This Row],[Nc Analytic]]&gt;0, Table2[[#This Row],[Absolute Error]]/Table2[[#This Row],[Nc Analytic]],1)</f>
        <v>0.00520081748946137</v>
      </c>
    </row>
    <row r="34" customFormat="false" ht="13.8" hidden="false" customHeight="false" outlineLevel="0" collapsed="false">
      <c r="A34" s="1" t="n">
        <v>3.3</v>
      </c>
      <c r="B34" s="0" t="n">
        <v>0.0701111</v>
      </c>
      <c r="C34" s="3" t="n">
        <v>0.0701154649</v>
      </c>
      <c r="D34" s="4" t="n">
        <f aca="false">ABS(Table6[[#This Row],[Pb Analytic]]-Table6[[#This Row],[Pb Simulation]])</f>
        <v>4.3648999999979E-006</v>
      </c>
      <c r="E34" s="1" t="n">
        <f aca="false">100*IF(Table6[[#This Row],[Pb Analytic]]&gt;0, Table6[[#This Row],[Absolute Error]]/Table6[[#This Row],[Pb Analytic]],1)</f>
        <v>0.0062253028004923</v>
      </c>
      <c r="F34" s="0" t="n">
        <v>0.6268903333</v>
      </c>
      <c r="G34" s="3" t="n">
        <v>0.6269266686</v>
      </c>
      <c r="H34" s="4" t="n">
        <f aca="false">ABS(Table7[[#This Row],[Pd Analytic]]-Table7[[#This Row],[Pd Simulation]])</f>
        <v>3.63353000000233E-005</v>
      </c>
      <c r="I34" s="1" t="n">
        <f aca="false">100*IF(Table7[[#This Row],[Pd Analytic]]&gt;0, Table7[[#This Row],[Absolute Error]]/Table7[[#This Row],[Pd Analytic]],1)</f>
        <v>0.00579578151957776</v>
      </c>
      <c r="J34" s="0" t="n">
        <v>9.7463910677</v>
      </c>
      <c r="K34" s="3" t="n">
        <v>9.7460085347</v>
      </c>
      <c r="L34" s="4" t="n">
        <f aca="false">ABS(Table2[[#This Row],[Nc Analytic]]-Table2[[#This Row],[Nc Simulation]])</f>
        <v>0.000382532999999796</v>
      </c>
      <c r="M34" s="1" t="n">
        <f aca="false">100*IF(Table2[[#This Row],[Nc Analytic]]&gt;0, Table2[[#This Row],[Absolute Error]]/Table2[[#This Row],[Nc Analytic]],1)</f>
        <v>0.00392502221435384</v>
      </c>
    </row>
    <row r="35" customFormat="false" ht="13.8" hidden="false" customHeight="false" outlineLevel="0" collapsed="false">
      <c r="A35" s="1" t="n">
        <v>3.4</v>
      </c>
      <c r="B35" s="0" t="n">
        <v>0.0793235</v>
      </c>
      <c r="C35" s="3" t="n">
        <v>0.0793723648</v>
      </c>
      <c r="D35" s="4" t="n">
        <f aca="false">ABS(Table6[[#This Row],[Pb Analytic]]-Table6[[#This Row],[Pb Simulation]])</f>
        <v>4.88647999999925E-005</v>
      </c>
      <c r="E35" s="1" t="n">
        <f aca="false">100*IF(Table6[[#This Row],[Pb Analytic]]&gt;0, Table6[[#This Row],[Absolute Error]]/Table6[[#This Row],[Pb Analytic]],1)</f>
        <v>0.0615639966418041</v>
      </c>
      <c r="F35" s="0" t="n">
        <v>0.6265973667</v>
      </c>
      <c r="G35" s="3" t="n">
        <v>0.626562389</v>
      </c>
      <c r="H35" s="4" t="n">
        <f aca="false">ABS(Table7[[#This Row],[Pd Analytic]]-Table7[[#This Row],[Pd Simulation]])</f>
        <v>3.49776999999385E-005</v>
      </c>
      <c r="I35" s="1" t="n">
        <f aca="false">100*IF(Table7[[#This Row],[Pd Analytic]]&gt;0, Table7[[#This Row],[Absolute Error]]/Table7[[#This Row],[Pd Analytic]],1)</f>
        <v>0.00558247679943944</v>
      </c>
      <c r="J35" s="0" t="n">
        <v>9.9457710374</v>
      </c>
      <c r="K35" s="3" t="n">
        <v>9.9452417372</v>
      </c>
      <c r="L35" s="4" t="n">
        <f aca="false">ABS(Table2[[#This Row],[Nc Analytic]]-Table2[[#This Row],[Nc Simulation]])</f>
        <v>0.000529300200000193</v>
      </c>
      <c r="M35" s="1" t="n">
        <f aca="false">100*IF(Table2[[#This Row],[Nc Analytic]]&gt;0, Table2[[#This Row],[Absolute Error]]/Table2[[#This Row],[Nc Analytic]],1)</f>
        <v>0.00532214514223777</v>
      </c>
    </row>
    <row r="36" customFormat="false" ht="13.8" hidden="false" customHeight="false" outlineLevel="0" collapsed="false">
      <c r="A36" s="1" t="n">
        <v>3.5</v>
      </c>
      <c r="B36" s="0" t="n">
        <v>0.0890140333</v>
      </c>
      <c r="C36" s="3" t="n">
        <v>0.0890278166</v>
      </c>
      <c r="D36" s="4" t="n">
        <f aca="false">ABS(Table6[[#This Row],[Pb Analytic]]-Table6[[#This Row],[Pb Simulation]])</f>
        <v>1.37833000000004E-005</v>
      </c>
      <c r="E36" s="1" t="n">
        <f aca="false">100*IF(Table6[[#This Row],[Pb Analytic]]&gt;0, Table6[[#This Row],[Absolute Error]]/Table6[[#This Row],[Pb Analytic]],1)</f>
        <v>0.0154820150896528</v>
      </c>
      <c r="F36" s="0" t="n">
        <v>0.6251931333</v>
      </c>
      <c r="G36" s="3" t="n">
        <v>0.625295948</v>
      </c>
      <c r="H36" s="4" t="n">
        <f aca="false">ABS(Table7[[#This Row],[Pd Analytic]]-Table7[[#This Row],[Pd Simulation]])</f>
        <v>0.000102814699999954</v>
      </c>
      <c r="I36" s="1" t="n">
        <f aca="false">100*IF(Table7[[#This Row],[Pd Analytic]]&gt;0, Table7[[#This Row],[Absolute Error]]/Table7[[#This Row],[Pd Analytic]],1)</f>
        <v>0.0164425661686766</v>
      </c>
      <c r="J36" s="0" t="n">
        <v>10.1330154447</v>
      </c>
      <c r="K36" s="3" t="n">
        <v>10.1332862837</v>
      </c>
      <c r="L36" s="4" t="n">
        <f aca="false">ABS(Table2[[#This Row],[Nc Analytic]]-Table2[[#This Row],[Nc Simulation]])</f>
        <v>0.000270839000000578</v>
      </c>
      <c r="M36" s="1" t="n">
        <f aca="false">100*IF(Table2[[#This Row],[Nc Analytic]]&gt;0, Table2[[#This Row],[Absolute Error]]/Table2[[#This Row],[Nc Analytic]],1)</f>
        <v>0.00267276569927999</v>
      </c>
    </row>
    <row r="37" customFormat="false" ht="13.8" hidden="false" customHeight="false" outlineLevel="0" collapsed="false">
      <c r="A37" s="1" t="n">
        <v>3.6</v>
      </c>
      <c r="B37" s="0" t="n">
        <v>0.0989757</v>
      </c>
      <c r="C37" s="3" t="n">
        <v>0.0990245236</v>
      </c>
      <c r="D37" s="4" t="n">
        <f aca="false">ABS(Table6[[#This Row],[Pb Analytic]]-Table6[[#This Row],[Pb Simulation]])</f>
        <v>4.88235999999975E-005</v>
      </c>
      <c r="E37" s="1" t="n">
        <f aca="false">100*IF(Table6[[#This Row],[Pb Analytic]]&gt;0, Table6[[#This Row],[Absolute Error]]/Table6[[#This Row],[Pb Analytic]],1)</f>
        <v>0.0493045542912337</v>
      </c>
      <c r="F37" s="0" t="n">
        <v>0.6232726</v>
      </c>
      <c r="G37" s="3" t="n">
        <v>0.6232254355</v>
      </c>
      <c r="H37" s="4" t="n">
        <f aca="false">ABS(Table7[[#This Row],[Pd Analytic]]-Table7[[#This Row],[Pd Simulation]])</f>
        <v>4.71644999999743E-005</v>
      </c>
      <c r="I37" s="1" t="n">
        <f aca="false">100*IF(Table7[[#This Row],[Pd Analytic]]&gt;0, Table7[[#This Row],[Absolute Error]]/Table7[[#This Row],[Pd Analytic]],1)</f>
        <v>0.00756780729947828</v>
      </c>
      <c r="J37" s="0" t="n">
        <v>10.3107556379</v>
      </c>
      <c r="K37" s="3" t="n">
        <v>10.3105629661</v>
      </c>
      <c r="L37" s="4" t="n">
        <f aca="false">ABS(Table2[[#This Row],[Nc Analytic]]-Table2[[#This Row],[Nc Simulation]])</f>
        <v>0.00019267180000071</v>
      </c>
      <c r="M37" s="1" t="n">
        <f aca="false">100*IF(Table2[[#This Row],[Nc Analytic]]&gt;0, Table2[[#This Row],[Absolute Error]]/Table2[[#This Row],[Nc Analytic]],1)</f>
        <v>0.00186868360761865</v>
      </c>
    </row>
    <row r="38" customFormat="false" ht="13.8" hidden="false" customHeight="false" outlineLevel="0" collapsed="false">
      <c r="A38" s="1" t="n">
        <v>3.7</v>
      </c>
      <c r="B38" s="0" t="n">
        <v>0.1092390667</v>
      </c>
      <c r="C38" s="3" t="n">
        <v>0.109306341</v>
      </c>
      <c r="D38" s="4" t="n">
        <f aca="false">ABS(Table6[[#This Row],[Pb Analytic]]-Table6[[#This Row],[Pb Simulation]])</f>
        <v>6.72743000000031E-005</v>
      </c>
      <c r="E38" s="1" t="n">
        <f aca="false">100*IF(Table6[[#This Row],[Pb Analytic]]&gt;0, Table6[[#This Row],[Absolute Error]]/Table6[[#This Row],[Pb Analytic]],1)</f>
        <v>0.0615465666351444</v>
      </c>
      <c r="F38" s="0" t="n">
        <v>0.62048</v>
      </c>
      <c r="G38" s="3" t="n">
        <v>0.6204436876</v>
      </c>
      <c r="H38" s="4" t="n">
        <f aca="false">ABS(Table7[[#This Row],[Pd Analytic]]-Table7[[#This Row],[Pd Simulation]])</f>
        <v>3.63124000000159E-005</v>
      </c>
      <c r="I38" s="1" t="n">
        <f aca="false">100*IF(Table7[[#This Row],[Pd Analytic]]&gt;0, Table7[[#This Row],[Absolute Error]]/Table7[[#This Row],[Pd Analytic]],1)</f>
        <v>0.00585265040578937</v>
      </c>
      <c r="J38" s="0" t="n">
        <v>10.4791095733</v>
      </c>
      <c r="K38" s="3" t="n">
        <v>10.4775302008</v>
      </c>
      <c r="L38" s="4" t="n">
        <f aca="false">ABS(Table2[[#This Row],[Nc Analytic]]-Table2[[#This Row],[Nc Simulation]])</f>
        <v>0.00157937250000018</v>
      </c>
      <c r="M38" s="1" t="n">
        <f aca="false">100*IF(Table2[[#This Row],[Nc Analytic]]&gt;0, Table2[[#This Row],[Absolute Error]]/Table2[[#This Row],[Nc Analytic]],1)</f>
        <v>0.0150739007164072</v>
      </c>
    </row>
    <row r="39" customFormat="false" ht="13.8" hidden="false" customHeight="false" outlineLevel="0" collapsed="false">
      <c r="A39" s="1" t="n">
        <v>3.8</v>
      </c>
      <c r="B39" s="0" t="n">
        <v>0.1199250333</v>
      </c>
      <c r="C39" s="3" t="n">
        <v>0.1198193489</v>
      </c>
      <c r="D39" s="4" t="n">
        <f aca="false">ABS(Table6[[#This Row],[Pb Analytic]]-Table6[[#This Row],[Pb Simulation]])</f>
        <v>0.0001056844</v>
      </c>
      <c r="E39" s="1" t="n">
        <f aca="false">100*IF(Table6[[#This Row],[Pb Analytic]]&gt;0, Table6[[#This Row],[Absolute Error]]/Table6[[#This Row],[Pb Analytic]],1)</f>
        <v>0.0882031165836189</v>
      </c>
      <c r="F39" s="0" t="n">
        <v>0.6170068</v>
      </c>
      <c r="G39" s="3" t="n">
        <v>0.6170376715</v>
      </c>
      <c r="H39" s="4" t="n">
        <f aca="false">ABS(Table7[[#This Row],[Pd Analytic]]-Table7[[#This Row],[Pd Simulation]])</f>
        <v>3.08715000000293E-005</v>
      </c>
      <c r="I39" s="1" t="n">
        <f aca="false">100*IF(Table7[[#This Row],[Pd Analytic]]&gt;0, Table7[[#This Row],[Absolute Error]]/Table7[[#This Row],[Pd Analytic]],1)</f>
        <v>0.00500317912923883</v>
      </c>
      <c r="J39" s="0" t="n">
        <v>10.6340301866</v>
      </c>
      <c r="K39" s="3" t="n">
        <v>10.6346720315</v>
      </c>
      <c r="L39" s="4" t="n">
        <f aca="false">ABS(Table2[[#This Row],[Nc Analytic]]-Table2[[#This Row],[Nc Simulation]])</f>
        <v>0.000641844899998745</v>
      </c>
      <c r="M39" s="1" t="n">
        <f aca="false">100*IF(Table2[[#This Row],[Nc Analytic]]&gt;0, Table2[[#This Row],[Absolute Error]]/Table2[[#This Row],[Nc Analytic]],1)</f>
        <v>0.00603539909926319</v>
      </c>
    </row>
    <row r="40" customFormat="false" ht="13.8" hidden="false" customHeight="false" outlineLevel="0" collapsed="false">
      <c r="A40" s="1" t="n">
        <v>3.9</v>
      </c>
      <c r="B40" s="0" t="n">
        <v>0.1306000333</v>
      </c>
      <c r="C40" s="3" t="n">
        <v>0.1305126418</v>
      </c>
      <c r="D40" s="4" t="n">
        <f aca="false">ABS(Table6[[#This Row],[Pb Analytic]]-Table6[[#This Row],[Pb Simulation]])</f>
        <v>8.73915000000058E-005</v>
      </c>
      <c r="E40" s="1" t="n">
        <f aca="false">100*IF(Table6[[#This Row],[Pb Analytic]]&gt;0, Table6[[#This Row],[Absolute Error]]/Table6[[#This Row],[Pb Analytic]],1)</f>
        <v>0.0669601800980523</v>
      </c>
      <c r="F40" s="0" t="n">
        <v>0.6130882</v>
      </c>
      <c r="G40" s="3" t="n">
        <v>0.6130881055</v>
      </c>
      <c r="H40" s="4" t="n">
        <f aca="false">ABS(Table7[[#This Row],[Pd Analytic]]-Table7[[#This Row],[Pd Simulation]])</f>
        <v>9.44999999363816E-008</v>
      </c>
      <c r="I40" s="1" t="n">
        <f aca="false">100*IF(Table7[[#This Row],[Pd Analytic]]&gt;0, Table7[[#This Row],[Absolute Error]]/Table7[[#This Row],[Pd Analytic]],1)</f>
        <v>1.54137715425604E-005</v>
      </c>
      <c r="J40" s="0" t="n">
        <v>10.7838001772</v>
      </c>
      <c r="K40" s="3" t="n">
        <v>10.7824873729</v>
      </c>
      <c r="L40" s="4" t="n">
        <f aca="false">ABS(Table2[[#This Row],[Nc Analytic]]-Table2[[#This Row],[Nc Simulation]])</f>
        <v>0.00131280429999947</v>
      </c>
      <c r="M40" s="1" t="n">
        <f aca="false">100*IF(Table2[[#This Row],[Nc Analytic]]&gt;0, Table2[[#This Row],[Absolute Error]]/Table2[[#This Row],[Nc Analytic]],1)</f>
        <v>0.0121753381626858</v>
      </c>
    </row>
    <row r="41" customFormat="false" ht="13.8" hidden="false" customHeight="false" outlineLevel="0" collapsed="false">
      <c r="A41" s="1" t="n">
        <v>4</v>
      </c>
      <c r="B41" s="0" t="n">
        <v>0.1412988667</v>
      </c>
      <c r="C41" s="3" t="n">
        <v>0.1413388644</v>
      </c>
      <c r="D41" s="4" t="n">
        <f aca="false">ABS(Table6[[#This Row],[Pb Analytic]]-Table6[[#This Row],[Pb Simulation]])</f>
        <v>3.99977000000162E-005</v>
      </c>
      <c r="E41" s="1" t="n">
        <f aca="false">100*IF(Table6[[#This Row],[Pb Analytic]]&gt;0, Table6[[#This Row],[Absolute Error]]/Table6[[#This Row],[Pb Analytic]],1)</f>
        <v>0.0282991519493319</v>
      </c>
      <c r="F41" s="0" t="n">
        <v>0.6084911</v>
      </c>
      <c r="G41" s="3" t="n">
        <v>0.6086692866</v>
      </c>
      <c r="H41" s="4" t="n">
        <f aca="false">ABS(Table7[[#This Row],[Pd Analytic]]-Table7[[#This Row],[Pd Simulation]])</f>
        <v>0.000178186600000019</v>
      </c>
      <c r="I41" s="1" t="n">
        <f aca="false">100*IF(Table7[[#This Row],[Pd Analytic]]&gt;0, Table7[[#This Row],[Absolute Error]]/Table7[[#This Row],[Pd Analytic]],1)</f>
        <v>0.0292747808905163</v>
      </c>
      <c r="J41" s="0" t="n">
        <v>10.918931524</v>
      </c>
      <c r="K41" s="3" t="n">
        <v>10.921480704</v>
      </c>
      <c r="L41" s="4" t="n">
        <f aca="false">ABS(Table2[[#This Row],[Nc Analytic]]-Table2[[#This Row],[Nc Simulation]])</f>
        <v>0.00254918000000082</v>
      </c>
      <c r="M41" s="1" t="n">
        <f aca="false">100*IF(Table2[[#This Row],[Nc Analytic]]&gt;0, Table2[[#This Row],[Absolute Error]]/Table2[[#This Row],[Nc Analytic]],1)</f>
        <v>0.0233409742606346</v>
      </c>
    </row>
    <row r="42" customFormat="false" ht="13.8" hidden="false" customHeight="false" outlineLevel="0" collapsed="false">
      <c r="A42" s="1" t="n">
        <v>4.1</v>
      </c>
      <c r="B42" s="0" t="n">
        <v>0.1523642667</v>
      </c>
      <c r="C42" s="3" t="n">
        <v>0.1522545333</v>
      </c>
      <c r="D42" s="4" t="n">
        <f aca="false">ABS(Table6[[#This Row],[Pb Analytic]]-Table6[[#This Row],[Pb Simulation]])</f>
        <v>0.000109733400000006</v>
      </c>
      <c r="E42" s="1" t="n">
        <f aca="false">100*IF(Table6[[#This Row],[Pb Analytic]]&gt;0, Table6[[#This Row],[Absolute Error]]/Table6[[#This Row],[Pb Analytic]],1)</f>
        <v>0.0720723367781694</v>
      </c>
      <c r="F42" s="0" t="n">
        <v>0.6038327</v>
      </c>
      <c r="G42" s="3" t="n">
        <v>0.6038490904</v>
      </c>
      <c r="H42" s="4" t="n">
        <f aca="false">ABS(Table7[[#This Row],[Pd Analytic]]-Table7[[#This Row],[Pd Simulation]])</f>
        <v>1.63904000000104E-005</v>
      </c>
      <c r="I42" s="1" t="n">
        <f aca="false">100*IF(Table7[[#This Row],[Pd Analytic]]&gt;0, Table7[[#This Row],[Absolute Error]]/Table7[[#This Row],[Pd Analytic]],1)</f>
        <v>0.00271432055799787</v>
      </c>
      <c r="J42" s="0" t="n">
        <v>11.0531377047</v>
      </c>
      <c r="K42" s="3" t="n">
        <v>11.052154276</v>
      </c>
      <c r="L42" s="4" t="n">
        <f aca="false">ABS(Table2[[#This Row],[Nc Analytic]]-Table2[[#This Row],[Nc Simulation]])</f>
        <v>0.000983428699999678</v>
      </c>
      <c r="M42" s="1" t="n">
        <f aca="false">100*IF(Table2[[#This Row],[Nc Analytic]]&gt;0, Table2[[#This Row],[Absolute Error]]/Table2[[#This Row],[Nc Analytic]],1)</f>
        <v>0.00889807249737017</v>
      </c>
    </row>
    <row r="43" customFormat="false" ht="13.8" hidden="false" customHeight="false" outlineLevel="0" collapsed="false">
      <c r="A43" s="1" t="n">
        <v>4.2</v>
      </c>
      <c r="B43" s="0" t="n">
        <v>0.1632733333</v>
      </c>
      <c r="C43" s="3" t="n">
        <v>0.1632201822</v>
      </c>
      <c r="D43" s="4" t="n">
        <f aca="false">ABS(Table6[[#This Row],[Pb Analytic]]-Table6[[#This Row],[Pb Simulation]])</f>
        <v>5.31510999999818E-005</v>
      </c>
      <c r="E43" s="1" t="n">
        <f aca="false">100*IF(Table6[[#This Row],[Pb Analytic]]&gt;0, Table6[[#This Row],[Absolute Error]]/Table6[[#This Row],[Pb Analytic]],1)</f>
        <v>0.0325640489329032</v>
      </c>
      <c r="F43" s="0" t="n">
        <v>0.5985967</v>
      </c>
      <c r="G43" s="3" t="n">
        <v>0.5986891075</v>
      </c>
      <c r="H43" s="4" t="n">
        <f aca="false">ABS(Table7[[#This Row],[Pd Analytic]]-Table7[[#This Row],[Pd Simulation]])</f>
        <v>9.24075000000579E-005</v>
      </c>
      <c r="I43" s="1" t="n">
        <f aca="false">100*IF(Table7[[#This Row],[Pd Analytic]]&gt;0, Table7[[#This Row],[Absolute Error]]/Table7[[#This Row],[Pd Analytic]],1)</f>
        <v>0.0154349726498169</v>
      </c>
      <c r="J43" s="0" t="n">
        <v>11.1755359334</v>
      </c>
      <c r="K43" s="3" t="n">
        <v>11.1750017997</v>
      </c>
      <c r="L43" s="4" t="n">
        <f aca="false">ABS(Table2[[#This Row],[Nc Analytic]]-Table2[[#This Row],[Nc Simulation]])</f>
        <v>0.000534133700000439</v>
      </c>
      <c r="M43" s="1" t="n">
        <f aca="false">100*IF(Table2[[#This Row],[Nc Analytic]]&gt;0, Table2[[#This Row],[Absolute Error]]/Table2[[#This Row],[Nc Analytic]],1)</f>
        <v>0.00477971914075913</v>
      </c>
    </row>
    <row r="44" customFormat="false" ht="13.8" hidden="false" customHeight="false" outlineLevel="0" collapsed="false">
      <c r="A44" s="1" t="n">
        <v>4.3</v>
      </c>
      <c r="B44" s="0" t="n">
        <v>0.1741988667</v>
      </c>
      <c r="C44" s="3" t="n">
        <v>0.1742003707</v>
      </c>
      <c r="D44" s="4" t="n">
        <f aca="false">ABS(Table6[[#This Row],[Pb Analytic]]-Table6[[#This Row],[Pb Simulation]])</f>
        <v>1.50399999998552E-006</v>
      </c>
      <c r="E44" s="1" t="n">
        <f aca="false">100*IF(Table6[[#This Row],[Pb Analytic]]&gt;0, Table6[[#This Row],[Absolute Error]]/Table6[[#This Row],[Pb Analytic]],1)</f>
        <v>0.000863373593260394</v>
      </c>
      <c r="F44" s="0" t="n">
        <v>0.5933438333</v>
      </c>
      <c r="G44" s="3" t="n">
        <v>0.5932448851</v>
      </c>
      <c r="H44" s="4" t="n">
        <f aca="false">ABS(Table7[[#This Row],[Pd Analytic]]-Table7[[#This Row],[Pd Simulation]])</f>
        <v>9.89482000000042E-005</v>
      </c>
      <c r="I44" s="1" t="n">
        <f aca="false">100*IF(Table7[[#This Row],[Pd Analytic]]&gt;0, Table7[[#This Row],[Absolute Error]]/Table7[[#This Row],[Pd Analytic]],1)</f>
        <v>0.0166791492830697</v>
      </c>
      <c r="J44" s="0" t="n">
        <v>11.2903929989</v>
      </c>
      <c r="K44" s="3" t="n">
        <v>11.2905035057</v>
      </c>
      <c r="L44" s="4" t="n">
        <f aca="false">ABS(Table2[[#This Row],[Nc Analytic]]-Table2[[#This Row],[Nc Simulation]])</f>
        <v>0.000110506800000465</v>
      </c>
      <c r="M44" s="1" t="n">
        <f aca="false">100*IF(Table2[[#This Row],[Nc Analytic]]&gt;0, Table2[[#This Row],[Absolute Error]]/Table2[[#This Row],[Nc Analytic]],1)</f>
        <v>0.000978758829884564</v>
      </c>
    </row>
    <row r="45" customFormat="false" ht="13.8" hidden="false" customHeight="false" outlineLevel="0" collapsed="false">
      <c r="A45" s="1" t="n">
        <v>4.4</v>
      </c>
      <c r="B45" s="0" t="n">
        <v>0.1852911</v>
      </c>
      <c r="C45" s="3" t="n">
        <v>0.1851635878</v>
      </c>
      <c r="D45" s="4" t="n">
        <f aca="false">ABS(Table6[[#This Row],[Pb Analytic]]-Table6[[#This Row],[Pb Simulation]])</f>
        <v>0.000127512199999985</v>
      </c>
      <c r="E45" s="1" t="n">
        <f aca="false">100*IF(Table6[[#This Row],[Pb Analytic]]&gt;0, Table6[[#This Row],[Absolute Error]]/Table6[[#This Row],[Pb Analytic]],1)</f>
        <v>0.06886461939683</v>
      </c>
      <c r="F45" s="0" t="n">
        <v>0.5873686</v>
      </c>
      <c r="G45" s="3" t="n">
        <v>0.5875662413</v>
      </c>
      <c r="H45" s="4" t="n">
        <f aca="false">ABS(Table7[[#This Row],[Pd Analytic]]-Table7[[#This Row],[Pd Simulation]])</f>
        <v>0.000197641299999995</v>
      </c>
      <c r="I45" s="1" t="n">
        <f aca="false">100*IF(Table7[[#This Row],[Pd Analytic]]&gt;0, Table7[[#This Row],[Absolute Error]]/Table7[[#This Row],[Pd Analytic]],1)</f>
        <v>0.0336372796984917</v>
      </c>
      <c r="J45" s="0" t="n">
        <v>11.3998127854</v>
      </c>
      <c r="K45" s="3" t="n">
        <v>11.3991224335</v>
      </c>
      <c r="L45" s="4" t="n">
        <f aca="false">ABS(Table2[[#This Row],[Nc Analytic]]-Table2[[#This Row],[Nc Simulation]])</f>
        <v>0.000690351899999442</v>
      </c>
      <c r="M45" s="1" t="n">
        <f aca="false">100*IF(Table2[[#This Row],[Nc Analytic]]&gt;0, Table2[[#This Row],[Absolute Error]]/Table2[[#This Row],[Nc Analytic]],1)</f>
        <v>0.00605618462321819</v>
      </c>
    </row>
    <row r="46" customFormat="false" ht="13.8" hidden="false" customHeight="false" outlineLevel="0" collapsed="false">
      <c r="A46" s="1" t="n">
        <v>4.5</v>
      </c>
      <c r="B46" s="0" t="n">
        <v>0.1962039</v>
      </c>
      <c r="C46" s="3" t="n">
        <v>0.1960820808</v>
      </c>
      <c r="D46" s="4" t="n">
        <f aca="false">ABS(Table6[[#This Row],[Pb Analytic]]-Table6[[#This Row],[Pb Simulation]])</f>
        <v>0.000121819199999984</v>
      </c>
      <c r="E46" s="1" t="n">
        <f aca="false">100*IF(Table6[[#This Row],[Pb Analytic]]&gt;0, Table6[[#This Row],[Absolute Error]]/Table6[[#This Row],[Pb Analytic]],1)</f>
        <v>0.0621266356940782</v>
      </c>
      <c r="F46" s="0" t="n">
        <v>0.5815594333</v>
      </c>
      <c r="G46" s="3" t="n">
        <v>0.5816976294</v>
      </c>
      <c r="H46" s="4" t="n">
        <f aca="false">ABS(Table7[[#This Row],[Pd Analytic]]-Table7[[#This Row],[Pd Simulation]])</f>
        <v>0.000138196099999988</v>
      </c>
      <c r="I46" s="1" t="n">
        <f aca="false">100*IF(Table7[[#This Row],[Pd Analytic]]&gt;0, Table7[[#This Row],[Absolute Error]]/Table7[[#This Row],[Pd Analytic]],1)</f>
        <v>0.0237573772034333</v>
      </c>
      <c r="J46" s="0" t="n">
        <v>11.5010017908</v>
      </c>
      <c r="K46" s="3" t="n">
        <v>11.5013017849</v>
      </c>
      <c r="L46" s="4" t="n">
        <f aca="false">ABS(Table2[[#This Row],[Nc Analytic]]-Table2[[#This Row],[Nc Simulation]])</f>
        <v>0.000299994100000589</v>
      </c>
      <c r="M46" s="1" t="n">
        <f aca="false">100*IF(Table2[[#This Row],[Nc Analytic]]&gt;0, Table2[[#This Row],[Absolute Error]]/Table2[[#This Row],[Nc Analytic]],1)</f>
        <v>0.00260834908613953</v>
      </c>
    </row>
    <row r="47" customFormat="false" ht="13.8" hidden="false" customHeight="false" outlineLevel="0" collapsed="false">
      <c r="A47" s="1" t="n">
        <v>4.6</v>
      </c>
      <c r="B47" s="0" t="n">
        <v>0.2069872</v>
      </c>
      <c r="C47" s="3" t="n">
        <v>0.2069316337</v>
      </c>
      <c r="D47" s="4" t="n">
        <f aca="false">ABS(Table6[[#This Row],[Pb Analytic]]-Table6[[#This Row],[Pb Simulation]])</f>
        <v>5.5566300000004E-005</v>
      </c>
      <c r="E47" s="1" t="n">
        <f aca="false">100*IF(Table6[[#This Row],[Pb Analytic]]&gt;0, Table6[[#This Row],[Absolute Error]]/Table6[[#This Row],[Pb Analytic]],1)</f>
        <v>0.0268524918140652</v>
      </c>
      <c r="F47" s="0" t="n">
        <v>0.5756477667</v>
      </c>
      <c r="G47" s="3" t="n">
        <v>0.5756785285</v>
      </c>
      <c r="H47" s="4" t="n">
        <f aca="false">ABS(Table7[[#This Row],[Pd Analytic]]-Table7[[#This Row],[Pd Simulation]])</f>
        <v>3.07618000000565E-005</v>
      </c>
      <c r="I47" s="1" t="n">
        <f aca="false">100*IF(Table7[[#This Row],[Pd Analytic]]&gt;0, Table7[[#This Row],[Absolute Error]]/Table7[[#This Row],[Pd Analytic]],1)</f>
        <v>0.0053435725803792</v>
      </c>
      <c r="J47" s="0" t="n">
        <v>11.5984214912</v>
      </c>
      <c r="K47" s="3" t="n">
        <v>11.5974631767</v>
      </c>
      <c r="L47" s="4" t="n">
        <f aca="false">ABS(Table2[[#This Row],[Nc Analytic]]-Table2[[#This Row],[Nc Simulation]])</f>
        <v>0.000958314500000057</v>
      </c>
      <c r="M47" s="1" t="n">
        <f aca="false">100*IF(Table2[[#This Row],[Nc Analytic]]&gt;0, Table2[[#This Row],[Absolute Error]]/Table2[[#This Row],[Nc Analytic]],1)</f>
        <v>0.00826313897616307</v>
      </c>
    </row>
    <row r="48" customFormat="false" ht="13.8" hidden="false" customHeight="false" outlineLevel="0" collapsed="false">
      <c r="A48" s="1" t="n">
        <v>4.7</v>
      </c>
      <c r="B48" s="0" t="n">
        <v>0.2177462</v>
      </c>
      <c r="C48" s="3" t="n">
        <v>0.217691314</v>
      </c>
      <c r="D48" s="4" t="n">
        <f aca="false">ABS(Table6[[#This Row],[Pb Analytic]]-Table6[[#This Row],[Pb Simulation]])</f>
        <v>5.4886000000004E-005</v>
      </c>
      <c r="E48" s="1" t="n">
        <f aca="false">100*IF(Table6[[#This Row],[Pb Analytic]]&gt;0, Table6[[#This Row],[Absolute Error]]/Table6[[#This Row],[Pb Analytic]],1)</f>
        <v>0.0252127652644901</v>
      </c>
      <c r="F48" s="0" t="n">
        <v>0.5697105</v>
      </c>
      <c r="G48" s="3" t="n">
        <v>0.569543846</v>
      </c>
      <c r="H48" s="4" t="n">
        <f aca="false">ABS(Table7[[#This Row],[Pd Analytic]]-Table7[[#This Row],[Pd Simulation]])</f>
        <v>0.000166654000000044</v>
      </c>
      <c r="I48" s="1" t="n">
        <f aca="false">100*IF(Table7[[#This Row],[Pd Analytic]]&gt;0, Table7[[#This Row],[Absolute Error]]/Table7[[#This Row],[Pd Analytic]],1)</f>
        <v>0.0292609605336766</v>
      </c>
      <c r="J48" s="0" t="n">
        <v>11.6879884816</v>
      </c>
      <c r="K48" s="3" t="n">
        <v>11.6880056337</v>
      </c>
      <c r="L48" s="4" t="n">
        <f aca="false">ABS(Table2[[#This Row],[Nc Analytic]]-Table2[[#This Row],[Nc Simulation]])</f>
        <v>1.7152099999862E-005</v>
      </c>
      <c r="M48" s="1" t="n">
        <f aca="false">100*IF(Table2[[#This Row],[Nc Analytic]]&gt;0, Table2[[#This Row],[Absolute Error]]/Table2[[#This Row],[Nc Analytic]],1)</f>
        <v>0.000146749587033115</v>
      </c>
    </row>
    <row r="49" customFormat="false" ht="13.8" hidden="false" customHeight="false" outlineLevel="0" collapsed="false">
      <c r="A49" s="1" t="n">
        <v>4.8</v>
      </c>
      <c r="B49" s="0" t="n">
        <v>0.2283216333</v>
      </c>
      <c r="C49" s="3" t="n">
        <v>0.2283432041</v>
      </c>
      <c r="D49" s="4" t="n">
        <f aca="false">ABS(Table6[[#This Row],[Pb Analytic]]-Table6[[#This Row],[Pb Simulation]])</f>
        <v>2.15708000000092E-005</v>
      </c>
      <c r="E49" s="1" t="n">
        <f aca="false">100*IF(Table6[[#This Row],[Pb Analytic]]&gt;0, Table6[[#This Row],[Absolute Error]]/Table6[[#This Row],[Pb Analytic]],1)</f>
        <v>0.00944665731788653</v>
      </c>
      <c r="F49" s="0" t="n">
        <v>0.5633698333</v>
      </c>
      <c r="G49" s="3" t="n">
        <v>0.5633243173</v>
      </c>
      <c r="H49" s="4" t="n">
        <f aca="false">ABS(Table7[[#This Row],[Pd Analytic]]-Table7[[#This Row],[Pd Simulation]])</f>
        <v>4.55160000000232E-005</v>
      </c>
      <c r="I49" s="1" t="n">
        <f aca="false">100*IF(Table7[[#This Row],[Pd Analytic]]&gt;0, Table7[[#This Row],[Absolute Error]]/Table7[[#This Row],[Pd Analytic]],1)</f>
        <v>0.00807989263062179</v>
      </c>
      <c r="J49" s="0" t="n">
        <v>11.7736919298</v>
      </c>
      <c r="K49" s="3" t="n">
        <v>11.7733051759</v>
      </c>
      <c r="L49" s="4" t="n">
        <f aca="false">ABS(Table2[[#This Row],[Nc Analytic]]-Table2[[#This Row],[Nc Simulation]])</f>
        <v>0.000386753900000869</v>
      </c>
      <c r="M49" s="1" t="n">
        <f aca="false">100*IF(Table2[[#This Row],[Nc Analytic]]&gt;0, Table2[[#This Row],[Absolute Error]]/Table2[[#This Row],[Nc Analytic]],1)</f>
        <v>0.00328500700714491</v>
      </c>
    </row>
    <row r="50" customFormat="false" ht="13.8" hidden="false" customHeight="false" outlineLevel="0" collapsed="false">
      <c r="A50" s="1" t="n">
        <v>4.9</v>
      </c>
      <c r="B50" s="0" t="n">
        <v>0.2389942667</v>
      </c>
      <c r="C50" s="3" t="n">
        <v>0.2388721283</v>
      </c>
      <c r="D50" s="4" t="n">
        <f aca="false">ABS(Table6[[#This Row],[Pb Analytic]]-Table6[[#This Row],[Pb Simulation]])</f>
        <v>0.000122138400000027</v>
      </c>
      <c r="E50" s="1" t="n">
        <f aca="false">100*IF(Table6[[#This Row],[Pb Analytic]]&gt;0, Table6[[#This Row],[Absolute Error]]/Table6[[#This Row],[Pb Analytic]],1)</f>
        <v>0.0511312897277966</v>
      </c>
      <c r="F50" s="0" t="n">
        <v>0.5569424667</v>
      </c>
      <c r="G50" s="3" t="n">
        <v>0.5570468953</v>
      </c>
      <c r="H50" s="4" t="n">
        <f aca="false">ABS(Table7[[#This Row],[Pd Analytic]]-Table7[[#This Row],[Pd Simulation]])</f>
        <v>0.000104428599999928</v>
      </c>
      <c r="I50" s="1" t="n">
        <f aca="false">100*IF(Table7[[#This Row],[Pd Analytic]]&gt;0, Table7[[#This Row],[Absolute Error]]/Table7[[#This Row],[Pd Analytic]],1)</f>
        <v>0.0187468238098137</v>
      </c>
      <c r="J50" s="0" t="n">
        <v>11.8535847428</v>
      </c>
      <c r="K50" s="3" t="n">
        <v>11.8537148741</v>
      </c>
      <c r="L50" s="4" t="n">
        <f aca="false">ABS(Table2[[#This Row],[Nc Analytic]]-Table2[[#This Row],[Nc Simulation]])</f>
        <v>0.000130131299998837</v>
      </c>
      <c r="M50" s="1" t="n">
        <f aca="false">100*IF(Table2[[#This Row],[Nc Analytic]]&gt;0, Table2[[#This Row],[Absolute Error]]/Table2[[#This Row],[Nc Analytic]],1)</f>
        <v>0.00109781027619594</v>
      </c>
    </row>
    <row r="51" customFormat="false" ht="13.8" hidden="false" customHeight="false" outlineLevel="0" collapsed="false">
      <c r="A51" s="1" t="n">
        <v>5</v>
      </c>
      <c r="B51" s="0" t="n">
        <v>0.2493159667</v>
      </c>
      <c r="C51" s="3" t="n">
        <v>0.2492653844</v>
      </c>
      <c r="D51" s="4" t="n">
        <f aca="false">ABS(Table6[[#This Row],[Pb Analytic]]-Table6[[#This Row],[Pb Simulation]])</f>
        <v>5.05822999999905E-005</v>
      </c>
      <c r="E51" s="1" t="n">
        <f aca="false">100*IF(Table6[[#This Row],[Pb Analytic]]&gt;0, Table6[[#This Row],[Absolute Error]]/Table6[[#This Row],[Pb Analytic]],1)</f>
        <v>0.0202925488919153</v>
      </c>
      <c r="F51" s="0" t="n">
        <v>0.5507076333</v>
      </c>
      <c r="G51" s="3" t="n">
        <v>0.5507351214</v>
      </c>
      <c r="H51" s="4" t="n">
        <f aca="false">ABS(Table7[[#This Row],[Pd Analytic]]-Table7[[#This Row],[Pd Simulation]])</f>
        <v>2.74880999999727E-005</v>
      </c>
      <c r="I51" s="1" t="n">
        <f aca="false">100*IF(Table7[[#This Row],[Pd Analytic]]&gt;0, Table7[[#This Row],[Absolute Error]]/Table7[[#This Row],[Pd Analytic]],1)</f>
        <v>0.00499116525020166</v>
      </c>
      <c r="J51" s="0" t="n">
        <v>11.9297108016</v>
      </c>
      <c r="K51" s="3" t="n">
        <v>11.9295652615</v>
      </c>
      <c r="L51" s="4" t="n">
        <f aca="false">ABS(Table2[[#This Row],[Nc Analytic]]-Table2[[#This Row],[Nc Simulation]])</f>
        <v>0.000145540100000119</v>
      </c>
      <c r="M51" s="1" t="n">
        <f aca="false">100*IF(Table2[[#This Row],[Nc Analytic]]&gt;0, Table2[[#This Row],[Absolute Error]]/Table2[[#This Row],[Nc Analytic]],1)</f>
        <v>0.00121999500241486</v>
      </c>
    </row>
    <row r="52" customFormat="false" ht="13.8" hidden="false" customHeight="false" outlineLevel="0" collapsed="false">
      <c r="A52" s="1" t="n">
        <v>5.1</v>
      </c>
      <c r="B52" s="0" t="n">
        <v>0.2596515</v>
      </c>
      <c r="C52" s="3" t="n">
        <v>0.2595124853</v>
      </c>
      <c r="D52" s="4" t="n">
        <f aca="false">ABS(Table6[[#This Row],[Pb Analytic]]-Table6[[#This Row],[Pb Simulation]])</f>
        <v>0.000139014699999995</v>
      </c>
      <c r="E52" s="1" t="n">
        <f aca="false">100*IF(Table6[[#This Row],[Pb Analytic]]&gt;0, Table6[[#This Row],[Absolute Error]]/Table6[[#This Row],[Pb Analytic]],1)</f>
        <v>0.0535676346512933</v>
      </c>
      <c r="F52" s="0" t="n">
        <v>0.5443888</v>
      </c>
      <c r="G52" s="3" t="n">
        <v>0.5444094746</v>
      </c>
      <c r="H52" s="4" t="n">
        <f aca="false">ABS(Table7[[#This Row],[Pd Analytic]]-Table7[[#This Row],[Pd Simulation]])</f>
        <v>2.06745999999924E-005</v>
      </c>
      <c r="I52" s="1" t="n">
        <f aca="false">100*IF(Table7[[#This Row],[Pd Analytic]]&gt;0, Table7[[#This Row],[Absolute Error]]/Table7[[#This Row],[Pd Analytic]],1)</f>
        <v>0.00379761943253888</v>
      </c>
      <c r="J52" s="0" t="n">
        <v>12.0011175823</v>
      </c>
      <c r="K52" s="3" t="n">
        <v>12.0011650106</v>
      </c>
      <c r="L52" s="4" t="n">
        <f aca="false">ABS(Table2[[#This Row],[Nc Analytic]]-Table2[[#This Row],[Nc Simulation]])</f>
        <v>4.74283000002629E-005</v>
      </c>
      <c r="M52" s="1" t="n">
        <f aca="false">100*IF(Table2[[#This Row],[Nc Analytic]]&gt;0, Table2[[#This Row],[Absolute Error]]/Table2[[#This Row],[Nc Analytic]],1)</f>
        <v>0.000395197465899119</v>
      </c>
    </row>
    <row r="53" customFormat="false" ht="13.8" hidden="false" customHeight="false" outlineLevel="0" collapsed="false">
      <c r="A53" s="1" t="n">
        <v>5.2</v>
      </c>
      <c r="B53" s="0" t="n">
        <v>0.2694299333</v>
      </c>
      <c r="C53" s="3" t="n">
        <v>0.2696049151</v>
      </c>
      <c r="D53" s="4" t="n">
        <f aca="false">ABS(Table6[[#This Row],[Pb Analytic]]-Table6[[#This Row],[Pb Simulation]])</f>
        <v>0.000174981800000029</v>
      </c>
      <c r="E53" s="1" t="n">
        <f aca="false">100*IF(Table6[[#This Row],[Pb Analytic]]&gt;0, Table6[[#This Row],[Absolute Error]]/Table6[[#This Row],[Pb Analytic]],1)</f>
        <v>0.0649030452338475</v>
      </c>
      <c r="F53" s="0" t="n">
        <v>0.5381035333</v>
      </c>
      <c r="G53" s="3" t="n">
        <v>0.5380876963</v>
      </c>
      <c r="H53" s="4" t="n">
        <f aca="false">ABS(Table7[[#This Row],[Pd Analytic]]-Table7[[#This Row],[Pd Simulation]])</f>
        <v>1.5837000000074E-005</v>
      </c>
      <c r="I53" s="1" t="n">
        <f aca="false">100*IF(Table7[[#This Row],[Pd Analytic]]&gt;0, Table7[[#This Row],[Absolute Error]]/Table7[[#This Row],[Pd Analytic]],1)</f>
        <v>0.00294320054314054</v>
      </c>
      <c r="J53" s="0" t="n">
        <v>12.0688579589</v>
      </c>
      <c r="K53" s="3" t="n">
        <v>12.0688017971</v>
      </c>
      <c r="L53" s="4" t="n">
        <f aca="false">ABS(Table2[[#This Row],[Nc Analytic]]-Table2[[#This Row],[Nc Simulation]])</f>
        <v>5.61617999998987E-005</v>
      </c>
      <c r="M53" s="1" t="n">
        <f aca="false">100*IF(Table2[[#This Row],[Nc Analytic]]&gt;0, Table2[[#This Row],[Absolute Error]]/Table2[[#This Row],[Nc Analytic]],1)</f>
        <v>0.00046534694118014</v>
      </c>
    </row>
    <row r="54" customFormat="false" ht="13.8" hidden="false" customHeight="false" outlineLevel="0" collapsed="false">
      <c r="A54" s="1" t="n">
        <v>5.3</v>
      </c>
      <c r="B54" s="0" t="n">
        <v>0.2794488</v>
      </c>
      <c r="C54" s="3" t="n">
        <v>0.279535902</v>
      </c>
      <c r="D54" s="4" t="n">
        <f aca="false">ABS(Table6[[#This Row],[Pb Analytic]]-Table6[[#This Row],[Pb Simulation]])</f>
        <v>8.71020000000056E-005</v>
      </c>
      <c r="E54" s="1" t="n">
        <f aca="false">100*IF(Table6[[#This Row],[Pb Analytic]]&gt;0, Table6[[#This Row],[Absolute Error]]/Table6[[#This Row],[Pb Analytic]],1)</f>
        <v>0.0311595037978362</v>
      </c>
      <c r="F54" s="0" t="n">
        <v>0.5318691667</v>
      </c>
      <c r="G54" s="3" t="n">
        <v>0.5317850894</v>
      </c>
      <c r="H54" s="4" t="n">
        <f aca="false">ABS(Table7[[#This Row],[Pd Analytic]]-Table7[[#This Row],[Pd Simulation]])</f>
        <v>8.40772999999295E-005</v>
      </c>
      <c r="I54" s="1" t="n">
        <f aca="false">100*IF(Table7[[#This Row],[Pd Analytic]]&gt;0, Table7[[#This Row],[Absolute Error]]/Table7[[#This Row],[Pd Analytic]],1)</f>
        <v>0.0158103906400971</v>
      </c>
      <c r="J54" s="0" t="n">
        <v>12.1325842468</v>
      </c>
      <c r="K54" s="3" t="n">
        <v>12.1327432907</v>
      </c>
      <c r="L54" s="4" t="n">
        <f aca="false">ABS(Table2[[#This Row],[Nc Analytic]]-Table2[[#This Row],[Nc Simulation]])</f>
        <v>0.0001590439000001</v>
      </c>
      <c r="M54" s="1" t="n">
        <f aca="false">100*IF(Table2[[#This Row],[Nc Analytic]]&gt;0, Table2[[#This Row],[Absolute Error]]/Table2[[#This Row],[Nc Analytic]],1)</f>
        <v>0.00131086512085037</v>
      </c>
    </row>
    <row r="55" customFormat="false" ht="13.8" hidden="false" customHeight="false" outlineLevel="0" collapsed="false">
      <c r="A55" s="1" t="n">
        <v>5.4</v>
      </c>
      <c r="B55" s="0" t="n">
        <v>0.2892610667</v>
      </c>
      <c r="C55" s="3" t="n">
        <v>0.2893002088</v>
      </c>
      <c r="D55" s="4" t="n">
        <f aca="false">ABS(Table6[[#This Row],[Pb Analytic]]-Table6[[#This Row],[Pb Simulation]])</f>
        <v>3.91421000000003E-005</v>
      </c>
      <c r="E55" s="1" t="n">
        <f aca="false">100*IF(Table6[[#This Row],[Pb Analytic]]&gt;0, Table6[[#This Row],[Absolute Error]]/Table6[[#This Row],[Pb Analytic]],1)</f>
        <v>0.0135299245591143</v>
      </c>
      <c r="F55" s="0" t="n">
        <v>0.5255879667</v>
      </c>
      <c r="G55" s="3" t="n">
        <v>0.5255147911</v>
      </c>
      <c r="H55" s="4" t="n">
        <f aca="false">ABS(Table7[[#This Row],[Pd Analytic]]-Table7[[#This Row],[Pd Simulation]])</f>
        <v>7.3175599999975E-005</v>
      </c>
      <c r="I55" s="1" t="n">
        <f aca="false">100*IF(Table7[[#This Row],[Pd Analytic]]&gt;0, Table7[[#This Row],[Absolute Error]]/Table7[[#This Row],[Pd Analytic]],1)</f>
        <v>0.0139245557383466</v>
      </c>
      <c r="J55" s="0" t="n">
        <v>12.1923112227</v>
      </c>
      <c r="K55" s="3" t="n">
        <v>12.1932382222</v>
      </c>
      <c r="L55" s="4" t="n">
        <f aca="false">ABS(Table2[[#This Row],[Nc Analytic]]-Table2[[#This Row],[Nc Simulation]])</f>
        <v>0.000926999499998971</v>
      </c>
      <c r="M55" s="1" t="n">
        <f aca="false">100*IF(Table2[[#This Row],[Nc Analytic]]&gt;0, Table2[[#This Row],[Absolute Error]]/Table2[[#This Row],[Nc Analytic]],1)</f>
        <v>0.00760257023693017</v>
      </c>
    </row>
    <row r="56" customFormat="false" ht="13.8" hidden="false" customHeight="false" outlineLevel="0" collapsed="false">
      <c r="A56" s="1" t="n">
        <v>5.5</v>
      </c>
      <c r="B56" s="0" t="n">
        <v>0.2989708</v>
      </c>
      <c r="C56" s="3" t="n">
        <v>0.2988939421</v>
      </c>
      <c r="D56" s="4" t="n">
        <f aca="false">ABS(Table6[[#This Row],[Pb Analytic]]-Table6[[#This Row],[Pb Simulation]])</f>
        <v>7.68579000000047E-005</v>
      </c>
      <c r="E56" s="1" t="n">
        <f aca="false">100*IF(Table6[[#This Row],[Pb Analytic]]&gt;0, Table6[[#This Row],[Absolute Error]]/Table6[[#This Row],[Pb Analytic]],1)</f>
        <v>0.0257141042939875</v>
      </c>
      <c r="F56" s="0" t="n">
        <v>0.5193032</v>
      </c>
      <c r="G56" s="3" t="n">
        <v>0.5192880212</v>
      </c>
      <c r="H56" s="4" t="n">
        <f aca="false">ABS(Table7[[#This Row],[Pd Analytic]]-Table7[[#This Row],[Pd Simulation]])</f>
        <v>1.51788000000153E-005</v>
      </c>
      <c r="I56" s="1" t="n">
        <f aca="false">100*IF(Table7[[#This Row],[Pd Analytic]]&gt;0, Table7[[#This Row],[Absolute Error]]/Table7[[#This Row],[Pd Analytic]],1)</f>
        <v>0.00292300214531027</v>
      </c>
      <c r="J56" s="0" t="n">
        <v>12.2506374987</v>
      </c>
      <c r="K56" s="3" t="n">
        <v>12.2505174895</v>
      </c>
      <c r="L56" s="4" t="n">
        <f aca="false">ABS(Table2[[#This Row],[Nc Analytic]]-Table2[[#This Row],[Nc Simulation]])</f>
        <v>0.000120009199999771</v>
      </c>
      <c r="M56" s="1" t="n">
        <f aca="false">100*IF(Table2[[#This Row],[Nc Analytic]]&gt;0, Table2[[#This Row],[Absolute Error]]/Table2[[#This Row],[Nc Analytic]],1)</f>
        <v>0.000979625555431692</v>
      </c>
    </row>
    <row r="57" customFormat="false" ht="13.8" hidden="false" customHeight="false" outlineLevel="0" collapsed="false">
      <c r="A57" s="1" t="n">
        <v>5.6</v>
      </c>
      <c r="B57" s="0" t="n">
        <v>0.3083248667</v>
      </c>
      <c r="C57" s="3" t="n">
        <v>0.3083143794</v>
      </c>
      <c r="D57" s="4" t="n">
        <f aca="false">ABS(Table6[[#This Row],[Pb Analytic]]-Table6[[#This Row],[Pb Simulation]])</f>
        <v>1.04872999999728E-005</v>
      </c>
      <c r="E57" s="1" t="n">
        <f aca="false">100*IF(Table6[[#This Row],[Pb Analytic]]&gt;0, Table6[[#This Row],[Absolute Error]]/Table6[[#This Row],[Pb Analytic]],1)</f>
        <v>0.00340149558394965</v>
      </c>
      <c r="F57" s="0" t="n">
        <v>0.5132193333</v>
      </c>
      <c r="G57" s="3" t="n">
        <v>0.5131143063</v>
      </c>
      <c r="H57" s="4" t="n">
        <f aca="false">ABS(Table7[[#This Row],[Pd Analytic]]-Table7[[#This Row],[Pd Simulation]])</f>
        <v>0.000105027000000035</v>
      </c>
      <c r="I57" s="1" t="n">
        <f aca="false">100*IF(Table7[[#This Row],[Pd Analytic]]&gt;0, Table7[[#This Row],[Absolute Error]]/Table7[[#This Row],[Pd Analytic]],1)</f>
        <v>0.020468538629798</v>
      </c>
      <c r="J57" s="0" t="n">
        <v>12.3055045709</v>
      </c>
      <c r="K57" s="3" t="n">
        <v>12.3047952716</v>
      </c>
      <c r="L57" s="4" t="n">
        <f aca="false">ABS(Table2[[#This Row],[Nc Analytic]]-Table2[[#This Row],[Nc Simulation]])</f>
        <v>0.00070929930000041</v>
      </c>
      <c r="M57" s="1" t="n">
        <f aca="false">100*IF(Table2[[#This Row],[Nc Analytic]]&gt;0, Table2[[#This Row],[Absolute Error]]/Table2[[#This Row],[Nc Analytic]],1)</f>
        <v>0.00576441366430129</v>
      </c>
    </row>
    <row r="58" customFormat="false" ht="13.8" hidden="false" customHeight="false" outlineLevel="0" collapsed="false">
      <c r="A58" s="1" t="n">
        <v>5.7</v>
      </c>
      <c r="B58" s="0" t="n">
        <v>0.3176169667</v>
      </c>
      <c r="C58" s="3" t="n">
        <v>0.3175598133</v>
      </c>
      <c r="D58" s="4" t="n">
        <f aca="false">ABS(Table6[[#This Row],[Pb Analytic]]-Table6[[#This Row],[Pb Simulation]])</f>
        <v>5.71534000000096E-005</v>
      </c>
      <c r="E58" s="1" t="n">
        <f aca="false">100*IF(Table6[[#This Row],[Pb Analytic]]&gt;0, Table6[[#This Row],[Absolute Error]]/Table6[[#This Row],[Pb Analytic]],1)</f>
        <v>0.0179976803129105</v>
      </c>
      <c r="F58" s="0" t="n">
        <v>0.5068630667</v>
      </c>
      <c r="G58" s="3" t="n">
        <v>0.5070016805</v>
      </c>
      <c r="H58" s="4" t="n">
        <f aca="false">ABS(Table7[[#This Row],[Pd Analytic]]-Table7[[#This Row],[Pd Simulation]])</f>
        <v>0.00013861380000002</v>
      </c>
      <c r="I58" s="1" t="n">
        <f aca="false">100*IF(Table7[[#This Row],[Pd Analytic]]&gt;0, Table7[[#This Row],[Absolute Error]]/Table7[[#This Row],[Pd Analytic]],1)</f>
        <v>0.027339909379259</v>
      </c>
      <c r="J58" s="0" t="n">
        <v>12.3573307437</v>
      </c>
      <c r="K58" s="3" t="n">
        <v>12.3562701305</v>
      </c>
      <c r="L58" s="4" t="n">
        <f aca="false">ABS(Table2[[#This Row],[Nc Analytic]]-Table2[[#This Row],[Nc Simulation]])</f>
        <v>0.00106061319999995</v>
      </c>
      <c r="M58" s="1" t="n">
        <f aca="false">100*IF(Table2[[#This Row],[Nc Analytic]]&gt;0, Table2[[#This Row],[Absolute Error]]/Table2[[#This Row],[Nc Analytic]],1)</f>
        <v>0.00858360321357778</v>
      </c>
    </row>
    <row r="59" customFormat="false" ht="13.8" hidden="false" customHeight="false" outlineLevel="0" collapsed="false">
      <c r="A59" s="1" t="n">
        <v>5.8</v>
      </c>
      <c r="B59" s="0" t="n">
        <v>0.3266730333</v>
      </c>
      <c r="C59" s="3" t="n">
        <v>0.3266294127</v>
      </c>
      <c r="D59" s="4" t="n">
        <f aca="false">ABS(Table6[[#This Row],[Pb Analytic]]-Table6[[#This Row],[Pb Simulation]])</f>
        <v>4.36206000000161E-005</v>
      </c>
      <c r="E59" s="1" t="n">
        <f aca="false">100*IF(Table6[[#This Row],[Pb Analytic]]&gt;0, Table6[[#This Row],[Absolute Error]]/Table6[[#This Row],[Pb Analytic]],1)</f>
        <v>0.0133547679124906</v>
      </c>
      <c r="F59" s="0" t="n">
        <v>0.5008784333</v>
      </c>
      <c r="G59" s="3" t="n">
        <v>0.5009568658</v>
      </c>
      <c r="H59" s="4" t="n">
        <f aca="false">ABS(Table7[[#This Row],[Pd Analytic]]-Table7[[#This Row],[Pd Simulation]])</f>
        <v>7.84324999999475E-005</v>
      </c>
      <c r="I59" s="1" t="n">
        <f aca="false">100*IF(Table7[[#This Row],[Pd Analytic]]&gt;0, Table7[[#This Row],[Absolute Error]]/Table7[[#This Row],[Pd Analytic]],1)</f>
        <v>0.0156565375892584</v>
      </c>
      <c r="J59" s="0" t="n">
        <v>12.4048248352</v>
      </c>
      <c r="K59" s="3" t="n">
        <v>12.4051260824</v>
      </c>
      <c r="L59" s="4" t="n">
        <f aca="false">ABS(Table2[[#This Row],[Nc Analytic]]-Table2[[#This Row],[Nc Simulation]])</f>
        <v>0.000301247200001242</v>
      </c>
      <c r="M59" s="1" t="n">
        <f aca="false">100*IF(Table2[[#This Row],[Nc Analytic]]&gt;0, Table2[[#This Row],[Absolute Error]]/Table2[[#This Row],[Nc Analytic]],1)</f>
        <v>0.00242840901414652</v>
      </c>
    </row>
    <row r="60" customFormat="false" ht="13.8" hidden="false" customHeight="false" outlineLevel="0" collapsed="false">
      <c r="A60" s="1" t="n">
        <v>5.9</v>
      </c>
      <c r="B60" s="0" t="n">
        <v>0.3355712667</v>
      </c>
      <c r="C60" s="3" t="n">
        <v>0.3355230985</v>
      </c>
      <c r="D60" s="4" t="n">
        <f aca="false">ABS(Table6[[#This Row],[Pb Analytic]]-Table6[[#This Row],[Pb Simulation]])</f>
        <v>4.81681999999761E-005</v>
      </c>
      <c r="E60" s="1" t="n">
        <f aca="false">100*IF(Table6[[#This Row],[Pb Analytic]]&gt;0, Table6[[#This Row],[Absolute Error]]/Table6[[#This Row],[Pb Analytic]],1)</f>
        <v>0.0143561502070404</v>
      </c>
      <c r="F60" s="0" t="n">
        <v>0.4950198333</v>
      </c>
      <c r="G60" s="3" t="n">
        <v>0.4949854329</v>
      </c>
      <c r="H60" s="4" t="n">
        <f aca="false">ABS(Table7[[#This Row],[Pd Analytic]]-Table7[[#This Row],[Pd Simulation]])</f>
        <v>3.44003999999676E-005</v>
      </c>
      <c r="I60" s="1" t="n">
        <f aca="false">100*IF(Table7[[#This Row],[Pd Analytic]]&gt;0, Table7[[#This Row],[Absolute Error]]/Table7[[#This Row],[Pd Analytic]],1)</f>
        <v>0.00694978027907285</v>
      </c>
      <c r="J60" s="0" t="n">
        <v>12.4526720224</v>
      </c>
      <c r="K60" s="3" t="n">
        <v>12.4515336293</v>
      </c>
      <c r="L60" s="4" t="n">
        <f aca="false">ABS(Table2[[#This Row],[Nc Analytic]]-Table2[[#This Row],[Nc Simulation]])</f>
        <v>0.00113839309999975</v>
      </c>
      <c r="M60" s="1" t="n">
        <f aca="false">100*IF(Table2[[#This Row],[Nc Analytic]]&gt;0, Table2[[#This Row],[Absolute Error]]/Table2[[#This Row],[Nc Analytic]],1)</f>
        <v>0.00914259346592428</v>
      </c>
    </row>
    <row r="61" customFormat="false" ht="13.8" hidden="false" customHeight="false" outlineLevel="0" collapsed="false">
      <c r="A61" s="1" t="n">
        <v>6</v>
      </c>
      <c r="B61" s="0" t="n">
        <v>0.3442853667</v>
      </c>
      <c r="C61" s="3" t="n">
        <v>0.3442414342</v>
      </c>
      <c r="D61" s="4" t="n">
        <f aca="false">ABS(Table6[[#This Row],[Pb Analytic]]-Table6[[#This Row],[Pb Simulation]])</f>
        <v>4.39325000000101E-005</v>
      </c>
      <c r="E61" s="1" t="n">
        <f aca="false">100*IF(Table6[[#This Row],[Pb Analytic]]&gt;0, Table6[[#This Row],[Absolute Error]]/Table6[[#This Row],[Pb Analytic]],1)</f>
        <v>0.0127621185700981</v>
      </c>
      <c r="F61" s="0" t="n">
        <v>0.4890824333</v>
      </c>
      <c r="G61" s="3" t="n">
        <v>0.4890919445</v>
      </c>
      <c r="H61" s="4" t="n">
        <f aca="false">ABS(Table7[[#This Row],[Pd Analytic]]-Table7[[#This Row],[Pd Simulation]])</f>
        <v>9.51119999997863E-006</v>
      </c>
      <c r="I61" s="1" t="n">
        <f aca="false">100*IF(Table7[[#This Row],[Pd Analytic]]&gt;0, Table7[[#This Row],[Absolute Error]]/Table7[[#This Row],[Pd Analytic]],1)</f>
        <v>0.00194466502810672</v>
      </c>
      <c r="J61" s="0" t="n">
        <v>12.4944672459</v>
      </c>
      <c r="K61" s="3" t="n">
        <v>12.4956507416</v>
      </c>
      <c r="L61" s="4" t="n">
        <f aca="false">ABS(Table2[[#This Row],[Nc Analytic]]-Table2[[#This Row],[Nc Simulation]])</f>
        <v>0.0011834957000012</v>
      </c>
      <c r="M61" s="1" t="n">
        <f aca="false">100*IF(Table2[[#This Row],[Nc Analytic]]&gt;0, Table2[[#This Row],[Absolute Error]]/Table2[[#This Row],[Nc Analytic]],1)</f>
        <v>0.0094712610369395</v>
      </c>
    </row>
    <row r="62" customFormat="false" ht="13.8" hidden="false" customHeight="false" outlineLevel="0" collapsed="false">
      <c r="A62" s="1" t="n">
        <v>6.1</v>
      </c>
      <c r="B62" s="0" t="n">
        <v>0.3526371</v>
      </c>
      <c r="C62" s="3" t="n">
        <v>0.3527855282</v>
      </c>
      <c r="D62" s="4" t="n">
        <f aca="false">ABS(Table6[[#This Row],[Pb Analytic]]-Table6[[#This Row],[Pb Simulation]])</f>
        <v>0.000148428199999995</v>
      </c>
      <c r="E62" s="1" t="n">
        <f aca="false">100*IF(Table6[[#This Row],[Pb Analytic]]&gt;0, Table6[[#This Row],[Absolute Error]]/Table6[[#This Row],[Pb Analytic]],1)</f>
        <v>0.0420732110972104</v>
      </c>
      <c r="F62" s="0" t="n">
        <v>0.4833556667</v>
      </c>
      <c r="G62" s="3" t="n">
        <v>0.4832800818</v>
      </c>
      <c r="H62" s="4" t="n">
        <f aca="false">ABS(Table7[[#This Row],[Pd Analytic]]-Table7[[#This Row],[Pd Simulation]])</f>
        <v>7.55849000000364E-005</v>
      </c>
      <c r="I62" s="1" t="n">
        <f aca="false">100*IF(Table7[[#This Row],[Pd Analytic]]&gt;0, Table7[[#This Row],[Absolute Error]]/Table7[[#This Row],[Pd Analytic]],1)</f>
        <v>0.0156399783162006</v>
      </c>
      <c r="J62" s="0" t="n">
        <v>12.5369609252</v>
      </c>
      <c r="K62" s="3" t="n">
        <v>12.5376237878</v>
      </c>
      <c r="L62" s="4" t="n">
        <f aca="false">ABS(Table2[[#This Row],[Nc Analytic]]-Table2[[#This Row],[Nc Simulation]])</f>
        <v>0.000662862599998704</v>
      </c>
      <c r="M62" s="1" t="n">
        <f aca="false">100*IF(Table2[[#This Row],[Nc Analytic]]&gt;0, Table2[[#This Row],[Absolute Error]]/Table2[[#This Row],[Nc Analytic]],1)</f>
        <v>0.00528698748038457</v>
      </c>
    </row>
    <row r="63" customFormat="false" ht="13.8" hidden="false" customHeight="false" outlineLevel="0" collapsed="false">
      <c r="A63" s="1" t="n">
        <v>6.2</v>
      </c>
      <c r="B63" s="0" t="n">
        <v>0.36124</v>
      </c>
      <c r="C63" s="3" t="n">
        <v>0.3611569492</v>
      </c>
      <c r="D63" s="4" t="n">
        <f aca="false">ABS(Table6[[#This Row],[Pb Analytic]]-Table6[[#This Row],[Pb Simulation]])</f>
        <v>8.30507999999841E-005</v>
      </c>
      <c r="E63" s="1" t="n">
        <f aca="false">100*IF(Table6[[#This Row],[Pb Analytic]]&gt;0, Table6[[#This Row],[Absolute Error]]/Table6[[#This Row],[Pb Analytic]],1)</f>
        <v>0.0229957640809488</v>
      </c>
      <c r="F63" s="0" t="n">
        <v>0.4775513667</v>
      </c>
      <c r="G63" s="3" t="n">
        <v>0.4775527573</v>
      </c>
      <c r="H63" s="4" t="n">
        <f aca="false">ABS(Table7[[#This Row],[Pd Analytic]]-Table7[[#This Row],[Pd Simulation]])</f>
        <v>1.39060000003965E-006</v>
      </c>
      <c r="I63" s="1" t="n">
        <f aca="false">100*IF(Table7[[#This Row],[Pd Analytic]]&gt;0, Table7[[#This Row],[Absolute Error]]/Table7[[#This Row],[Pd Analytic]],1)</f>
        <v>0.000291192958009889</v>
      </c>
      <c r="J63" s="0" t="n">
        <v>12.5778015444</v>
      </c>
      <c r="K63" s="3" t="n">
        <v>12.5775884088</v>
      </c>
      <c r="L63" s="4" t="n">
        <f aca="false">ABS(Table2[[#This Row],[Nc Analytic]]-Table2[[#This Row],[Nc Simulation]])</f>
        <v>0.000213135599999248</v>
      </c>
      <c r="M63" s="1" t="n">
        <f aca="false">100*IF(Table2[[#This Row],[Nc Analytic]]&gt;0, Table2[[#This Row],[Absolute Error]]/Table2[[#This Row],[Nc Analytic]],1)</f>
        <v>0.00169456650251113</v>
      </c>
    </row>
    <row r="64" customFormat="false" ht="13.8" hidden="false" customHeight="false" outlineLevel="0" collapsed="false">
      <c r="A64" s="1" t="n">
        <v>6.3</v>
      </c>
      <c r="B64" s="0" t="n">
        <v>0.3694343667</v>
      </c>
      <c r="C64" s="3" t="n">
        <v>0.3693576506</v>
      </c>
      <c r="D64" s="4" t="n">
        <f aca="false">ABS(Table6[[#This Row],[Pb Analytic]]-Table6[[#This Row],[Pb Simulation]])</f>
        <v>7.67161000000405E-005</v>
      </c>
      <c r="E64" s="1" t="n">
        <f aca="false">100*IF(Table6[[#This Row],[Pb Analytic]]&gt;0, Table6[[#This Row],[Absolute Error]]/Table6[[#This Row],[Pb Analytic]],1)</f>
        <v>0.0207701396939849</v>
      </c>
      <c r="F64" s="0" t="n">
        <v>0.4719722667</v>
      </c>
      <c r="G64" s="3" t="n">
        <v>0.4719122141</v>
      </c>
      <c r="H64" s="4" t="n">
        <f aca="false">ABS(Table7[[#This Row],[Pd Analytic]]-Table7[[#This Row],[Pd Simulation]])</f>
        <v>6.00525999999713E-005</v>
      </c>
      <c r="I64" s="1" t="n">
        <f aca="false">100*IF(Table7[[#This Row],[Pd Analytic]]&gt;0, Table7[[#This Row],[Absolute Error]]/Table7[[#This Row],[Pd Analytic]],1)</f>
        <v>0.0127253752299036</v>
      </c>
      <c r="J64" s="0" t="n">
        <v>12.6147166997</v>
      </c>
      <c r="K64" s="3" t="n">
        <v>12.6156703363</v>
      </c>
      <c r="L64" s="4" t="n">
        <f aca="false">ABS(Table2[[#This Row],[Nc Analytic]]-Table2[[#This Row],[Nc Simulation]])</f>
        <v>0.000953636599998475</v>
      </c>
      <c r="M64" s="1" t="n">
        <f aca="false">100*IF(Table2[[#This Row],[Nc Analytic]]&gt;0, Table2[[#This Row],[Absolute Error]]/Table2[[#This Row],[Nc Analytic]],1)</f>
        <v>0.00755914330810077</v>
      </c>
    </row>
    <row r="65" customFormat="false" ht="13.8" hidden="false" customHeight="false" outlineLevel="0" collapsed="false">
      <c r="A65" s="1" t="n">
        <v>6.4</v>
      </c>
      <c r="B65" s="0" t="n">
        <v>0.3773872333</v>
      </c>
      <c r="C65" s="3" t="n">
        <v>0.3773899049</v>
      </c>
      <c r="D65" s="4" t="n">
        <f aca="false">ABS(Table6[[#This Row],[Pb Analytic]]-Table6[[#This Row],[Pb Simulation]])</f>
        <v>2.67160000000377E-006</v>
      </c>
      <c r="E65" s="1" t="n">
        <f aca="false">100*IF(Table6[[#This Row],[Pb Analytic]]&gt;0, Table6[[#This Row],[Absolute Error]]/Table6[[#This Row],[Pb Analytic]],1)</f>
        <v>0.000707915067498079</v>
      </c>
      <c r="F65" s="0" t="n">
        <v>0.4662258333</v>
      </c>
      <c r="G65" s="3" t="n">
        <v>0.466360114</v>
      </c>
      <c r="H65" s="4" t="n">
        <f aca="false">ABS(Table7[[#This Row],[Pd Analytic]]-Table7[[#This Row],[Pd Simulation]])</f>
        <v>0.000134280699999989</v>
      </c>
      <c r="I65" s="1" t="n">
        <f aca="false">100*IF(Table7[[#This Row],[Pd Analytic]]&gt;0, Table7[[#This Row],[Absolute Error]]/Table7[[#This Row],[Pd Analytic]],1)</f>
        <v>0.0287933500247813</v>
      </c>
      <c r="J65" s="0" t="n">
        <v>12.6521403039</v>
      </c>
      <c r="K65" s="3" t="n">
        <v>12.6519861552</v>
      </c>
      <c r="L65" s="4" t="n">
        <f aca="false">ABS(Table2[[#This Row],[Nc Analytic]]-Table2[[#This Row],[Nc Simulation]])</f>
        <v>0.000154148700000079</v>
      </c>
      <c r="M65" s="1" t="n">
        <f aca="false">100*IF(Table2[[#This Row],[Nc Analytic]]&gt;0, Table2[[#This Row],[Absolute Error]]/Table2[[#This Row],[Nc Analytic]],1)</f>
        <v>0.00121837550333331</v>
      </c>
    </row>
    <row r="66" customFormat="false" ht="13.8" hidden="false" customHeight="false" outlineLevel="0" collapsed="false">
      <c r="A66" s="1" t="n">
        <v>6.5</v>
      </c>
      <c r="B66" s="0" t="n">
        <v>0.3852892667</v>
      </c>
      <c r="C66" s="3" t="n">
        <v>0.3852562469</v>
      </c>
      <c r="D66" s="4" t="n">
        <f aca="false">ABS(Table6[[#This Row],[Pb Analytic]]-Table6[[#This Row],[Pb Simulation]])</f>
        <v>3.30198000000337E-005</v>
      </c>
      <c r="E66" s="1" t="n">
        <f aca="false">100*IF(Table6[[#This Row],[Pb Analytic]]&gt;0, Table6[[#This Row],[Absolute Error]]/Table6[[#This Row],[Pb Analytic]],1)</f>
        <v>0.00857086686218084</v>
      </c>
      <c r="F66" s="0" t="n">
        <v>0.4608636</v>
      </c>
      <c r="G66" s="3" t="n">
        <v>0.4608976145</v>
      </c>
      <c r="H66" s="4" t="n">
        <f aca="false">ABS(Table7[[#This Row],[Pd Analytic]]-Table7[[#This Row],[Pd Simulation]])</f>
        <v>3.40145000000125E-005</v>
      </c>
      <c r="I66" s="1" t="n">
        <f aca="false">100*IF(Table7[[#This Row],[Pd Analytic]]&gt;0, Table7[[#This Row],[Absolute Error]]/Table7[[#This Row],[Pd Analytic]],1)</f>
        <v>0.00738005555461874</v>
      </c>
      <c r="J66" s="0" t="n">
        <v>12.687477025</v>
      </c>
      <c r="K66" s="3" t="n">
        <v>12.6866440127</v>
      </c>
      <c r="L66" s="4" t="n">
        <f aca="false">ABS(Table2[[#This Row],[Nc Analytic]]-Table2[[#This Row],[Nc Simulation]])</f>
        <v>0.000833012299999325</v>
      </c>
      <c r="M66" s="1" t="n">
        <f aca="false">100*IF(Table2[[#This Row],[Nc Analytic]]&gt;0, Table2[[#This Row],[Absolute Error]]/Table2[[#This Row],[Nc Analytic]],1)</f>
        <v>0.00656605717923066</v>
      </c>
    </row>
    <row r="67" customFormat="false" ht="13.8" hidden="false" customHeight="false" outlineLevel="0" collapsed="false">
      <c r="A67" s="1" t="n">
        <v>6.6</v>
      </c>
      <c r="B67" s="0" t="n">
        <v>0.3927917</v>
      </c>
      <c r="C67" s="3" t="n">
        <v>0.3929594236</v>
      </c>
      <c r="D67" s="4" t="n">
        <f aca="false">ABS(Table6[[#This Row],[Pb Analytic]]-Table6[[#This Row],[Pb Simulation]])</f>
        <v>0.000167723600000003</v>
      </c>
      <c r="E67" s="1" t="n">
        <f aca="false">100*IF(Table6[[#This Row],[Pb Analytic]]&gt;0, Table6[[#This Row],[Absolute Error]]/Table6[[#This Row],[Pb Analytic]],1)</f>
        <v>0.0426821676557454</v>
      </c>
      <c r="F67" s="0" t="n">
        <v>0.4558161667</v>
      </c>
      <c r="G67" s="3" t="n">
        <v>0.4555254373</v>
      </c>
      <c r="H67" s="4" t="n">
        <f aca="false">ABS(Table7[[#This Row],[Pd Analytic]]-Table7[[#This Row],[Pd Simulation]])</f>
        <v>0.000290729400000023</v>
      </c>
      <c r="I67" s="1" t="n">
        <f aca="false">100*IF(Table7[[#This Row],[Pd Analytic]]&gt;0, Table7[[#This Row],[Absolute Error]]/Table7[[#This Row],[Pd Analytic]],1)</f>
        <v>0.0638228683173524</v>
      </c>
      <c r="J67" s="0" t="n">
        <v>12.7194837984</v>
      </c>
      <c r="K67" s="3" t="n">
        <v>12.7197442741</v>
      </c>
      <c r="L67" s="4" t="n">
        <f aca="false">ABS(Table2[[#This Row],[Nc Analytic]]-Table2[[#This Row],[Nc Simulation]])</f>
        <v>0.000260475699999319</v>
      </c>
      <c r="M67" s="1" t="n">
        <f aca="false">100*IF(Table2[[#This Row],[Nc Analytic]]&gt;0, Table2[[#This Row],[Absolute Error]]/Table2[[#This Row],[Nc Analytic]],1)</f>
        <v>0.00204780610668172</v>
      </c>
    </row>
    <row r="68" customFormat="false" ht="13.8" hidden="false" customHeight="false" outlineLevel="0" collapsed="false">
      <c r="A68" s="1" t="n">
        <v>6.7</v>
      </c>
      <c r="B68" s="0" t="n">
        <v>0.4005925667</v>
      </c>
      <c r="C68" s="3" t="n">
        <v>0.4005023507</v>
      </c>
      <c r="D68" s="4" t="n">
        <f aca="false">ABS(Table6[[#This Row],[Pb Analytic]]-Table6[[#This Row],[Pb Simulation]])</f>
        <v>9.02159999999763E-005</v>
      </c>
      <c r="E68" s="1" t="n">
        <f aca="false">100*IF(Table6[[#This Row],[Pb Analytic]]&gt;0, Table6[[#This Row],[Absolute Error]]/Table6[[#This Row],[Pb Analytic]],1)</f>
        <v>0.0225257104839201</v>
      </c>
      <c r="F68" s="0" t="n">
        <v>0.4501298667</v>
      </c>
      <c r="G68" s="3" t="n">
        <v>0.450243928</v>
      </c>
      <c r="H68" s="4" t="n">
        <f aca="false">ABS(Table7[[#This Row],[Pd Analytic]]-Table7[[#This Row],[Pd Simulation]])</f>
        <v>0.000114061300000023</v>
      </c>
      <c r="I68" s="1" t="n">
        <f aca="false">100*IF(Table7[[#This Row],[Pd Analytic]]&gt;0, Table7[[#This Row],[Absolute Error]]/Table7[[#This Row],[Pd Analytic]],1)</f>
        <v>0.0253332233722036</v>
      </c>
      <c r="J68" s="0" t="n">
        <v>12.7515314721</v>
      </c>
      <c r="K68" s="3" t="n">
        <v>12.7513801305</v>
      </c>
      <c r="L68" s="4" t="n">
        <f aca="false">ABS(Table2[[#This Row],[Nc Analytic]]-Table2[[#This Row],[Nc Simulation]])</f>
        <v>0.000151341600000521</v>
      </c>
      <c r="M68" s="1" t="n">
        <f aca="false">100*IF(Table2[[#This Row],[Nc Analytic]]&gt;0, Table2[[#This Row],[Absolute Error]]/Table2[[#This Row],[Nc Analytic]],1)</f>
        <v>0.00118686446840783</v>
      </c>
    </row>
    <row r="69" customFormat="false" ht="13.8" hidden="false" customHeight="false" outlineLevel="0" collapsed="false">
      <c r="A69" s="1" t="n">
        <v>6.8</v>
      </c>
      <c r="B69" s="0" t="n">
        <v>0.4079364667</v>
      </c>
      <c r="C69" s="3" t="n">
        <v>0.4078880756</v>
      </c>
      <c r="D69" s="4" t="n">
        <f aca="false">ABS(Table6[[#This Row],[Pb Analytic]]-Table6[[#This Row],[Pb Simulation]])</f>
        <v>4.83910999999893E-005</v>
      </c>
      <c r="E69" s="1" t="n">
        <f aca="false">100*IF(Table6[[#This Row],[Pb Analytic]]&gt;0, Table6[[#This Row],[Absolute Error]]/Table6[[#This Row],[Pb Analytic]],1)</f>
        <v>0.0118638182616166</v>
      </c>
      <c r="F69" s="0" t="n">
        <v>0.4448527333</v>
      </c>
      <c r="G69" s="3" t="n">
        <v>0.4450531091</v>
      </c>
      <c r="H69" s="4" t="n">
        <f aca="false">ABS(Table7[[#This Row],[Pd Analytic]]-Table7[[#This Row],[Pd Simulation]])</f>
        <v>0.000200375799999986</v>
      </c>
      <c r="I69" s="1" t="n">
        <f aca="false">100*IF(Table7[[#This Row],[Pd Analytic]]&gt;0, Table7[[#This Row],[Absolute Error]]/Table7[[#This Row],[Pd Analytic]],1)</f>
        <v>0.0450228963471779</v>
      </c>
      <c r="J69" s="0" t="n">
        <v>12.7821248232</v>
      </c>
      <c r="K69" s="3" t="n">
        <v>12.7816381587</v>
      </c>
      <c r="L69" s="4" t="n">
        <f aca="false">ABS(Table2[[#This Row],[Nc Analytic]]-Table2[[#This Row],[Nc Simulation]])</f>
        <v>0.000486664500000344</v>
      </c>
      <c r="M69" s="1" t="n">
        <f aca="false">100*IF(Table2[[#This Row],[Nc Analytic]]&gt;0, Table2[[#This Row],[Absolute Error]]/Table2[[#This Row],[Nc Analytic]],1)</f>
        <v>0.00380752837748806</v>
      </c>
    </row>
    <row r="70" customFormat="false" ht="13.8" hidden="false" customHeight="false" outlineLevel="0" collapsed="false">
      <c r="A70" s="1" t="n">
        <v>6.9</v>
      </c>
      <c r="B70" s="0" t="n">
        <v>0.4153061</v>
      </c>
      <c r="C70" s="3" t="n">
        <v>0.4151197445</v>
      </c>
      <c r="D70" s="4" t="n">
        <f aca="false">ABS(Table6[[#This Row],[Pb Analytic]]-Table6[[#This Row],[Pb Simulation]])</f>
        <v>0.000186355500000013</v>
      </c>
      <c r="E70" s="1" t="n">
        <f aca="false">100*IF(Table6[[#This Row],[Pb Analytic]]&gt;0, Table6[[#This Row],[Absolute Error]]/Table6[[#This Row],[Pb Analytic]],1)</f>
        <v>0.0448919865819615</v>
      </c>
      <c r="F70" s="0" t="n">
        <v>0.4397861667</v>
      </c>
      <c r="G70" s="3" t="n">
        <v>0.439952726</v>
      </c>
      <c r="H70" s="4" t="n">
        <f aca="false">ABS(Table7[[#This Row],[Pd Analytic]]-Table7[[#This Row],[Pd Simulation]])</f>
        <v>0.000166559300000035</v>
      </c>
      <c r="I70" s="1" t="n">
        <f aca="false">100*IF(Table7[[#This Row],[Pd Analytic]]&gt;0, Table7[[#This Row],[Absolute Error]]/Table7[[#This Row],[Pd Analytic]],1)</f>
        <v>0.0378584539103493</v>
      </c>
      <c r="J70" s="0" t="n">
        <v>12.8101469606</v>
      </c>
      <c r="K70" s="3" t="n">
        <v>12.8105988373</v>
      </c>
      <c r="L70" s="4" t="n">
        <f aca="false">ABS(Table2[[#This Row],[Nc Analytic]]-Table2[[#This Row],[Nc Simulation]])</f>
        <v>0.000451876700001463</v>
      </c>
      <c r="M70" s="1" t="n">
        <f aca="false">100*IF(Table2[[#This Row],[Nc Analytic]]&gt;0, Table2[[#This Row],[Absolute Error]]/Table2[[#This Row],[Nc Analytic]],1)</f>
        <v>0.00352736593925458</v>
      </c>
    </row>
    <row r="71" customFormat="false" ht="13.8" hidden="false" customHeight="false" outlineLevel="0" collapsed="false">
      <c r="A71" s="1" t="n">
        <v>7</v>
      </c>
      <c r="B71" s="0" t="n">
        <v>0.4222009667</v>
      </c>
      <c r="C71" s="3" t="n">
        <v>0.4222005751</v>
      </c>
      <c r="D71" s="4" t="n">
        <f aca="false">ABS(Table6[[#This Row],[Pb Analytic]]-Table6[[#This Row],[Pb Simulation]])</f>
        <v>3.91600000038128E-007</v>
      </c>
      <c r="E71" s="1" t="n">
        <f aca="false">100*IF(Table6[[#This Row],[Pb Analytic]]&gt;0, Table6[[#This Row],[Absolute Error]]/Table6[[#This Row],[Pb Analytic]],1)</f>
        <v>9.27521237850934E-005</v>
      </c>
      <c r="F71" s="0" t="n">
        <v>0.4350270667</v>
      </c>
      <c r="G71" s="3" t="n">
        <v>0.4349422876</v>
      </c>
      <c r="H71" s="4" t="n">
        <f aca="false">ABS(Table7[[#This Row],[Pd Analytic]]-Table7[[#This Row],[Pd Simulation]])</f>
        <v>8.47791000000431E-005</v>
      </c>
      <c r="I71" s="1" t="n">
        <f aca="false">100*IF(Table7[[#This Row],[Pd Analytic]]&gt;0, Table7[[#This Row],[Absolute Error]]/Table7[[#This Row],[Pd Analytic]],1)</f>
        <v>0.0194920343266349</v>
      </c>
      <c r="J71" s="0" t="n">
        <v>12.8385749139</v>
      </c>
      <c r="K71" s="3" t="n">
        <v>12.8383370224</v>
      </c>
      <c r="L71" s="4" t="n">
        <f aca="false">ABS(Table2[[#This Row],[Nc Analytic]]-Table2[[#This Row],[Nc Simulation]])</f>
        <v>0.000237891500001197</v>
      </c>
      <c r="M71" s="1" t="n">
        <f aca="false">100*IF(Table2[[#This Row],[Nc Analytic]]&gt;0, Table2[[#This Row],[Absolute Error]]/Table2[[#This Row],[Nc Analytic]],1)</f>
        <v>0.00185297752805624</v>
      </c>
    </row>
    <row r="72" customFormat="false" ht="13.8" hidden="false" customHeight="false" outlineLevel="0" collapsed="false">
      <c r="A72" s="1" t="n">
        <v>7.1</v>
      </c>
      <c r="B72" s="0" t="n">
        <v>0.4291514333</v>
      </c>
      <c r="C72" s="3" t="n">
        <v>0.4291338322</v>
      </c>
      <c r="D72" s="4" t="n">
        <f aca="false">ABS(Table6[[#This Row],[Pb Analytic]]-Table6[[#This Row],[Pb Simulation]])</f>
        <v>1.76010999999865E-005</v>
      </c>
      <c r="E72" s="1" t="n">
        <f aca="false">100*IF(Table6[[#This Row],[Pb Analytic]]&gt;0, Table6[[#This Row],[Absolute Error]]/Table6[[#This Row],[Pb Analytic]],1)</f>
        <v>0.00410154098308973</v>
      </c>
      <c r="F72" s="0" t="n">
        <v>0.4300179</v>
      </c>
      <c r="G72" s="3" t="n">
        <v>0.4300211019</v>
      </c>
      <c r="H72" s="4" t="n">
        <f aca="false">ABS(Table7[[#This Row],[Pd Analytic]]-Table7[[#This Row],[Pd Simulation]])</f>
        <v>3.20189999997167E-006</v>
      </c>
      <c r="I72" s="1" t="n">
        <f aca="false">100*IF(Table7[[#This Row],[Pd Analytic]]&gt;0, Table7[[#This Row],[Absolute Error]]/Table7[[#This Row],[Pd Analytic]],1)</f>
        <v>0.000744591366754895</v>
      </c>
      <c r="J72" s="0" t="n">
        <v>12.8659499087</v>
      </c>
      <c r="K72" s="3" t="n">
        <v>12.8649223843</v>
      </c>
      <c r="L72" s="4" t="n">
        <f aca="false">ABS(Table2[[#This Row],[Nc Analytic]]-Table2[[#This Row],[Nc Simulation]])</f>
        <v>0.00102752439999954</v>
      </c>
      <c r="M72" s="1" t="n">
        <f aca="false">100*IF(Table2[[#This Row],[Nc Analytic]]&gt;0, Table2[[#This Row],[Absolute Error]]/Table2[[#This Row],[Nc Analytic]],1)</f>
        <v>0.00798702370139052</v>
      </c>
    </row>
    <row r="73" customFormat="false" ht="13.8" hidden="false" customHeight="false" outlineLevel="0" collapsed="false">
      <c r="A73" s="1" t="n">
        <v>7.2</v>
      </c>
      <c r="B73" s="0" t="n">
        <v>0.4360865</v>
      </c>
      <c r="C73" s="3" t="n">
        <v>0.4359228075</v>
      </c>
      <c r="D73" s="4" t="n">
        <f aca="false">ABS(Table6[[#This Row],[Pb Analytic]]-Table6[[#This Row],[Pb Simulation]])</f>
        <v>0.000163692499999979</v>
      </c>
      <c r="E73" s="1" t="n">
        <f aca="false">100*IF(Table6[[#This Row],[Pb Analytic]]&gt;0, Table6[[#This Row],[Absolute Error]]/Table6[[#This Row],[Pb Analytic]],1)</f>
        <v>0.0375507996332536</v>
      </c>
      <c r="F73" s="0" t="n">
        <v>0.4251031</v>
      </c>
      <c r="G73" s="3" t="n">
        <v>0.4251883073</v>
      </c>
      <c r="H73" s="4" t="n">
        <f aca="false">ABS(Table7[[#This Row],[Pd Analytic]]-Table7[[#This Row],[Pd Simulation]])</f>
        <v>8.52073000000009E-005</v>
      </c>
      <c r="I73" s="1" t="n">
        <f aca="false">100*IF(Table7[[#This Row],[Pd Analytic]]&gt;0, Table7[[#This Row],[Absolute Error]]/Table7[[#This Row],[Pd Analytic]],1)</f>
        <v>0.0200398972730643</v>
      </c>
      <c r="J73" s="0" t="n">
        <v>12.8908166908</v>
      </c>
      <c r="K73" s="3" t="n">
        <v>12.8904198096</v>
      </c>
      <c r="L73" s="4" t="n">
        <f aca="false">ABS(Table2[[#This Row],[Nc Analytic]]-Table2[[#This Row],[Nc Simulation]])</f>
        <v>0.000396881200000365</v>
      </c>
      <c r="M73" s="1" t="n">
        <f aca="false">100*IF(Table2[[#This Row],[Nc Analytic]]&gt;0, Table2[[#This Row],[Absolute Error]]/Table2[[#This Row],[Nc Analytic]],1)</f>
        <v>0.00307888498483806</v>
      </c>
    </row>
    <row r="74" customFormat="false" ht="13.8" hidden="false" customHeight="false" outlineLevel="0" collapsed="false">
      <c r="A74" s="1" t="n">
        <v>7.3</v>
      </c>
      <c r="B74" s="0" t="n">
        <v>0.4424012333</v>
      </c>
      <c r="C74" s="3" t="n">
        <v>0.4425708023</v>
      </c>
      <c r="D74" s="4" t="n">
        <f aca="false">ABS(Table6[[#This Row],[Pb Analytic]]-Table6[[#This Row],[Pb Simulation]])</f>
        <v>0.000169569000000036</v>
      </c>
      <c r="E74" s="1" t="n">
        <f aca="false">100*IF(Table6[[#This Row],[Pb Analytic]]&gt;0, Table6[[#This Row],[Absolute Error]]/Table6[[#This Row],[Pb Analytic]],1)</f>
        <v>0.0383145474393705</v>
      </c>
      <c r="F74" s="0" t="n">
        <v>0.4205140333</v>
      </c>
      <c r="G74" s="3" t="n">
        <v>0.4204428994</v>
      </c>
      <c r="H74" s="4" t="n">
        <f aca="false">ABS(Table7[[#This Row],[Pd Analytic]]-Table7[[#This Row],[Pd Simulation]])</f>
        <v>7.11338999999645E-005</v>
      </c>
      <c r="I74" s="1" t="n">
        <f aca="false">100*IF(Table7[[#This Row],[Pd Analytic]]&gt;0, Table7[[#This Row],[Absolute Error]]/Table7[[#This Row],[Pd Analytic]],1)</f>
        <v>0.016918801602186</v>
      </c>
      <c r="J74" s="0" t="n">
        <v>12.9142038119</v>
      </c>
      <c r="K74" s="3" t="n">
        <v>12.91488977</v>
      </c>
      <c r="L74" s="4" t="n">
        <f aca="false">ABS(Table2[[#This Row],[Nc Analytic]]-Table2[[#This Row],[Nc Simulation]])</f>
        <v>0.00068595810000005</v>
      </c>
      <c r="M74" s="1" t="n">
        <f aca="false">100*IF(Table2[[#This Row],[Nc Analytic]]&gt;0, Table2[[#This Row],[Absolute Error]]/Table2[[#This Row],[Nc Analytic]],1)</f>
        <v>0.00531137402034559</v>
      </c>
    </row>
    <row r="75" customFormat="false" ht="13.8" hidden="false" customHeight="false" outlineLevel="0" collapsed="false">
      <c r="A75" s="1" t="n">
        <v>7.4</v>
      </c>
      <c r="B75" s="0" t="n">
        <v>0.4491432</v>
      </c>
      <c r="C75" s="3" t="n">
        <v>0.4490811122</v>
      </c>
      <c r="D75" s="4" t="n">
        <f aca="false">ABS(Table6[[#This Row],[Pb Analytic]]-Table6[[#This Row],[Pb Simulation]])</f>
        <v>6.20877999999991E-005</v>
      </c>
      <c r="E75" s="1" t="n">
        <f aca="false">100*IF(Table6[[#This Row],[Pb Analytic]]&gt;0, Table6[[#This Row],[Absolute Error]]/Table6[[#This Row],[Pb Analytic]],1)</f>
        <v>0.0138255202263657</v>
      </c>
      <c r="F75" s="0" t="n">
        <v>0.4157564667</v>
      </c>
      <c r="G75" s="3" t="n">
        <v>0.4157837552</v>
      </c>
      <c r="H75" s="4" t="n">
        <f aca="false">ABS(Table7[[#This Row],[Pd Analytic]]-Table7[[#This Row],[Pd Simulation]])</f>
        <v>2.72885000000001E-005</v>
      </c>
      <c r="I75" s="1" t="n">
        <f aca="false">100*IF(Table7[[#This Row],[Pd Analytic]]&gt;0, Table7[[#This Row],[Absolute Error]]/Table7[[#This Row],[Pd Analytic]],1)</f>
        <v>0.00656314722706609</v>
      </c>
      <c r="J75" s="0" t="n">
        <v>12.9375857195</v>
      </c>
      <c r="K75" s="3" t="n">
        <v>12.9383886616</v>
      </c>
      <c r="L75" s="4" t="n">
        <f aca="false">ABS(Table2[[#This Row],[Nc Analytic]]-Table2[[#This Row],[Nc Simulation]])</f>
        <v>0.000802942099999982</v>
      </c>
      <c r="M75" s="1" t="n">
        <f aca="false">100*IF(Table2[[#This Row],[Nc Analytic]]&gt;0, Table2[[#This Row],[Absolute Error]]/Table2[[#This Row],[Nc Analytic]],1)</f>
        <v>0.00620588947357133</v>
      </c>
    </row>
    <row r="76" customFormat="false" ht="13.8" hidden="false" customHeight="false" outlineLevel="0" collapsed="false">
      <c r="A76" s="1" t="n">
        <v>7.5</v>
      </c>
      <c r="B76" s="0" t="n">
        <v>0.4555009667</v>
      </c>
      <c r="C76" s="3" t="n">
        <v>0.4554570152</v>
      </c>
      <c r="D76" s="4" t="n">
        <f aca="false">ABS(Table6[[#This Row],[Pb Analytic]]-Table6[[#This Row],[Pb Simulation]])</f>
        <v>4.39515000000279E-005</v>
      </c>
      <c r="E76" s="1" t="n">
        <f aca="false">100*IF(Table6[[#This Row],[Pb Analytic]]&gt;0, Table6[[#This Row],[Absolute Error]]/Table6[[#This Row],[Pb Analytic]],1)</f>
        <v>0.00964997761220737</v>
      </c>
      <c r="F76" s="0" t="n">
        <v>0.4111466333</v>
      </c>
      <c r="G76" s="3" t="n">
        <v>0.4112096536</v>
      </c>
      <c r="H76" s="4" t="n">
        <f aca="false">ABS(Table7[[#This Row],[Pd Analytic]]-Table7[[#This Row],[Pd Simulation]])</f>
        <v>6.3020299999994E-005</v>
      </c>
      <c r="I76" s="1" t="n">
        <f aca="false">100*IF(Table7[[#This Row],[Pd Analytic]]&gt;0, Table7[[#This Row],[Absolute Error]]/Table7[[#This Row],[Pd Analytic]],1)</f>
        <v>0.0153255886500409</v>
      </c>
      <c r="J76" s="0" t="n">
        <v>12.961082101</v>
      </c>
      <c r="K76" s="3" t="n">
        <v>12.9609691156</v>
      </c>
      <c r="L76" s="4" t="n">
        <f aca="false">ABS(Table2[[#This Row],[Nc Analytic]]-Table2[[#This Row],[Nc Simulation]])</f>
        <v>0.000112985400001264</v>
      </c>
      <c r="M76" s="1" t="n">
        <f aca="false">100*IF(Table2[[#This Row],[Nc Analytic]]&gt;0, Table2[[#This Row],[Absolute Error]]/Table2[[#This Row],[Nc Analytic]],1)</f>
        <v>0.000871735739770211</v>
      </c>
    </row>
    <row r="77" customFormat="false" ht="13.8" hidden="false" customHeight="false" outlineLevel="0" collapsed="false">
      <c r="A77" s="1" t="n">
        <v>7.6</v>
      </c>
      <c r="B77" s="0" t="n">
        <v>0.4617635333</v>
      </c>
      <c r="C77" s="3" t="n">
        <v>0.4617017605</v>
      </c>
      <c r="D77" s="4" t="n">
        <f aca="false">ABS(Table6[[#This Row],[Pb Analytic]]-Table6[[#This Row],[Pb Simulation]])</f>
        <v>6.17727999999707E-005</v>
      </c>
      <c r="E77" s="1" t="n">
        <f aca="false">100*IF(Table6[[#This Row],[Pb Analytic]]&gt;0, Table6[[#This Row],[Absolute Error]]/Table6[[#This Row],[Pb Analytic]],1)</f>
        <v>0.0133793728516594</v>
      </c>
      <c r="F77" s="0" t="n">
        <v>0.4067261</v>
      </c>
      <c r="G77" s="3" t="n">
        <v>0.4067192938</v>
      </c>
      <c r="H77" s="4" t="n">
        <f aca="false">ABS(Table7[[#This Row],[Pd Analytic]]-Table7[[#This Row],[Pd Simulation]])</f>
        <v>6.80619999998688E-006</v>
      </c>
      <c r="I77" s="1" t="n">
        <f aca="false">100*IF(Table7[[#This Row],[Pd Analytic]]&gt;0, Table7[[#This Row],[Absolute Error]]/Table7[[#This Row],[Pd Analytic]],1)</f>
        <v>0.00167343917629188</v>
      </c>
      <c r="J77" s="0" t="n">
        <v>12.9834622284</v>
      </c>
      <c r="K77" s="3" t="n">
        <v>12.9826802846</v>
      </c>
      <c r="L77" s="4" t="n">
        <f aca="false">ABS(Table2[[#This Row],[Nc Analytic]]-Table2[[#This Row],[Nc Simulation]])</f>
        <v>0.000781943799999851</v>
      </c>
      <c r="M77" s="1" t="n">
        <f aca="false">100*IF(Table2[[#This Row],[Nc Analytic]]&gt;0, Table2[[#This Row],[Absolute Error]]/Table2[[#This Row],[Nc Analytic]],1)</f>
        <v>0.00602297663393429</v>
      </c>
    </row>
    <row r="78" customFormat="false" ht="13.8" hidden="false" customHeight="false" outlineLevel="0" collapsed="false">
      <c r="A78" s="1" t="n">
        <v>7.7</v>
      </c>
      <c r="B78" s="0" t="n">
        <v>0.4679056333</v>
      </c>
      <c r="C78" s="3" t="n">
        <v>0.4678185607</v>
      </c>
      <c r="D78" s="4" t="n">
        <f aca="false">ABS(Table6[[#This Row],[Pb Analytic]]-Table6[[#This Row],[Pb Simulation]])</f>
        <v>8.70726000000155E-005</v>
      </c>
      <c r="E78" s="1" t="n">
        <f aca="false">100*IF(Table6[[#This Row],[Pb Analytic]]&gt;0, Table6[[#This Row],[Absolute Error]]/Table6[[#This Row],[Pb Analytic]],1)</f>
        <v>0.0186124722947564</v>
      </c>
      <c r="F78" s="0" t="n">
        <v>0.4022053333</v>
      </c>
      <c r="G78" s="3" t="n">
        <v>0.4023113109</v>
      </c>
      <c r="H78" s="4" t="n">
        <f aca="false">ABS(Table7[[#This Row],[Pd Analytic]]-Table7[[#This Row],[Pd Simulation]])</f>
        <v>0.000105977599999973</v>
      </c>
      <c r="I78" s="1" t="n">
        <f aca="false">100*IF(Table7[[#This Row],[Pd Analytic]]&gt;0, Table7[[#This Row],[Absolute Error]]/Table7[[#This Row],[Pd Analytic]],1)</f>
        <v>0.0263421875370329</v>
      </c>
      <c r="J78" s="0" t="n">
        <v>13.0035774497</v>
      </c>
      <c r="K78" s="3" t="n">
        <v>13.0035681047</v>
      </c>
      <c r="L78" s="4" t="n">
        <f aca="false">ABS(Table2[[#This Row],[Nc Analytic]]-Table2[[#This Row],[Nc Simulation]])</f>
        <v>9.34500000049354E-006</v>
      </c>
      <c r="M78" s="1" t="n">
        <f aca="false">100*IF(Table2[[#This Row],[Nc Analytic]]&gt;0, Table2[[#This Row],[Absolute Error]]/Table2[[#This Row],[Nc Analytic]],1)</f>
        <v>7.18648906611709E-005</v>
      </c>
    </row>
    <row r="79" customFormat="false" ht="13.8" hidden="false" customHeight="false" outlineLevel="0" collapsed="false">
      <c r="A79" s="1" t="n">
        <v>7.8</v>
      </c>
      <c r="B79" s="0" t="n">
        <v>0.4738523</v>
      </c>
      <c r="C79" s="3" t="n">
        <v>0.4738105834</v>
      </c>
      <c r="D79" s="4" t="n">
        <f aca="false">ABS(Table6[[#This Row],[Pb Analytic]]-Table6[[#This Row],[Pb Simulation]])</f>
        <v>4.17166000000191E-005</v>
      </c>
      <c r="E79" s="1" t="n">
        <f aca="false">100*IF(Table6[[#This Row],[Pb Analytic]]&gt;0, Table6[[#This Row],[Absolute Error]]/Table6[[#This Row],[Pb Analytic]],1)</f>
        <v>0.00880448885304893</v>
      </c>
      <c r="F79" s="0" t="n">
        <v>0.3979225</v>
      </c>
      <c r="G79" s="3" t="n">
        <v>0.3979842896</v>
      </c>
      <c r="H79" s="4" t="n">
        <f aca="false">ABS(Table7[[#This Row],[Pd Analytic]]-Table7[[#This Row],[Pd Simulation]])</f>
        <v>6.17895999999729E-005</v>
      </c>
      <c r="I79" s="1" t="n">
        <f aca="false">100*IF(Table7[[#This Row],[Pd Analytic]]&gt;0, Table7[[#This Row],[Absolute Error]]/Table7[[#This Row],[Pd Analytic]],1)</f>
        <v>0.0155256379748245</v>
      </c>
      <c r="J79" s="0" t="n">
        <v>13.0234320721</v>
      </c>
      <c r="K79" s="3" t="n">
        <v>13.0236755365</v>
      </c>
      <c r="L79" s="4" t="n">
        <f aca="false">ABS(Table2[[#This Row],[Nc Analytic]]-Table2[[#This Row],[Nc Simulation]])</f>
        <v>0.000243464400000448</v>
      </c>
      <c r="M79" s="1" t="n">
        <f aca="false">100*IF(Table2[[#This Row],[Nc Analytic]]&gt;0, Table2[[#This Row],[Absolute Error]]/Table2[[#This Row],[Nc Analytic]],1)</f>
        <v>0.00186939853744143</v>
      </c>
    </row>
    <row r="80" customFormat="false" ht="13.8" hidden="false" customHeight="false" outlineLevel="0" collapsed="false">
      <c r="A80" s="1" t="n">
        <v>7.9</v>
      </c>
      <c r="B80" s="0" t="n">
        <v>0.4797943667</v>
      </c>
      <c r="C80" s="3" t="n">
        <v>0.4796809464</v>
      </c>
      <c r="D80" s="4" t="n">
        <f aca="false">ABS(Table6[[#This Row],[Pb Analytic]]-Table6[[#This Row],[Pb Simulation]])</f>
        <v>0.0001134203</v>
      </c>
      <c r="E80" s="1" t="n">
        <f aca="false">100*IF(Table6[[#This Row],[Pb Analytic]]&gt;0, Table6[[#This Row],[Absolute Error]]/Table6[[#This Row],[Pb Analytic]],1)</f>
        <v>0.0236449458439444</v>
      </c>
      <c r="F80" s="0" t="n">
        <v>0.3937444333</v>
      </c>
      <c r="G80" s="3" t="n">
        <v>0.3937367761</v>
      </c>
      <c r="H80" s="4" t="n">
        <f aca="false">ABS(Table7[[#This Row],[Pd Analytic]]-Table7[[#This Row],[Pd Simulation]])</f>
        <v>7.65719999995529E-006</v>
      </c>
      <c r="I80" s="1" t="n">
        <f aca="false">100*IF(Table7[[#This Row],[Pd Analytic]]&gt;0, Table7[[#This Row],[Absolute Error]]/Table7[[#This Row],[Pd Analytic]],1)</f>
        <v>0.00194475102778069</v>
      </c>
      <c r="J80" s="0" t="n">
        <v>13.0433830364</v>
      </c>
      <c r="K80" s="3" t="n">
        <v>13.0430427861</v>
      </c>
      <c r="L80" s="4" t="n">
        <f aca="false">ABS(Table2[[#This Row],[Nc Analytic]]-Table2[[#This Row],[Nc Simulation]])</f>
        <v>0.000340250300000733</v>
      </c>
      <c r="M80" s="1" t="n">
        <f aca="false">100*IF(Table2[[#This Row],[Nc Analytic]]&gt;0, Table2[[#This Row],[Absolute Error]]/Table2[[#This Row],[Nc Analytic]],1)</f>
        <v>0.00260867272752749</v>
      </c>
    </row>
    <row r="81" customFormat="false" ht="13.8" hidden="false" customHeight="false" outlineLevel="0" collapsed="false">
      <c r="A81" s="1" t="n">
        <v>8</v>
      </c>
      <c r="B81" s="0" t="n">
        <v>0.4853981667</v>
      </c>
      <c r="C81" s="3" t="n">
        <v>0.4854327122</v>
      </c>
      <c r="D81" s="4" t="n">
        <f aca="false">ABS(Table6[[#This Row],[Pb Analytic]]-Table6[[#This Row],[Pb Simulation]])</f>
        <v>3.45454999999828E-005</v>
      </c>
      <c r="E81" s="1" t="n">
        <f aca="false">100*IF(Table6[[#This Row],[Pb Analytic]]&gt;0, Table6[[#This Row],[Absolute Error]]/Table6[[#This Row],[Pb Analytic]],1)</f>
        <v>0.00711643429290565</v>
      </c>
      <c r="F81" s="0" t="n">
        <v>0.3896706333</v>
      </c>
      <c r="G81" s="3" t="n">
        <v>0.3895672887</v>
      </c>
      <c r="H81" s="4" t="n">
        <f aca="false">ABS(Table7[[#This Row],[Pd Analytic]]-Table7[[#This Row],[Pd Simulation]])</f>
        <v>0.000103344599999999</v>
      </c>
      <c r="I81" s="1" t="n">
        <f aca="false">100*IF(Table7[[#This Row],[Pd Analytic]]&gt;0, Table7[[#This Row],[Absolute Error]]/Table7[[#This Row],[Pd Analytic]],1)</f>
        <v>0.0265280486831592</v>
      </c>
      <c r="J81" s="0" t="n">
        <v>13.0623796818</v>
      </c>
      <c r="K81" s="3" t="n">
        <v>13.0617075089</v>
      </c>
      <c r="L81" s="4" t="n">
        <f aca="false">ABS(Table2[[#This Row],[Nc Analytic]]-Table2[[#This Row],[Nc Simulation]])</f>
        <v>0.000672172899999879</v>
      </c>
      <c r="M81" s="1" t="n">
        <f aca="false">100*IF(Table2[[#This Row],[Nc Analytic]]&gt;0, Table2[[#This Row],[Absolute Error]]/Table2[[#This Row],[Nc Analytic]],1)</f>
        <v>0.00514613345569002</v>
      </c>
    </row>
    <row r="82" customFormat="false" ht="13.8" hidden="false" customHeight="false" outlineLevel="0" collapsed="false">
      <c r="A82" s="1" t="n">
        <v>8.1</v>
      </c>
      <c r="B82" s="0" t="n">
        <v>0.4911638333</v>
      </c>
      <c r="C82" s="3" t="n">
        <v>0.4910688842</v>
      </c>
      <c r="D82" s="4" t="n">
        <f aca="false">ABS(Table6[[#This Row],[Pb Analytic]]-Table6[[#This Row],[Pb Simulation]])</f>
        <v>9.49491000000191E-005</v>
      </c>
      <c r="E82" s="1" t="n">
        <f aca="false">100*IF(Table6[[#This Row],[Pb Analytic]]&gt;0, Table6[[#This Row],[Absolute Error]]/Table6[[#This Row],[Pb Analytic]],1)</f>
        <v>0.0193351896352995</v>
      </c>
      <c r="F82" s="0" t="n">
        <v>0.3853252</v>
      </c>
      <c r="G82" s="3" t="n">
        <v>0.3854743264</v>
      </c>
      <c r="H82" s="4" t="n">
        <f aca="false">ABS(Table7[[#This Row],[Pd Analytic]]-Table7[[#This Row],[Pd Simulation]])</f>
        <v>0.000149126400000033</v>
      </c>
      <c r="I82" s="1" t="n">
        <f aca="false">100*IF(Table7[[#This Row],[Pd Analytic]]&gt;0, Table7[[#This Row],[Absolute Error]]/Table7[[#This Row],[Pd Analytic]],1)</f>
        <v>0.0386864674990797</v>
      </c>
      <c r="J82" s="0" t="n">
        <v>13.0797166684</v>
      </c>
      <c r="K82" s="3" t="n">
        <v>13.0797049961</v>
      </c>
      <c r="L82" s="4" t="n">
        <f aca="false">ABS(Table2[[#This Row],[Nc Analytic]]-Table2[[#This Row],[Nc Simulation]])</f>
        <v>1.16722999994323E-005</v>
      </c>
      <c r="M82" s="1" t="n">
        <f aca="false">100*IF(Table2[[#This Row],[Nc Analytic]]&gt;0, Table2[[#This Row],[Absolute Error]]/Table2[[#This Row],[Nc Analytic]],1)</f>
        <v>8.92397802772514E-005</v>
      </c>
    </row>
    <row r="83" customFormat="false" ht="13.8" hidden="false" customHeight="false" outlineLevel="0" collapsed="false">
      <c r="A83" s="1" t="n">
        <v>8.2</v>
      </c>
      <c r="B83" s="0" t="n">
        <v>0.4966641667</v>
      </c>
      <c r="C83" s="3" t="n">
        <v>0.4965924042</v>
      </c>
      <c r="D83" s="4" t="n">
        <f aca="false">ABS(Table6[[#This Row],[Pb Analytic]]-Table6[[#This Row],[Pb Simulation]])</f>
        <v>7.17625000000166E-005</v>
      </c>
      <c r="E83" s="1" t="n">
        <f aca="false">100*IF(Table6[[#This Row],[Pb Analytic]]&gt;0, Table6[[#This Row],[Absolute Error]]/Table6[[#This Row],[Pb Analytic]],1)</f>
        <v>0.0144509862400381</v>
      </c>
      <c r="F83" s="0" t="n">
        <v>0.3813019333</v>
      </c>
      <c r="G83" s="3" t="n">
        <v>0.3814563769</v>
      </c>
      <c r="H83" s="4" t="n">
        <f aca="false">ABS(Table7[[#This Row],[Pd Analytic]]-Table7[[#This Row],[Pd Simulation]])</f>
        <v>0.000154443599999998</v>
      </c>
      <c r="I83" s="1" t="n">
        <f aca="false">100*IF(Table7[[#This Row],[Pd Analytic]]&gt;0, Table7[[#This Row],[Absolute Error]]/Table7[[#This Row],[Pd Analytic]],1)</f>
        <v>0.040487879965495</v>
      </c>
      <c r="J83" s="0" t="n">
        <v>13.0977423733</v>
      </c>
      <c r="K83" s="3" t="n">
        <v>13.0970683463</v>
      </c>
      <c r="L83" s="4" t="n">
        <f aca="false">ABS(Table2[[#This Row],[Nc Analytic]]-Table2[[#This Row],[Nc Simulation]])</f>
        <v>0.000674026999998745</v>
      </c>
      <c r="M83" s="1" t="n">
        <f aca="false">100*IF(Table2[[#This Row],[Nc Analytic]]&gt;0, Table2[[#This Row],[Absolute Error]]/Table2[[#This Row],[Nc Analytic]],1)</f>
        <v>0.00514639598860428</v>
      </c>
    </row>
    <row r="84" customFormat="false" ht="13.8" hidden="false" customHeight="false" outlineLevel="0" collapsed="false">
      <c r="A84" s="1" t="n">
        <v>8.3</v>
      </c>
      <c r="B84" s="0" t="n">
        <v>0.5019754</v>
      </c>
      <c r="C84" s="3" t="n">
        <v>0.5020061496</v>
      </c>
      <c r="D84" s="4" t="n">
        <f aca="false">ABS(Table6[[#This Row],[Pb Analytic]]-Table6[[#This Row],[Pb Simulation]])</f>
        <v>3.07496000000462E-005</v>
      </c>
      <c r="E84" s="1" t="n">
        <f aca="false">100*IF(Table6[[#This Row],[Pb Analytic]]&gt;0, Table6[[#This Row],[Absolute Error]]/Table6[[#This Row],[Pb Analytic]],1)</f>
        <v>0.00612534329002695</v>
      </c>
      <c r="F84" s="0" t="n">
        <v>0.3775014667</v>
      </c>
      <c r="G84" s="3" t="n">
        <v>0.3775119232</v>
      </c>
      <c r="H84" s="4" t="n">
        <f aca="false">ABS(Table7[[#This Row],[Pd Analytic]]-Table7[[#This Row],[Pd Simulation]])</f>
        <v>1.04564999999779E-005</v>
      </c>
      <c r="I84" s="1" t="n">
        <f aca="false">100*IF(Table7[[#This Row],[Pd Analytic]]&gt;0, Table7[[#This Row],[Absolute Error]]/Table7[[#This Row],[Pd Analytic]],1)</f>
        <v>0.00276984629024239</v>
      </c>
      <c r="J84" s="0" t="n">
        <v>13.1147569373</v>
      </c>
      <c r="K84" s="3" t="n">
        <v>13.1138286238</v>
      </c>
      <c r="L84" s="4" t="n">
        <f aca="false">ABS(Table2[[#This Row],[Nc Analytic]]-Table2[[#This Row],[Nc Simulation]])</f>
        <v>0.000928313499999334</v>
      </c>
      <c r="M84" s="1" t="n">
        <f aca="false">100*IF(Table2[[#This Row],[Nc Analytic]]&gt;0, Table2[[#This Row],[Absolute Error]]/Table2[[#This Row],[Nc Analytic]],1)</f>
        <v>0.00707888997660499</v>
      </c>
    </row>
    <row r="85" customFormat="false" ht="13.8" hidden="false" customHeight="false" outlineLevel="0" collapsed="false">
      <c r="A85" s="1" t="n">
        <v>8.4</v>
      </c>
      <c r="B85" s="0" t="n">
        <v>0.5072244333</v>
      </c>
      <c r="C85" s="3" t="n">
        <v>0.5073129323</v>
      </c>
      <c r="D85" s="4" t="n">
        <f aca="false">ABS(Table6[[#This Row],[Pb Analytic]]-Table6[[#This Row],[Pb Simulation]])</f>
        <v>8.84989999999641E-005</v>
      </c>
      <c r="E85" s="1" t="n">
        <f aca="false">100*IF(Table6[[#This Row],[Pb Analytic]]&gt;0, Table6[[#This Row],[Absolute Error]]/Table6[[#This Row],[Pb Analytic]],1)</f>
        <v>0.0174446568114747</v>
      </c>
      <c r="F85" s="0" t="n">
        <v>0.3736150333</v>
      </c>
      <c r="G85" s="3" t="n">
        <v>0.3736394491</v>
      </c>
      <c r="H85" s="4" t="n">
        <f aca="false">ABS(Table7[[#This Row],[Pd Analytic]]-Table7[[#This Row],[Pd Simulation]])</f>
        <v>2.44158000000105E-005</v>
      </c>
      <c r="I85" s="1" t="n">
        <f aca="false">100*IF(Table7[[#This Row],[Pd Analytic]]&gt;0, Table7[[#This Row],[Absolute Error]]/Table7[[#This Row],[Pd Analytic]],1)</f>
        <v>0.00653458837358363</v>
      </c>
      <c r="J85" s="0" t="n">
        <v>13.1302031596</v>
      </c>
      <c r="K85" s="3" t="n">
        <v>13.1300150037</v>
      </c>
      <c r="L85" s="4" t="n">
        <f aca="false">ABS(Table2[[#This Row],[Nc Analytic]]-Table2[[#This Row],[Nc Simulation]])</f>
        <v>0.000188155900000098</v>
      </c>
      <c r="M85" s="1" t="n">
        <f aca="false">100*IF(Table2[[#This Row],[Nc Analytic]]&gt;0, Table2[[#This Row],[Absolute Error]]/Table2[[#This Row],[Nc Analytic]],1)</f>
        <v>0.00143302121092075</v>
      </c>
    </row>
    <row r="86" customFormat="false" ht="13.8" hidden="false" customHeight="false" outlineLevel="0" collapsed="false">
      <c r="A86" s="1" t="n">
        <v>8.5</v>
      </c>
      <c r="B86" s="0" t="n">
        <v>0.5125931</v>
      </c>
      <c r="C86" s="3" t="n">
        <v>0.5125154972</v>
      </c>
      <c r="D86" s="4" t="n">
        <f aca="false">ABS(Table6[[#This Row],[Pb Analytic]]-Table6[[#This Row],[Pb Simulation]])</f>
        <v>7.76028000000206E-005</v>
      </c>
      <c r="E86" s="1" t="n">
        <f aca="false">100*IF(Table6[[#This Row],[Pb Analytic]]&gt;0, Table6[[#This Row],[Absolute Error]]/Table6[[#This Row],[Pb Analytic]],1)</f>
        <v>0.0151415518992077</v>
      </c>
      <c r="F86" s="0" t="n">
        <v>0.3698841667</v>
      </c>
      <c r="G86" s="3" t="n">
        <v>0.3698374444</v>
      </c>
      <c r="H86" s="4" t="n">
        <f aca="false">ABS(Table7[[#This Row],[Pd Analytic]]-Table7[[#This Row],[Pd Simulation]])</f>
        <v>4.67223000000239E-005</v>
      </c>
      <c r="I86" s="1" t="n">
        <f aca="false">100*IF(Table7[[#This Row],[Pd Analytic]]&gt;0, Table7[[#This Row],[Absolute Error]]/Table7[[#This Row],[Pd Analytic]],1)</f>
        <v>0.0126331989114361</v>
      </c>
      <c r="J86" s="0" t="n">
        <v>13.1452806989</v>
      </c>
      <c r="K86" s="3" t="n">
        <v>13.1456549061</v>
      </c>
      <c r="L86" s="4" t="n">
        <f aca="false">ABS(Table2[[#This Row],[Nc Analytic]]-Table2[[#This Row],[Nc Simulation]])</f>
        <v>0.000374207200000143</v>
      </c>
      <c r="M86" s="1" t="n">
        <f aca="false">100*IF(Table2[[#This Row],[Nc Analytic]]&gt;0, Table2[[#This Row],[Absolute Error]]/Table2[[#This Row],[Nc Analytic]],1)</f>
        <v>0.00284662272570763</v>
      </c>
    </row>
    <row r="87" customFormat="false" ht="13.8" hidden="false" customHeight="false" outlineLevel="0" collapsed="false">
      <c r="A87" s="1" t="n">
        <v>8.6</v>
      </c>
      <c r="B87" s="0" t="n">
        <v>0.5175684333</v>
      </c>
      <c r="C87" s="3" t="n">
        <v>0.5176165217</v>
      </c>
      <c r="D87" s="4" t="n">
        <f aca="false">ABS(Table6[[#This Row],[Pb Analytic]]-Table6[[#This Row],[Pb Simulation]])</f>
        <v>4.80884000000348E-005</v>
      </c>
      <c r="E87" s="1" t="n">
        <f aca="false">100*IF(Table6[[#This Row],[Pb Analytic]]&gt;0, Table6[[#This Row],[Absolute Error]]/Table6[[#This Row],[Pb Analytic]],1)</f>
        <v>0.00929035260352563</v>
      </c>
      <c r="F87" s="0" t="n">
        <v>0.3662699</v>
      </c>
      <c r="G87" s="3" t="n">
        <v>0.3661044088</v>
      </c>
      <c r="H87" s="4" t="n">
        <f aca="false">ABS(Table7[[#This Row],[Pd Analytic]]-Table7[[#This Row],[Pd Simulation]])</f>
        <v>0.000165491199999979</v>
      </c>
      <c r="I87" s="1" t="n">
        <f aca="false">100*IF(Table7[[#This Row],[Pd Analytic]]&gt;0, Table7[[#This Row],[Absolute Error]]/Table7[[#This Row],[Pd Analytic]],1)</f>
        <v>0.0452032797262448</v>
      </c>
      <c r="J87" s="0" t="n">
        <v>13.1606291799</v>
      </c>
      <c r="K87" s="3" t="n">
        <v>13.1607741186</v>
      </c>
      <c r="L87" s="4" t="n">
        <f aca="false">ABS(Table2[[#This Row],[Nc Analytic]]-Table2[[#This Row],[Nc Simulation]])</f>
        <v>0.00014493869999832</v>
      </c>
      <c r="M87" s="1" t="n">
        <f aca="false">100*IF(Table2[[#This Row],[Nc Analytic]]&gt;0, Table2[[#This Row],[Absolute Error]]/Table2[[#This Row],[Nc Analytic]],1)</f>
        <v>0.00110129312069478</v>
      </c>
    </row>
    <row r="88" customFormat="false" ht="13.8" hidden="false" customHeight="false" outlineLevel="0" collapsed="false">
      <c r="A88" s="1" t="n">
        <v>8.7</v>
      </c>
      <c r="B88" s="0" t="n">
        <v>0.5226561333</v>
      </c>
      <c r="C88" s="3" t="n">
        <v>0.5226186159</v>
      </c>
      <c r="D88" s="4" t="n">
        <f aca="false">ABS(Table6[[#This Row],[Pb Analytic]]-Table6[[#This Row],[Pb Simulation]])</f>
        <v>3.751740000002E-005</v>
      </c>
      <c r="E88" s="1" t="n">
        <f aca="false">100*IF(Table6[[#This Row],[Pb Analytic]]&gt;0, Table6[[#This Row],[Absolute Error]]/Table6[[#This Row],[Pb Analytic]],1)</f>
        <v>0.00717873394835188</v>
      </c>
      <c r="F88" s="0" t="n">
        <v>0.3623239</v>
      </c>
      <c r="G88" s="3" t="n">
        <v>0.3624388557</v>
      </c>
      <c r="H88" s="4" t="n">
        <f aca="false">ABS(Table7[[#This Row],[Pd Analytic]]-Table7[[#This Row],[Pd Simulation]])</f>
        <v>0.00011495570000003</v>
      </c>
      <c r="I88" s="1" t="n">
        <f aca="false">100*IF(Table7[[#This Row],[Pd Analytic]]&gt;0, Table7[[#This Row],[Absolute Error]]/Table7[[#This Row],[Pd Analytic]],1)</f>
        <v>0.031717267117514</v>
      </c>
      <c r="J88" s="0" t="n">
        <v>13.1761305963</v>
      </c>
      <c r="K88" s="3" t="n">
        <v>13.1753969106</v>
      </c>
      <c r="L88" s="4" t="n">
        <f aca="false">ABS(Table2[[#This Row],[Nc Analytic]]-Table2[[#This Row],[Nc Simulation]])</f>
        <v>0.000733685700000208</v>
      </c>
      <c r="M88" s="1" t="n">
        <f aca="false">100*IF(Table2[[#This Row],[Nc Analytic]]&gt;0, Table2[[#This Row],[Absolute Error]]/Table2[[#This Row],[Nc Analytic]],1)</f>
        <v>0.00556860415650884</v>
      </c>
    </row>
    <row r="89" customFormat="false" ht="13.8" hidden="false" customHeight="false" outlineLevel="0" collapsed="false">
      <c r="A89" s="1" t="n">
        <v>8.8</v>
      </c>
      <c r="B89" s="0" t="n">
        <v>0.5276622667</v>
      </c>
      <c r="C89" s="3" t="n">
        <v>0.5275243217</v>
      </c>
      <c r="D89" s="4" t="n">
        <f aca="false">ABS(Table6[[#This Row],[Pb Analytic]]-Table6[[#This Row],[Pb Simulation]])</f>
        <v>0.000137945000000084</v>
      </c>
      <c r="E89" s="1" t="n">
        <f aca="false">100*IF(Table6[[#This Row],[Pb Analytic]]&gt;0, Table6[[#This Row],[Absolute Error]]/Table6[[#This Row],[Pb Analytic]],1)</f>
        <v>0.026149505212488</v>
      </c>
      <c r="F89" s="0" t="n">
        <v>0.3586385667</v>
      </c>
      <c r="G89" s="3" t="n">
        <v>0.3588393149</v>
      </c>
      <c r="H89" s="4" t="n">
        <f aca="false">ABS(Table7[[#This Row],[Pd Analytic]]-Table7[[#This Row],[Pd Simulation]])</f>
        <v>0.000200748199999989</v>
      </c>
      <c r="I89" s="1" t="n">
        <f aca="false">100*IF(Table7[[#This Row],[Pd Analytic]]&gt;0, Table7[[#This Row],[Absolute Error]]/Table7[[#This Row],[Pd Analytic]],1)</f>
        <v>0.0559437585750416</v>
      </c>
      <c r="J89" s="0" t="n">
        <v>13.1897342563</v>
      </c>
      <c r="K89" s="3" t="n">
        <v>13.1895461377</v>
      </c>
      <c r="L89" s="4" t="n">
        <f aca="false">ABS(Table2[[#This Row],[Nc Analytic]]-Table2[[#This Row],[Nc Simulation]])</f>
        <v>0.000188118599998788</v>
      </c>
      <c r="M89" s="1" t="n">
        <f aca="false">100*IF(Table2[[#This Row],[Nc Analytic]]&gt;0, Table2[[#This Row],[Absolute Error]]/Table2[[#This Row],[Nc Analytic]],1)</f>
        <v>0.00142627045718491</v>
      </c>
    </row>
    <row r="90" customFormat="false" ht="13.8" hidden="false" customHeight="false" outlineLevel="0" collapsed="false">
      <c r="A90" s="1" t="n">
        <v>8.9</v>
      </c>
      <c r="B90" s="0" t="n">
        <v>0.5322721333</v>
      </c>
      <c r="C90" s="3" t="n">
        <v>0.5323361143</v>
      </c>
      <c r="D90" s="4" t="n">
        <f aca="false">ABS(Table6[[#This Row],[Pb Analytic]]-Table6[[#This Row],[Pb Simulation]])</f>
        <v>6.39810000000463E-005</v>
      </c>
      <c r="E90" s="1" t="n">
        <f aca="false">100*IF(Table6[[#This Row],[Pb Analytic]]&gt;0, Table6[[#This Row],[Absolute Error]]/Table6[[#This Row],[Pb Analytic]],1)</f>
        <v>0.0120189102864416</v>
      </c>
      <c r="F90" s="0" t="n">
        <v>0.3554345333</v>
      </c>
      <c r="G90" s="3" t="n">
        <v>0.3553043353</v>
      </c>
      <c r="H90" s="4" t="n">
        <f aca="false">ABS(Table7[[#This Row],[Pd Analytic]]-Table7[[#This Row],[Pd Simulation]])</f>
        <v>0.000130198000000026</v>
      </c>
      <c r="I90" s="1" t="n">
        <f aca="false">100*IF(Table7[[#This Row],[Pd Analytic]]&gt;0, Table7[[#This Row],[Absolute Error]]/Table7[[#This Row],[Pd Analytic]],1)</f>
        <v>0.0366440786291261</v>
      </c>
      <c r="J90" s="0" t="n">
        <v>13.2026008762</v>
      </c>
      <c r="K90" s="3" t="n">
        <v>13.2032433384</v>
      </c>
      <c r="L90" s="4" t="n">
        <f aca="false">ABS(Table2[[#This Row],[Nc Analytic]]-Table2[[#This Row],[Nc Simulation]])</f>
        <v>0.000642462200000082</v>
      </c>
      <c r="M90" s="1" t="n">
        <f aca="false">100*IF(Table2[[#This Row],[Nc Analytic]]&gt;0, Table2[[#This Row],[Absolute Error]]/Table2[[#This Row],[Nc Analytic]],1)</f>
        <v>0.0048659422804968</v>
      </c>
    </row>
    <row r="91" customFormat="false" ht="13.8" hidden="false" customHeight="false" outlineLevel="0" collapsed="false">
      <c r="A91" s="1" t="n">
        <v>9</v>
      </c>
      <c r="B91" s="0" t="n">
        <v>0.5369576</v>
      </c>
      <c r="C91" s="3" t="n">
        <v>0.5370564022</v>
      </c>
      <c r="D91" s="4" t="n">
        <f aca="false">ABS(Table6[[#This Row],[Pb Analytic]]-Table6[[#This Row],[Pb Simulation]])</f>
        <v>9.88021999999145E-005</v>
      </c>
      <c r="E91" s="1" t="n">
        <f aca="false">100*IF(Table6[[#This Row],[Pb Analytic]]&gt;0, Table6[[#This Row],[Absolute Error]]/Table6[[#This Row],[Pb Analytic]],1)</f>
        <v>0.0183969876525409</v>
      </c>
      <c r="F91" s="0" t="n">
        <v>0.3519330667</v>
      </c>
      <c r="G91" s="3" t="n">
        <v>0.3518324869</v>
      </c>
      <c r="H91" s="4" t="n">
        <f aca="false">ABS(Table7[[#This Row],[Pd Analytic]]-Table7[[#This Row],[Pd Simulation]])</f>
        <v>0.0001005798</v>
      </c>
      <c r="I91" s="1" t="n">
        <f aca="false">100*IF(Table7[[#This Row],[Pd Analytic]]&gt;0, Table7[[#This Row],[Absolute Error]]/Table7[[#This Row],[Pd Analytic]],1)</f>
        <v>0.028587411266711</v>
      </c>
      <c r="J91" s="0" t="n">
        <v>13.2159687119</v>
      </c>
      <c r="K91" s="3" t="n">
        <v>13.2165088232</v>
      </c>
      <c r="L91" s="4" t="n">
        <f aca="false">ABS(Table2[[#This Row],[Nc Analytic]]-Table2[[#This Row],[Nc Simulation]])</f>
        <v>0.000540111299999424</v>
      </c>
      <c r="M91" s="1" t="n">
        <f aca="false">100*IF(Table2[[#This Row],[Nc Analytic]]&gt;0, Table2[[#This Row],[Absolute Error]]/Table2[[#This Row],[Nc Analytic]],1)</f>
        <v>0.00408664123956338</v>
      </c>
    </row>
    <row r="92" customFormat="false" ht="13.8" hidden="false" customHeight="false" outlineLevel="0" collapsed="false">
      <c r="A92" s="1" t="n">
        <v>9.1</v>
      </c>
      <c r="B92" s="0" t="n">
        <v>0.5416900667</v>
      </c>
      <c r="C92" s="3" t="n">
        <v>0.5416875277</v>
      </c>
      <c r="D92" s="4" t="n">
        <f aca="false">ABS(Table6[[#This Row],[Pb Analytic]]-Table6[[#This Row],[Pb Simulation]])</f>
        <v>2.53900000002361E-006</v>
      </c>
      <c r="E92" s="1" t="n">
        <f aca="false">100*IF(Table6[[#This Row],[Pb Analytic]]&gt;0, Table6[[#This Row],[Absolute Error]]/Table6[[#This Row],[Pb Analytic]],1)</f>
        <v>0.000468720409865107</v>
      </c>
      <c r="F92" s="0" t="n">
        <v>0.3483942</v>
      </c>
      <c r="G92" s="3" t="n">
        <v>0.3484223625</v>
      </c>
      <c r="H92" s="4" t="n">
        <f aca="false">ABS(Table7[[#This Row],[Pd Analytic]]-Table7[[#This Row],[Pd Simulation]])</f>
        <v>2.81625000000396E-005</v>
      </c>
      <c r="I92" s="1" t="n">
        <f aca="false">100*IF(Table7[[#This Row],[Pd Analytic]]&gt;0, Table7[[#This Row],[Absolute Error]]/Table7[[#This Row],[Pd Analytic]],1)</f>
        <v>0.00808286236221121</v>
      </c>
      <c r="J92" s="0" t="n">
        <v>13.2292061832</v>
      </c>
      <c r="K92" s="3" t="n">
        <v>13.2293617571</v>
      </c>
      <c r="L92" s="4" t="n">
        <f aca="false">ABS(Table2[[#This Row],[Nc Analytic]]-Table2[[#This Row],[Nc Simulation]])</f>
        <v>0.000155573899998984</v>
      </c>
      <c r="M92" s="1" t="n">
        <f aca="false">100*IF(Table2[[#This Row],[Nc Analytic]]&gt;0, Table2[[#This Row],[Absolute Error]]/Table2[[#This Row],[Nc Analytic]],1)</f>
        <v>0.00117597434294583</v>
      </c>
    </row>
    <row r="93" customFormat="false" ht="13.8" hidden="false" customHeight="false" outlineLevel="0" collapsed="false">
      <c r="A93" s="1" t="n">
        <v>9.2</v>
      </c>
      <c r="B93" s="0" t="n">
        <v>0.5462183333</v>
      </c>
      <c r="C93" s="3" t="n">
        <v>0.5462317688</v>
      </c>
      <c r="D93" s="4" t="n">
        <f aca="false">ABS(Table6[[#This Row],[Pb Analytic]]-Table6[[#This Row],[Pb Simulation]])</f>
        <v>1.34354999999919E-005</v>
      </c>
      <c r="E93" s="1" t="n">
        <f aca="false">100*IF(Table6[[#This Row],[Pb Analytic]]&gt;0, Table6[[#This Row],[Absolute Error]]/Table6[[#This Row],[Pb Analytic]],1)</f>
        <v>0.00245967019265613</v>
      </c>
      <c r="F93" s="0" t="n">
        <v>0.3451304</v>
      </c>
      <c r="G93" s="3" t="n">
        <v>0.3450725791</v>
      </c>
      <c r="H93" s="4" t="n">
        <f aca="false">ABS(Table7[[#This Row],[Pd Analytic]]-Table7[[#This Row],[Pd Simulation]])</f>
        <v>5.78209000000052E-005</v>
      </c>
      <c r="I93" s="1" t="n">
        <f aca="false">100*IF(Table7[[#This Row],[Pd Analytic]]&gt;0, Table7[[#This Row],[Absolute Error]]/Table7[[#This Row],[Pd Analytic]],1)</f>
        <v>0.0167561560964394</v>
      </c>
      <c r="J93" s="0" t="n">
        <v>13.241992664</v>
      </c>
      <c r="K93" s="3" t="n">
        <v>13.2418202356</v>
      </c>
      <c r="L93" s="4" t="n">
        <f aca="false">ABS(Table2[[#This Row],[Nc Analytic]]-Table2[[#This Row],[Nc Simulation]])</f>
        <v>0.000172428399999092</v>
      </c>
      <c r="M93" s="1" t="n">
        <f aca="false">100*IF(Table2[[#This Row],[Nc Analytic]]&gt;0, Table2[[#This Row],[Absolute Error]]/Table2[[#This Row],[Nc Analytic]],1)</f>
        <v>0.00130215028546851</v>
      </c>
    </row>
    <row r="94" customFormat="false" ht="13.8" hidden="false" customHeight="false" outlineLevel="0" collapsed="false">
      <c r="A94" s="1" t="n">
        <v>9.3</v>
      </c>
      <c r="B94" s="0" t="n">
        <v>0.5507399</v>
      </c>
      <c r="C94" s="3" t="n">
        <v>0.5506913394</v>
      </c>
      <c r="D94" s="4" t="n">
        <f aca="false">ABS(Table6[[#This Row],[Pb Analytic]]-Table6[[#This Row],[Pb Simulation]])</f>
        <v>4.85605999999139E-005</v>
      </c>
      <c r="E94" s="1" t="n">
        <f aca="false">100*IF(Table6[[#This Row],[Pb Analytic]]&gt;0, Table6[[#This Row],[Absolute Error]]/Table6[[#This Row],[Pb Analytic]],1)</f>
        <v>0.00881811579837493</v>
      </c>
      <c r="F94" s="0" t="n">
        <v>0.3417328333</v>
      </c>
      <c r="G94" s="3" t="n">
        <v>0.341781779</v>
      </c>
      <c r="H94" s="4" t="n">
        <f aca="false">ABS(Table7[[#This Row],[Pd Analytic]]-Table7[[#This Row],[Pd Simulation]])</f>
        <v>4.89457000000249E-005</v>
      </c>
      <c r="I94" s="1" t="n">
        <f aca="false">100*IF(Table7[[#This Row],[Pd Analytic]]&gt;0, Table7[[#This Row],[Absolute Error]]/Table7[[#This Row],[Pd Analytic]],1)</f>
        <v>0.0143207458698449</v>
      </c>
      <c r="J94" s="0" t="n">
        <v>13.5358745595</v>
      </c>
      <c r="K94" s="3" t="n">
        <v>13.2539013555</v>
      </c>
      <c r="L94" s="4" t="n">
        <f aca="false">ABS(Table2[[#This Row],[Nc Analytic]]-Table2[[#This Row],[Nc Simulation]])</f>
        <v>0.281973204</v>
      </c>
      <c r="M94" s="1" t="n">
        <f aca="false">100*IF(Table2[[#This Row],[Nc Analytic]]&gt;0, Table2[[#This Row],[Absolute Error]]/Table2[[#This Row],[Nc Analytic]],1)</f>
        <v>2.12747323551634</v>
      </c>
    </row>
    <row r="95" customFormat="false" ht="13.8" hidden="false" customHeight="false" outlineLevel="0" collapsed="false">
      <c r="A95" s="1" t="n">
        <v>9.4</v>
      </c>
      <c r="B95" s="0" t="n">
        <v>0.5550247</v>
      </c>
      <c r="C95" s="3" t="n">
        <v>0.555068391</v>
      </c>
      <c r="D95" s="4" t="n">
        <f aca="false">ABS(Table6[[#This Row],[Pb Analytic]]-Table6[[#This Row],[Pb Simulation]])</f>
        <v>4.36910000000124E-005</v>
      </c>
      <c r="E95" s="1" t="n">
        <f aca="false">100*IF(Table6[[#This Row],[Pb Analytic]]&gt;0, Table6[[#This Row],[Absolute Error]]/Table6[[#This Row],[Pb Analytic]],1)</f>
        <v>0.00787128229753806</v>
      </c>
      <c r="F95" s="0" t="n">
        <v>0.3385242667</v>
      </c>
      <c r="G95" s="3" t="n">
        <v>0.3385486304</v>
      </c>
      <c r="H95" s="4" t="n">
        <f aca="false">ABS(Table7[[#This Row],[Pd Analytic]]-Table7[[#This Row],[Pd Simulation]])</f>
        <v>2.43636999999741E-005</v>
      </c>
      <c r="I95" s="1" t="n">
        <f aca="false">100*IF(Table7[[#This Row],[Pd Analytic]]&gt;0, Table7[[#This Row],[Absolute Error]]/Table7[[#This Row],[Pd Analytic]],1)</f>
        <v>0.00719651412300445</v>
      </c>
      <c r="J95" s="0" t="n">
        <v>13.2657685684</v>
      </c>
      <c r="K95" s="3" t="n">
        <v>13.2656212795</v>
      </c>
      <c r="L95" s="4" t="n">
        <f aca="false">ABS(Table2[[#This Row],[Nc Analytic]]-Table2[[#This Row],[Nc Simulation]])</f>
        <v>0.00014728890000093</v>
      </c>
      <c r="M95" s="1" t="n">
        <f aca="false">100*IF(Table2[[#This Row],[Nc Analytic]]&gt;0, Table2[[#This Row],[Absolute Error]]/Table2[[#This Row],[Nc Analytic]],1)</f>
        <v>0.001110305329073</v>
      </c>
    </row>
    <row r="96" customFormat="false" ht="13.8" hidden="false" customHeight="false" outlineLevel="0" collapsed="false">
      <c r="A96" s="1" t="n">
        <v>9.5</v>
      </c>
      <c r="B96" s="0" t="n">
        <v>0.5594298</v>
      </c>
      <c r="C96" s="3" t="n">
        <v>0.5593650136</v>
      </c>
      <c r="D96" s="4" t="n">
        <f aca="false">ABS(Table6[[#This Row],[Pb Analytic]]-Table6[[#This Row],[Pb Simulation]])</f>
        <v>6.47863999999609E-005</v>
      </c>
      <c r="E96" s="1" t="n">
        <f aca="false">100*IF(Table6[[#This Row],[Pb Analytic]]&gt;0, Table6[[#This Row],[Absolute Error]]/Table6[[#This Row],[Pb Analytic]],1)</f>
        <v>0.0115821330302738</v>
      </c>
      <c r="F96" s="0" t="n">
        <v>0.3351759</v>
      </c>
      <c r="G96" s="3" t="n">
        <v>0.3353718286</v>
      </c>
      <c r="H96" s="4" t="n">
        <f aca="false">ABS(Table7[[#This Row],[Pd Analytic]]-Table7[[#This Row],[Pd Simulation]])</f>
        <v>0.000195928599999951</v>
      </c>
      <c r="I96" s="1" t="n">
        <f aca="false">100*IF(Table7[[#This Row],[Pd Analytic]]&gt;0, Table7[[#This Row],[Absolute Error]]/Table7[[#This Row],[Pd Analytic]],1)</f>
        <v>0.0584213053367806</v>
      </c>
      <c r="J96" s="0" t="n">
        <v>13.2771403123</v>
      </c>
      <c r="K96" s="3" t="n">
        <v>13.2769952972</v>
      </c>
      <c r="L96" s="4" t="n">
        <f aca="false">ABS(Table2[[#This Row],[Nc Analytic]]-Table2[[#This Row],[Nc Simulation]])</f>
        <v>0.000145015100001089</v>
      </c>
      <c r="M96" s="1" t="n">
        <f aca="false">100*IF(Table2[[#This Row],[Nc Analytic]]&gt;0, Table2[[#This Row],[Absolute Error]]/Table2[[#This Row],[Nc Analytic]],1)</f>
        <v>0.00109222829981473</v>
      </c>
    </row>
    <row r="97" customFormat="false" ht="13.8" hidden="false" customHeight="false" outlineLevel="0" collapsed="false">
      <c r="A97" s="1" t="n">
        <v>9.6</v>
      </c>
      <c r="B97" s="0" t="n">
        <v>0.5635548333</v>
      </c>
      <c r="C97" s="3" t="n">
        <v>0.5635832376</v>
      </c>
      <c r="D97" s="4" t="n">
        <f aca="false">ABS(Table6[[#This Row],[Pb Analytic]]-Table6[[#This Row],[Pb Simulation]])</f>
        <v>2.84042999999512E-005</v>
      </c>
      <c r="E97" s="1" t="n">
        <f aca="false">100*IF(Table6[[#This Row],[Pb Analytic]]&gt;0, Table6[[#This Row],[Absolute Error]]/Table6[[#This Row],[Pb Analytic]],1)</f>
        <v>0.00503994762528956</v>
      </c>
      <c r="F97" s="0" t="n">
        <v>0.3323390333</v>
      </c>
      <c r="G97" s="3" t="n">
        <v>0.3322500958</v>
      </c>
      <c r="H97" s="4" t="n">
        <f aca="false">ABS(Table7[[#This Row],[Pd Analytic]]-Table7[[#This Row],[Pd Simulation]])</f>
        <v>8.8937499999997E-005</v>
      </c>
      <c r="I97" s="1" t="n">
        <f aca="false">100*IF(Table7[[#This Row],[Pd Analytic]]&gt;0, Table7[[#This Row],[Absolute Error]]/Table7[[#This Row],[Pd Analytic]],1)</f>
        <v>0.0267682390838296</v>
      </c>
      <c r="J97" s="0" t="n">
        <v>13.2881944212</v>
      </c>
      <c r="K97" s="3" t="n">
        <v>13.2880378804</v>
      </c>
      <c r="L97" s="4" t="n">
        <f aca="false">ABS(Table2[[#This Row],[Nc Analytic]]-Table2[[#This Row],[Nc Simulation]])</f>
        <v>0.000156540800000826</v>
      </c>
      <c r="M97" s="1" t="n">
        <f aca="false">100*IF(Table2[[#This Row],[Nc Analytic]]&gt;0, Table2[[#This Row],[Absolute Error]]/Table2[[#This Row],[Nc Analytic]],1)</f>
        <v>0.00117805805047956</v>
      </c>
    </row>
    <row r="98" customFormat="false" ht="13.8" hidden="false" customHeight="false" outlineLevel="0" collapsed="false">
      <c r="A98" s="1" t="n">
        <v>9.7</v>
      </c>
      <c r="B98" s="0" t="n">
        <v>0.5676299667</v>
      </c>
      <c r="C98" s="3" t="n">
        <v>0.5677250345</v>
      </c>
      <c r="D98" s="4" t="n">
        <f aca="false">ABS(Table6[[#This Row],[Pb Analytic]]-Table6[[#This Row],[Pb Simulation]])</f>
        <v>9.50678000000149E-005</v>
      </c>
      <c r="E98" s="1" t="n">
        <f aca="false">100*IF(Table6[[#This Row],[Pb Analytic]]&gt;0, Table6[[#This Row],[Absolute Error]]/Table6[[#This Row],[Pb Analytic]],1)</f>
        <v>0.0167453950808673</v>
      </c>
      <c r="F98" s="0" t="n">
        <v>0.3292754333</v>
      </c>
      <c r="G98" s="3" t="n">
        <v>0.3291821821</v>
      </c>
      <c r="H98" s="4" t="n">
        <f aca="false">ABS(Table7[[#This Row],[Pd Analytic]]-Table7[[#This Row],[Pd Simulation]])</f>
        <v>9.32511999999774E-005</v>
      </c>
      <c r="I98" s="1" t="n">
        <f aca="false">100*IF(Table7[[#This Row],[Pd Analytic]]&gt;0, Table7[[#This Row],[Absolute Error]]/Table7[[#This Row],[Pd Analytic]],1)</f>
        <v>0.0283281432199904</v>
      </c>
      <c r="J98" s="0" t="n">
        <v>13.2986028904</v>
      </c>
      <c r="K98" s="3" t="n">
        <v>13.2987627353</v>
      </c>
      <c r="L98" s="4" t="n">
        <f aca="false">ABS(Table2[[#This Row],[Nc Analytic]]-Table2[[#This Row],[Nc Simulation]])</f>
        <v>0.00015984490000065</v>
      </c>
      <c r="M98" s="1" t="n">
        <f aca="false">100*IF(Table2[[#This Row],[Nc Analytic]]&gt;0, Table2[[#This Row],[Absolute Error]]/Table2[[#This Row],[Nc Analytic]],1)</f>
        <v>0.00120195316799179</v>
      </c>
    </row>
    <row r="99" customFormat="false" ht="13.8" hidden="false" customHeight="false" outlineLevel="0" collapsed="false">
      <c r="A99" s="1" t="n">
        <v>9.8</v>
      </c>
      <c r="B99" s="0" t="n">
        <v>0.5717428333</v>
      </c>
      <c r="C99" s="3" t="n">
        <v>0.571792319</v>
      </c>
      <c r="D99" s="4" t="n">
        <f aca="false">ABS(Table6[[#This Row],[Pb Analytic]]-Table6[[#This Row],[Pb Simulation]])</f>
        <v>4.94857000000737E-005</v>
      </c>
      <c r="E99" s="1" t="n">
        <f aca="false">100*IF(Table6[[#This Row],[Pb Analytic]]&gt;0, Table6[[#This Row],[Absolute Error]]/Table6[[#This Row],[Pb Analytic]],1)</f>
        <v>0.00865448841401342</v>
      </c>
      <c r="F99" s="0" t="n">
        <v>0.3261685</v>
      </c>
      <c r="G99" s="3" t="n">
        <v>0.3261668648</v>
      </c>
      <c r="H99" s="4" t="n">
        <f aca="false">ABS(Table7[[#This Row],[Pd Analytic]]-Table7[[#This Row],[Pd Simulation]])</f>
        <v>1.63519999996087E-006</v>
      </c>
      <c r="I99" s="1" t="n">
        <f aca="false">100*IF(Table7[[#This Row],[Pd Analytic]]&gt;0, Table7[[#This Row],[Absolute Error]]/Table7[[#This Row],[Pd Analytic]],1)</f>
        <v>0.000501338479297566</v>
      </c>
      <c r="J99" s="0" t="n">
        <v>13.3089096015</v>
      </c>
      <c r="K99" s="3" t="n">
        <v>13.3091828508</v>
      </c>
      <c r="L99" s="4" t="n">
        <f aca="false">ABS(Table2[[#This Row],[Nc Analytic]]-Table2[[#This Row],[Nc Simulation]])</f>
        <v>0.000273249299999279</v>
      </c>
      <c r="M99" s="1" t="n">
        <f aca="false">100*IF(Table2[[#This Row],[Nc Analytic]]&gt;0, Table2[[#This Row],[Absolute Error]]/Table2[[#This Row],[Nc Analytic]],1)</f>
        <v>0.00205308848080672</v>
      </c>
    </row>
    <row r="100" customFormat="false" ht="13.8" hidden="false" customHeight="false" outlineLevel="0" collapsed="false">
      <c r="A100" s="1" t="n">
        <v>9.9</v>
      </c>
      <c r="B100" s="0" t="n">
        <v>0.5758594</v>
      </c>
      <c r="C100" s="3" t="n">
        <v>0.5757869499</v>
      </c>
      <c r="D100" s="4" t="n">
        <f aca="false">ABS(Table6[[#This Row],[Pb Analytic]]-Table6[[#This Row],[Pb Simulation]])</f>
        <v>7.245010000001E-005</v>
      </c>
      <c r="E100" s="1" t="n">
        <f aca="false">100*IF(Table6[[#This Row],[Pb Analytic]]&gt;0, Table6[[#This Row],[Absolute Error]]/Table6[[#This Row],[Pb Analytic]],1)</f>
        <v>0.0125827964688315</v>
      </c>
      <c r="F100" s="0" t="n">
        <v>0.3231083667</v>
      </c>
      <c r="G100" s="3" t="n">
        <v>0.3232029492</v>
      </c>
      <c r="H100" s="4" t="n">
        <f aca="false">ABS(Table7[[#This Row],[Pd Analytic]]-Table7[[#This Row],[Pd Simulation]])</f>
        <v>9.45824999999956E-005</v>
      </c>
      <c r="I100" s="1" t="n">
        <f aca="false">100*IF(Table7[[#This Row],[Pd Analytic]]&gt;0, Table7[[#This Row],[Absolute Error]]/Table7[[#This Row],[Pd Analytic]],1)</f>
        <v>0.0292641203411381</v>
      </c>
      <c r="J100" s="0" t="n">
        <v>13.3196980048</v>
      </c>
      <c r="K100" s="3" t="n">
        <v>13.3193105427</v>
      </c>
      <c r="L100" s="4" t="n">
        <f aca="false">ABS(Table2[[#This Row],[Nc Analytic]]-Table2[[#This Row],[Nc Simulation]])</f>
        <v>0.00038746209999907</v>
      </c>
      <c r="M100" s="1" t="n">
        <f aca="false">100*IF(Table2[[#This Row],[Nc Analytic]]&gt;0, Table2[[#This Row],[Absolute Error]]/Table2[[#This Row],[Nc Analytic]],1)</f>
        <v>0.00290902519884131</v>
      </c>
    </row>
    <row r="101" customFormat="false" ht="13.8" hidden="false" customHeight="false" outlineLevel="0" collapsed="false">
      <c r="A101" s="1" t="n">
        <v>10</v>
      </c>
      <c r="B101" s="0" t="n">
        <v>0.5797919333</v>
      </c>
      <c r="C101" s="3" t="n">
        <v>0.579710732</v>
      </c>
      <c r="D101" s="4" t="n">
        <f aca="false">ABS(Table6[[#This Row],[Pb Analytic]]-Table6[[#This Row],[Pb Simulation]])</f>
        <v>8.12013E-005</v>
      </c>
      <c r="E101" s="1" t="n">
        <f aca="false">100*IF(Table6[[#This Row],[Pb Analytic]]&gt;0, Table6[[#This Row],[Absolute Error]]/Table6[[#This Row],[Pb Analytic]],1)</f>
        <v>0.0140072100648984</v>
      </c>
      <c r="F101" s="0" t="n">
        <v>0.3201733</v>
      </c>
      <c r="G101" s="3" t="n">
        <v>0.3202892681</v>
      </c>
      <c r="H101" s="4" t="n">
        <f aca="false">ABS(Table7[[#This Row],[Pd Analytic]]-Table7[[#This Row],[Pd Simulation]])</f>
        <v>0.00011596810000003</v>
      </c>
      <c r="I101" s="1" t="n">
        <f aca="false">100*IF(Table7[[#This Row],[Pd Analytic]]&gt;0, Table7[[#This Row],[Absolute Error]]/Table7[[#This Row],[Pd Analytic]],1)</f>
        <v>0.0362073011961871</v>
      </c>
      <c r="J101" s="0" t="n">
        <v>13.3291372426</v>
      </c>
      <c r="K101" s="3" t="n">
        <v>13.3291574953</v>
      </c>
      <c r="L101" s="4" t="n">
        <f aca="false">ABS(Table2[[#This Row],[Nc Analytic]]-Table2[[#This Row],[Nc Simulation]])</f>
        <v>2.02527000006114E-005</v>
      </c>
      <c r="M101" s="1" t="n">
        <f aca="false">100*IF(Table2[[#This Row],[Nc Analytic]]&gt;0, Table2[[#This Row],[Absolute Error]]/Table2[[#This Row],[Nc Analytic]],1)</f>
        <v>0.0001519428366553</v>
      </c>
    </row>
    <row r="102" customFormat="false" ht="13.8" hidden="false" customHeight="false" outlineLevel="0" collapsed="false">
      <c r="A102" s="1" t="n">
        <v>10.1</v>
      </c>
      <c r="B102" s="0" t="n">
        <v>0.5835292667</v>
      </c>
      <c r="C102" s="3" t="n">
        <v>0.5835654172</v>
      </c>
      <c r="D102" s="4" t="n">
        <f aca="false">ABS(Table6[[#This Row],[Pb Analytic]]-Table6[[#This Row],[Pb Simulation]])</f>
        <v>3.61504999999429E-005</v>
      </c>
      <c r="E102" s="1" t="n">
        <f aca="false">100*IF(Table6[[#This Row],[Pb Analytic]]&gt;0, Table6[[#This Row],[Absolute Error]]/Table6[[#This Row],[Pb Analytic]],1)</f>
        <v>0.00619476393467528</v>
      </c>
      <c r="F102" s="0" t="n">
        <v>0.3173593667</v>
      </c>
      <c r="G102" s="3" t="n">
        <v>0.3174246818</v>
      </c>
      <c r="H102" s="4" t="n">
        <f aca="false">ABS(Table7[[#This Row],[Pd Analytic]]-Table7[[#This Row],[Pd Simulation]])</f>
        <v>6.53151000000185E-005</v>
      </c>
      <c r="I102" s="1" t="n">
        <f aca="false">100*IF(Table7[[#This Row],[Pd Analytic]]&gt;0, Table7[[#This Row],[Absolute Error]]/Table7[[#This Row],[Pd Analytic]],1)</f>
        <v>0.0205765662675128</v>
      </c>
      <c r="J102" s="0" t="n">
        <v>13.3385679583</v>
      </c>
      <c r="K102" s="3" t="n">
        <v>13.3387348004</v>
      </c>
      <c r="L102" s="4" t="n">
        <f aca="false">ABS(Table2[[#This Row],[Nc Analytic]]-Table2[[#This Row],[Nc Simulation]])</f>
        <v>0.000166842099998732</v>
      </c>
      <c r="M102" s="1" t="n">
        <f aca="false">100*IF(Table2[[#This Row],[Nc Analytic]]&gt;0, Table2[[#This Row],[Absolute Error]]/Table2[[#This Row],[Nc Analytic]],1)</f>
        <v>0.00125080903470492</v>
      </c>
    </row>
    <row r="103" customFormat="false" ht="13.8" hidden="false" customHeight="false" outlineLevel="0" collapsed="false">
      <c r="A103" s="1" t="n">
        <v>10.2</v>
      </c>
      <c r="B103" s="0" t="n">
        <v>0.5874016333</v>
      </c>
      <c r="C103" s="3" t="n">
        <v>0.5873527064</v>
      </c>
      <c r="D103" s="4" t="n">
        <f aca="false">ABS(Table6[[#This Row],[Pb Analytic]]-Table6[[#This Row],[Pb Simulation]])</f>
        <v>4.89268999999126E-005</v>
      </c>
      <c r="E103" s="1" t="n">
        <f aca="false">100*IF(Table6[[#This Row],[Pb Analytic]]&gt;0, Table6[[#This Row],[Absolute Error]]/Table6[[#This Row],[Pb Analytic]],1)</f>
        <v>0.008330071431831</v>
      </c>
      <c r="F103" s="0" t="n">
        <v>0.3146627333</v>
      </c>
      <c r="G103" s="3" t="n">
        <v>0.314608078</v>
      </c>
      <c r="H103" s="4" t="n">
        <f aca="false">ABS(Table7[[#This Row],[Pd Analytic]]-Table7[[#This Row],[Pd Simulation]])</f>
        <v>5.46552999999839E-005</v>
      </c>
      <c r="I103" s="1" t="n">
        <f aca="false">100*IF(Table7[[#This Row],[Pd Analytic]]&gt;0, Table7[[#This Row],[Absolute Error]]/Table7[[#This Row],[Pd Analytic]],1)</f>
        <v>0.01737250370284</v>
      </c>
      <c r="J103" s="0" t="n">
        <v>13.3488206673</v>
      </c>
      <c r="K103" s="3" t="n">
        <v>13.3480529925</v>
      </c>
      <c r="L103" s="4" t="n">
        <f aca="false">ABS(Table2[[#This Row],[Nc Analytic]]-Table2[[#This Row],[Nc Simulation]])</f>
        <v>0.000767674800000506</v>
      </c>
      <c r="M103" s="1" t="n">
        <f aca="false">100*IF(Table2[[#This Row],[Nc Analytic]]&gt;0, Table2[[#This Row],[Absolute Error]]/Table2[[#This Row],[Nc Analytic]],1)</f>
        <v>0.00575121180918181</v>
      </c>
    </row>
    <row r="104" customFormat="false" ht="13.8" hidden="false" customHeight="false" outlineLevel="0" collapsed="false">
      <c r="A104" s="1" t="n">
        <v>10.3</v>
      </c>
      <c r="B104" s="0" t="n">
        <v>0.59094</v>
      </c>
      <c r="C104" s="3" t="n">
        <v>0.5910742503</v>
      </c>
      <c r="D104" s="4" t="n">
        <f aca="false">ABS(Table6[[#This Row],[Pb Analytic]]-Table6[[#This Row],[Pb Simulation]])</f>
        <v>0.000134250300000027</v>
      </c>
      <c r="E104" s="1" t="n">
        <f aca="false">100*IF(Table6[[#This Row],[Pb Analytic]]&gt;0, Table6[[#This Row],[Absolute Error]]/Table6[[#This Row],[Pb Analytic]],1)</f>
        <v>0.0227129332620882</v>
      </c>
      <c r="F104" s="0" t="n">
        <v>0.3119195</v>
      </c>
      <c r="G104" s="3" t="n">
        <v>0.311838371</v>
      </c>
      <c r="H104" s="4" t="n">
        <f aca="false">ABS(Table7[[#This Row],[Pd Analytic]]-Table7[[#This Row],[Pd Simulation]])</f>
        <v>8.11290000000131E-005</v>
      </c>
      <c r="I104" s="1" t="n">
        <f aca="false">100*IF(Table7[[#This Row],[Pd Analytic]]&gt;0, Table7[[#This Row],[Absolute Error]]/Table7[[#This Row],[Pd Analytic]],1)</f>
        <v>0.0260163621750106</v>
      </c>
      <c r="J104" s="0" t="n">
        <v>13.3566833491</v>
      </c>
      <c r="K104" s="3" t="n">
        <v>13.3571220828</v>
      </c>
      <c r="L104" s="4" t="n">
        <f aca="false">ABS(Table2[[#This Row],[Nc Analytic]]-Table2[[#This Row],[Nc Simulation]])</f>
        <v>0.000438733699999361</v>
      </c>
      <c r="M104" s="1" t="n">
        <f aca="false">100*IF(Table2[[#This Row],[Nc Analytic]]&gt;0, Table2[[#This Row],[Absolute Error]]/Table2[[#This Row],[Nc Analytic]],1)</f>
        <v>0.00328464243479753</v>
      </c>
    </row>
    <row r="105" customFormat="false" ht="13.8" hidden="false" customHeight="false" outlineLevel="0" collapsed="false">
      <c r="A105" s="1" t="n">
        <v>10.4</v>
      </c>
      <c r="B105" s="0" t="n">
        <v>0.5946986</v>
      </c>
      <c r="C105" s="3" t="n">
        <v>0.5947316517</v>
      </c>
      <c r="D105" s="4" t="n">
        <f aca="false">ABS(Table6[[#This Row],[Pb Analytic]]-Table6[[#This Row],[Pb Simulation]])</f>
        <v>3.30517000000086E-005</v>
      </c>
      <c r="E105" s="1" t="n">
        <f aca="false">100*IF(Table6[[#This Row],[Pb Analytic]]&gt;0, Table6[[#This Row],[Absolute Error]]/Table6[[#This Row],[Pb Analytic]],1)</f>
        <v>0.00555741398755767</v>
      </c>
      <c r="F105" s="0" t="n">
        <v>0.3091218667</v>
      </c>
      <c r="G105" s="3" t="n">
        <v>0.3091145021</v>
      </c>
      <c r="H105" s="4" t="n">
        <f aca="false">ABS(Table7[[#This Row],[Pd Analytic]]-Table7[[#This Row],[Pd Simulation]])</f>
        <v>7.36460000000383E-006</v>
      </c>
      <c r="I105" s="1" t="n">
        <f aca="false">100*IF(Table7[[#This Row],[Pd Analytic]]&gt;0, Table7[[#This Row],[Absolute Error]]/Table7[[#This Row],[Pd Analytic]],1)</f>
        <v>0.00238248285019683</v>
      </c>
      <c r="J105" s="0" t="n">
        <v>13.3665562247</v>
      </c>
      <c r="K105" s="3" t="n">
        <v>13.3659515899</v>
      </c>
      <c r="L105" s="4" t="n">
        <f aca="false">ABS(Table2[[#This Row],[Nc Analytic]]-Table2[[#This Row],[Nc Simulation]])</f>
        <v>0.00060463480000017</v>
      </c>
      <c r="M105" s="1" t="n">
        <f aca="false">100*IF(Table2[[#This Row],[Nc Analytic]]&gt;0, Table2[[#This Row],[Absolute Error]]/Table2[[#This Row],[Nc Analytic]],1)</f>
        <v>0.00452369437322415</v>
      </c>
    </row>
    <row r="106" customFormat="false" ht="13.8" hidden="false" customHeight="false" outlineLevel="0" collapsed="false">
      <c r="A106" s="1" t="n">
        <v>10.5</v>
      </c>
      <c r="B106" s="0" t="n">
        <v>0.5983916333</v>
      </c>
      <c r="C106" s="3" t="n">
        <v>0.5983264662</v>
      </c>
      <c r="D106" s="4" t="n">
        <f aca="false">ABS(Table6[[#This Row],[Pb Analytic]]-Table6[[#This Row],[Pb Simulation]])</f>
        <v>6.51671000000409E-005</v>
      </c>
      <c r="E106" s="1" t="n">
        <f aca="false">100*IF(Table6[[#This Row],[Pb Analytic]]&gt;0, Table6[[#This Row],[Absolute Error]]/Table6[[#This Row],[Pb Analytic]],1)</f>
        <v>0.0108915623294955</v>
      </c>
      <c r="F106" s="0" t="n">
        <v>0.3063789667</v>
      </c>
      <c r="G106" s="3" t="n">
        <v>0.3064354386</v>
      </c>
      <c r="H106" s="4" t="n">
        <f aca="false">ABS(Table7[[#This Row],[Pd Analytic]]-Table7[[#This Row],[Pd Simulation]])</f>
        <v>5.64719000000213E-005</v>
      </c>
      <c r="I106" s="1" t="n">
        <f aca="false">100*IF(Table7[[#This Row],[Pd Analytic]]&gt;0, Table7[[#This Row],[Absolute Error]]/Table7[[#This Row],[Pd Analytic]],1)</f>
        <v>0.0184286452826809</v>
      </c>
      <c r="J106" s="0" t="n">
        <v>13.3742834697</v>
      </c>
      <c r="K106" s="3" t="n">
        <v>13.3745505687</v>
      </c>
      <c r="L106" s="4" t="n">
        <f aca="false">ABS(Table2[[#This Row],[Nc Analytic]]-Table2[[#This Row],[Nc Simulation]])</f>
        <v>0.000267099000000215</v>
      </c>
      <c r="M106" s="1" t="n">
        <f aca="false">100*IF(Table2[[#This Row],[Nc Analytic]]&gt;0, Table2[[#This Row],[Absolute Error]]/Table2[[#This Row],[Nc Analytic]],1)</f>
        <v>0.00199706897535157</v>
      </c>
    </row>
    <row r="107" customFormat="false" ht="13.8" hidden="false" customHeight="false" outlineLevel="0" collapsed="false">
      <c r="A107" s="1" t="n">
        <v>10.6</v>
      </c>
      <c r="B107" s="0" t="n">
        <v>0.6017873333</v>
      </c>
      <c r="C107" s="3" t="n">
        <v>0.6018602038</v>
      </c>
      <c r="D107" s="4" t="n">
        <f aca="false">ABS(Table6[[#This Row],[Pb Analytic]]-Table6[[#This Row],[Pb Simulation]])</f>
        <v>7.2870500000044E-005</v>
      </c>
      <c r="E107" s="1" t="n">
        <f aca="false">100*IF(Table6[[#This Row],[Pb Analytic]]&gt;0, Table6[[#This Row],[Absolute Error]]/Table6[[#This Row],[Pb Analytic]],1)</f>
        <v>0.0121075458287418</v>
      </c>
      <c r="F107" s="0" t="n">
        <v>0.3038898667</v>
      </c>
      <c r="G107" s="3" t="n">
        <v>0.3038001736</v>
      </c>
      <c r="H107" s="4" t="n">
        <f aca="false">ABS(Table7[[#This Row],[Pd Analytic]]-Table7[[#This Row],[Pd Simulation]])</f>
        <v>8.96931000000101E-005</v>
      </c>
      <c r="I107" s="1" t="n">
        <f aca="false">100*IF(Table7[[#This Row],[Pd Analytic]]&gt;0, Table7[[#This Row],[Absolute Error]]/Table7[[#This Row],[Pd Analytic]],1)</f>
        <v>0.0295237158482026</v>
      </c>
      <c r="J107" s="0" t="n">
        <v>13.3820228908</v>
      </c>
      <c r="K107" s="3" t="n">
        <v>13.3829276379</v>
      </c>
      <c r="L107" s="4" t="n">
        <f aca="false">ABS(Table2[[#This Row],[Nc Analytic]]-Table2[[#This Row],[Nc Simulation]])</f>
        <v>0.000904747099999881</v>
      </c>
      <c r="M107" s="1" t="n">
        <f aca="false">100*IF(Table2[[#This Row],[Nc Analytic]]&gt;0, Table2[[#This Row],[Absolute Error]]/Table2[[#This Row],[Nc Analytic]],1)</f>
        <v>0.00676045723685801</v>
      </c>
    </row>
    <row r="108" customFormat="false" ht="13.8" hidden="false" customHeight="false" outlineLevel="0" collapsed="false">
      <c r="A108" s="1" t="n">
        <v>10.7</v>
      </c>
      <c r="B108" s="0" t="n">
        <v>0.6053461333</v>
      </c>
      <c r="C108" s="3" t="n">
        <v>0.6053343306</v>
      </c>
      <c r="D108" s="4" t="n">
        <f aca="false">ABS(Table6[[#This Row],[Pb Analytic]]-Table6[[#This Row],[Pb Simulation]])</f>
        <v>1.18027000000076E-005</v>
      </c>
      <c r="E108" s="1" t="n">
        <f aca="false">100*IF(Table6[[#This Row],[Pb Analytic]]&gt;0, Table6[[#This Row],[Absolute Error]]/Table6[[#This Row],[Pb Analytic]],1)</f>
        <v>0.00194978203009053</v>
      </c>
      <c r="F108" s="0" t="n">
        <v>0.3012113333</v>
      </c>
      <c r="G108" s="3" t="n">
        <v>0.3012077255</v>
      </c>
      <c r="H108" s="4" t="n">
        <f aca="false">ABS(Table7[[#This Row],[Pd Analytic]]-Table7[[#This Row],[Pd Simulation]])</f>
        <v>3.60779999997174E-006</v>
      </c>
      <c r="I108" s="1" t="n">
        <f aca="false">100*IF(Table7[[#This Row],[Pd Analytic]]&gt;0, Table7[[#This Row],[Absolute Error]]/Table7[[#This Row],[Pd Analytic]],1)</f>
        <v>0.00119777804303752</v>
      </c>
      <c r="J108" s="0" t="n">
        <v>13.3915163189</v>
      </c>
      <c r="K108" s="3" t="n">
        <v>13.3910910047</v>
      </c>
      <c r="L108" s="4" t="n">
        <f aca="false">ABS(Table2[[#This Row],[Nc Analytic]]-Table2[[#This Row],[Nc Simulation]])</f>
        <v>0.000425314200001026</v>
      </c>
      <c r="M108" s="1" t="n">
        <f aca="false">100*IF(Table2[[#This Row],[Nc Analytic]]&gt;0, Table2[[#This Row],[Absolute Error]]/Table2[[#This Row],[Nc Analytic]],1)</f>
        <v>0.00317609819731454</v>
      </c>
    </row>
    <row r="109" customFormat="false" ht="13.8" hidden="false" customHeight="false" outlineLevel="0" collapsed="false">
      <c r="A109" s="1" t="n">
        <v>10.8</v>
      </c>
      <c r="B109" s="0" t="n">
        <v>0.6087722667</v>
      </c>
      <c r="C109" s="3" t="n">
        <v>0.6087502697</v>
      </c>
      <c r="D109" s="4" t="n">
        <f aca="false">ABS(Table6[[#This Row],[Pb Analytic]]-Table6[[#This Row],[Pb Simulation]])</f>
        <v>2.19969999999403E-005</v>
      </c>
      <c r="E109" s="1" t="n">
        <f aca="false">100*IF(Table6[[#This Row],[Pb Analytic]]&gt;0, Table6[[#This Row],[Absolute Error]]/Table6[[#This Row],[Pb Analytic]],1)</f>
        <v>0.00361346862495531</v>
      </c>
      <c r="F109" s="0" t="n">
        <v>0.2986798667</v>
      </c>
      <c r="G109" s="3" t="n">
        <v>0.2986571377</v>
      </c>
      <c r="H109" s="4" t="n">
        <f aca="false">ABS(Table7[[#This Row],[Pd Analytic]]-Table7[[#This Row],[Pd Simulation]])</f>
        <v>2.27289999999991E-005</v>
      </c>
      <c r="I109" s="1" t="n">
        <f aca="false">100*IF(Table7[[#This Row],[Pd Analytic]]&gt;0, Table7[[#This Row],[Absolute Error]]/Table7[[#This Row],[Pd Analytic]],1)</f>
        <v>0.00761039905995158</v>
      </c>
      <c r="J109" s="0" t="n">
        <v>13.3992015961</v>
      </c>
      <c r="K109" s="3" t="n">
        <v>13.3990484887</v>
      </c>
      <c r="L109" s="4" t="n">
        <f aca="false">ABS(Table2[[#This Row],[Nc Analytic]]-Table2[[#This Row],[Nc Simulation]])</f>
        <v>0.000153107399999186</v>
      </c>
      <c r="M109" s="1" t="n">
        <f aca="false">100*IF(Table2[[#This Row],[Nc Analytic]]&gt;0, Table2[[#This Row],[Absolute Error]]/Table2[[#This Row],[Nc Analytic]],1)</f>
        <v>0.00114267367662941</v>
      </c>
    </row>
    <row r="110" customFormat="false" ht="13.8" hidden="false" customHeight="false" outlineLevel="0" collapsed="false">
      <c r="A110" s="1" t="n">
        <v>10.9</v>
      </c>
      <c r="B110" s="0" t="n">
        <v>0.6121414667</v>
      </c>
      <c r="C110" s="3" t="n">
        <v>0.6121094028</v>
      </c>
      <c r="D110" s="4" t="n">
        <f aca="false">ABS(Table6[[#This Row],[Pb Analytic]]-Table6[[#This Row],[Pb Simulation]])</f>
        <v>3.206389999999E-005</v>
      </c>
      <c r="E110" s="1" t="n">
        <f aca="false">100*IF(Table6[[#This Row],[Pb Analytic]]&gt;0, Table6[[#This Row],[Absolute Error]]/Table6[[#This Row],[Pb Analytic]],1)</f>
        <v>0.00523826294014088</v>
      </c>
      <c r="F110" s="0" t="n">
        <v>0.2961990333</v>
      </c>
      <c r="G110" s="3" t="n">
        <v>0.296147478</v>
      </c>
      <c r="H110" s="4" t="n">
        <f aca="false">ABS(Table7[[#This Row],[Pd Analytic]]-Table7[[#This Row],[Pd Simulation]])</f>
        <v>5.15553000000057E-005</v>
      </c>
      <c r="I110" s="1" t="n">
        <f aca="false">100*IF(Table7[[#This Row],[Pd Analytic]]&gt;0, Table7[[#This Row],[Absolute Error]]/Table7[[#This Row],[Pd Analytic]],1)</f>
        <v>0.0174086574527593</v>
      </c>
      <c r="J110" s="0" t="n">
        <v>13.4069429998</v>
      </c>
      <c r="K110" s="3" t="n">
        <v>13.4068075435</v>
      </c>
      <c r="L110" s="4" t="n">
        <f aca="false">ABS(Table2[[#This Row],[Nc Analytic]]-Table2[[#This Row],[Nc Simulation]])</f>
        <v>0.000135456300000669</v>
      </c>
      <c r="M110" s="1" t="n">
        <f aca="false">100*IF(Table2[[#This Row],[Nc Analytic]]&gt;0, Table2[[#This Row],[Absolute Error]]/Table2[[#This Row],[Nc Analytic]],1)</f>
        <v>0.0010103546244038</v>
      </c>
    </row>
    <row r="111" customFormat="false" ht="13.8" hidden="false" customHeight="false" outlineLevel="0" collapsed="false">
      <c r="A111" s="1" t="n">
        <v>11</v>
      </c>
      <c r="B111" s="0" t="n">
        <v>0.6153528</v>
      </c>
      <c r="C111" s="3" t="n">
        <v>0.6154130714</v>
      </c>
      <c r="D111" s="4" t="n">
        <f aca="false">ABS(Table6[[#This Row],[Pb Analytic]]-Table6[[#This Row],[Pb Simulation]])</f>
        <v>6.02713999999782E-005</v>
      </c>
      <c r="E111" s="1" t="n">
        <f aca="false">100*IF(Table6[[#This Row],[Pb Analytic]]&gt;0, Table6[[#This Row],[Absolute Error]]/Table6[[#This Row],[Pb Analytic]],1)</f>
        <v>0.009793649631599</v>
      </c>
      <c r="F111" s="0" t="n">
        <v>0.2937236667</v>
      </c>
      <c r="G111" s="3" t="n">
        <v>0.2936778377</v>
      </c>
      <c r="H111" s="4" t="n">
        <f aca="false">ABS(Table7[[#This Row],[Pd Analytic]]-Table7[[#This Row],[Pd Simulation]])</f>
        <v>4.58289999999972E-005</v>
      </c>
      <c r="I111" s="1" t="n">
        <f aca="false">100*IF(Table7[[#This Row],[Pd Analytic]]&gt;0, Table7[[#This Row],[Absolute Error]]/Table7[[#This Row],[Pd Analytic]],1)</f>
        <v>0.0156051952571283</v>
      </c>
      <c r="J111" s="0" t="n">
        <v>13.4139532792</v>
      </c>
      <c r="K111" s="3" t="n">
        <v>13.4143752775</v>
      </c>
      <c r="L111" s="4" t="n">
        <f aca="false">ABS(Table2[[#This Row],[Nc Analytic]]-Table2[[#This Row],[Nc Simulation]])</f>
        <v>0.000421998300000226</v>
      </c>
      <c r="M111" s="1" t="n">
        <f aca="false">100*IF(Table2[[#This Row],[Nc Analytic]]&gt;0, Table2[[#This Row],[Absolute Error]]/Table2[[#This Row],[Nc Analytic]],1)</f>
        <v>0.00314586621643161</v>
      </c>
    </row>
    <row r="112" customFormat="false" ht="13.8" hidden="false" customHeight="false" outlineLevel="0" collapsed="false">
      <c r="A112" s="1" t="n">
        <v>11.1</v>
      </c>
      <c r="B112" s="0" t="n">
        <v>0.6187313333</v>
      </c>
      <c r="C112" s="3" t="n">
        <v>0.618662578</v>
      </c>
      <c r="D112" s="4" t="n">
        <f aca="false">ABS(Table6[[#This Row],[Pb Analytic]]-Table6[[#This Row],[Pb Simulation]])</f>
        <v>6.87552999999452E-005</v>
      </c>
      <c r="E112" s="1" t="n">
        <f aca="false">100*IF(Table6[[#This Row],[Pb Analytic]]&gt;0, Table6[[#This Row],[Absolute Error]]/Table6[[#This Row],[Pb Analytic]],1)</f>
        <v>0.0111135378871979</v>
      </c>
      <c r="F112" s="0" t="n">
        <v>0.2912142333</v>
      </c>
      <c r="G112" s="3" t="n">
        <v>0.2912473319</v>
      </c>
      <c r="H112" s="4" t="n">
        <f aca="false">ABS(Table7[[#This Row],[Pd Analytic]]-Table7[[#This Row],[Pd Simulation]])</f>
        <v>3.30986000000033E-005</v>
      </c>
      <c r="I112" s="1" t="n">
        <f aca="false">100*IF(Table7[[#This Row],[Pd Analytic]]&gt;0, Table7[[#This Row],[Absolute Error]]/Table7[[#This Row],[Pd Analytic]],1)</f>
        <v>0.011364430288195</v>
      </c>
      <c r="J112" s="0" t="n">
        <v>13.4218111062</v>
      </c>
      <c r="K112" s="3" t="n">
        <v>13.4217584733</v>
      </c>
      <c r="L112" s="4" t="n">
        <f aca="false">ABS(Table2[[#This Row],[Nc Analytic]]-Table2[[#This Row],[Nc Simulation]])</f>
        <v>5.26328999992387E-005</v>
      </c>
      <c r="M112" s="1" t="n">
        <f aca="false">100*IF(Table2[[#This Row],[Nc Analytic]]&gt;0, Table2[[#This Row],[Absolute Error]]/Table2[[#This Row],[Nc Analytic]],1)</f>
        <v>0.000392146082079645</v>
      </c>
    </row>
    <row r="113" customFormat="false" ht="13.8" hidden="false" customHeight="false" outlineLevel="0" collapsed="false">
      <c r="A113" s="1" t="n">
        <v>11.2</v>
      </c>
      <c r="B113" s="0" t="n">
        <v>0.6218278</v>
      </c>
      <c r="C113" s="3" t="n">
        <v>0.6218591876</v>
      </c>
      <c r="D113" s="4" t="n">
        <f aca="false">ABS(Table6[[#This Row],[Pb Analytic]]-Table6[[#This Row],[Pb Simulation]])</f>
        <v>3.1387599999988E-005</v>
      </c>
      <c r="E113" s="1" t="n">
        <f aca="false">100*IF(Table6[[#This Row],[Pb Analytic]]&gt;0, Table6[[#This Row],[Absolute Error]]/Table6[[#This Row],[Pb Analytic]],1)</f>
        <v>0.00504738060092432</v>
      </c>
      <c r="F113" s="0" t="n">
        <v>0.2889363333</v>
      </c>
      <c r="G113" s="3" t="n">
        <v>0.2888550981</v>
      </c>
      <c r="H113" s="4" t="n">
        <f aca="false">ABS(Table7[[#This Row],[Pd Analytic]]-Table7[[#This Row],[Pd Simulation]])</f>
        <v>8.12352000000294E-005</v>
      </c>
      <c r="I113" s="1" t="n">
        <f aca="false">100*IF(Table7[[#This Row],[Pd Analytic]]&gt;0, Table7[[#This Row],[Absolute Error]]/Table7[[#This Row],[Pd Analytic]],1)</f>
        <v>0.0281231664368639</v>
      </c>
      <c r="J113" s="0" t="n">
        <v>13.4294453003</v>
      </c>
      <c r="K113" s="3" t="n">
        <v>13.4289636051</v>
      </c>
      <c r="L113" s="4" t="n">
        <f aca="false">ABS(Table2[[#This Row],[Nc Analytic]]-Table2[[#This Row],[Nc Simulation]])</f>
        <v>0.000481695199999521</v>
      </c>
      <c r="M113" s="1" t="n">
        <f aca="false">100*IF(Table2[[#This Row],[Nc Analytic]]&gt;0, Table2[[#This Row],[Absolute Error]]/Table2[[#This Row],[Nc Analytic]],1)</f>
        <v>0.00358698715823896</v>
      </c>
    </row>
    <row r="114" customFormat="false" ht="13.8" hidden="false" customHeight="false" outlineLevel="0" collapsed="false">
      <c r="A114" s="1" t="n">
        <v>11.3</v>
      </c>
      <c r="B114" s="0" t="n">
        <v>0.6249510667</v>
      </c>
      <c r="C114" s="3" t="n">
        <v>0.6250041285</v>
      </c>
      <c r="D114" s="4" t="n">
        <f aca="false">ABS(Table6[[#This Row],[Pb Analytic]]-Table6[[#This Row],[Pb Simulation]])</f>
        <v>5.30617999999761E-005</v>
      </c>
      <c r="E114" s="1" t="n">
        <f aca="false">100*IF(Table6[[#This Row],[Pb Analytic]]&gt;0, Table6[[#This Row],[Absolute Error]]/Table6[[#This Row],[Pb Analytic]],1)</f>
        <v>0.00848983191956244</v>
      </c>
      <c r="F114" s="0" t="n">
        <v>0.2865491667</v>
      </c>
      <c r="G114" s="3" t="n">
        <v>0.2865002963</v>
      </c>
      <c r="H114" s="4" t="n">
        <f aca="false">ABS(Table7[[#This Row],[Pd Analytic]]-Table7[[#This Row],[Pd Simulation]])</f>
        <v>4.88704000000118E-005</v>
      </c>
      <c r="I114" s="1" t="n">
        <f aca="false">100*IF(Table7[[#This Row],[Pd Analytic]]&gt;0, Table7[[#This Row],[Absolute Error]]/Table7[[#This Row],[Pd Analytic]],1)</f>
        <v>0.017057713597908</v>
      </c>
      <c r="J114" s="0" t="n">
        <v>13.4362962644</v>
      </c>
      <c r="K114" s="3" t="n">
        <v>13.4359968562</v>
      </c>
      <c r="L114" s="4" t="n">
        <f aca="false">ABS(Table2[[#This Row],[Nc Analytic]]-Table2[[#This Row],[Nc Simulation]])</f>
        <v>0.000299408200000073</v>
      </c>
      <c r="M114" s="1" t="n">
        <f aca="false">100*IF(Table2[[#This Row],[Nc Analytic]]&gt;0, Table2[[#This Row],[Absolute Error]]/Table2[[#This Row],[Nc Analytic]],1)</f>
        <v>0.00222840331986169</v>
      </c>
    </row>
    <row r="115" customFormat="false" ht="13.8" hidden="false" customHeight="false" outlineLevel="0" collapsed="false">
      <c r="A115" s="1" t="n">
        <v>11.4</v>
      </c>
      <c r="B115" s="0" t="n">
        <v>0.6281806667</v>
      </c>
      <c r="C115" s="3" t="n">
        <v>0.6280985935</v>
      </c>
      <c r="D115" s="4" t="n">
        <f aca="false">ABS(Table6[[#This Row],[Pb Analytic]]-Table6[[#This Row],[Pb Simulation]])</f>
        <v>8.20731999999769E-005</v>
      </c>
      <c r="E115" s="1" t="n">
        <f aca="false">100*IF(Table6[[#This Row],[Pb Analytic]]&gt;0, Table6[[#This Row],[Absolute Error]]/Table6[[#This Row],[Pb Analytic]],1)</f>
        <v>0.0130669294358127</v>
      </c>
      <c r="F115" s="0" t="n">
        <v>0.2841873</v>
      </c>
      <c r="G115" s="3" t="n">
        <v>0.2841821082</v>
      </c>
      <c r="H115" s="4" t="n">
        <f aca="false">ABS(Table7[[#This Row],[Pd Analytic]]-Table7[[#This Row],[Pd Simulation]])</f>
        <v>5.19179999997066E-006</v>
      </c>
      <c r="I115" s="1" t="n">
        <f aca="false">100*IF(Table7[[#This Row],[Pd Analytic]]&gt;0, Table7[[#This Row],[Absolute Error]]/Table7[[#This Row],[Pd Analytic]],1)</f>
        <v>0.0018269271182677</v>
      </c>
      <c r="J115" s="0" t="n">
        <v>13.443426915</v>
      </c>
      <c r="K115" s="3" t="n">
        <v>13.4428641341</v>
      </c>
      <c r="L115" s="4" t="n">
        <f aca="false">ABS(Table2[[#This Row],[Nc Analytic]]-Table2[[#This Row],[Nc Simulation]])</f>
        <v>0.000562780899999282</v>
      </c>
      <c r="M115" s="1" t="n">
        <f aca="false">100*IF(Table2[[#This Row],[Nc Analytic]]&gt;0, Table2[[#This Row],[Absolute Error]]/Table2[[#This Row],[Nc Analytic]],1)</f>
        <v>0.00418646572921687</v>
      </c>
    </row>
    <row r="116" customFormat="false" ht="13.8" hidden="false" customHeight="false" outlineLevel="0" collapsed="false">
      <c r="A116" s="1" t="n">
        <v>11.5</v>
      </c>
      <c r="B116" s="0" t="n">
        <v>0.6310164667</v>
      </c>
      <c r="C116" s="3" t="n">
        <v>0.6311437416</v>
      </c>
      <c r="D116" s="4" t="n">
        <f aca="false">ABS(Table6[[#This Row],[Pb Analytic]]-Table6[[#This Row],[Pb Simulation]])</f>
        <v>0.000127274899999974</v>
      </c>
      <c r="E116" s="1" t="n">
        <f aca="false">100*IF(Table6[[#This Row],[Pb Analytic]]&gt;0, Table6[[#This Row],[Absolute Error]]/Table6[[#This Row],[Pb Analytic]],1)</f>
        <v>0.0201657549003531</v>
      </c>
      <c r="F116" s="0" t="n">
        <v>0.2819112667</v>
      </c>
      <c r="G116" s="3" t="n">
        <v>0.2818997366</v>
      </c>
      <c r="H116" s="4" t="n">
        <f aca="false">ABS(Table7[[#This Row],[Pd Analytic]]-Table7[[#This Row],[Pd Simulation]])</f>
        <v>1.15300999999901E-005</v>
      </c>
      <c r="I116" s="1" t="n">
        <f aca="false">100*IF(Table7[[#This Row],[Pd Analytic]]&gt;0, Table7[[#This Row],[Absolute Error]]/Table7[[#This Row],[Pd Analytic]],1)</f>
        <v>0.00409014216865008</v>
      </c>
      <c r="J116" s="0" t="n">
        <v>13.4493886961</v>
      </c>
      <c r="K116" s="3" t="n">
        <v>13.4495710859</v>
      </c>
      <c r="L116" s="4" t="n">
        <f aca="false">ABS(Table2[[#This Row],[Nc Analytic]]-Table2[[#This Row],[Nc Simulation]])</f>
        <v>0.000182389800000848</v>
      </c>
      <c r="M116" s="1" t="n">
        <f aca="false">100*IF(Table2[[#This Row],[Nc Analytic]]&gt;0, Table2[[#This Row],[Absolute Error]]/Table2[[#This Row],[Nc Analytic]],1)</f>
        <v>0.00135610123799456</v>
      </c>
    </row>
    <row r="117" customFormat="false" ht="13.8" hidden="false" customHeight="false" outlineLevel="0" collapsed="false">
      <c r="A117" s="1" t="n">
        <v>11.6</v>
      </c>
      <c r="B117" s="0" t="n">
        <v>0.6342895</v>
      </c>
      <c r="C117" s="3" t="n">
        <v>0.6341406984</v>
      </c>
      <c r="D117" s="4" t="n">
        <f aca="false">ABS(Table6[[#This Row],[Pb Analytic]]-Table6[[#This Row],[Pb Simulation]])</f>
        <v>0.00014880159999997</v>
      </c>
      <c r="E117" s="1" t="n">
        <f aca="false">100*IF(Table6[[#This Row],[Pb Analytic]]&gt;0, Table6[[#This Row],[Absolute Error]]/Table6[[#This Row],[Pb Analytic]],1)</f>
        <v>0.0234650765004378</v>
      </c>
      <c r="F117" s="0" t="n">
        <v>0.2796251</v>
      </c>
      <c r="G117" s="3" t="n">
        <v>0.2796524051</v>
      </c>
      <c r="H117" s="4" t="n">
        <f aca="false">ABS(Table7[[#This Row],[Pd Analytic]]-Table7[[#This Row],[Pd Simulation]])</f>
        <v>2.73050999999858E-005</v>
      </c>
      <c r="I117" s="1" t="n">
        <f aca="false">100*IF(Table7[[#This Row],[Pd Analytic]]&gt;0, Table7[[#This Row],[Absolute Error]]/Table7[[#This Row],[Pd Analytic]],1)</f>
        <v>0.00976394248789737</v>
      </c>
      <c r="J117" s="0" t="n">
        <v>13.456536564</v>
      </c>
      <c r="K117" s="3" t="n">
        <v>13.4561231118</v>
      </c>
      <c r="L117" s="4" t="n">
        <f aca="false">ABS(Table2[[#This Row],[Nc Analytic]]-Table2[[#This Row],[Nc Simulation]])</f>
        <v>0.000413452200000108</v>
      </c>
      <c r="M117" s="1" t="n">
        <f aca="false">100*IF(Table2[[#This Row],[Nc Analytic]]&gt;0, Table2[[#This Row],[Absolute Error]]/Table2[[#This Row],[Nc Analytic]],1)</f>
        <v>0.0030725952532163</v>
      </c>
    </row>
    <row r="118" customFormat="false" ht="13.8" hidden="false" customHeight="false" outlineLevel="0" collapsed="false">
      <c r="A118" s="1" t="n">
        <v>11.7</v>
      </c>
      <c r="B118" s="0" t="n">
        <v>0.636943</v>
      </c>
      <c r="C118" s="3" t="n">
        <v>0.6370905573</v>
      </c>
      <c r="D118" s="4" t="n">
        <f aca="false">ABS(Table6[[#This Row],[Pb Analytic]]-Table6[[#This Row],[Pb Simulation]])</f>
        <v>0.000147557299999934</v>
      </c>
      <c r="E118" s="1" t="n">
        <f aca="false">100*IF(Table6[[#This Row],[Pb Analytic]]&gt;0, Table6[[#This Row],[Absolute Error]]/Table6[[#This Row],[Pb Analytic]],1)</f>
        <v>0.0231611186681662</v>
      </c>
      <c r="F118" s="0" t="n">
        <v>0.2775179</v>
      </c>
      <c r="G118" s="3" t="n">
        <v>0.2774393572</v>
      </c>
      <c r="H118" s="4" t="n">
        <f aca="false">ABS(Table7[[#This Row],[Pd Analytic]]-Table7[[#This Row],[Pd Simulation]])</f>
        <v>7.85427999999699E-005</v>
      </c>
      <c r="I118" s="1" t="n">
        <f aca="false">100*IF(Table7[[#This Row],[Pd Analytic]]&gt;0, Table7[[#This Row],[Absolute Error]]/Table7[[#This Row],[Pd Analytic]],1)</f>
        <v>0.0283098983477496</v>
      </c>
      <c r="J118" s="0" t="n">
        <v>13.4625711392</v>
      </c>
      <c r="K118" s="3" t="n">
        <v>13.4625253783</v>
      </c>
      <c r="L118" s="4" t="n">
        <f aca="false">ABS(Table2[[#This Row],[Nc Analytic]]-Table2[[#This Row],[Nc Simulation]])</f>
        <v>4.57608999990811E-005</v>
      </c>
      <c r="M118" s="1" t="n">
        <f aca="false">100*IF(Table2[[#This Row],[Nc Analytic]]&gt;0, Table2[[#This Row],[Absolute Error]]/Table2[[#This Row],[Nc Analytic]],1)</f>
        <v>0.000339913193945337</v>
      </c>
    </row>
    <row r="119" customFormat="false" ht="13.8" hidden="false" customHeight="false" outlineLevel="0" collapsed="false">
      <c r="A119" s="1" t="n">
        <v>11.8</v>
      </c>
      <c r="B119" s="0" t="n">
        <v>0.6399756</v>
      </c>
      <c r="C119" s="3" t="n">
        <v>0.6399943809</v>
      </c>
      <c r="D119" s="4" t="n">
        <f aca="false">ABS(Table6[[#This Row],[Pb Analytic]]-Table6[[#This Row],[Pb Simulation]])</f>
        <v>1.87809000000705E-005</v>
      </c>
      <c r="E119" s="1" t="n">
        <f aca="false">100*IF(Table6[[#This Row],[Pb Analytic]]&gt;0, Table6[[#This Row],[Absolute Error]]/Table6[[#This Row],[Pb Analytic]],1)</f>
        <v>0.00293454138982589</v>
      </c>
      <c r="F119" s="0" t="n">
        <v>0.2751943667</v>
      </c>
      <c r="G119" s="3" t="n">
        <v>0.2752598564</v>
      </c>
      <c r="H119" s="4" t="n">
        <f aca="false">ABS(Table7[[#This Row],[Pd Analytic]]-Table7[[#This Row],[Pd Simulation]])</f>
        <v>6.54896999999766E-005</v>
      </c>
      <c r="I119" s="1" t="n">
        <f aca="false">100*IF(Table7[[#This Row],[Pd Analytic]]&gt;0, Table7[[#This Row],[Absolute Error]]/Table7[[#This Row],[Pd Analytic]],1)</f>
        <v>0.023791954575755</v>
      </c>
      <c r="J119" s="0" t="n">
        <v>13.4686552103</v>
      </c>
      <c r="K119" s="3" t="n">
        <v>13.4687828301</v>
      </c>
      <c r="L119" s="4" t="n">
        <f aca="false">ABS(Table2[[#This Row],[Nc Analytic]]-Table2[[#This Row],[Nc Simulation]])</f>
        <v>0.000127619800000645</v>
      </c>
      <c r="M119" s="1" t="n">
        <f aca="false">100*IF(Table2[[#This Row],[Nc Analytic]]&gt;0, Table2[[#This Row],[Absolute Error]]/Table2[[#This Row],[Nc Analytic]],1)</f>
        <v>0.000947522887631985</v>
      </c>
    </row>
    <row r="120" customFormat="false" ht="13.8" hidden="false" customHeight="false" outlineLevel="0" collapsed="false">
      <c r="A120" s="1" t="n">
        <v>11.9</v>
      </c>
      <c r="B120" s="0" t="n">
        <v>0.6428963333</v>
      </c>
      <c r="C120" s="3" t="n">
        <v>0.6428532017</v>
      </c>
      <c r="D120" s="4" t="n">
        <f aca="false">ABS(Table6[[#This Row],[Pb Analytic]]-Table6[[#This Row],[Pb Simulation]])</f>
        <v>4.31315999999127E-005</v>
      </c>
      <c r="E120" s="1" t="n">
        <f aca="false">100*IF(Table6[[#This Row],[Pb Analytic]]&gt;0, Table6[[#This Row],[Absolute Error]]/Table6[[#This Row],[Pb Analytic]],1)</f>
        <v>0.00670940113323739</v>
      </c>
      <c r="F120" s="0" t="n">
        <v>0.2730267</v>
      </c>
      <c r="G120" s="3" t="n">
        <v>0.2731131849</v>
      </c>
      <c r="H120" s="4" t="n">
        <f aca="false">ABS(Table7[[#This Row],[Pd Analytic]]-Table7[[#This Row],[Pd Simulation]])</f>
        <v>8.64848999999612E-005</v>
      </c>
      <c r="I120" s="1" t="n">
        <f aca="false">100*IF(Table7[[#This Row],[Pd Analytic]]&gt;0, Table7[[#This Row],[Absolute Error]]/Table7[[#This Row],[Pd Analytic]],1)</f>
        <v>0.0316663217968139</v>
      </c>
      <c r="J120" s="0" t="n">
        <v>13.4741164621</v>
      </c>
      <c r="K120" s="3" t="n">
        <v>13.4749002019</v>
      </c>
      <c r="L120" s="4" t="n">
        <f aca="false">ABS(Table2[[#This Row],[Nc Analytic]]-Table2[[#This Row],[Nc Simulation]])</f>
        <v>0.000783739800001015</v>
      </c>
      <c r="M120" s="1" t="n">
        <f aca="false">100*IF(Table2[[#This Row],[Nc Analytic]]&gt;0, Table2[[#This Row],[Absolute Error]]/Table2[[#This Row],[Nc Analytic]],1)</f>
        <v>0.00581629391133083</v>
      </c>
    </row>
    <row r="121" customFormat="false" ht="13.8" hidden="false" customHeight="false" outlineLevel="0" collapsed="false">
      <c r="A121" s="1" t="n">
        <v>12</v>
      </c>
      <c r="B121" s="0" t="n">
        <v>0.6455586333</v>
      </c>
      <c r="C121" s="3" t="n">
        <v>0.645668023</v>
      </c>
      <c r="D121" s="4" t="n">
        <f aca="false">ABS(Table6[[#This Row],[Pb Analytic]]-Table6[[#This Row],[Pb Simulation]])</f>
        <v>0.000109389700000073</v>
      </c>
      <c r="E121" s="1" t="n">
        <f aca="false">100*IF(Table6[[#This Row],[Pb Analytic]]&gt;0, Table6[[#This Row],[Absolute Error]]/Table6[[#This Row],[Pb Analytic]],1)</f>
        <v>0.0169420965733769</v>
      </c>
      <c r="F121" s="0" t="n">
        <v>0.2709996667</v>
      </c>
      <c r="G121" s="3" t="n">
        <v>0.2709986437</v>
      </c>
      <c r="H121" s="4" t="n">
        <f aca="false">ABS(Table7[[#This Row],[Pd Analytic]]-Table7[[#This Row],[Pd Simulation]])</f>
        <v>1.02299999998889E-006</v>
      </c>
      <c r="I121" s="1" t="n">
        <f aca="false">100*IF(Table7[[#This Row],[Pd Analytic]]&gt;0, Table7[[#This Row],[Absolute Error]]/Table7[[#This Row],[Pd Analytic]],1)</f>
        <v>0.000377492664177822</v>
      </c>
      <c r="J121" s="0" t="n">
        <v>13.4808645807</v>
      </c>
      <c r="K121" s="3" t="n">
        <v>13.4808820293</v>
      </c>
      <c r="L121" s="4" t="n">
        <f aca="false">ABS(Table2[[#This Row],[Nc Analytic]]-Table2[[#This Row],[Nc Simulation]])</f>
        <v>1.74485999995255E-005</v>
      </c>
      <c r="M121" s="1" t="n">
        <f aca="false">100*IF(Table2[[#This Row],[Nc Analytic]]&gt;0, Table2[[#This Row],[Absolute Error]]/Table2[[#This Row],[Nc Analytic]],1)</f>
        <v>0.000129432183751789</v>
      </c>
    </row>
    <row r="122" customFormat="false" ht="13.8" hidden="false" customHeight="false" outlineLevel="0" collapsed="false">
      <c r="A122" s="1" t="n">
        <v>12.1</v>
      </c>
      <c r="B122" s="0" t="n">
        <v>0.6483411</v>
      </c>
      <c r="C122" s="3" t="n">
        <v>0.6484398201</v>
      </c>
      <c r="D122" s="4" t="n">
        <f aca="false">ABS(Table6[[#This Row],[Pb Analytic]]-Table6[[#This Row],[Pb Simulation]])</f>
        <v>9.87201000000049E-005</v>
      </c>
      <c r="E122" s="1" t="n">
        <f aca="false">100*IF(Table6[[#This Row],[Pb Analytic]]&gt;0, Table6[[#This Row],[Absolute Error]]/Table6[[#This Row],[Pb Analytic]],1)</f>
        <v>0.0152242501061672</v>
      </c>
      <c r="F122" s="0" t="n">
        <v>0.2690079333</v>
      </c>
      <c r="G122" s="3" t="n">
        <v>0.2689155518</v>
      </c>
      <c r="H122" s="4" t="n">
        <f aca="false">ABS(Table7[[#This Row],[Pd Analytic]]-Table7[[#This Row],[Pd Simulation]])</f>
        <v>9.23815000000161E-005</v>
      </c>
      <c r="I122" s="1" t="n">
        <f aca="false">100*IF(Table7[[#This Row],[Pd Analytic]]&gt;0, Table7[[#This Row],[Absolute Error]]/Table7[[#This Row],[Pd Analytic]],1)</f>
        <v>0.034353349734389</v>
      </c>
      <c r="J122" s="0" t="n">
        <v>13.4861479355</v>
      </c>
      <c r="K122" s="3" t="n">
        <v>13.4867326584</v>
      </c>
      <c r="L122" s="4" t="n">
        <f aca="false">ABS(Table2[[#This Row],[Nc Analytic]]-Table2[[#This Row],[Nc Simulation]])</f>
        <v>0.000584722899999335</v>
      </c>
      <c r="M122" s="1" t="n">
        <f aca="false">100*IF(Table2[[#This Row],[Nc Analytic]]&gt;0, Table2[[#This Row],[Absolute Error]]/Table2[[#This Row],[Nc Analytic]],1)</f>
        <v>0.00433554156376896</v>
      </c>
    </row>
    <row r="123" customFormat="false" ht="13.8" hidden="false" customHeight="false" outlineLevel="0" collapsed="false">
      <c r="A123" s="1" t="n">
        <v>12.2</v>
      </c>
      <c r="B123" s="0" t="n">
        <v>0.6512054667</v>
      </c>
      <c r="C123" s="3" t="n">
        <v>0.6511695409</v>
      </c>
      <c r="D123" s="4" t="n">
        <f aca="false">ABS(Table6[[#This Row],[Pb Analytic]]-Table6[[#This Row],[Pb Simulation]])</f>
        <v>3.59258000000029E-005</v>
      </c>
      <c r="E123" s="1" t="n">
        <f aca="false">100*IF(Table6[[#This Row],[Pb Analytic]]&gt;0, Table6[[#This Row],[Absolute Error]]/Table6[[#This Row],[Pb Analytic]],1)</f>
        <v>0.00551711923600555</v>
      </c>
      <c r="F123" s="0" t="n">
        <v>0.2667960333</v>
      </c>
      <c r="G123" s="3" t="n">
        <v>0.266863246</v>
      </c>
      <c r="H123" s="4" t="n">
        <f aca="false">ABS(Table7[[#This Row],[Pd Analytic]]-Table7[[#This Row],[Pd Simulation]])</f>
        <v>6.72126999999856E-005</v>
      </c>
      <c r="I123" s="1" t="n">
        <f aca="false">100*IF(Table7[[#This Row],[Pd Analytic]]&gt;0, Table7[[#This Row],[Absolute Error]]/Table7[[#This Row],[Pd Analytic]],1)</f>
        <v>0.0251861959289761</v>
      </c>
      <c r="J123" s="0" t="n">
        <v>13.4928369796</v>
      </c>
      <c r="K123" s="3" t="n">
        <v>13.4924562558</v>
      </c>
      <c r="L123" s="4" t="n">
        <f aca="false">ABS(Table2[[#This Row],[Nc Analytic]]-Table2[[#This Row],[Nc Simulation]])</f>
        <v>0.000380723799999316</v>
      </c>
      <c r="M123" s="1" t="n">
        <f aca="false">100*IF(Table2[[#This Row],[Nc Analytic]]&gt;0, Table2[[#This Row],[Absolute Error]]/Table2[[#This Row],[Nc Analytic]],1)</f>
        <v>0.00282175308024923</v>
      </c>
    </row>
    <row r="124" customFormat="false" ht="13.8" hidden="false" customHeight="false" outlineLevel="0" collapsed="false">
      <c r="A124" s="1" t="n">
        <v>12.3</v>
      </c>
      <c r="B124" s="0" t="n">
        <v>0.6539263</v>
      </c>
      <c r="C124" s="3" t="n">
        <v>0.653858107</v>
      </c>
      <c r="D124" s="4" t="n">
        <f aca="false">ABS(Table6[[#This Row],[Pb Analytic]]-Table6[[#This Row],[Pb Simulation]])</f>
        <v>6.81929999999387E-005</v>
      </c>
      <c r="E124" s="1" t="n">
        <f aca="false">100*IF(Table6[[#This Row],[Pb Analytic]]&gt;0, Table6[[#This Row],[Absolute Error]]/Table6[[#This Row],[Pb Analytic]],1)</f>
        <v>0.0104293269854554</v>
      </c>
      <c r="F124" s="0" t="n">
        <v>0.2647749</v>
      </c>
      <c r="G124" s="3" t="n">
        <v>0.26484108</v>
      </c>
      <c r="H124" s="4" t="n">
        <f aca="false">ABS(Table7[[#This Row],[Pd Analytic]]-Table7[[#This Row],[Pd Simulation]])</f>
        <v>6.61800000000268E-005</v>
      </c>
      <c r="I124" s="1" t="n">
        <f aca="false">100*IF(Table7[[#This Row],[Pd Analytic]]&gt;0, Table7[[#This Row],[Absolute Error]]/Table7[[#This Row],[Pd Analytic]],1)</f>
        <v>0.0249885705042536</v>
      </c>
      <c r="J124" s="0" t="n">
        <v>13.4982502918</v>
      </c>
      <c r="K124" s="3" t="n">
        <v>13.4980568175</v>
      </c>
      <c r="L124" s="4" t="n">
        <f aca="false">ABS(Table2[[#This Row],[Nc Analytic]]-Table2[[#This Row],[Nc Simulation]])</f>
        <v>0.000193474299999608</v>
      </c>
      <c r="M124" s="1" t="n">
        <f aca="false">100*IF(Table2[[#This Row],[Nc Analytic]]&gt;0, Table2[[#This Row],[Absolute Error]]/Table2[[#This Row],[Nc Analytic]],1)</f>
        <v>0.00143334927845889</v>
      </c>
    </row>
    <row r="125" customFormat="false" ht="13.8" hidden="false" customHeight="false" outlineLevel="0" collapsed="false">
      <c r="A125" s="1" t="n">
        <v>12.4</v>
      </c>
      <c r="B125" s="0" t="n">
        <v>0.6565175667</v>
      </c>
      <c r="C125" s="3" t="n">
        <v>0.6565064146</v>
      </c>
      <c r="D125" s="4" t="n">
        <f aca="false">ABS(Table6[[#This Row],[Pb Analytic]]-Table6[[#This Row],[Pb Simulation]])</f>
        <v>1.11521000000225E-005</v>
      </c>
      <c r="E125" s="1" t="n">
        <f aca="false">100*IF(Table6[[#This Row],[Pb Analytic]]&gt;0, Table6[[#This Row],[Absolute Error]]/Table6[[#This Row],[Pb Analytic]],1)</f>
        <v>0.00169870388956022</v>
      </c>
      <c r="F125" s="0" t="n">
        <v>0.2628085667</v>
      </c>
      <c r="G125" s="3" t="n">
        <v>0.2628484242</v>
      </c>
      <c r="H125" s="4" t="n">
        <f aca="false">ABS(Table7[[#This Row],[Pd Analytic]]-Table7[[#This Row],[Pd Simulation]])</f>
        <v>3.98574999999624E-005</v>
      </c>
      <c r="I125" s="1" t="n">
        <f aca="false">100*IF(Table7[[#This Row],[Pd Analytic]]&gt;0, Table7[[#This Row],[Absolute Error]]/Table7[[#This Row],[Pd Analytic]],1)</f>
        <v>0.0151636823090235</v>
      </c>
      <c r="J125" s="0" t="n">
        <v>13.5034250218</v>
      </c>
      <c r="K125" s="3" t="n">
        <v>13.5035381772</v>
      </c>
      <c r="L125" s="4" t="n">
        <f aca="false">ABS(Table2[[#This Row],[Nc Analytic]]-Table2[[#This Row],[Nc Simulation]])</f>
        <v>0.000113155399999343</v>
      </c>
      <c r="M125" s="1" t="n">
        <f aca="false">100*IF(Table2[[#This Row],[Nc Analytic]]&gt;0, Table2[[#This Row],[Absolute Error]]/Table2[[#This Row],[Nc Analytic]],1)</f>
        <v>0.000837968527318268</v>
      </c>
    </row>
    <row r="126" customFormat="false" ht="13.8" hidden="false" customHeight="false" outlineLevel="0" collapsed="false">
      <c r="A126" s="1" t="n">
        <v>12.5</v>
      </c>
      <c r="B126" s="0" t="n">
        <v>0.6591765</v>
      </c>
      <c r="C126" s="3" t="n">
        <v>0.6591153349</v>
      </c>
      <c r="D126" s="4" t="n">
        <f aca="false">ABS(Table6[[#This Row],[Pb Analytic]]-Table6[[#This Row],[Pb Simulation]])</f>
        <v>6.11651000000935E-005</v>
      </c>
      <c r="E126" s="1" t="n">
        <f aca="false">100*IF(Table6[[#This Row],[Pb Analytic]]&gt;0, Table6[[#This Row],[Absolute Error]]/Table6[[#This Row],[Pb Analytic]],1)</f>
        <v>0.00927987815810314</v>
      </c>
      <c r="F126" s="0" t="n">
        <v>0.2608906667</v>
      </c>
      <c r="G126" s="3" t="n">
        <v>0.2608846651</v>
      </c>
      <c r="H126" s="4" t="n">
        <f aca="false">ABS(Table7[[#This Row],[Pd Analytic]]-Table7[[#This Row],[Pd Simulation]])</f>
        <v>6.00159999997185E-006</v>
      </c>
      <c r="I126" s="1" t="n">
        <f aca="false">100*IF(Table7[[#This Row],[Pd Analytic]]&gt;0, Table7[[#This Row],[Absolute Error]]/Table7[[#This Row],[Pd Analytic]],1)</f>
        <v>0.00230048017489697</v>
      </c>
      <c r="J126" s="0" t="n">
        <v>13.5088700433</v>
      </c>
      <c r="K126" s="3" t="n">
        <v>13.5089040145</v>
      </c>
      <c r="L126" s="4" t="n">
        <f aca="false">ABS(Table2[[#This Row],[Nc Analytic]]-Table2[[#This Row],[Nc Simulation]])</f>
        <v>3.39712000005932E-005</v>
      </c>
      <c r="M126" s="1" t="n">
        <f aca="false">100*IF(Table2[[#This Row],[Nc Analytic]]&gt;0, Table2[[#This Row],[Absolute Error]]/Table2[[#This Row],[Nc Analytic]],1)</f>
        <v>0.000251472658064116</v>
      </c>
    </row>
    <row r="127" customFormat="false" ht="13.8" hidden="false" customHeight="false" outlineLevel="0" collapsed="false">
      <c r="A127" s="1" t="n">
        <v>12.6</v>
      </c>
      <c r="B127" s="0" t="n">
        <v>0.6616867</v>
      </c>
      <c r="C127" s="3" t="n">
        <v>0.6616857154</v>
      </c>
      <c r="D127" s="4" t="n">
        <f aca="false">ABS(Table6[[#This Row],[Pb Analytic]]-Table6[[#This Row],[Pb Simulation]])</f>
        <v>9.84599999975799E-007</v>
      </c>
      <c r="E127" s="1" t="n">
        <f aca="false">100*IF(Table6[[#This Row],[Pb Analytic]]&gt;0, Table6[[#This Row],[Absolute Error]]/Table6[[#This Row],[Pb Analytic]],1)</f>
        <v>0.000148801761479858</v>
      </c>
      <c r="F127" s="0" t="n">
        <v>0.2589256</v>
      </c>
      <c r="G127" s="3" t="n">
        <v>0.2589492052</v>
      </c>
      <c r="H127" s="4" t="n">
        <f aca="false">ABS(Table7[[#This Row],[Pd Analytic]]-Table7[[#This Row],[Pd Simulation]])</f>
        <v>2.36051999999987E-005</v>
      </c>
      <c r="I127" s="1" t="n">
        <f aca="false">100*IF(Table7[[#This Row],[Pd Analytic]]&gt;0, Table7[[#This Row],[Absolute Error]]/Table7[[#This Row],[Pd Analytic]],1)</f>
        <v>0.00911576460787633</v>
      </c>
      <c r="J127" s="0" t="n">
        <v>13.5141484426</v>
      </c>
      <c r="K127" s="3" t="n">
        <v>13.5141578623</v>
      </c>
      <c r="L127" s="4" t="n">
        <f aca="false">ABS(Table2[[#This Row],[Nc Analytic]]-Table2[[#This Row],[Nc Simulation]])</f>
        <v>9.41969999956882E-006</v>
      </c>
      <c r="M127" s="1" t="n">
        <f aca="false">100*IF(Table2[[#This Row],[Nc Analytic]]&gt;0, Table2[[#This Row],[Absolute Error]]/Table2[[#This Row],[Nc Analytic]],1)</f>
        <v>6.970245645751E-005</v>
      </c>
    </row>
    <row r="128" customFormat="false" ht="13.8" hidden="false" customHeight="false" outlineLevel="0" collapsed="false">
      <c r="A128" s="1" t="n">
        <v>12.7</v>
      </c>
      <c r="B128" s="0" t="n">
        <v>0.6641007333</v>
      </c>
      <c r="C128" s="3" t="n">
        <v>0.6642183805</v>
      </c>
      <c r="D128" s="4" t="n">
        <f aca="false">ABS(Table6[[#This Row],[Pb Analytic]]-Table6[[#This Row],[Pb Simulation]])</f>
        <v>0.000117647200000071</v>
      </c>
      <c r="E128" s="1" t="n">
        <f aca="false">100*IF(Table6[[#This Row],[Pb Analytic]]&gt;0, Table6[[#This Row],[Absolute Error]]/Table6[[#This Row],[Pb Analytic]],1)</f>
        <v>0.0177121265315648</v>
      </c>
      <c r="F128" s="0" t="n">
        <v>0.2571354333</v>
      </c>
      <c r="G128" s="3" t="n">
        <v>0.257041462</v>
      </c>
      <c r="H128" s="4" t="n">
        <f aca="false">ABS(Table7[[#This Row],[Pd Analytic]]-Table7[[#This Row],[Pd Simulation]])</f>
        <v>9.39712999999953E-005</v>
      </c>
      <c r="I128" s="1" t="n">
        <f aca="false">100*IF(Table7[[#This Row],[Pd Analytic]]&gt;0, Table7[[#This Row],[Absolute Error]]/Table7[[#This Row],[Pd Analytic]],1)</f>
        <v>0.0365588101113412</v>
      </c>
      <c r="J128" s="0" t="n">
        <v>13.5191699205</v>
      </c>
      <c r="K128" s="3" t="n">
        <v>13.5193031137</v>
      </c>
      <c r="L128" s="4" t="n">
        <f aca="false">ABS(Table2[[#This Row],[Nc Analytic]]-Table2[[#This Row],[Nc Simulation]])</f>
        <v>0.000133193199999937</v>
      </c>
      <c r="M128" s="1" t="n">
        <f aca="false">100*IF(Table2[[#This Row],[Nc Analytic]]&gt;0, Table2[[#This Row],[Absolute Error]]/Table2[[#This Row],[Nc Analytic]],1)</f>
        <v>0.000985207587105311</v>
      </c>
    </row>
    <row r="129" customFormat="false" ht="13.8" hidden="false" customHeight="false" outlineLevel="0" collapsed="false">
      <c r="A129" s="1" t="n">
        <v>12.8</v>
      </c>
      <c r="B129" s="0" t="n">
        <v>0.6666287333</v>
      </c>
      <c r="C129" s="3" t="n">
        <v>0.6667141319</v>
      </c>
      <c r="D129" s="4" t="n">
        <f aca="false">ABS(Table6[[#This Row],[Pb Analytic]]-Table6[[#This Row],[Pb Simulation]])</f>
        <v>8.53985999998974E-005</v>
      </c>
      <c r="E129" s="1" t="n">
        <f aca="false">100*IF(Table6[[#This Row],[Pb Analytic]]&gt;0, Table6[[#This Row],[Absolute Error]]/Table6[[#This Row],[Pb Analytic]],1)</f>
        <v>0.0128088780354076</v>
      </c>
      <c r="F129" s="0" t="n">
        <v>0.255156</v>
      </c>
      <c r="G129" s="3" t="n">
        <v>0.2551608681</v>
      </c>
      <c r="H129" s="4" t="n">
        <f aca="false">ABS(Table7[[#This Row],[Pd Analytic]]-Table7[[#This Row],[Pd Simulation]])</f>
        <v>4.86809999999949E-006</v>
      </c>
      <c r="I129" s="1" t="n">
        <f aca="false">100*IF(Table7[[#This Row],[Pd Analytic]]&gt;0, Table7[[#This Row],[Absolute Error]]/Table7[[#This Row],[Pd Analytic]],1)</f>
        <v>0.00190785524294879</v>
      </c>
      <c r="J129" s="0" t="n">
        <v>13.5237097796</v>
      </c>
      <c r="K129" s="3" t="n">
        <v>13.5243430291</v>
      </c>
      <c r="L129" s="4" t="n">
        <f aca="false">ABS(Table2[[#This Row],[Nc Analytic]]-Table2[[#This Row],[Nc Simulation]])</f>
        <v>0.000633249499999877</v>
      </c>
      <c r="M129" s="1" t="n">
        <f aca="false">100*IF(Table2[[#This Row],[Nc Analytic]]&gt;0, Table2[[#This Row],[Absolute Error]]/Table2[[#This Row],[Nc Analytic]],1)</f>
        <v>0.00468229398379891</v>
      </c>
    </row>
    <row r="130" customFormat="false" ht="13.8" hidden="false" customHeight="false" outlineLevel="0" collapsed="false">
      <c r="A130" s="1" t="n">
        <v>12.9</v>
      </c>
      <c r="B130" s="0" t="n">
        <v>0.6691373</v>
      </c>
      <c r="C130" s="3" t="n">
        <v>0.6691737499</v>
      </c>
      <c r="D130" s="4" t="n">
        <f aca="false">ABS(Table6[[#This Row],[Pb Analytic]]-Table6[[#This Row],[Pb Simulation]])</f>
        <v>3.64498999999574E-005</v>
      </c>
      <c r="E130" s="1" t="n">
        <f aca="false">100*IF(Table6[[#This Row],[Pb Analytic]]&gt;0, Table6[[#This Row],[Absolute Error]]/Table6[[#This Row],[Pb Analytic]],1)</f>
        <v>0.00544700087315206</v>
      </c>
      <c r="F130" s="0" t="n">
        <v>0.2533571667</v>
      </c>
      <c r="G130" s="3" t="n">
        <v>0.2533068703</v>
      </c>
      <c r="H130" s="4" t="n">
        <f aca="false">ABS(Table7[[#This Row],[Pd Analytic]]-Table7[[#This Row],[Pd Simulation]])</f>
        <v>5.02964000000383E-005</v>
      </c>
      <c r="I130" s="1" t="n">
        <f aca="false">100*IF(Table7[[#This Row],[Pd Analytic]]&gt;0, Table7[[#This Row],[Absolute Error]]/Table7[[#This Row],[Pd Analytic]],1)</f>
        <v>0.0198559162412257</v>
      </c>
      <c r="J130" s="0" t="n">
        <v>13.5291375789</v>
      </c>
      <c r="K130" s="3" t="n">
        <v>13.5292807423</v>
      </c>
      <c r="L130" s="4" t="n">
        <f aca="false">ABS(Table2[[#This Row],[Nc Analytic]]-Table2[[#This Row],[Nc Simulation]])</f>
        <v>0.000143163399998869</v>
      </c>
      <c r="M130" s="1" t="n">
        <f aca="false">100*IF(Table2[[#This Row],[Nc Analytic]]&gt;0, Table2[[#This Row],[Absolute Error]]/Table2[[#This Row],[Nc Analytic]],1)</f>
        <v>0.00105817450850333</v>
      </c>
    </row>
    <row r="131" customFormat="false" ht="13.8" hidden="false" customHeight="false" outlineLevel="0" collapsed="false">
      <c r="A131" s="1" t="n">
        <v>13</v>
      </c>
      <c r="B131" s="0" t="n">
        <v>0.6715354333</v>
      </c>
      <c r="C131" s="3" t="n">
        <v>0.6715979935</v>
      </c>
      <c r="D131" s="4" t="n">
        <f aca="false">ABS(Table6[[#This Row],[Pb Analytic]]-Table6[[#This Row],[Pb Simulation]])</f>
        <v>6.25602000000614E-005</v>
      </c>
      <c r="E131" s="1" t="n">
        <f aca="false">100*IF(Table6[[#This Row],[Pb Analytic]]&gt;0, Table6[[#This Row],[Absolute Error]]/Table6[[#This Row],[Pb Analytic]],1)</f>
        <v>0.00931512610304744</v>
      </c>
      <c r="F131" s="0" t="n">
        <v>0.2515307333</v>
      </c>
      <c r="G131" s="3" t="n">
        <v>0.2514789296</v>
      </c>
      <c r="H131" s="4" t="n">
        <f aca="false">ABS(Table7[[#This Row],[Pd Analytic]]-Table7[[#This Row],[Pd Simulation]])</f>
        <v>5.18036999999638E-005</v>
      </c>
      <c r="I131" s="1" t="n">
        <f aca="false">100*IF(Table7[[#This Row],[Pd Analytic]]&gt;0, Table7[[#This Row],[Absolute Error]]/Table7[[#This Row],[Pd Analytic]],1)</f>
        <v>0.0205996184580403</v>
      </c>
      <c r="J131" s="0" t="n">
        <v>13.5339718999</v>
      </c>
      <c r="K131" s="3" t="n">
        <v>13.5341192664</v>
      </c>
      <c r="L131" s="4" t="n">
        <f aca="false">ABS(Table2[[#This Row],[Nc Analytic]]-Table2[[#This Row],[Nc Simulation]])</f>
        <v>0.000147366500000246</v>
      </c>
      <c r="M131" s="1" t="n">
        <f aca="false">100*IF(Table2[[#This Row],[Nc Analytic]]&gt;0, Table2[[#This Row],[Absolute Error]]/Table2[[#This Row],[Nc Analytic]],1)</f>
        <v>0.00108885179079292</v>
      </c>
    </row>
    <row r="132" customFormat="false" ht="13.8" hidden="false" customHeight="false" outlineLevel="0" collapsed="false">
      <c r="A132" s="1" t="n">
        <v>13.1</v>
      </c>
      <c r="B132" s="0" t="n">
        <v>0.6740055333</v>
      </c>
      <c r="C132" s="3" t="n">
        <v>0.6739876015</v>
      </c>
      <c r="D132" s="4" t="n">
        <f aca="false">ABS(Table6[[#This Row],[Pb Analytic]]-Table6[[#This Row],[Pb Simulation]])</f>
        <v>1.79317999999817E-005</v>
      </c>
      <c r="E132" s="1" t="n">
        <f aca="false">100*IF(Table6[[#This Row],[Pb Analytic]]&gt;0, Table6[[#This Row],[Absolute Error]]/Table6[[#This Row],[Pb Analytic]],1)</f>
        <v>0.00266055339298133</v>
      </c>
      <c r="F132" s="0" t="n">
        <v>0.2496925</v>
      </c>
      <c r="G132" s="3" t="n">
        <v>0.2496765206</v>
      </c>
      <c r="H132" s="4" t="n">
        <f aca="false">ABS(Table7[[#This Row],[Pd Analytic]]-Table7[[#This Row],[Pd Simulation]])</f>
        <v>1.59794000000046E-005</v>
      </c>
      <c r="I132" s="1" t="n">
        <f aca="false">100*IF(Table7[[#This Row],[Pd Analytic]]&gt;0, Table7[[#This Row],[Absolute Error]]/Table7[[#This Row],[Pd Analytic]],1)</f>
        <v>0.00640004112585532</v>
      </c>
      <c r="J132" s="0" t="n">
        <v>13.5395243167</v>
      </c>
      <c r="K132" s="3" t="n">
        <v>13.5388614995</v>
      </c>
      <c r="L132" s="4" t="n">
        <f aca="false">ABS(Table2[[#This Row],[Nc Analytic]]-Table2[[#This Row],[Nc Simulation]])</f>
        <v>0.000662817200000276</v>
      </c>
      <c r="M132" s="1" t="n">
        <f aca="false">100*IF(Table2[[#This Row],[Nc Analytic]]&gt;0, Table2[[#This Row],[Absolute Error]]/Table2[[#This Row],[Nc Analytic]],1)</f>
        <v>0.00489566423310228</v>
      </c>
    </row>
    <row r="133" customFormat="false" ht="13.8" hidden="false" customHeight="false" outlineLevel="0" collapsed="false">
      <c r="A133" s="1" t="n">
        <v>13.2</v>
      </c>
      <c r="B133" s="0" t="n">
        <v>0.676356</v>
      </c>
      <c r="C133" s="3" t="n">
        <v>0.676343293</v>
      </c>
      <c r="D133" s="4" t="n">
        <f aca="false">ABS(Table6[[#This Row],[Pb Analytic]]-Table6[[#This Row],[Pb Simulation]])</f>
        <v>1.27070000000007E-005</v>
      </c>
      <c r="E133" s="1" t="n">
        <f aca="false">100*IF(Table6[[#This Row],[Pb Analytic]]&gt;0, Table6[[#This Row],[Absolute Error]]/Table6[[#This Row],[Pb Analytic]],1)</f>
        <v>0.00187877962737492</v>
      </c>
      <c r="F133" s="0" t="n">
        <v>0.2478901</v>
      </c>
      <c r="G133" s="3" t="n">
        <v>0.2478991312</v>
      </c>
      <c r="H133" s="4" t="n">
        <f aca="false">ABS(Table7[[#This Row],[Pd Analytic]]-Table7[[#This Row],[Pd Simulation]])</f>
        <v>9.03120000000923E-006</v>
      </c>
      <c r="I133" s="1" t="n">
        <f aca="false">100*IF(Table7[[#This Row],[Pd Analytic]]&gt;0, Table7[[#This Row],[Absolute Error]]/Table7[[#This Row],[Pd Analytic]],1)</f>
        <v>0.00364309465559322</v>
      </c>
      <c r="J133" s="0" t="n">
        <v>13.543649176</v>
      </c>
      <c r="K133" s="3" t="n">
        <v>13.54351023</v>
      </c>
      <c r="L133" s="4" t="n">
        <f aca="false">ABS(Table2[[#This Row],[Nc Analytic]]-Table2[[#This Row],[Nc Simulation]])</f>
        <v>0.000138945999999862</v>
      </c>
      <c r="M133" s="1" t="n">
        <f aca="false">100*IF(Table2[[#This Row],[Nc Analytic]]&gt;0, Table2[[#This Row],[Absolute Error]]/Table2[[#This Row],[Nc Analytic]],1)</f>
        <v>0.00102592309999578</v>
      </c>
    </row>
    <row r="134" customFormat="false" ht="13.8" hidden="false" customHeight="false" outlineLevel="0" collapsed="false">
      <c r="A134" s="1" t="n">
        <v>13.3</v>
      </c>
      <c r="B134" s="0" t="n">
        <v>0.6787170667</v>
      </c>
      <c r="C134" s="3" t="n">
        <v>0.678665768</v>
      </c>
      <c r="D134" s="4" t="n">
        <f aca="false">ABS(Table6[[#This Row],[Pb Analytic]]-Table6[[#This Row],[Pb Simulation]])</f>
        <v>5.12986999999798E-005</v>
      </c>
      <c r="E134" s="1" t="n">
        <f aca="false">100*IF(Table6[[#This Row],[Pb Analytic]]&gt;0, Table6[[#This Row],[Absolute Error]]/Table6[[#This Row],[Pb Analytic]],1)</f>
        <v>0.00755875755324377</v>
      </c>
      <c r="F134" s="0" t="n">
        <v>0.2460398</v>
      </c>
      <c r="G134" s="3" t="n">
        <v>0.2461462621</v>
      </c>
      <c r="H134" s="4" t="n">
        <f aca="false">ABS(Table7[[#This Row],[Pd Analytic]]-Table7[[#This Row],[Pd Simulation]])</f>
        <v>0.00010646210000001</v>
      </c>
      <c r="I134" s="1" t="n">
        <f aca="false">100*IF(Table7[[#This Row],[Pd Analytic]]&gt;0, Table7[[#This Row],[Absolute Error]]/Table7[[#This Row],[Pd Analytic]],1)</f>
        <v>0.0432515607150509</v>
      </c>
      <c r="J134" s="0" t="n">
        <v>13.5479025454</v>
      </c>
      <c r="K134" s="3" t="n">
        <v>13.5480681419</v>
      </c>
      <c r="L134" s="4" t="n">
        <f aca="false">ABS(Table2[[#This Row],[Nc Analytic]]-Table2[[#This Row],[Nc Simulation]])</f>
        <v>0.000165596500000476</v>
      </c>
      <c r="M134" s="1" t="n">
        <f aca="false">100*IF(Table2[[#This Row],[Nc Analytic]]&gt;0, Table2[[#This Row],[Absolute Error]]/Table2[[#This Row],[Nc Analytic]],1)</f>
        <v>0.00122228865596222</v>
      </c>
    </row>
    <row r="135" customFormat="false" ht="13.8" hidden="false" customHeight="false" outlineLevel="0" collapsed="false">
      <c r="A135" s="1" t="n">
        <v>13.4</v>
      </c>
      <c r="B135" s="0" t="n">
        <v>0.6809653</v>
      </c>
      <c r="C135" s="3" t="n">
        <v>0.6809557079</v>
      </c>
      <c r="D135" s="4" t="n">
        <f aca="false">ABS(Table6[[#This Row],[Pb Analytic]]-Table6[[#This Row],[Pb Simulation]])</f>
        <v>9.59209999995547E-006</v>
      </c>
      <c r="E135" s="1" t="n">
        <f aca="false">100*IF(Table6[[#This Row],[Pb Analytic]]&gt;0, Table6[[#This Row],[Absolute Error]]/Table6[[#This Row],[Pb Analytic]],1)</f>
        <v>0.00140862318777481</v>
      </c>
      <c r="F135" s="0" t="n">
        <v>0.2443102333</v>
      </c>
      <c r="G135" s="3" t="n">
        <v>0.2444174265</v>
      </c>
      <c r="H135" s="4" t="n">
        <f aca="false">ABS(Table7[[#This Row],[Pd Analytic]]-Table7[[#This Row],[Pd Simulation]])</f>
        <v>0.000107193199999994</v>
      </c>
      <c r="I135" s="1" t="n">
        <f aca="false">100*IF(Table7[[#This Row],[Pd Analytic]]&gt;0, Table7[[#This Row],[Absolute Error]]/Table7[[#This Row],[Pd Analytic]],1)</f>
        <v>0.0438566110178704</v>
      </c>
      <c r="J135" s="0" t="n">
        <v>13.5528588903</v>
      </c>
      <c r="K135" s="3" t="n">
        <v>13.552537819</v>
      </c>
      <c r="L135" s="4" t="n">
        <f aca="false">ABS(Table2[[#This Row],[Nc Analytic]]-Table2[[#This Row],[Nc Simulation]])</f>
        <v>0.000321071300000142</v>
      </c>
      <c r="M135" s="1" t="n">
        <f aca="false">100*IF(Table2[[#This Row],[Nc Analytic]]&gt;0, Table2[[#This Row],[Absolute Error]]/Table2[[#This Row],[Nc Analytic]],1)</f>
        <v>0.0023690861762438</v>
      </c>
    </row>
    <row r="136" customFormat="false" ht="13.8" hidden="false" customHeight="false" outlineLevel="0" collapsed="false">
      <c r="A136" s="1" t="n">
        <v>13.5</v>
      </c>
      <c r="B136" s="0" t="n">
        <v>0.6831155</v>
      </c>
      <c r="C136" s="3" t="n">
        <v>0.6832137762</v>
      </c>
      <c r="D136" s="4" t="n">
        <f aca="false">ABS(Table6[[#This Row],[Pb Analytic]]-Table6[[#This Row],[Pb Simulation]])</f>
        <v>9.82762000000248E-005</v>
      </c>
      <c r="E136" s="1" t="n">
        <f aca="false">100*IF(Table6[[#This Row],[Pb Analytic]]&gt;0, Table6[[#This Row],[Absolute Error]]/Table6[[#This Row],[Pb Analytic]],1)</f>
        <v>0.0143843996452519</v>
      </c>
      <c r="F136" s="0" t="n">
        <v>0.2427303</v>
      </c>
      <c r="G136" s="3" t="n">
        <v>0.2427121497</v>
      </c>
      <c r="H136" s="4" t="n">
        <f aca="false">ABS(Table7[[#This Row],[Pd Analytic]]-Table7[[#This Row],[Pd Simulation]])</f>
        <v>1.81503000000194E-005</v>
      </c>
      <c r="I136" s="1" t="n">
        <f aca="false">100*IF(Table7[[#This Row],[Pd Analytic]]&gt;0, Table7[[#This Row],[Absolute Error]]/Table7[[#This Row],[Pd Analytic]],1)</f>
        <v>0.00747811760657789</v>
      </c>
      <c r="J136" s="0" t="n">
        <v>13.5572347401</v>
      </c>
      <c r="K136" s="3" t="n">
        <v>13.5569217502</v>
      </c>
      <c r="L136" s="4" t="n">
        <f aca="false">ABS(Table2[[#This Row],[Nc Analytic]]-Table2[[#This Row],[Nc Simulation]])</f>
        <v>0.000312989899999394</v>
      </c>
      <c r="M136" s="1" t="n">
        <f aca="false">100*IF(Table2[[#This Row],[Nc Analytic]]&gt;0, Table2[[#This Row],[Absolute Error]]/Table2[[#This Row],[Nc Analytic]],1)</f>
        <v>0.00230870920232889</v>
      </c>
    </row>
    <row r="137" customFormat="false" ht="13.8" hidden="false" customHeight="false" outlineLevel="0" collapsed="false">
      <c r="A137" s="1" t="n">
        <v>13.6</v>
      </c>
      <c r="B137" s="0" t="n">
        <v>0.6853945</v>
      </c>
      <c r="C137" s="3" t="n">
        <v>0.6854406192</v>
      </c>
      <c r="D137" s="4" t="n">
        <f aca="false">ABS(Table6[[#This Row],[Pb Analytic]]-Table6[[#This Row],[Pb Simulation]])</f>
        <v>4.61191999999722E-005</v>
      </c>
      <c r="E137" s="1" t="n">
        <f aca="false">100*IF(Table6[[#This Row],[Pb Analytic]]&gt;0, Table6[[#This Row],[Absolute Error]]/Table6[[#This Row],[Pb Analytic]],1)</f>
        <v>0.00672840195169632</v>
      </c>
      <c r="F137" s="0" t="n">
        <v>0.2411181667</v>
      </c>
      <c r="G137" s="3" t="n">
        <v>0.2410299691</v>
      </c>
      <c r="H137" s="4" t="n">
        <f aca="false">ABS(Table7[[#This Row],[Pd Analytic]]-Table7[[#This Row],[Pd Simulation]])</f>
        <v>8.81976000000062E-005</v>
      </c>
      <c r="I137" s="1" t="n">
        <f aca="false">100*IF(Table7[[#This Row],[Pd Analytic]]&gt;0, Table7[[#This Row],[Absolute Error]]/Table7[[#This Row],[Pd Analytic]],1)</f>
        <v>0.0365919641982007</v>
      </c>
      <c r="J137" s="0" t="n">
        <v>13.5611131401</v>
      </c>
      <c r="K137" s="3" t="n">
        <v>13.561222333</v>
      </c>
      <c r="L137" s="4" t="n">
        <f aca="false">ABS(Table2[[#This Row],[Nc Analytic]]-Table2[[#This Row],[Nc Simulation]])</f>
        <v>0.00010919290000011</v>
      </c>
      <c r="M137" s="1" t="n">
        <f aca="false">100*IF(Table2[[#This Row],[Nc Analytic]]&gt;0, Table2[[#This Row],[Absolute Error]]/Table2[[#This Row],[Nc Analytic]],1)</f>
        <v>0.000805184793220293</v>
      </c>
    </row>
    <row r="138" customFormat="false" ht="13.8" hidden="false" customHeight="false" outlineLevel="0" collapsed="false">
      <c r="A138" s="1" t="n">
        <v>13.7</v>
      </c>
      <c r="B138" s="0" t="n">
        <v>0.6875801333</v>
      </c>
      <c r="C138" s="3" t="n">
        <v>0.6876368661</v>
      </c>
      <c r="D138" s="4" t="n">
        <f aca="false">ABS(Table6[[#This Row],[Pb Analytic]]-Table6[[#This Row],[Pb Simulation]])</f>
        <v>5.6732799999959E-005</v>
      </c>
      <c r="E138" s="1" t="n">
        <f aca="false">100*IF(Table6[[#This Row],[Pb Analytic]]&gt;0, Table6[[#This Row],[Absolute Error]]/Table6[[#This Row],[Pb Analytic]],1)</f>
        <v>0.00825040116329489</v>
      </c>
      <c r="F138" s="0" t="n">
        <v>0.2394022333</v>
      </c>
      <c r="G138" s="3" t="n">
        <v>0.2393704332</v>
      </c>
      <c r="H138" s="4" t="n">
        <f aca="false">ABS(Table7[[#This Row],[Pd Analytic]]-Table7[[#This Row],[Pd Simulation]])</f>
        <v>3.1800099999979E-005</v>
      </c>
      <c r="I138" s="1" t="n">
        <f aca="false">100*IF(Table7[[#This Row],[Pd Analytic]]&gt;0, Table7[[#This Row],[Absolute Error]]/Table7[[#This Row],[Pd Analytic]],1)</f>
        <v>0.0132848905250588</v>
      </c>
      <c r="J138" s="0" t="n">
        <v>13.5653035839</v>
      </c>
      <c r="K138" s="3" t="n">
        <v>13.5654418782</v>
      </c>
      <c r="L138" s="4" t="n">
        <f aca="false">ABS(Table2[[#This Row],[Nc Analytic]]-Table2[[#This Row],[Nc Simulation]])</f>
        <v>0.000138294299999231</v>
      </c>
      <c r="M138" s="1" t="n">
        <f aca="false">100*IF(Table2[[#This Row],[Nc Analytic]]&gt;0, Table2[[#This Row],[Absolute Error]]/Table2[[#This Row],[Nc Analytic]],1)</f>
        <v>0.00101946034077573</v>
      </c>
    </row>
    <row r="139" customFormat="false" ht="13.8" hidden="false" customHeight="false" outlineLevel="0" collapsed="false">
      <c r="A139" s="1" t="n">
        <v>13.8</v>
      </c>
      <c r="B139" s="0" t="n">
        <v>0.6897724333</v>
      </c>
      <c r="C139" s="3" t="n">
        <v>0.6898031301</v>
      </c>
      <c r="D139" s="4" t="n">
        <f aca="false">ABS(Table6[[#This Row],[Pb Analytic]]-Table6[[#This Row],[Pb Simulation]])</f>
        <v>3.06968000000074E-005</v>
      </c>
      <c r="E139" s="1" t="n">
        <f aca="false">100*IF(Table6[[#This Row],[Pb Analytic]]&gt;0, Table6[[#This Row],[Absolute Error]]/Table6[[#This Row],[Pb Analytic]],1)</f>
        <v>0.00445008128559192</v>
      </c>
      <c r="F139" s="0" t="n">
        <v>0.2377787667</v>
      </c>
      <c r="G139" s="3" t="n">
        <v>0.2377331018</v>
      </c>
      <c r="H139" s="4" t="n">
        <f aca="false">ABS(Table7[[#This Row],[Pd Analytic]]-Table7[[#This Row],[Pd Simulation]])</f>
        <v>4.5664899999992E-005</v>
      </c>
      <c r="I139" s="1" t="n">
        <f aca="false">100*IF(Table7[[#This Row],[Pd Analytic]]&gt;0, Table7[[#This Row],[Absolute Error]]/Table7[[#This Row],[Pd Analytic]],1)</f>
        <v>0.0192084735588942</v>
      </c>
      <c r="J139" s="0" t="n">
        <v>13.5697535012</v>
      </c>
      <c r="K139" s="3" t="n">
        <v>13.5695826131</v>
      </c>
      <c r="L139" s="4" t="n">
        <f aca="false">ABS(Table2[[#This Row],[Nc Analytic]]-Table2[[#This Row],[Nc Simulation]])</f>
        <v>0.000170888099999544</v>
      </c>
      <c r="M139" s="1" t="n">
        <f aca="false">100*IF(Table2[[#This Row],[Nc Analytic]]&gt;0, Table2[[#This Row],[Absolute Error]]/Table2[[#This Row],[Nc Analytic]],1)</f>
        <v>0.00125934676748694</v>
      </c>
    </row>
    <row r="140" customFormat="false" ht="13.8" hidden="false" customHeight="false" outlineLevel="0" collapsed="false">
      <c r="A140" s="1" t="n">
        <v>13.9</v>
      </c>
      <c r="B140" s="0" t="n">
        <v>0.6920083</v>
      </c>
      <c r="C140" s="3" t="n">
        <v>0.6919400084</v>
      </c>
      <c r="D140" s="4" t="n">
        <f aca="false">ABS(Table6[[#This Row],[Pb Analytic]]-Table6[[#This Row],[Pb Simulation]])</f>
        <v>6.82915999999922E-005</v>
      </c>
      <c r="E140" s="1" t="n">
        <f aca="false">100*IF(Table6[[#This Row],[Pb Analytic]]&gt;0, Table6[[#This Row],[Absolute Error]]/Table6[[#This Row],[Pb Analytic]],1)</f>
        <v>0.00986958394816706</v>
      </c>
      <c r="F140" s="0" t="n">
        <v>0.2360319333</v>
      </c>
      <c r="G140" s="3" t="n">
        <v>0.2361175455</v>
      </c>
      <c r="H140" s="4" t="n">
        <f aca="false">ABS(Table7[[#This Row],[Pd Analytic]]-Table7[[#This Row],[Pd Simulation]])</f>
        <v>8.56122000000015E-005</v>
      </c>
      <c r="I140" s="1" t="n">
        <f aca="false">100*IF(Table7[[#This Row],[Pd Analytic]]&gt;0, Table7[[#This Row],[Absolute Error]]/Table7[[#This Row],[Pd Analytic]],1)</f>
        <v>0.0362582966118464</v>
      </c>
      <c r="J140" s="0" t="n">
        <v>13.5734182604</v>
      </c>
      <c r="K140" s="3" t="n">
        <v>13.5736466858</v>
      </c>
      <c r="L140" s="4" t="n">
        <f aca="false">ABS(Table2[[#This Row],[Nc Analytic]]-Table2[[#This Row],[Nc Simulation]])</f>
        <v>0.000228425399999566</v>
      </c>
      <c r="M140" s="1" t="n">
        <f aca="false">100*IF(Table2[[#This Row],[Nc Analytic]]&gt;0, Table2[[#This Row],[Absolute Error]]/Table2[[#This Row],[Nc Analytic]],1)</f>
        <v>0.00168285947974859</v>
      </c>
    </row>
    <row r="141" customFormat="false" ht="13.8" hidden="false" customHeight="false" outlineLevel="0" collapsed="false">
      <c r="A141" s="1" t="n">
        <v>14</v>
      </c>
      <c r="B141" s="0" t="n">
        <v>0.6939605667</v>
      </c>
      <c r="C141" s="3" t="n">
        <v>0.694048083</v>
      </c>
      <c r="D141" s="4" t="n">
        <f aca="false">ABS(Table6[[#This Row],[Pb Analytic]]-Table6[[#This Row],[Pb Simulation]])</f>
        <v>8.75163000000345E-005</v>
      </c>
      <c r="E141" s="1" t="n">
        <f aca="false">100*IF(Table6[[#This Row],[Pb Analytic]]&gt;0, Table6[[#This Row],[Absolute Error]]/Table6[[#This Row],[Pb Analytic]],1)</f>
        <v>0.012609544229522</v>
      </c>
      <c r="F141" s="0" t="n">
        <v>0.2346098</v>
      </c>
      <c r="G141" s="3" t="n">
        <v>0.2345233456</v>
      </c>
      <c r="H141" s="4" t="n">
        <f aca="false">ABS(Table7[[#This Row],[Pd Analytic]]-Table7[[#This Row],[Pd Simulation]])</f>
        <v>8.64544000000189E-005</v>
      </c>
      <c r="I141" s="1" t="n">
        <f aca="false">100*IF(Table7[[#This Row],[Pd Analytic]]&gt;0, Table7[[#This Row],[Absolute Error]]/Table7[[#This Row],[Pd Analytic]],1)</f>
        <v>0.0368638779985147</v>
      </c>
      <c r="J141" s="0" t="n">
        <v>13.5774242325</v>
      </c>
      <c r="K141" s="3" t="n">
        <v>13.5776361683</v>
      </c>
      <c r="L141" s="4" t="n">
        <f aca="false">ABS(Table2[[#This Row],[Nc Analytic]]-Table2[[#This Row],[Nc Simulation]])</f>
        <v>0.000211935799999452</v>
      </c>
      <c r="M141" s="1" t="n">
        <f aca="false">100*IF(Table2[[#This Row],[Nc Analytic]]&gt;0, Table2[[#This Row],[Absolute Error]]/Table2[[#This Row],[Nc Analytic]],1)</f>
        <v>0.00156091824359135</v>
      </c>
    </row>
    <row r="142" customFormat="false" ht="13.8" hidden="false" customHeight="false" outlineLevel="0" collapsed="false">
      <c r="A142" s="1" t="n">
        <v>14.1</v>
      </c>
      <c r="B142" s="0" t="n">
        <v>0.6961661333</v>
      </c>
      <c r="C142" s="3" t="n">
        <v>0.6961279208</v>
      </c>
      <c r="D142" s="4" t="n">
        <f aca="false">ABS(Table6[[#This Row],[Pb Analytic]]-Table6[[#This Row],[Pb Simulation]])</f>
        <v>3.82125000000233E-005</v>
      </c>
      <c r="E142" s="1" t="n">
        <f aca="false">100*IF(Table6[[#This Row],[Pb Analytic]]&gt;0, Table6[[#This Row],[Absolute Error]]/Table6[[#This Row],[Pb Analytic]],1)</f>
        <v>0.00548929282366795</v>
      </c>
      <c r="F142" s="0" t="n">
        <v>0.2328873333</v>
      </c>
      <c r="G142" s="3" t="n">
        <v>0.2329500933</v>
      </c>
      <c r="H142" s="4" t="n">
        <f aca="false">ABS(Table7[[#This Row],[Pd Analytic]]-Table7[[#This Row],[Pd Simulation]])</f>
        <v>6.2759999999995E-005</v>
      </c>
      <c r="I142" s="1" t="n">
        <f aca="false">100*IF(Table7[[#This Row],[Pd Analytic]]&gt;0, Table7[[#This Row],[Absolute Error]]/Table7[[#This Row],[Pd Analytic]],1)</f>
        <v>0.0269413929442693</v>
      </c>
      <c r="J142" s="0" t="n">
        <v>13.5817106225</v>
      </c>
      <c r="K142" s="3" t="n">
        <v>13.5815530598</v>
      </c>
      <c r="L142" s="4" t="n">
        <f aca="false">ABS(Table2[[#This Row],[Nc Analytic]]-Table2[[#This Row],[Nc Simulation]])</f>
        <v>0.000157562700000113</v>
      </c>
      <c r="M142" s="1" t="n">
        <f aca="false">100*IF(Table2[[#This Row],[Nc Analytic]]&gt;0, Table2[[#This Row],[Absolute Error]]/Table2[[#This Row],[Nc Analytic]],1)</f>
        <v>0.00116012284682289</v>
      </c>
    </row>
    <row r="143" customFormat="false" ht="13.8" hidden="false" customHeight="false" outlineLevel="0" collapsed="false">
      <c r="A143" s="1" t="n">
        <v>14.2</v>
      </c>
      <c r="B143" s="0" t="n">
        <v>0.6982122</v>
      </c>
      <c r="C143" s="3" t="n">
        <v>0.6981800747</v>
      </c>
      <c r="D143" s="4" t="n">
        <f aca="false">ABS(Table6[[#This Row],[Pb Analytic]]-Table6[[#This Row],[Pb Simulation]])</f>
        <v>3.21252999999633E-005</v>
      </c>
      <c r="E143" s="1" t="n">
        <f aca="false">100*IF(Table6[[#This Row],[Pb Analytic]]&gt;0, Table6[[#This Row],[Absolute Error]]/Table6[[#This Row],[Pb Analytic]],1)</f>
        <v>0.00460129143813896</v>
      </c>
      <c r="F143" s="0" t="n">
        <v>0.2314154333</v>
      </c>
      <c r="G143" s="3" t="n">
        <v>0.23139739</v>
      </c>
      <c r="H143" s="4" t="n">
        <f aca="false">ABS(Table7[[#This Row],[Pd Analytic]]-Table7[[#This Row],[Pd Simulation]])</f>
        <v>1.80432999999924E-005</v>
      </c>
      <c r="I143" s="1" t="n">
        <f aca="false">100*IF(Table7[[#This Row],[Pd Analytic]]&gt;0, Table7[[#This Row],[Absolute Error]]/Table7[[#This Row],[Pd Analytic]],1)</f>
        <v>0.00779753825226483</v>
      </c>
      <c r="J143" s="0" t="n">
        <v>13.5859490196</v>
      </c>
      <c r="K143" s="3" t="n">
        <v>13.5853992898</v>
      </c>
      <c r="L143" s="4" t="n">
        <f aca="false">ABS(Table2[[#This Row],[Nc Analytic]]-Table2[[#This Row],[Nc Simulation]])</f>
        <v>0.000549729799999454</v>
      </c>
      <c r="M143" s="1" t="n">
        <f aca="false">100*IF(Table2[[#This Row],[Nc Analytic]]&gt;0, Table2[[#This Row],[Absolute Error]]/Table2[[#This Row],[Nc Analytic]],1)</f>
        <v>0.00404647510369603</v>
      </c>
    </row>
    <row r="144" customFormat="false" ht="13.8" hidden="false" customHeight="false" outlineLevel="0" collapsed="false">
      <c r="A144" s="1" t="n">
        <v>14.3</v>
      </c>
      <c r="B144" s="0" t="n">
        <v>0.7003346667</v>
      </c>
      <c r="C144" s="3" t="n">
        <v>0.7002050834</v>
      </c>
      <c r="D144" s="4" t="n">
        <f aca="false">ABS(Table6[[#This Row],[Pb Analytic]]-Table6[[#This Row],[Pb Simulation]])</f>
        <v>0.000129583300000014</v>
      </c>
      <c r="E144" s="1" t="n">
        <f aca="false">100*IF(Table6[[#This Row],[Pb Analytic]]&gt;0, Table6[[#This Row],[Absolute Error]]/Table6[[#This Row],[Pb Analytic]],1)</f>
        <v>0.0185064780408039</v>
      </c>
      <c r="F144" s="0" t="n">
        <v>0.2297937</v>
      </c>
      <c r="G144" s="3" t="n">
        <v>0.2298648467</v>
      </c>
      <c r="H144" s="4" t="n">
        <f aca="false">ABS(Table7[[#This Row],[Pd Analytic]]-Table7[[#This Row],[Pd Simulation]])</f>
        <v>7.11466999999966E-005</v>
      </c>
      <c r="I144" s="1" t="n">
        <f aca="false">100*IF(Table7[[#This Row],[Pd Analytic]]&gt;0, Table7[[#This Row],[Absolute Error]]/Table7[[#This Row],[Pd Analytic]],1)</f>
        <v>0.0309515356616713</v>
      </c>
      <c r="J144" s="0" t="n">
        <v>13.589231656</v>
      </c>
      <c r="K144" s="3" t="n">
        <v>13.5891767212</v>
      </c>
      <c r="L144" s="4" t="n">
        <f aca="false">ABS(Table2[[#This Row],[Nc Analytic]]-Table2[[#This Row],[Nc Simulation]])</f>
        <v>5.49348000014049E-005</v>
      </c>
      <c r="M144" s="1" t="n">
        <f aca="false">100*IF(Table2[[#This Row],[Nc Analytic]]&gt;0, Table2[[#This Row],[Absolute Error]]/Table2[[#This Row],[Nc Analytic]],1)</f>
        <v>0.000404254070194724</v>
      </c>
    </row>
    <row r="145" customFormat="false" ht="13.8" hidden="false" customHeight="false" outlineLevel="0" collapsed="false">
      <c r="A145" s="1" t="n">
        <v>14.4</v>
      </c>
      <c r="B145" s="0" t="n">
        <v>0.7020937667</v>
      </c>
      <c r="C145" s="3" t="n">
        <v>0.702203472</v>
      </c>
      <c r="D145" s="4" t="n">
        <f aca="false">ABS(Table6[[#This Row],[Pb Analytic]]-Table6[[#This Row],[Pb Simulation]])</f>
        <v>0.000109705299999985</v>
      </c>
      <c r="E145" s="1" t="n">
        <f aca="false">100*IF(Table6[[#This Row],[Pb Analytic]]&gt;0, Table6[[#This Row],[Absolute Error]]/Table6[[#This Row],[Pb Analytic]],1)</f>
        <v>0.0156230073439433</v>
      </c>
      <c r="F145" s="0" t="n">
        <v>0.2283593667</v>
      </c>
      <c r="G145" s="3" t="n">
        <v>0.2283520835</v>
      </c>
      <c r="H145" s="4" t="n">
        <f aca="false">ABS(Table7[[#This Row],[Pd Analytic]]-Table7[[#This Row],[Pd Simulation]])</f>
        <v>7.28320000001337E-006</v>
      </c>
      <c r="I145" s="1" t="n">
        <f aca="false">100*IF(Table7[[#This Row],[Pd Analytic]]&gt;0, Table7[[#This Row],[Absolute Error]]/Table7[[#This Row],[Pd Analytic]],1)</f>
        <v>0.00318946071714444</v>
      </c>
      <c r="J145" s="0" t="n">
        <v>13.5925276228</v>
      </c>
      <c r="K145" s="3" t="n">
        <v>13.592887153</v>
      </c>
      <c r="L145" s="4" t="n">
        <f aca="false">ABS(Table2[[#This Row],[Nc Analytic]]-Table2[[#This Row],[Nc Simulation]])</f>
        <v>0.000359530199999014</v>
      </c>
      <c r="M145" s="1" t="n">
        <f aca="false">100*IF(Table2[[#This Row],[Nc Analytic]]&gt;0, Table2[[#This Row],[Absolute Error]]/Table2[[#This Row],[Nc Analytic]],1)</f>
        <v>0.00264498774949121</v>
      </c>
    </row>
    <row r="146" customFormat="false" ht="13.8" hidden="false" customHeight="false" outlineLevel="0" collapsed="false">
      <c r="A146" s="1" t="n">
        <v>14.5</v>
      </c>
      <c r="B146" s="0" t="n">
        <v>0.7041446667</v>
      </c>
      <c r="C146" s="3" t="n">
        <v>0.7041757527</v>
      </c>
      <c r="D146" s="4" t="n">
        <f aca="false">ABS(Table6[[#This Row],[Pb Analytic]]-Table6[[#This Row],[Pb Simulation]])</f>
        <v>3.10860000000135E-005</v>
      </c>
      <c r="E146" s="1" t="n">
        <f aca="false">100*IF(Table6[[#This Row],[Pb Analytic]]&gt;0, Table6[[#This Row],[Absolute Error]]/Table6[[#This Row],[Pb Analytic]],1)</f>
        <v>0.00441452291999851</v>
      </c>
      <c r="F146" s="0" t="n">
        <v>0.2269060667</v>
      </c>
      <c r="G146" s="3" t="n">
        <v>0.22685873</v>
      </c>
      <c r="H146" s="4" t="n">
        <f aca="false">ABS(Table7[[#This Row],[Pd Analytic]]-Table7[[#This Row],[Pd Simulation]])</f>
        <v>4.73366999999836E-005</v>
      </c>
      <c r="I146" s="1" t="n">
        <f aca="false">100*IF(Table7[[#This Row],[Pd Analytic]]&gt;0, Table7[[#This Row],[Absolute Error]]/Table7[[#This Row],[Pd Analytic]],1)</f>
        <v>0.0208661575421777</v>
      </c>
      <c r="J146" s="0" t="n">
        <v>13.5962932722</v>
      </c>
      <c r="K146" s="3" t="n">
        <v>13.5965323229</v>
      </c>
      <c r="L146" s="4" t="n">
        <f aca="false">ABS(Table2[[#This Row],[Nc Analytic]]-Table2[[#This Row],[Nc Simulation]])</f>
        <v>0.00023905069999941</v>
      </c>
      <c r="M146" s="1" t="n">
        <f aca="false">100*IF(Table2[[#This Row],[Nc Analytic]]&gt;0, Table2[[#This Row],[Absolute Error]]/Table2[[#This Row],[Nc Analytic]],1)</f>
        <v>0.0017581740279232</v>
      </c>
    </row>
    <row r="147" customFormat="false" ht="13.8" hidden="false" customHeight="false" outlineLevel="0" collapsed="false">
      <c r="A147" s="1" t="n">
        <v>14.6</v>
      </c>
      <c r="B147" s="0" t="n">
        <v>0.7061622333</v>
      </c>
      <c r="C147" s="3" t="n">
        <v>0.7061224248</v>
      </c>
      <c r="D147" s="4" t="n">
        <f aca="false">ABS(Table6[[#This Row],[Pb Analytic]]-Table6[[#This Row],[Pb Simulation]])</f>
        <v>3.98085000000714E-005</v>
      </c>
      <c r="E147" s="1" t="n">
        <f aca="false">100*IF(Table6[[#This Row],[Pb Analytic]]&gt;0, Table6[[#This Row],[Absolute Error]]/Table6[[#This Row],[Pb Analytic]],1)</f>
        <v>0.0056376201352544</v>
      </c>
      <c r="F147" s="0" t="n">
        <v>0.2252910667</v>
      </c>
      <c r="G147" s="3" t="n">
        <v>0.2253844246</v>
      </c>
      <c r="H147" s="4" t="n">
        <f aca="false">ABS(Table7[[#This Row],[Pd Analytic]]-Table7[[#This Row],[Pd Simulation]])</f>
        <v>9.33579000000073E-005</v>
      </c>
      <c r="I147" s="1" t="n">
        <f aca="false">100*IF(Table7[[#This Row],[Pd Analytic]]&gt;0, Table7[[#This Row],[Absolute Error]]/Table7[[#This Row],[Pd Analytic]],1)</f>
        <v>0.0414216289194313</v>
      </c>
      <c r="J147" s="0" t="n">
        <v>13.5997162423</v>
      </c>
      <c r="K147" s="3" t="n">
        <v>13.6001139101</v>
      </c>
      <c r="L147" s="4" t="n">
        <f aca="false">ABS(Table2[[#This Row],[Nc Analytic]]-Table2[[#This Row],[Nc Simulation]])</f>
        <v>0.000397667799999724</v>
      </c>
      <c r="M147" s="1" t="n">
        <f aca="false">100*IF(Table2[[#This Row],[Nc Analytic]]&gt;0, Table2[[#This Row],[Absolute Error]]/Table2[[#This Row],[Nc Analytic]],1)</f>
        <v>0.00292400345047404</v>
      </c>
    </row>
    <row r="148" customFormat="false" ht="13.8" hidden="false" customHeight="false" outlineLevel="0" collapsed="false">
      <c r="A148" s="1" t="n">
        <v>14.7</v>
      </c>
      <c r="B148" s="0" t="n">
        <v>0.7080339333</v>
      </c>
      <c r="C148" s="3" t="n">
        <v>0.7080439751</v>
      </c>
      <c r="D148" s="4" t="n">
        <f aca="false">ABS(Table6[[#This Row],[Pb Analytic]]-Table6[[#This Row],[Pb Simulation]])</f>
        <v>1.00417999999713E-005</v>
      </c>
      <c r="E148" s="1" t="n">
        <f aca="false">100*IF(Table6[[#This Row],[Pb Analytic]]&gt;0, Table6[[#This Row],[Absolute Error]]/Table6[[#This Row],[Pb Analytic]],1)</f>
        <v>0.00141824524367333</v>
      </c>
      <c r="F148" s="0" t="n">
        <v>0.2239673333</v>
      </c>
      <c r="G148" s="3" t="n">
        <v>0.223928814</v>
      </c>
      <c r="H148" s="4" t="n">
        <f aca="false">ABS(Table7[[#This Row],[Pd Analytic]]-Table7[[#This Row],[Pd Simulation]])</f>
        <v>3.85192999999839E-005</v>
      </c>
      <c r="I148" s="1" t="n">
        <f aca="false">100*IF(Table7[[#This Row],[Pd Analytic]]&gt;0, Table7[[#This Row],[Absolute Error]]/Table7[[#This Row],[Pd Analytic]],1)</f>
        <v>0.0172015826422338</v>
      </c>
      <c r="J148" s="0" t="n">
        <v>13.6039461181</v>
      </c>
      <c r="K148" s="3" t="n">
        <v>13.6036335374</v>
      </c>
      <c r="L148" s="4" t="n">
        <f aca="false">ABS(Table2[[#This Row],[Nc Analytic]]-Table2[[#This Row],[Nc Simulation]])</f>
        <v>0.000312580699999288</v>
      </c>
      <c r="M148" s="1" t="n">
        <f aca="false">100*IF(Table2[[#This Row],[Nc Analytic]]&gt;0, Table2[[#This Row],[Absolute Error]]/Table2[[#This Row],[Nc Analytic]],1)</f>
        <v>0.00229777359953074</v>
      </c>
    </row>
    <row r="149" customFormat="false" ht="13.8" hidden="false" customHeight="false" outlineLevel="0" collapsed="false">
      <c r="A149" s="1" t="n">
        <v>14.8</v>
      </c>
      <c r="B149" s="0" t="n">
        <v>0.7099800333</v>
      </c>
      <c r="C149" s="3" t="n">
        <v>0.7099408789</v>
      </c>
      <c r="D149" s="4" t="n">
        <f aca="false">ABS(Table6[[#This Row],[Pb Analytic]]-Table6[[#This Row],[Pb Simulation]])</f>
        <v>3.91544000000188E-005</v>
      </c>
      <c r="E149" s="1" t="n">
        <f aca="false">100*IF(Table6[[#This Row],[Pb Analytic]]&gt;0, Table6[[#This Row],[Absolute Error]]/Table6[[#This Row],[Pb Analytic]],1)</f>
        <v>0.00551516346835607</v>
      </c>
      <c r="F149" s="0" t="n">
        <v>0.2224866333</v>
      </c>
      <c r="G149" s="3" t="n">
        <v>0.2224915535</v>
      </c>
      <c r="H149" s="4" t="n">
        <f aca="false">ABS(Table7[[#This Row],[Pd Analytic]]-Table7[[#This Row],[Pd Simulation]])</f>
        <v>4.92020000000815E-006</v>
      </c>
      <c r="I149" s="1" t="n">
        <f aca="false">100*IF(Table7[[#This Row],[Pd Analytic]]&gt;0, Table7[[#This Row],[Absolute Error]]/Table7[[#This Row],[Pd Analytic]],1)</f>
        <v>0.00221140979179155</v>
      </c>
      <c r="J149" s="0" t="n">
        <v>13.6071567622</v>
      </c>
      <c r="K149" s="3" t="n">
        <v>13.6070927739</v>
      </c>
      <c r="L149" s="4" t="n">
        <f aca="false">ABS(Table2[[#This Row],[Nc Analytic]]-Table2[[#This Row],[Nc Simulation]])</f>
        <v>6.39883000008723E-005</v>
      </c>
      <c r="M149" s="1" t="n">
        <f aca="false">100*IF(Table2[[#This Row],[Nc Analytic]]&gt;0, Table2[[#This Row],[Absolute Error]]/Table2[[#This Row],[Nc Analytic]],1)</f>
        <v>0.000470256953958669</v>
      </c>
    </row>
    <row r="150" customFormat="false" ht="13.8" hidden="false" customHeight="false" outlineLevel="0" collapsed="false">
      <c r="A150" s="1" t="n">
        <v>14.9</v>
      </c>
      <c r="B150" s="0" t="n">
        <v>0.7118160333</v>
      </c>
      <c r="C150" s="3" t="n">
        <v>0.7118135993</v>
      </c>
      <c r="D150" s="4" t="n">
        <f aca="false">ABS(Table6[[#This Row],[Pb Analytic]]-Table6[[#This Row],[Pb Simulation]])</f>
        <v>2.43399999999561E-006</v>
      </c>
      <c r="E150" s="1" t="n">
        <f aca="false">100*IF(Table6[[#This Row],[Pb Analytic]]&gt;0, Table6[[#This Row],[Absolute Error]]/Table6[[#This Row],[Pb Analytic]],1)</f>
        <v>0.000341943452947402</v>
      </c>
      <c r="F150" s="0" t="n">
        <v>0.2211257667</v>
      </c>
      <c r="G150" s="3" t="n">
        <v>0.2210723067</v>
      </c>
      <c r="H150" s="4" t="n">
        <f aca="false">ABS(Table7[[#This Row],[Pd Analytic]]-Table7[[#This Row],[Pd Simulation]])</f>
        <v>5.34600000000052E-005</v>
      </c>
      <c r="I150" s="1" t="n">
        <f aca="false">100*IF(Table7[[#This Row],[Pd Analytic]]&gt;0, Table7[[#This Row],[Absolute Error]]/Table7[[#This Row],[Pd Analytic]],1)</f>
        <v>0.0241821333472363</v>
      </c>
      <c r="J150" s="0" t="n">
        <v>13.6106755874</v>
      </c>
      <c r="K150" s="3" t="n">
        <v>13.6104931367</v>
      </c>
      <c r="L150" s="4" t="n">
        <f aca="false">ABS(Table2[[#This Row],[Nc Analytic]]-Table2[[#This Row],[Nc Simulation]])</f>
        <v>0.000182450699998782</v>
      </c>
      <c r="M150" s="1" t="n">
        <f aca="false">100*IF(Table2[[#This Row],[Nc Analytic]]&gt;0, Table2[[#This Row],[Absolute Error]]/Table2[[#This Row],[Nc Analytic]],1)</f>
        <v>0.00134051498477166</v>
      </c>
    </row>
    <row r="151" customFormat="false" ht="13.8" hidden="false" customHeight="false" outlineLevel="0" collapsed="false">
      <c r="A151" s="1" t="n">
        <v>15</v>
      </c>
      <c r="B151" s="0" t="n">
        <v>0.7136607333</v>
      </c>
      <c r="C151" s="3" t="n">
        <v>0.7136625886</v>
      </c>
      <c r="D151" s="4" t="n">
        <f aca="false">ABS(Table6[[#This Row],[Pb Analytic]]-Table6[[#This Row],[Pb Simulation]])</f>
        <v>1.85529999996437E-006</v>
      </c>
      <c r="E151" s="1" t="n">
        <f aca="false">100*IF(Table6[[#This Row],[Pb Analytic]]&gt;0, Table6[[#This Row],[Absolute Error]]/Table6[[#This Row],[Pb Analytic]],1)</f>
        <v>0.00025996879051821</v>
      </c>
      <c r="F151" s="0" t="n">
        <v>0.2195803333</v>
      </c>
      <c r="G151" s="3" t="n">
        <v>0.2196707448</v>
      </c>
      <c r="H151" s="4" t="n">
        <f aca="false">ABS(Table7[[#This Row],[Pd Analytic]]-Table7[[#This Row],[Pd Simulation]])</f>
        <v>9.04114999999983E-005</v>
      </c>
      <c r="I151" s="1" t="n">
        <f aca="false">100*IF(Table7[[#This Row],[Pd Analytic]]&gt;0, Table7[[#This Row],[Absolute Error]]/Table7[[#This Row],[Pd Analytic]],1)</f>
        <v>0.0411577336264389</v>
      </c>
      <c r="J151" s="0" t="n">
        <v>13.6139669656</v>
      </c>
      <c r="K151" s="3" t="n">
        <v>13.6138360933</v>
      </c>
      <c r="L151" s="4" t="n">
        <f aca="false">ABS(Table2[[#This Row],[Nc Analytic]]-Table2[[#This Row],[Nc Simulation]])</f>
        <v>0.000130872299999751</v>
      </c>
      <c r="M151" s="1" t="n">
        <f aca="false">100*IF(Table2[[#This Row],[Nc Analytic]]&gt;0, Table2[[#This Row],[Absolute Error]]/Table2[[#This Row],[Nc Analytic]],1)</f>
        <v>0.000961318316915536</v>
      </c>
    </row>
    <row r="152" customFormat="false" ht="13.8" hidden="false" customHeight="false" outlineLevel="0" collapsed="false">
      <c r="A152" s="1" t="n">
        <v>15.1</v>
      </c>
      <c r="B152" s="0" t="n">
        <v>0.7155339333</v>
      </c>
      <c r="C152" s="3" t="n">
        <v>0.7154882877</v>
      </c>
      <c r="D152" s="4" t="n">
        <f aca="false">ABS(Table6[[#This Row],[Pb Analytic]]-Table6[[#This Row],[Pb Simulation]])</f>
        <v>4.56456000000882E-005</v>
      </c>
      <c r="E152" s="1" t="n">
        <f aca="false">100*IF(Table6[[#This Row],[Pb Analytic]]&gt;0, Table6[[#This Row],[Absolute Error]]/Table6[[#This Row],[Pb Analytic]],1)</f>
        <v>0.00637964321496024</v>
      </c>
      <c r="F152" s="0" t="n">
        <v>0.2182802</v>
      </c>
      <c r="G152" s="3" t="n">
        <v>0.2182865467</v>
      </c>
      <c r="H152" s="4" t="n">
        <f aca="false">ABS(Table7[[#This Row],[Pd Analytic]]-Table7[[#This Row],[Pd Simulation]])</f>
        <v>6.34669999999282E-006</v>
      </c>
      <c r="I152" s="1" t="n">
        <f aca="false">100*IF(Table7[[#This Row],[Pd Analytic]]&gt;0, Table7[[#This Row],[Absolute Error]]/Table7[[#This Row],[Pd Analytic]],1)</f>
        <v>0.00290750854596429</v>
      </c>
      <c r="J152" s="0" t="n">
        <v>13.6171711325</v>
      </c>
      <c r="K152" s="3" t="n">
        <v>13.6171230636</v>
      </c>
      <c r="L152" s="4" t="n">
        <f aca="false">ABS(Table2[[#This Row],[Nc Analytic]]-Table2[[#This Row],[Nc Simulation]])</f>
        <v>4.80688999999757E-005</v>
      </c>
      <c r="M152" s="1" t="n">
        <f aca="false">100*IF(Table2[[#This Row],[Nc Analytic]]&gt;0, Table2[[#This Row],[Absolute Error]]/Table2[[#This Row],[Nc Analytic]],1)</f>
        <v>0.000353003345680769</v>
      </c>
    </row>
    <row r="153" customFormat="false" ht="13.8" hidden="false" customHeight="false" outlineLevel="0" collapsed="false">
      <c r="A153" s="1" t="n">
        <v>15.2</v>
      </c>
      <c r="B153" s="0" t="n">
        <v>0.7172834</v>
      </c>
      <c r="C153" s="3" t="n">
        <v>0.7172911272</v>
      </c>
      <c r="D153" s="4" t="n">
        <f aca="false">ABS(Table6[[#This Row],[Pb Analytic]]-Table6[[#This Row],[Pb Simulation]])</f>
        <v>7.72719999997396E-006</v>
      </c>
      <c r="E153" s="1" t="n">
        <f aca="false">100*IF(Table6[[#This Row],[Pb Analytic]]&gt;0, Table6[[#This Row],[Absolute Error]]/Table6[[#This Row],[Pb Analytic]],1)</f>
        <v>0.0010772752801415</v>
      </c>
      <c r="F153" s="0" t="n">
        <v>0.2169200667</v>
      </c>
      <c r="G153" s="3" t="n">
        <v>0.2169193991</v>
      </c>
      <c r="H153" s="4" t="n">
        <f aca="false">ABS(Table7[[#This Row],[Pd Analytic]]-Table7[[#This Row],[Pd Simulation]])</f>
        <v>6.67600000003876E-007</v>
      </c>
      <c r="I153" s="1" t="n">
        <f aca="false">100*IF(Table7[[#This Row],[Pd Analytic]]&gt;0, Table7[[#This Row],[Absolute Error]]/Table7[[#This Row],[Pd Analytic]],1)</f>
        <v>0.000307764083237254</v>
      </c>
      <c r="J153" s="0" t="n">
        <v>13.619935959</v>
      </c>
      <c r="K153" s="3" t="n">
        <v>13.6203554216</v>
      </c>
      <c r="L153" s="4" t="n">
        <f aca="false">ABS(Table2[[#This Row],[Nc Analytic]]-Table2[[#This Row],[Nc Simulation]])</f>
        <v>0.000419462600000031</v>
      </c>
      <c r="M153" s="1" t="n">
        <f aca="false">100*IF(Table2[[#This Row],[Nc Analytic]]&gt;0, Table2[[#This Row],[Absolute Error]]/Table2[[#This Row],[Nc Analytic]],1)</f>
        <v>0.00307967440654905</v>
      </c>
    </row>
    <row r="154" customFormat="false" ht="13.8" hidden="false" customHeight="false" outlineLevel="0" collapsed="false">
      <c r="A154" s="1" t="n">
        <v>15.3</v>
      </c>
      <c r="B154" s="0" t="n">
        <v>0.7190163</v>
      </c>
      <c r="C154" s="3" t="n">
        <v>0.7190715272</v>
      </c>
      <c r="D154" s="4" t="n">
        <f aca="false">ABS(Table6[[#This Row],[Pb Analytic]]-Table6[[#This Row],[Pb Simulation]])</f>
        <v>5.52271999999521E-005</v>
      </c>
      <c r="E154" s="1" t="n">
        <f aca="false">100*IF(Table6[[#This Row],[Pb Analytic]]&gt;0, Table6[[#This Row],[Absolute Error]]/Table6[[#This Row],[Pb Analytic]],1)</f>
        <v>0.00768034860384499</v>
      </c>
      <c r="F154" s="0" t="n">
        <v>0.2155878333</v>
      </c>
      <c r="G154" s="3" t="n">
        <v>0.2155689957</v>
      </c>
      <c r="H154" s="4" t="n">
        <f aca="false">ABS(Table7[[#This Row],[Pd Analytic]]-Table7[[#This Row],[Pd Simulation]])</f>
        <v>1.88376000000157E-005</v>
      </c>
      <c r="I154" s="1" t="n">
        <f aca="false">100*IF(Table7[[#This Row],[Pd Analytic]]&gt;0, Table7[[#This Row],[Absolute Error]]/Table7[[#This Row],[Pd Analytic]],1)</f>
        <v>0.00873854792468918</v>
      </c>
      <c r="J154" s="0" t="n">
        <v>13.6238116141</v>
      </c>
      <c r="K154" s="3" t="n">
        <v>13.6235344976</v>
      </c>
      <c r="L154" s="4" t="n">
        <f aca="false">ABS(Table2[[#This Row],[Nc Analytic]]-Table2[[#This Row],[Nc Simulation]])</f>
        <v>0.000277116499999508</v>
      </c>
      <c r="M154" s="1" t="n">
        <f aca="false">100*IF(Table2[[#This Row],[Nc Analytic]]&gt;0, Table2[[#This Row],[Absolute Error]]/Table2[[#This Row],[Nc Analytic]],1)</f>
        <v>0.00203410135635746</v>
      </c>
    </row>
    <row r="155" customFormat="false" ht="13.8" hidden="false" customHeight="false" outlineLevel="0" collapsed="false">
      <c r="A155" s="1" t="n">
        <v>15.4</v>
      </c>
      <c r="B155" s="0" t="n">
        <v>0.7208171667</v>
      </c>
      <c r="C155" s="3" t="n">
        <v>0.7208298979</v>
      </c>
      <c r="D155" s="4" t="n">
        <f aca="false">ABS(Table6[[#This Row],[Pb Analytic]]-Table6[[#This Row],[Pb Simulation]])</f>
        <v>1.27312000000046E-005</v>
      </c>
      <c r="E155" s="1" t="n">
        <f aca="false">100*IF(Table6[[#This Row],[Pb Analytic]]&gt;0, Table6[[#This Row],[Absolute Error]]/Table6[[#This Row],[Pb Analytic]],1)</f>
        <v>0.00176618645218442</v>
      </c>
      <c r="F155" s="0" t="n">
        <v>0.2142358</v>
      </c>
      <c r="G155" s="3" t="n">
        <v>0.2142350372</v>
      </c>
      <c r="H155" s="4" t="n">
        <f aca="false">ABS(Table7[[#This Row],[Pd Analytic]]-Table7[[#This Row],[Pd Simulation]])</f>
        <v>7.62799999998176E-007</v>
      </c>
      <c r="I155" s="1" t="n">
        <f aca="false">100*IF(Table7[[#This Row],[Pd Analytic]]&gt;0, Table7[[#This Row],[Absolute Error]]/Table7[[#This Row],[Pd Analytic]],1)</f>
        <v>0.000356057538471665</v>
      </c>
      <c r="J155" s="0" t="n">
        <v>13.6265740267</v>
      </c>
      <c r="K155" s="3" t="n">
        <v>13.6266615792</v>
      </c>
      <c r="L155" s="4" t="n">
        <f aca="false">ABS(Table2[[#This Row],[Nc Analytic]]-Table2[[#This Row],[Nc Simulation]])</f>
        <v>8.75525000001431E-005</v>
      </c>
      <c r="M155" s="1" t="n">
        <f aca="false">100*IF(Table2[[#This Row],[Nc Analytic]]&gt;0, Table2[[#This Row],[Absolute Error]]/Table2[[#This Row],[Nc Analytic]],1)</f>
        <v>0.000642508801523221</v>
      </c>
    </row>
    <row r="156" customFormat="false" ht="13.8" hidden="false" customHeight="false" outlineLevel="0" collapsed="false">
      <c r="A156" s="1" t="n">
        <v>15.5</v>
      </c>
      <c r="B156" s="0" t="n">
        <v>0.7225125333</v>
      </c>
      <c r="C156" s="3" t="n">
        <v>0.7225666395</v>
      </c>
      <c r="D156" s="4" t="n">
        <f aca="false">ABS(Table6[[#This Row],[Pb Analytic]]-Table6[[#This Row],[Pb Simulation]])</f>
        <v>5.41062000000148E-005</v>
      </c>
      <c r="E156" s="1" t="n">
        <f aca="false">100*IF(Table6[[#This Row],[Pb Analytic]]&gt;0, Table6[[#This Row],[Absolute Error]]/Table6[[#This Row],[Pb Analytic]],1)</f>
        <v>0.00748805674691196</v>
      </c>
      <c r="F156" s="0" t="n">
        <v>0.2129544667</v>
      </c>
      <c r="G156" s="3" t="n">
        <v>0.2129172314</v>
      </c>
      <c r="H156" s="4" t="n">
        <f aca="false">ABS(Table7[[#This Row],[Pd Analytic]]-Table7[[#This Row],[Pd Simulation]])</f>
        <v>3.72353000000214E-005</v>
      </c>
      <c r="I156" s="1" t="n">
        <f aca="false">100*IF(Table7[[#This Row],[Pd Analytic]]&gt;0, Table7[[#This Row],[Absolute Error]]/Table7[[#This Row],[Pd Analytic]],1)</f>
        <v>0.0174881571374882</v>
      </c>
      <c r="J156" s="0" t="n">
        <v>13.6291399504</v>
      </c>
      <c r="K156" s="3" t="n">
        <v>13.6297379137</v>
      </c>
      <c r="L156" s="4" t="n">
        <f aca="false">ABS(Table2[[#This Row],[Nc Analytic]]-Table2[[#This Row],[Nc Simulation]])</f>
        <v>0.000597963299998838</v>
      </c>
      <c r="M156" s="1" t="n">
        <f aca="false">100*IF(Table2[[#This Row],[Nc Analytic]]&gt;0, Table2[[#This Row],[Absolute Error]]/Table2[[#This Row],[Nc Analytic]],1)</f>
        <v>0.00438719587849002</v>
      </c>
    </row>
    <row r="157" customFormat="false" ht="13.8" hidden="false" customHeight="false" outlineLevel="0" collapsed="false">
      <c r="A157" s="1" t="n">
        <v>15.6</v>
      </c>
      <c r="B157" s="0" t="n">
        <v>0.7243413667</v>
      </c>
      <c r="C157" s="3" t="n">
        <v>0.7242821432</v>
      </c>
      <c r="D157" s="4" t="n">
        <f aca="false">ABS(Table6[[#This Row],[Pb Analytic]]-Table6[[#This Row],[Pb Simulation]])</f>
        <v>5.9223500000094E-005</v>
      </c>
      <c r="E157" s="1" t="n">
        <f aca="false">100*IF(Table6[[#This Row],[Pb Analytic]]&gt;0, Table6[[#This Row],[Absolute Error]]/Table6[[#This Row],[Pb Analytic]],1)</f>
        <v>0.00817685491160042</v>
      </c>
      <c r="F157" s="0" t="n">
        <v>0.2115812667</v>
      </c>
      <c r="G157" s="3" t="n">
        <v>0.2116152927</v>
      </c>
      <c r="H157" s="4" t="n">
        <f aca="false">ABS(Table7[[#This Row],[Pd Analytic]]-Table7[[#This Row],[Pd Simulation]])</f>
        <v>3.40260000000203E-005</v>
      </c>
      <c r="I157" s="1" t="n">
        <f aca="false">100*IF(Table7[[#This Row],[Pd Analytic]]&gt;0, Table7[[#This Row],[Absolute Error]]/Table7[[#This Row],[Pd Analytic]],1)</f>
        <v>0.016079178194488</v>
      </c>
      <c r="J157" s="0" t="n">
        <v>13.6328758609</v>
      </c>
      <c r="K157" s="3" t="n">
        <v>13.6327647094</v>
      </c>
      <c r="L157" s="4" t="n">
        <f aca="false">ABS(Table2[[#This Row],[Nc Analytic]]-Table2[[#This Row],[Nc Simulation]])</f>
        <v>0.000111151500000517</v>
      </c>
      <c r="M157" s="1" t="n">
        <f aca="false">100*IF(Table2[[#This Row],[Nc Analytic]]&gt;0, Table2[[#This Row],[Absolute Error]]/Table2[[#This Row],[Nc Analytic]],1)</f>
        <v>0.000815326181958355</v>
      </c>
    </row>
    <row r="158" customFormat="false" ht="13.8" hidden="false" customHeight="false" outlineLevel="0" collapsed="false">
      <c r="A158" s="1" t="n">
        <v>15.7</v>
      </c>
      <c r="B158" s="0" t="n">
        <v>0.7260144</v>
      </c>
      <c r="C158" s="3" t="n">
        <v>0.7259767904</v>
      </c>
      <c r="D158" s="4" t="n">
        <f aca="false">ABS(Table6[[#This Row],[Pb Analytic]]-Table6[[#This Row],[Pb Simulation]])</f>
        <v>3.76095999999881E-005</v>
      </c>
      <c r="E158" s="1" t="n">
        <f aca="false">100*IF(Table6[[#This Row],[Pb Analytic]]&gt;0, Table6[[#This Row],[Absolute Error]]/Table6[[#This Row],[Pb Analytic]],1)</f>
        <v>0.00518055129273016</v>
      </c>
      <c r="F158" s="0" t="n">
        <v>0.2102275667</v>
      </c>
      <c r="G158" s="3" t="n">
        <v>0.210328942</v>
      </c>
      <c r="H158" s="4" t="n">
        <f aca="false">ABS(Table7[[#This Row],[Pd Analytic]]-Table7[[#This Row],[Pd Simulation]])</f>
        <v>0.000101375299999984</v>
      </c>
      <c r="I158" s="1" t="n">
        <f aca="false">100*IF(Table7[[#This Row],[Pd Analytic]]&gt;0, Table7[[#This Row],[Absolute Error]]/Table7[[#This Row],[Pd Analytic]],1)</f>
        <v>0.0481984547804096</v>
      </c>
      <c r="J158" s="0" t="n">
        <v>13.6355257411</v>
      </c>
      <c r="K158" s="3" t="n">
        <v>13.6357431368</v>
      </c>
      <c r="L158" s="4" t="n">
        <f aca="false">ABS(Table2[[#This Row],[Nc Analytic]]-Table2[[#This Row],[Nc Simulation]])</f>
        <v>0.000217395700000012</v>
      </c>
      <c r="M158" s="1" t="n">
        <f aca="false">100*IF(Table2[[#This Row],[Nc Analytic]]&gt;0, Table2[[#This Row],[Absolute Error]]/Table2[[#This Row],[Nc Analytic]],1)</f>
        <v>0.00159430767959618</v>
      </c>
    </row>
    <row r="159" customFormat="false" ht="13.8" hidden="false" customHeight="false" outlineLevel="0" collapsed="false">
      <c r="A159" s="1" t="n">
        <v>15.8</v>
      </c>
      <c r="B159" s="0" t="n">
        <v>0.7276601333</v>
      </c>
      <c r="C159" s="3" t="n">
        <v>0.7276509542</v>
      </c>
      <c r="D159" s="4" t="n">
        <f aca="false">ABS(Table6[[#This Row],[Pb Analytic]]-Table6[[#This Row],[Pb Simulation]])</f>
        <v>9.17909999997857E-006</v>
      </c>
      <c r="E159" s="1" t="n">
        <f aca="false">100*IF(Table6[[#This Row],[Pb Analytic]]&gt;0, Table6[[#This Row],[Absolute Error]]/Table6[[#This Row],[Pb Analytic]],1)</f>
        <v>0.0012614702072466</v>
      </c>
      <c r="F159" s="0" t="n">
        <v>0.2090327667</v>
      </c>
      <c r="G159" s="3" t="n">
        <v>0.2090579065</v>
      </c>
      <c r="H159" s="4" t="n">
        <f aca="false">ABS(Table7[[#This Row],[Pd Analytic]]-Table7[[#This Row],[Pd Simulation]])</f>
        <v>2.51397999999903E-005</v>
      </c>
      <c r="I159" s="1" t="n">
        <f aca="false">100*IF(Table7[[#This Row],[Pd Analytic]]&gt;0, Table7[[#This Row],[Absolute Error]]/Table7[[#This Row],[Pd Analytic]],1)</f>
        <v>0.0120252806606911</v>
      </c>
      <c r="J159" s="0" t="n">
        <v>13.6383172256</v>
      </c>
      <c r="K159" s="3" t="n">
        <v>13.6386743304</v>
      </c>
      <c r="L159" s="4" t="n">
        <f aca="false">ABS(Table2[[#This Row],[Nc Analytic]]-Table2[[#This Row],[Nc Simulation]])</f>
        <v>0.00035710480000084</v>
      </c>
      <c r="M159" s="1" t="n">
        <f aca="false">100*IF(Table2[[#This Row],[Nc Analytic]]&gt;0, Table2[[#This Row],[Absolute Error]]/Table2[[#This Row],[Nc Analytic]],1)</f>
        <v>0.00261832485584665</v>
      </c>
    </row>
    <row r="160" customFormat="false" ht="13.8" hidden="false" customHeight="false" outlineLevel="0" collapsed="false">
      <c r="A160" s="1" t="n">
        <v>15.9</v>
      </c>
      <c r="B160" s="0" t="n">
        <v>0.7293117333</v>
      </c>
      <c r="C160" s="3" t="n">
        <v>0.7293049986</v>
      </c>
      <c r="D160" s="4" t="n">
        <f aca="false">ABS(Table6[[#This Row],[Pb Analytic]]-Table6[[#This Row],[Pb Simulation]])</f>
        <v>6.73470000001064E-006</v>
      </c>
      <c r="E160" s="1" t="n">
        <f aca="false">100*IF(Table6[[#This Row],[Pb Analytic]]&gt;0, Table6[[#This Row],[Absolute Error]]/Table6[[#This Row],[Pb Analytic]],1)</f>
        <v>0.000923440811860444</v>
      </c>
      <c r="F160" s="0" t="n">
        <v>0.2077863</v>
      </c>
      <c r="G160" s="3" t="n">
        <v>0.2078019196</v>
      </c>
      <c r="H160" s="4" t="n">
        <f aca="false">ABS(Table7[[#This Row],[Pd Analytic]]-Table7[[#This Row],[Pd Simulation]])</f>
        <v>1.56195999999886E-005</v>
      </c>
      <c r="I160" s="1" t="n">
        <f aca="false">100*IF(Table7[[#This Row],[Pd Analytic]]&gt;0, Table7[[#This Row],[Absolute Error]]/Table7[[#This Row],[Pd Analytic]],1)</f>
        <v>0.00751658118945915</v>
      </c>
      <c r="J160" s="0" t="n">
        <v>13.6414082362</v>
      </c>
      <c r="K160" s="3" t="n">
        <v>13.6415593902</v>
      </c>
      <c r="L160" s="4" t="n">
        <f aca="false">ABS(Table2[[#This Row],[Nc Analytic]]-Table2[[#This Row],[Nc Simulation]])</f>
        <v>0.00015115399999921</v>
      </c>
      <c r="M160" s="1" t="n">
        <f aca="false">100*IF(Table2[[#This Row],[Nc Analytic]]&gt;0, Table2[[#This Row],[Absolute Error]]/Table2[[#This Row],[Nc Analytic]],1)</f>
        <v>0.00110804047891913</v>
      </c>
    </row>
    <row r="161" customFormat="false" ht="13.8" hidden="false" customHeight="false" outlineLevel="0" collapsed="false">
      <c r="A161" s="1" t="n">
        <v>16</v>
      </c>
      <c r="B161" s="0" t="n">
        <v>0.7309319667</v>
      </c>
      <c r="C161" s="3" t="n">
        <v>0.7309392793</v>
      </c>
      <c r="D161" s="4" t="n">
        <f aca="false">ABS(Table6[[#This Row],[Pb Analytic]]-Table6[[#This Row],[Pb Simulation]])</f>
        <v>7.31259999997569E-006</v>
      </c>
      <c r="E161" s="1" t="n">
        <f aca="false">100*IF(Table6[[#This Row],[Pb Analytic]]&gt;0, Table6[[#This Row],[Absolute Error]]/Table6[[#This Row],[Pb Analytic]],1)</f>
        <v>0.00100043877885161</v>
      </c>
      <c r="F161" s="0" t="n">
        <v>0.2065935333</v>
      </c>
      <c r="G161" s="3" t="n">
        <v>0.2065607207</v>
      </c>
      <c r="H161" s="4" t="n">
        <f aca="false">ABS(Table7[[#This Row],[Pd Analytic]]-Table7[[#This Row],[Pd Simulation]])</f>
        <v>3.28125999999873E-005</v>
      </c>
      <c r="I161" s="1" t="n">
        <f aca="false">100*IF(Table7[[#This Row],[Pd Analytic]]&gt;0, Table7[[#This Row],[Absolute Error]]/Table7[[#This Row],[Pd Analytic]],1)</f>
        <v>0.0158852079373033</v>
      </c>
      <c r="J161" s="0" t="n">
        <v>13.6443970784</v>
      </c>
      <c r="K161" s="3" t="n">
        <v>13.6443993822</v>
      </c>
      <c r="L161" s="4" t="n">
        <f aca="false">ABS(Table2[[#This Row],[Nc Analytic]]-Table2[[#This Row],[Nc Simulation]])</f>
        <v>2.30379999877073E-006</v>
      </c>
      <c r="M161" s="1" t="n">
        <f aca="false">100*IF(Table2[[#This Row],[Nc Analytic]]&gt;0, Table2[[#This Row],[Absolute Error]]/Table2[[#This Row],[Nc Analytic]],1)</f>
        <v>1.68845834414389E-005</v>
      </c>
    </row>
    <row r="162" customFormat="false" ht="13.8" hidden="false" customHeight="false" outlineLevel="0" collapsed="false">
      <c r="A162" s="1" t="n">
        <v>16.1</v>
      </c>
      <c r="B162" s="0" t="n">
        <v>0.7325832333</v>
      </c>
      <c r="C162" s="3" t="n">
        <v>0.7325541438</v>
      </c>
      <c r="D162" s="4" t="n">
        <f aca="false">ABS(Table6[[#This Row],[Pb Analytic]]-Table6[[#This Row],[Pb Simulation]])</f>
        <v>2.90895000000235E-005</v>
      </c>
      <c r="E162" s="1" t="n">
        <f aca="false">100*IF(Table6[[#This Row],[Pb Analytic]]&gt;0, Table6[[#This Row],[Absolute Error]]/Table6[[#This Row],[Pb Analytic]],1)</f>
        <v>0.00397096927868385</v>
      </c>
      <c r="F162" s="0" t="n">
        <v>0.2052603667</v>
      </c>
      <c r="G162" s="3" t="n">
        <v>0.2053340549</v>
      </c>
      <c r="H162" s="4" t="n">
        <f aca="false">ABS(Table7[[#This Row],[Pd Analytic]]-Table7[[#This Row],[Pd Simulation]])</f>
        <v>7.3688200000005E-005</v>
      </c>
      <c r="I162" s="1" t="n">
        <f aca="false">100*IF(Table7[[#This Row],[Pd Analytic]]&gt;0, Table7[[#This Row],[Absolute Error]]/Table7[[#This Row],[Pd Analytic]],1)</f>
        <v>0.0358869842783224</v>
      </c>
      <c r="J162" s="0" t="n">
        <v>13.6470151101</v>
      </c>
      <c r="K162" s="3" t="n">
        <v>13.6471953408</v>
      </c>
      <c r="L162" s="4" t="n">
        <f aca="false">ABS(Table2[[#This Row],[Nc Analytic]]-Table2[[#This Row],[Nc Simulation]])</f>
        <v>0.000180230699999839</v>
      </c>
      <c r="M162" s="1" t="n">
        <f aca="false">100*IF(Table2[[#This Row],[Nc Analytic]]&gt;0, Table2[[#This Row],[Absolute Error]]/Table2[[#This Row],[Nc Analytic]],1)</f>
        <v>0.00132064278043282</v>
      </c>
    </row>
    <row r="163" customFormat="false" ht="13.8" hidden="false" customHeight="false" outlineLevel="0" collapsed="false">
      <c r="A163" s="1" t="n">
        <v>16.2</v>
      </c>
      <c r="B163" s="0" t="n">
        <v>0.7341146</v>
      </c>
      <c r="C163" s="3" t="n">
        <v>0.7341499317</v>
      </c>
      <c r="D163" s="4" t="n">
        <f aca="false">ABS(Table6[[#This Row],[Pb Analytic]]-Table6[[#This Row],[Pb Simulation]])</f>
        <v>3.53317000000297E-005</v>
      </c>
      <c r="E163" s="1" t="n">
        <f aca="false">100*IF(Table6[[#This Row],[Pb Analytic]]&gt;0, Table6[[#This Row],[Absolute Error]]/Table6[[#This Row],[Pb Analytic]],1)</f>
        <v>0.00481260005271887</v>
      </c>
      <c r="F163" s="0" t="n">
        <v>0.2041231333</v>
      </c>
      <c r="G163" s="3" t="n">
        <v>0.2041216732</v>
      </c>
      <c r="H163" s="4" t="n">
        <f aca="false">ABS(Table7[[#This Row],[Pd Analytic]]-Table7[[#This Row],[Pd Simulation]])</f>
        <v>1.46010000001695E-006</v>
      </c>
      <c r="I163" s="1" t="n">
        <f aca="false">100*IF(Table7[[#This Row],[Pd Analytic]]&gt;0, Table7[[#This Row],[Absolute Error]]/Table7[[#This Row],[Pd Analytic]],1)</f>
        <v>0.000715308657393933</v>
      </c>
      <c r="J163" s="0" t="n">
        <v>13.6496474066</v>
      </c>
      <c r="K163" s="3" t="n">
        <v>13.6499482689</v>
      </c>
      <c r="L163" s="4" t="n">
        <f aca="false">ABS(Table2[[#This Row],[Nc Analytic]]-Table2[[#This Row],[Nc Simulation]])</f>
        <v>0.000300862299999594</v>
      </c>
      <c r="M163" s="1" t="n">
        <f aca="false">100*IF(Table2[[#This Row],[Nc Analytic]]&gt;0, Table2[[#This Row],[Absolute Error]]/Table2[[#This Row],[Nc Analytic]],1)</f>
        <v>0.00220412776717314</v>
      </c>
    </row>
    <row r="164" customFormat="false" ht="13.8" hidden="false" customHeight="false" outlineLevel="0" collapsed="false">
      <c r="A164" s="1" t="n">
        <v>16.3</v>
      </c>
      <c r="B164" s="0" t="n">
        <v>0.7357465333</v>
      </c>
      <c r="C164" s="3" t="n">
        <v>0.7357269748</v>
      </c>
      <c r="D164" s="4" t="n">
        <f aca="false">ABS(Table6[[#This Row],[Pb Analytic]]-Table6[[#This Row],[Pb Simulation]])</f>
        <v>1.95584999999054E-005</v>
      </c>
      <c r="E164" s="1" t="n">
        <f aca="false">100*IF(Table6[[#This Row],[Pb Analytic]]&gt;0, Table6[[#This Row],[Absolute Error]]/Table6[[#This Row],[Pb Analytic]],1)</f>
        <v>0.00265839104312061</v>
      </c>
      <c r="F164" s="0" t="n">
        <v>0.2029124667</v>
      </c>
      <c r="G164" s="3" t="n">
        <v>0.2029233319</v>
      </c>
      <c r="H164" s="4" t="n">
        <f aca="false">ABS(Table7[[#This Row],[Pd Analytic]]-Table7[[#This Row],[Pd Simulation]])</f>
        <v>1.08652000000153E-005</v>
      </c>
      <c r="I164" s="1" t="n">
        <f aca="false">100*IF(Table7[[#This Row],[Pd Analytic]]&gt;0, Table7[[#This Row],[Absolute Error]]/Table7[[#This Row],[Pd Analytic]],1)</f>
        <v>0.00535433747232658</v>
      </c>
      <c r="J164" s="0" t="n">
        <v>13.6525991987</v>
      </c>
      <c r="K164" s="3" t="n">
        <v>13.6526591399</v>
      </c>
      <c r="L164" s="4" t="n">
        <f aca="false">ABS(Table2[[#This Row],[Nc Analytic]]-Table2[[#This Row],[Nc Simulation]])</f>
        <v>5.99411999999688E-005</v>
      </c>
      <c r="M164" s="1" t="n">
        <f aca="false">100*IF(Table2[[#This Row],[Nc Analytic]]&gt;0, Table2[[#This Row],[Absolute Error]]/Table2[[#This Row],[Nc Analytic]],1)</f>
        <v>0.000439044140674326</v>
      </c>
    </row>
    <row r="165" customFormat="false" ht="13.8" hidden="false" customHeight="false" outlineLevel="0" collapsed="false">
      <c r="A165" s="1" t="n">
        <v>16.4</v>
      </c>
      <c r="B165" s="0" t="n">
        <v>0.7373474667</v>
      </c>
      <c r="C165" s="3" t="n">
        <v>0.7372855974</v>
      </c>
      <c r="D165" s="4" t="n">
        <f aca="false">ABS(Table6[[#This Row],[Pb Analytic]]-Table6[[#This Row],[Pb Simulation]])</f>
        <v>6.18692999999615E-005</v>
      </c>
      <c r="E165" s="1" t="n">
        <f aca="false">100*IF(Table6[[#This Row],[Pb Analytic]]&gt;0, Table6[[#This Row],[Absolute Error]]/Table6[[#This Row],[Pb Analytic]],1)</f>
        <v>0.00839149716448286</v>
      </c>
      <c r="F165" s="0" t="n">
        <v>0.2016363667</v>
      </c>
      <c r="G165" s="3" t="n">
        <v>0.2017387929</v>
      </c>
      <c r="H165" s="4" t="n">
        <f aca="false">ABS(Table7[[#This Row],[Pd Analytic]]-Table7[[#This Row],[Pd Simulation]])</f>
        <v>0.000102426199999978</v>
      </c>
      <c r="I165" s="1" t="n">
        <f aca="false">100*IF(Table7[[#This Row],[Pd Analytic]]&gt;0, Table7[[#This Row],[Absolute Error]]/Table7[[#This Row],[Pd Analytic]],1)</f>
        <v>0.0507716927059979</v>
      </c>
      <c r="J165" s="0" t="n">
        <v>13.6553813868</v>
      </c>
      <c r="K165" s="3" t="n">
        <v>13.6553288981</v>
      </c>
      <c r="L165" s="4" t="n">
        <f aca="false">ABS(Table2[[#This Row],[Nc Analytic]]-Table2[[#This Row],[Nc Simulation]])</f>
        <v>5.2488699999742E-005</v>
      </c>
      <c r="M165" s="1" t="n">
        <f aca="false">100*IF(Table2[[#This Row],[Nc Analytic]]&gt;0, Table2[[#This Row],[Absolute Error]]/Table2[[#This Row],[Nc Analytic]],1)</f>
        <v>0.000384382539530376</v>
      </c>
    </row>
    <row r="166" customFormat="false" ht="13.8" hidden="false" customHeight="false" outlineLevel="0" collapsed="false">
      <c r="A166" s="1" t="n">
        <v>16.5</v>
      </c>
      <c r="B166" s="0" t="n">
        <v>0.7387966</v>
      </c>
      <c r="C166" s="3" t="n">
        <v>0.7388261164</v>
      </c>
      <c r="D166" s="4" t="n">
        <f aca="false">ABS(Table6[[#This Row],[Pb Analytic]]-Table6[[#This Row],[Pb Simulation]])</f>
        <v>2.95163999999293E-005</v>
      </c>
      <c r="E166" s="1" t="n">
        <f aca="false">100*IF(Table6[[#This Row],[Pb Analytic]]&gt;0, Table6[[#This Row],[Absolute Error]]/Table6[[#This Row],[Pb Analytic]],1)</f>
        <v>0.00399504015149745</v>
      </c>
      <c r="F166" s="0" t="n">
        <v>0.2005611667</v>
      </c>
      <c r="G166" s="3" t="n">
        <v>0.200567823</v>
      </c>
      <c r="H166" s="4" t="n">
        <f aca="false">ABS(Table7[[#This Row],[Pd Analytic]]-Table7[[#This Row],[Pd Simulation]])</f>
        <v>6.6563000000186E-006</v>
      </c>
      <c r="I166" s="1" t="n">
        <f aca="false">100*IF(Table7[[#This Row],[Pd Analytic]]&gt;0, Table7[[#This Row],[Absolute Error]]/Table7[[#This Row],[Pd Analytic]],1)</f>
        <v>0.00331872775027259</v>
      </c>
      <c r="J166" s="0" t="n">
        <v>13.6577918065</v>
      </c>
      <c r="K166" s="3" t="n">
        <v>13.6579584604</v>
      </c>
      <c r="L166" s="4" t="n">
        <f aca="false">ABS(Table2[[#This Row],[Nc Analytic]]-Table2[[#This Row],[Nc Simulation]])</f>
        <v>0.000166653899999147</v>
      </c>
      <c r="M166" s="1" t="n">
        <f aca="false">100*IF(Table2[[#This Row],[Nc Analytic]]&gt;0, Table2[[#This Row],[Absolute Error]]/Table2[[#This Row],[Nc Analytic]],1)</f>
        <v>0.00122019627224922</v>
      </c>
    </row>
    <row r="167" customFormat="false" ht="13.8" hidden="false" customHeight="false" outlineLevel="0" collapsed="false">
      <c r="A167" s="1" t="n">
        <v>16.6</v>
      </c>
      <c r="B167" s="0" t="n">
        <v>0.7403841333</v>
      </c>
      <c r="C167" s="3" t="n">
        <v>0.7403488416</v>
      </c>
      <c r="D167" s="4" t="n">
        <f aca="false">ABS(Table6[[#This Row],[Pb Analytic]]-Table6[[#This Row],[Pb Simulation]])</f>
        <v>3.52916999999398E-005</v>
      </c>
      <c r="E167" s="1" t="n">
        <f aca="false">100*IF(Table6[[#This Row],[Pb Analytic]]&gt;0, Table6[[#This Row],[Absolute Error]]/Table6[[#This Row],[Pb Analytic]],1)</f>
        <v>0.00476690149520182</v>
      </c>
      <c r="F167" s="0" t="n">
        <v>0.1993735333</v>
      </c>
      <c r="G167" s="3" t="n">
        <v>0.1994101946</v>
      </c>
      <c r="H167" s="4" t="n">
        <f aca="false">ABS(Table7[[#This Row],[Pd Analytic]]-Table7[[#This Row],[Pd Simulation]])</f>
        <v>3.66613000000182E-005</v>
      </c>
      <c r="I167" s="1" t="n">
        <f aca="false">100*IF(Table7[[#This Row],[Pd Analytic]]&gt;0, Table7[[#This Row],[Absolute Error]]/Table7[[#This Row],[Pd Analytic]],1)</f>
        <v>0.0183848674705712</v>
      </c>
      <c r="J167" s="0" t="n">
        <v>13.6603357798</v>
      </c>
      <c r="K167" s="3" t="n">
        <v>13.6605487166</v>
      </c>
      <c r="L167" s="4" t="n">
        <f aca="false">ABS(Table2[[#This Row],[Nc Analytic]]-Table2[[#This Row],[Nc Simulation]])</f>
        <v>0.000212936799998786</v>
      </c>
      <c r="M167" s="1" t="n">
        <f aca="false">100*IF(Table2[[#This Row],[Nc Analytic]]&gt;0, Table2[[#This Row],[Absolute Error]]/Table2[[#This Row],[Nc Analytic]],1)</f>
        <v>0.00155877193820209</v>
      </c>
    </row>
    <row r="168" customFormat="false" ht="13.8" hidden="false" customHeight="false" outlineLevel="0" collapsed="false">
      <c r="A168" s="1" t="n">
        <v>16.7</v>
      </c>
      <c r="B168" s="0" t="n">
        <v>0.7419603667</v>
      </c>
      <c r="C168" s="3" t="n">
        <v>0.741854076</v>
      </c>
      <c r="D168" s="4" t="n">
        <f aca="false">ABS(Table6[[#This Row],[Pb Analytic]]-Table6[[#This Row],[Pb Simulation]])</f>
        <v>0.000106290700000011</v>
      </c>
      <c r="E168" s="1" t="n">
        <f aca="false">100*IF(Table6[[#This Row],[Pb Analytic]]&gt;0, Table6[[#This Row],[Absolute Error]]/Table6[[#This Row],[Pb Analytic]],1)</f>
        <v>0.0143277099147476</v>
      </c>
      <c r="F168" s="0" t="n">
        <v>0.1982567</v>
      </c>
      <c r="G168" s="3" t="n">
        <v>0.1982656845</v>
      </c>
      <c r="H168" s="4" t="n">
        <f aca="false">ABS(Table7[[#This Row],[Pd Analytic]]-Table7[[#This Row],[Pd Simulation]])</f>
        <v>8.98450000000328E-006</v>
      </c>
      <c r="I168" s="1" t="n">
        <f aca="false">100*IF(Table7[[#This Row],[Pd Analytic]]&gt;0, Table7[[#This Row],[Absolute Error]]/Table7[[#This Row],[Pd Analytic]],1)</f>
        <v>0.00453154564929428</v>
      </c>
      <c r="J168" s="0" t="n">
        <v>13.6631641638</v>
      </c>
      <c r="K168" s="3" t="n">
        <v>13.663100531</v>
      </c>
      <c r="L168" s="4" t="n">
        <f aca="false">ABS(Table2[[#This Row],[Nc Analytic]]-Table2[[#This Row],[Nc Simulation]])</f>
        <v>6.36327999998798E-005</v>
      </c>
      <c r="M168" s="1" t="n">
        <f aca="false">100*IF(Table2[[#This Row],[Nc Analytic]]&gt;0, Table2[[#This Row],[Absolute Error]]/Table2[[#This Row],[Nc Analytic]],1)</f>
        <v>0.000465727379049172</v>
      </c>
    </row>
    <row r="169" customFormat="false" ht="13.8" hidden="false" customHeight="false" outlineLevel="0" collapsed="false">
      <c r="A169" s="1" t="n">
        <v>16.8</v>
      </c>
      <c r="B169" s="0" t="n">
        <v>0.7433149667</v>
      </c>
      <c r="C169" s="3" t="n">
        <v>0.7433421158</v>
      </c>
      <c r="D169" s="4" t="n">
        <f aca="false">ABS(Table6[[#This Row],[Pb Analytic]]-Table6[[#This Row],[Pb Simulation]])</f>
        <v>2.71491000000124E-005</v>
      </c>
      <c r="E169" s="1" t="n">
        <f aca="false">100*IF(Table6[[#This Row],[Pb Analytic]]&gt;0, Table6[[#This Row],[Absolute Error]]/Table6[[#This Row],[Pb Analytic]],1)</f>
        <v>0.00365230213961359</v>
      </c>
      <c r="F169" s="0" t="n">
        <v>0.1971626333</v>
      </c>
      <c r="G169" s="3" t="n">
        <v>0.1971340747</v>
      </c>
      <c r="H169" s="4" t="n">
        <f aca="false">ABS(Table7[[#This Row],[Pd Analytic]]-Table7[[#This Row],[Pd Simulation]])</f>
        <v>2.8558600000006E-005</v>
      </c>
      <c r="I169" s="1" t="n">
        <f aca="false">100*IF(Table7[[#This Row],[Pd Analytic]]&gt;0, Table7[[#This Row],[Absolute Error]]/Table7[[#This Row],[Pd Analytic]],1)</f>
        <v>0.0144868917478963</v>
      </c>
      <c r="J169" s="0" t="n">
        <v>13.6658558873</v>
      </c>
      <c r="K169" s="3" t="n">
        <v>13.6656147429</v>
      </c>
      <c r="L169" s="4" t="n">
        <f aca="false">ABS(Table2[[#This Row],[Nc Analytic]]-Table2[[#This Row],[Nc Simulation]])</f>
        <v>0.000241144399998561</v>
      </c>
      <c r="M169" s="1" t="n">
        <f aca="false">100*IF(Table2[[#This Row],[Nc Analytic]]&gt;0, Table2[[#This Row],[Absolute Error]]/Table2[[#This Row],[Nc Analytic]],1)</f>
        <v>0.00176460704136159</v>
      </c>
    </row>
    <row r="170" customFormat="false" ht="13.8" hidden="false" customHeight="false" outlineLevel="0" collapsed="false">
      <c r="A170" s="1" t="n">
        <v>16.9</v>
      </c>
      <c r="B170" s="0" t="n">
        <v>0.7447815333</v>
      </c>
      <c r="C170" s="3" t="n">
        <v>0.7448132506</v>
      </c>
      <c r="D170" s="4" t="n">
        <f aca="false">ABS(Table6[[#This Row],[Pb Analytic]]-Table6[[#This Row],[Pb Simulation]])</f>
        <v>3.1717300000067E-005</v>
      </c>
      <c r="E170" s="1" t="n">
        <f aca="false">100*IF(Table6[[#This Row],[Pb Analytic]]&gt;0, Table6[[#This Row],[Absolute Error]]/Table6[[#This Row],[Pb Analytic]],1)</f>
        <v>0.00425842316507077</v>
      </c>
      <c r="F170" s="0" t="n">
        <v>0.1961693</v>
      </c>
      <c r="G170" s="3" t="n">
        <v>0.1960151518</v>
      </c>
      <c r="H170" s="4" t="n">
        <f aca="false">ABS(Table7[[#This Row],[Pd Analytic]]-Table7[[#This Row],[Pd Simulation]])</f>
        <v>0.000154148199999982</v>
      </c>
      <c r="I170" s="1" t="n">
        <f aca="false">100*IF(Table7[[#This Row],[Pd Analytic]]&gt;0, Table7[[#This Row],[Absolute Error]]/Table7[[#This Row],[Pd Analytic]],1)</f>
        <v>0.0786409614687662</v>
      </c>
      <c r="J170" s="0" t="n">
        <v>13.6679619708</v>
      </c>
      <c r="K170" s="3" t="n">
        <v>13.6680921678</v>
      </c>
      <c r="L170" s="4" t="n">
        <f aca="false">ABS(Table2[[#This Row],[Nc Analytic]]-Table2[[#This Row],[Nc Simulation]])</f>
        <v>0.000130196999998944</v>
      </c>
      <c r="M170" s="1" t="n">
        <f aca="false">100*IF(Table2[[#This Row],[Nc Analytic]]&gt;0, Table2[[#This Row],[Absolute Error]]/Table2[[#This Row],[Nc Analytic]],1)</f>
        <v>0.000952561618699563</v>
      </c>
    </row>
    <row r="171" customFormat="false" ht="13.8" hidden="false" customHeight="false" outlineLevel="0" collapsed="false">
      <c r="A171" s="1" t="n">
        <v>17</v>
      </c>
      <c r="B171" s="0" t="n">
        <v>0.7462806333</v>
      </c>
      <c r="C171" s="3" t="n">
        <v>0.7462677636</v>
      </c>
      <c r="D171" s="4" t="n">
        <f aca="false">ABS(Table6[[#This Row],[Pb Analytic]]-Table6[[#This Row],[Pb Simulation]])</f>
        <v>1.28697000000289E-005</v>
      </c>
      <c r="E171" s="1" t="n">
        <f aca="false">100*IF(Table6[[#This Row],[Pb Analytic]]&gt;0, Table6[[#This Row],[Absolute Error]]/Table6[[#This Row],[Pb Analytic]],1)</f>
        <v>0.00172454186389418</v>
      </c>
      <c r="F171" s="0" t="n">
        <v>0.1948532333</v>
      </c>
      <c r="G171" s="3" t="n">
        <v>0.194908707</v>
      </c>
      <c r="H171" s="4" t="n">
        <f aca="false">ABS(Table7[[#This Row],[Pd Analytic]]-Table7[[#This Row],[Pd Simulation]])</f>
        <v>5.5473699999975E-005</v>
      </c>
      <c r="I171" s="1" t="n">
        <f aca="false">100*IF(Table7[[#This Row],[Pd Analytic]]&gt;0, Table7[[#This Row],[Absolute Error]]/Table7[[#This Row],[Pd Analytic]],1)</f>
        <v>0.0284613760225576</v>
      </c>
      <c r="J171" s="0" t="n">
        <v>13.6705768385</v>
      </c>
      <c r="K171" s="3" t="n">
        <v>13.6705335977</v>
      </c>
      <c r="L171" s="4" t="n">
        <f aca="false">ABS(Table2[[#This Row],[Nc Analytic]]-Table2[[#This Row],[Nc Simulation]])</f>
        <v>4.32408000001772E-005</v>
      </c>
      <c r="M171" s="1" t="n">
        <f aca="false">100*IF(Table2[[#This Row],[Nc Analytic]]&gt;0, Table2[[#This Row],[Absolute Error]]/Table2[[#This Row],[Nc Analytic]],1)</f>
        <v>0.000316306599820304</v>
      </c>
    </row>
    <row r="172" customFormat="false" ht="13.8" hidden="false" customHeight="false" outlineLevel="0" collapsed="false">
      <c r="A172" s="1" t="n">
        <v>17.1</v>
      </c>
      <c r="B172" s="0" t="n">
        <v>0.7477106667</v>
      </c>
      <c r="C172" s="3" t="n">
        <v>0.747705932</v>
      </c>
      <c r="D172" s="4" t="n">
        <f aca="false">ABS(Table6[[#This Row],[Pb Analytic]]-Table6[[#This Row],[Pb Simulation]])</f>
        <v>4.73469999995313E-006</v>
      </c>
      <c r="E172" s="1" t="n">
        <f aca="false">100*IF(Table6[[#This Row],[Pb Analytic]]&gt;0, Table6[[#This Row],[Absolute Error]]/Table6[[#This Row],[Pb Analytic]],1)</f>
        <v>0.000633230230939659</v>
      </c>
      <c r="F172" s="0" t="n">
        <v>0.1937873</v>
      </c>
      <c r="G172" s="3" t="n">
        <v>0.1938145359</v>
      </c>
      <c r="H172" s="4" t="n">
        <f aca="false">ABS(Table7[[#This Row],[Pd Analytic]]-Table7[[#This Row],[Pd Simulation]])</f>
        <v>2.72359000000055E-005</v>
      </c>
      <c r="I172" s="1" t="n">
        <f aca="false">100*IF(Table7[[#This Row],[Pd Analytic]]&gt;0, Table7[[#This Row],[Absolute Error]]/Table7[[#This Row],[Pd Analytic]],1)</f>
        <v>0.0140525579640002</v>
      </c>
      <c r="J172" s="0" t="n">
        <v>13.6728508007</v>
      </c>
      <c r="K172" s="3" t="n">
        <v>13.6729398026</v>
      </c>
      <c r="L172" s="4" t="n">
        <f aca="false">ABS(Table2[[#This Row],[Nc Analytic]]-Table2[[#This Row],[Nc Simulation]])</f>
        <v>8.90019000010511E-005</v>
      </c>
      <c r="M172" s="1" t="n">
        <f aca="false">100*IF(Table2[[#This Row],[Nc Analytic]]&gt;0, Table2[[#This Row],[Absolute Error]]/Table2[[#This Row],[Nc Analytic]],1)</f>
        <v>0.000650934629172629</v>
      </c>
    </row>
    <row r="173" customFormat="false" ht="13.8" hidden="false" customHeight="false" outlineLevel="0" collapsed="false">
      <c r="A173" s="1" t="n">
        <v>17.2</v>
      </c>
      <c r="B173" s="0" t="n">
        <v>0.7491787333</v>
      </c>
      <c r="C173" s="3" t="n">
        <v>0.7491280266</v>
      </c>
      <c r="D173" s="4" t="n">
        <f aca="false">ABS(Table6[[#This Row],[Pb Analytic]]-Table6[[#This Row],[Pb Simulation]])</f>
        <v>5.07066999999584E-005</v>
      </c>
      <c r="E173" s="1" t="n">
        <f aca="false">100*IF(Table6[[#This Row],[Pb Analytic]]&gt;0, Table6[[#This Row],[Absolute Error]]/Table6[[#This Row],[Pb Analytic]],1)</f>
        <v>0.00676876290827034</v>
      </c>
      <c r="F173" s="0" t="n">
        <v>0.1926354</v>
      </c>
      <c r="G173" s="3" t="n">
        <v>0.1927324385</v>
      </c>
      <c r="H173" s="4" t="n">
        <f aca="false">ABS(Table7[[#This Row],[Pd Analytic]]-Table7[[#This Row],[Pd Simulation]])</f>
        <v>9.70384999999796E-005</v>
      </c>
      <c r="I173" s="1" t="n">
        <f aca="false">100*IF(Table7[[#This Row],[Pd Analytic]]&gt;0, Table7[[#This Row],[Absolute Error]]/Table7[[#This Row],[Pd Analytic]],1)</f>
        <v>0.050348815567951</v>
      </c>
      <c r="J173" s="0" t="n">
        <v>13.6753764561</v>
      </c>
      <c r="K173" s="3" t="n">
        <v>13.6753115309</v>
      </c>
      <c r="L173" s="4" t="n">
        <f aca="false">ABS(Table2[[#This Row],[Nc Analytic]]-Table2[[#This Row],[Nc Simulation]])</f>
        <v>6.49252000002321E-005</v>
      </c>
      <c r="M173" s="1" t="n">
        <f aca="false">100*IF(Table2[[#This Row],[Nc Analytic]]&gt;0, Table2[[#This Row],[Absolute Error]]/Table2[[#This Row],[Nc Analytic]],1)</f>
        <v>0.000474762127747734</v>
      </c>
    </row>
    <row r="174" customFormat="false" ht="13.8" hidden="false" customHeight="false" outlineLevel="0" collapsed="false">
      <c r="A174" s="1" t="n">
        <v>17.3</v>
      </c>
      <c r="B174" s="0" t="n">
        <v>0.7505282333</v>
      </c>
      <c r="C174" s="3" t="n">
        <v>0.7505343128</v>
      </c>
      <c r="D174" s="4" t="n">
        <f aca="false">ABS(Table6[[#This Row],[Pb Analytic]]-Table6[[#This Row],[Pb Simulation]])</f>
        <v>6.07950000008906E-006</v>
      </c>
      <c r="E174" s="1" t="n">
        <f aca="false">100*IF(Table6[[#This Row],[Pb Analytic]]&gt;0, Table6[[#This Row],[Absolute Error]]/Table6[[#This Row],[Pb Analytic]],1)</f>
        <v>0.000810022925855104</v>
      </c>
      <c r="F174" s="0" t="n">
        <v>0.1916939</v>
      </c>
      <c r="G174" s="3" t="n">
        <v>0.191662219</v>
      </c>
      <c r="H174" s="4" t="n">
        <f aca="false">ABS(Table7[[#This Row],[Pd Analytic]]-Table7[[#This Row],[Pd Simulation]])</f>
        <v>3.16810000000056E-005</v>
      </c>
      <c r="I174" s="1" t="n">
        <f aca="false">100*IF(Table7[[#This Row],[Pd Analytic]]&gt;0, Table7[[#This Row],[Absolute Error]]/Table7[[#This Row],[Pd Analytic]],1)</f>
        <v>0.016529600964291</v>
      </c>
      <c r="J174" s="0" t="n">
        <v>13.6773924841</v>
      </c>
      <c r="K174" s="3" t="n">
        <v>13.6776495099</v>
      </c>
      <c r="L174" s="4" t="n">
        <f aca="false">ABS(Table2[[#This Row],[Nc Analytic]]-Table2[[#This Row],[Nc Simulation]])</f>
        <v>0.000257025799999866</v>
      </c>
      <c r="M174" s="1" t="n">
        <f aca="false">100*IF(Table2[[#This Row],[Nc Analytic]]&gt;0, Table2[[#This Row],[Absolute Error]]/Table2[[#This Row],[Nc Analytic]],1)</f>
        <v>0.00187916644459875</v>
      </c>
    </row>
    <row r="175" customFormat="false" ht="13.8" hidden="false" customHeight="false" outlineLevel="0" collapsed="false">
      <c r="A175" s="1" t="n">
        <v>17.4</v>
      </c>
      <c r="B175" s="0" t="n">
        <v>0.7518738667</v>
      </c>
      <c r="C175" s="3" t="n">
        <v>0.7519250498</v>
      </c>
      <c r="D175" s="4" t="n">
        <f aca="false">ABS(Table6[[#This Row],[Pb Analytic]]-Table6[[#This Row],[Pb Simulation]])</f>
        <v>5.1183099999963E-005</v>
      </c>
      <c r="E175" s="1" t="n">
        <f aca="false">100*IF(Table6[[#This Row],[Pb Analytic]]&gt;0, Table6[[#This Row],[Absolute Error]]/Table6[[#This Row],[Pb Analytic]],1)</f>
        <v>0.00680694173090481</v>
      </c>
      <c r="F175" s="0" t="n">
        <v>0.1906549</v>
      </c>
      <c r="G175" s="3" t="n">
        <v>0.1906036858</v>
      </c>
      <c r="H175" s="4" t="n">
        <f aca="false">ABS(Table7[[#This Row],[Pd Analytic]]-Table7[[#This Row],[Pd Simulation]])</f>
        <v>5.12141999999827E-005</v>
      </c>
      <c r="I175" s="1" t="n">
        <f aca="false">100*IF(Table7[[#This Row],[Pd Analytic]]&gt;0, Table7[[#This Row],[Absolute Error]]/Table7[[#This Row],[Pd Analytic]],1)</f>
        <v>0.0268694699082166</v>
      </c>
      <c r="J175" s="0" t="n">
        <v>13.6796681814</v>
      </c>
      <c r="K175" s="3" t="n">
        <v>13.6799544471</v>
      </c>
      <c r="L175" s="4" t="n">
        <f aca="false">ABS(Table2[[#This Row],[Nc Analytic]]-Table2[[#This Row],[Nc Simulation]])</f>
        <v>0.000286265699999788</v>
      </c>
      <c r="M175" s="1" t="n">
        <f aca="false">100*IF(Table2[[#This Row],[Nc Analytic]]&gt;0, Table2[[#This Row],[Absolute Error]]/Table2[[#This Row],[Nc Analytic]],1)</f>
        <v>0.0020925924944178</v>
      </c>
    </row>
    <row r="176" customFormat="false" ht="13.8" hidden="false" customHeight="false" outlineLevel="0" collapsed="false">
      <c r="A176" s="1" t="n">
        <v>17.5</v>
      </c>
      <c r="B176" s="0" t="n">
        <v>0.7533239667</v>
      </c>
      <c r="C176" s="3" t="n">
        <v>0.7533004915</v>
      </c>
      <c r="D176" s="4" t="n">
        <f aca="false">ABS(Table6[[#This Row],[Pb Analytic]]-Table6[[#This Row],[Pb Simulation]])</f>
        <v>2.34752000000116E-005</v>
      </c>
      <c r="E176" s="1" t="n">
        <f aca="false">100*IF(Table6[[#This Row],[Pb Analytic]]&gt;0, Table6[[#This Row],[Absolute Error]]/Table6[[#This Row],[Pb Analytic]],1)</f>
        <v>0.0031163128479137</v>
      </c>
      <c r="F176" s="0" t="n">
        <v>0.1895746</v>
      </c>
      <c r="G176" s="3" t="n">
        <v>0.1895566513</v>
      </c>
      <c r="H176" s="4" t="n">
        <f aca="false">ABS(Table7[[#This Row],[Pd Analytic]]-Table7[[#This Row],[Pd Simulation]])</f>
        <v>1.794870000002E-005</v>
      </c>
      <c r="I176" s="1" t="n">
        <f aca="false">100*IF(Table7[[#This Row],[Pd Analytic]]&gt;0, Table7[[#This Row],[Absolute Error]]/Table7[[#This Row],[Pd Analytic]],1)</f>
        <v>0.00946877879353001</v>
      </c>
      <c r="J176" s="0" t="n">
        <v>13.6822824706</v>
      </c>
      <c r="K176" s="3" t="n">
        <v>13.6822270305</v>
      </c>
      <c r="L176" s="4" t="n">
        <f aca="false">ABS(Table2[[#This Row],[Nc Analytic]]-Table2[[#This Row],[Nc Simulation]])</f>
        <v>5.54401000005811E-005</v>
      </c>
      <c r="M176" s="1" t="n">
        <f aca="false">100*IF(Table2[[#This Row],[Nc Analytic]]&gt;0, Table2[[#This Row],[Absolute Error]]/Table2[[#This Row],[Nc Analytic]],1)</f>
        <v>0.000405197924848022</v>
      </c>
    </row>
    <row r="177" customFormat="false" ht="13.8" hidden="false" customHeight="false" outlineLevel="0" collapsed="false">
      <c r="A177" s="1" t="n">
        <v>17.6</v>
      </c>
      <c r="B177" s="0" t="n">
        <v>0.7546710667</v>
      </c>
      <c r="C177" s="3" t="n">
        <v>0.7546608864</v>
      </c>
      <c r="D177" s="4" t="n">
        <f aca="false">ABS(Table6[[#This Row],[Pb Analytic]]-Table6[[#This Row],[Pb Simulation]])</f>
        <v>1.01802999999956E-005</v>
      </c>
      <c r="E177" s="1" t="n">
        <f aca="false">100*IF(Table6[[#This Row],[Pb Analytic]]&gt;0, Table6[[#This Row],[Absolute Error]]/Table6[[#This Row],[Pb Analytic]],1)</f>
        <v>0.00134899001438371</v>
      </c>
      <c r="F177" s="0" t="n">
        <v>0.1885388667</v>
      </c>
      <c r="G177" s="3" t="n">
        <v>0.1885209318</v>
      </c>
      <c r="H177" s="4" t="n">
        <f aca="false">ABS(Table7[[#This Row],[Pd Analytic]]-Table7[[#This Row],[Pd Simulation]])</f>
        <v>1.79348999999884E-005</v>
      </c>
      <c r="I177" s="1" t="n">
        <f aca="false">100*IF(Table7[[#This Row],[Pd Analytic]]&gt;0, Table7[[#This Row],[Absolute Error]]/Table7[[#This Row],[Pd Analytic]],1)</f>
        <v>0.0095134793939038</v>
      </c>
      <c r="J177" s="0" t="n">
        <v>13.6843926082</v>
      </c>
      <c r="K177" s="3" t="n">
        <v>13.6844679292</v>
      </c>
      <c r="L177" s="4" t="n">
        <f aca="false">ABS(Table2[[#This Row],[Nc Analytic]]-Table2[[#This Row],[Nc Simulation]])</f>
        <v>7.53210000006277E-005</v>
      </c>
      <c r="M177" s="1" t="n">
        <f aca="false">100*IF(Table2[[#This Row],[Nc Analytic]]&gt;0, Table2[[#This Row],[Absolute Error]]/Table2[[#This Row],[Nc Analytic]],1)</f>
        <v>0.000550412338940174</v>
      </c>
    </row>
    <row r="178" customFormat="false" ht="13.8" hidden="false" customHeight="false" outlineLevel="0" collapsed="false">
      <c r="A178" s="1" t="n">
        <v>17.7</v>
      </c>
      <c r="B178" s="0" t="n">
        <v>0.7560164667</v>
      </c>
      <c r="C178" s="3" t="n">
        <v>0.7560064775</v>
      </c>
      <c r="D178" s="4" t="n">
        <f aca="false">ABS(Table6[[#This Row],[Pb Analytic]]-Table6[[#This Row],[Pb Simulation]])</f>
        <v>9.98919999994907E-006</v>
      </c>
      <c r="E178" s="1" t="n">
        <f aca="false">100*IF(Table6[[#This Row],[Pb Analytic]]&gt;0, Table6[[#This Row],[Absolute Error]]/Table6[[#This Row],[Pb Analytic]],1)</f>
        <v>0.00132131143015889</v>
      </c>
      <c r="F178" s="0" t="n">
        <v>0.187494</v>
      </c>
      <c r="G178" s="3" t="n">
        <v>0.1874963473</v>
      </c>
      <c r="H178" s="4" t="n">
        <f aca="false">ABS(Table7[[#This Row],[Pd Analytic]]-Table7[[#This Row],[Pd Simulation]])</f>
        <v>2.34730000001071E-006</v>
      </c>
      <c r="I178" s="1" t="n">
        <f aca="false">100*IF(Table7[[#This Row],[Pd Analytic]]&gt;0, Table7[[#This Row],[Absolute Error]]/Table7[[#This Row],[Pd Analytic]],1)</f>
        <v>0.00125191772203165</v>
      </c>
      <c r="J178" s="0" t="n">
        <v>13.6868152507</v>
      </c>
      <c r="K178" s="3" t="n">
        <v>13.6866777943</v>
      </c>
      <c r="L178" s="4" t="n">
        <f aca="false">ABS(Table2[[#This Row],[Nc Analytic]]-Table2[[#This Row],[Nc Simulation]])</f>
        <v>0.000137456400000957</v>
      </c>
      <c r="M178" s="1" t="n">
        <f aca="false">100*IF(Table2[[#This Row],[Nc Analytic]]&gt;0, Table2[[#This Row],[Absolute Error]]/Table2[[#This Row],[Nc Analytic]],1)</f>
        <v>0.00100430799984349</v>
      </c>
    </row>
    <row r="179" customFormat="false" ht="13.8" hidden="false" customHeight="false" outlineLevel="0" collapsed="false">
      <c r="A179" s="1" t="n">
        <v>17.8</v>
      </c>
      <c r="B179" s="0" t="n">
        <v>0.7572794</v>
      </c>
      <c r="C179" s="3" t="n">
        <v>0.7573375029</v>
      </c>
      <c r="D179" s="4" t="n">
        <f aca="false">ABS(Table6[[#This Row],[Pb Analytic]]-Table6[[#This Row],[Pb Simulation]])</f>
        <v>5.81028999999678E-005</v>
      </c>
      <c r="E179" s="1" t="n">
        <f aca="false">100*IF(Table6[[#This Row],[Pb Analytic]]&gt;0, Table6[[#This Row],[Absolute Error]]/Table6[[#This Row],[Pb Analytic]],1)</f>
        <v>0.00767199561324771</v>
      </c>
      <c r="F179" s="0" t="n">
        <v>0.1865491</v>
      </c>
      <c r="G179" s="3" t="n">
        <v>0.1864827218</v>
      </c>
      <c r="H179" s="4" t="n">
        <f aca="false">ABS(Table7[[#This Row],[Pd Analytic]]-Table7[[#This Row],[Pd Simulation]])</f>
        <v>6.63781999999946E-005</v>
      </c>
      <c r="I179" s="1" t="n">
        <f aca="false">100*IF(Table7[[#This Row],[Pd Analytic]]&gt;0, Table7[[#This Row],[Absolute Error]]/Table7[[#This Row],[Pd Analytic]],1)</f>
        <v>0.0355948258151145</v>
      </c>
      <c r="J179" s="0" t="n">
        <v>13.688912637</v>
      </c>
      <c r="K179" s="3" t="n">
        <v>13.6888572592</v>
      </c>
      <c r="L179" s="4" t="n">
        <f aca="false">ABS(Table2[[#This Row],[Nc Analytic]]-Table2[[#This Row],[Nc Simulation]])</f>
        <v>5.53777999989791E-005</v>
      </c>
      <c r="M179" s="1" t="n">
        <f aca="false">100*IF(Table2[[#This Row],[Nc Analytic]]&gt;0, Table2[[#This Row],[Absolute Error]]/Table2[[#This Row],[Nc Analytic]],1)</f>
        <v>0.000404546551625124</v>
      </c>
    </row>
    <row r="180" customFormat="false" ht="13.8" hidden="false" customHeight="false" outlineLevel="0" collapsed="false">
      <c r="A180" s="1" t="n">
        <v>17.9</v>
      </c>
      <c r="B180" s="0" t="n">
        <v>0.7586901667</v>
      </c>
      <c r="C180" s="3" t="n">
        <v>0.7586541956</v>
      </c>
      <c r="D180" s="4" t="n">
        <f aca="false">ABS(Table6[[#This Row],[Pb Analytic]]-Table6[[#This Row],[Pb Simulation]])</f>
        <v>3.59710999999763E-005</v>
      </c>
      <c r="E180" s="1" t="n">
        <f aca="false">100*IF(Table6[[#This Row],[Pb Analytic]]&gt;0, Table6[[#This Row],[Absolute Error]]/Table6[[#This Row],[Pb Analytic]],1)</f>
        <v>0.00474143558535621</v>
      </c>
      <c r="F180" s="0" t="n">
        <v>0.1854482667</v>
      </c>
      <c r="G180" s="3" t="n">
        <v>0.1854798827</v>
      </c>
      <c r="H180" s="4" t="n">
        <f aca="false">ABS(Table7[[#This Row],[Pd Analytic]]-Table7[[#This Row],[Pd Simulation]])</f>
        <v>3.16159999999843E-005</v>
      </c>
      <c r="I180" s="1" t="n">
        <f aca="false">100*IF(Table7[[#This Row],[Pd Analytic]]&gt;0, Table7[[#This Row],[Absolute Error]]/Table7[[#This Row],[Pd Analytic]],1)</f>
        <v>0.0170455143381349</v>
      </c>
      <c r="J180" s="0" t="n">
        <v>13.6911906163</v>
      </c>
      <c r="K180" s="3" t="n">
        <v>13.6910069406</v>
      </c>
      <c r="L180" s="4" t="n">
        <f aca="false">ABS(Table2[[#This Row],[Nc Analytic]]-Table2[[#This Row],[Nc Simulation]])</f>
        <v>0.000183675700000663</v>
      </c>
      <c r="M180" s="1" t="n">
        <f aca="false">100*IF(Table2[[#This Row],[Nc Analytic]]&gt;0, Table2[[#This Row],[Absolute Error]]/Table2[[#This Row],[Nc Analytic]],1)</f>
        <v>0.00134157918988399</v>
      </c>
    </row>
    <row r="181" customFormat="false" ht="13.8" hidden="false" customHeight="false" outlineLevel="0" collapsed="false">
      <c r="A181" s="1" t="n">
        <v>18</v>
      </c>
      <c r="B181" s="0" t="n">
        <v>0.7599361333</v>
      </c>
      <c r="C181" s="3" t="n">
        <v>0.7599567835</v>
      </c>
      <c r="D181" s="4" t="n">
        <f aca="false">ABS(Table6[[#This Row],[Pb Analytic]]-Table6[[#This Row],[Pb Simulation]])</f>
        <v>2.0650199999972E-005</v>
      </c>
      <c r="E181" s="1" t="n">
        <f aca="false">100*IF(Table6[[#This Row],[Pb Analytic]]&gt;0, Table6[[#This Row],[Absolute Error]]/Table6[[#This Row],[Pb Analytic]],1)</f>
        <v>0.00271728609419959</v>
      </c>
      <c r="F181" s="0" t="n">
        <v>0.184459</v>
      </c>
      <c r="G181" s="3" t="n">
        <v>0.1844876609</v>
      </c>
      <c r="H181" s="4" t="n">
        <f aca="false">ABS(Table7[[#This Row],[Pd Analytic]]-Table7[[#This Row],[Pd Simulation]])</f>
        <v>2.86608999999771E-005</v>
      </c>
      <c r="I181" s="1" t="n">
        <f aca="false">100*IF(Table7[[#This Row],[Pd Analytic]]&gt;0, Table7[[#This Row],[Absolute Error]]/Table7[[#This Row],[Pd Analytic]],1)</f>
        <v>0.0155354021294207</v>
      </c>
      <c r="J181" s="0" t="n">
        <v>13.6932259974</v>
      </c>
      <c r="K181" s="3" t="n">
        <v>13.6931274386</v>
      </c>
      <c r="L181" s="4" t="n">
        <f aca="false">ABS(Table2[[#This Row],[Nc Analytic]]-Table2[[#This Row],[Nc Simulation]])</f>
        <v>9.85588000013138E-005</v>
      </c>
      <c r="M181" s="1" t="n">
        <f aca="false">100*IF(Table2[[#This Row],[Nc Analytic]]&gt;0, Table2[[#This Row],[Absolute Error]]/Table2[[#This Row],[Nc Analytic]],1)</f>
        <v>0.000719768368791217</v>
      </c>
    </row>
    <row r="182" customFormat="false" ht="13.8" hidden="false" customHeight="false" outlineLevel="0" collapsed="false">
      <c r="A182" s="1" t="n">
        <v>18.1</v>
      </c>
      <c r="B182" s="0" t="n">
        <v>0.7612489333</v>
      </c>
      <c r="C182" s="3" t="n">
        <v>0.7612454902</v>
      </c>
      <c r="D182" s="4" t="n">
        <f aca="false">ABS(Table6[[#This Row],[Pb Analytic]]-Table6[[#This Row],[Pb Simulation]])</f>
        <v>3.44310000000014E-006</v>
      </c>
      <c r="E182" s="1" t="n">
        <f aca="false">100*IF(Table6[[#This Row],[Pb Analytic]]&gt;0, Table6[[#This Row],[Absolute Error]]/Table6[[#This Row],[Pb Analytic]],1)</f>
        <v>0.000452298246009385</v>
      </c>
      <c r="F182" s="0" t="n">
        <v>0.1834704667</v>
      </c>
      <c r="G182" s="3" t="n">
        <v>0.1835058911</v>
      </c>
      <c r="H182" s="4" t="n">
        <f aca="false">ABS(Table7[[#This Row],[Pd Analytic]]-Table7[[#This Row],[Pd Simulation]])</f>
        <v>3.54244000000115E-005</v>
      </c>
      <c r="I182" s="1" t="n">
        <f aca="false">100*IF(Table7[[#This Row],[Pd Analytic]]&gt;0, Table7[[#This Row],[Absolute Error]]/Table7[[#This Row],[Pd Analytic]],1)</f>
        <v>0.0193042303915503</v>
      </c>
      <c r="J182" s="0" t="n">
        <v>13.6953231197</v>
      </c>
      <c r="K182" s="3" t="n">
        <v>13.6952193375</v>
      </c>
      <c r="L182" s="4" t="n">
        <f aca="false">ABS(Table2[[#This Row],[Nc Analytic]]-Table2[[#This Row],[Nc Simulation]])</f>
        <v>0.000103782200000069</v>
      </c>
      <c r="M182" s="1" t="n">
        <f aca="false">100*IF(Table2[[#This Row],[Nc Analytic]]&gt;0, Table2[[#This Row],[Absolute Error]]/Table2[[#This Row],[Nc Analytic]],1)</f>
        <v>0.000757798743068643</v>
      </c>
    </row>
    <row r="183" customFormat="false" ht="13.8" hidden="false" customHeight="false" outlineLevel="0" collapsed="false">
      <c r="A183" s="1" t="n">
        <v>18.2</v>
      </c>
      <c r="B183" s="0" t="n">
        <v>0.7624114</v>
      </c>
      <c r="C183" s="3" t="n">
        <v>0.7625205342</v>
      </c>
      <c r="D183" s="4" t="n">
        <f aca="false">ABS(Table6[[#This Row],[Pb Analytic]]-Table6[[#This Row],[Pb Simulation]])</f>
        <v>0.000109134200000027</v>
      </c>
      <c r="E183" s="1" t="n">
        <f aca="false">100*IF(Table6[[#This Row],[Pb Analytic]]&gt;0, Table6[[#This Row],[Absolute Error]]/Table6[[#This Row],[Pb Analytic]],1)</f>
        <v>0.0143122965356632</v>
      </c>
      <c r="F183" s="0" t="n">
        <v>0.1826897</v>
      </c>
      <c r="G183" s="3" t="n">
        <v>0.1825344109</v>
      </c>
      <c r="H183" s="4" t="n">
        <f aca="false">ABS(Table7[[#This Row],[Pd Analytic]]-Table7[[#This Row],[Pd Simulation]])</f>
        <v>0.000155289100000011</v>
      </c>
      <c r="I183" s="1" t="n">
        <f aca="false">100*IF(Table7[[#This Row],[Pd Analytic]]&gt;0, Table7[[#This Row],[Absolute Error]]/Table7[[#This Row],[Pd Analytic]],1)</f>
        <v>0.0850738768840058</v>
      </c>
      <c r="J183" s="0" t="n">
        <v>13.6971236556</v>
      </c>
      <c r="K183" s="3" t="n">
        <v>13.6972832062</v>
      </c>
      <c r="L183" s="4" t="n">
        <f aca="false">ABS(Table2[[#This Row],[Nc Analytic]]-Table2[[#This Row],[Nc Simulation]])</f>
        <v>0.000159550599999392</v>
      </c>
      <c r="M183" s="1" t="n">
        <f aca="false">100*IF(Table2[[#This Row],[Nc Analytic]]&gt;0, Table2[[#This Row],[Absolute Error]]/Table2[[#This Row],[Nc Analytic]],1)</f>
        <v>0.00116483391339366</v>
      </c>
    </row>
    <row r="184" customFormat="false" ht="13.8" hidden="false" customHeight="false" outlineLevel="0" collapsed="false">
      <c r="A184" s="1" t="n">
        <v>18.3</v>
      </c>
      <c r="B184" s="0" t="n">
        <v>0.7638166667</v>
      </c>
      <c r="C184" s="3" t="n">
        <v>0.7637821297</v>
      </c>
      <c r="D184" s="4" t="n">
        <f aca="false">ABS(Table6[[#This Row],[Pb Analytic]]-Table6[[#This Row],[Pb Simulation]])</f>
        <v>3.45370000000012E-005</v>
      </c>
      <c r="E184" s="1" t="n">
        <f aca="false">100*IF(Table6[[#This Row],[Pb Analytic]]&gt;0, Table6[[#This Row],[Absolute Error]]/Table6[[#This Row],[Pb Analytic]],1)</f>
        <v>0.00452183923360012</v>
      </c>
      <c r="F184" s="0" t="n">
        <v>0.1814976</v>
      </c>
      <c r="G184" s="3" t="n">
        <v>0.1815730615</v>
      </c>
      <c r="H184" s="4" t="n">
        <f aca="false">ABS(Table7[[#This Row],[Pd Analytic]]-Table7[[#This Row],[Pd Simulation]])</f>
        <v>7.54614999999848E-005</v>
      </c>
      <c r="I184" s="1" t="n">
        <f aca="false">100*IF(Table7[[#This Row],[Pd Analytic]]&gt;0, Table7[[#This Row],[Absolute Error]]/Table7[[#This Row],[Pd Analytic]],1)</f>
        <v>0.0415598544060374</v>
      </c>
      <c r="J184" s="0" t="n">
        <v>13.6992256832</v>
      </c>
      <c r="K184" s="3" t="n">
        <v>13.6993195988</v>
      </c>
      <c r="L184" s="4" t="n">
        <f aca="false">ABS(Table2[[#This Row],[Nc Analytic]]-Table2[[#This Row],[Nc Simulation]])</f>
        <v>9.39156000008268E-005</v>
      </c>
      <c r="M184" s="1" t="n">
        <f aca="false">100*IF(Table2[[#This Row],[Nc Analytic]]&gt;0, Table2[[#This Row],[Absolute Error]]/Table2[[#This Row],[Nc Analytic]],1)</f>
        <v>0.000685549375817565</v>
      </c>
    </row>
    <row r="185" customFormat="false" ht="13.8" hidden="false" customHeight="false" outlineLevel="0" collapsed="false">
      <c r="A185" s="1" t="n">
        <v>18.4</v>
      </c>
      <c r="B185" s="0" t="n">
        <v>0.7649300667</v>
      </c>
      <c r="C185" s="3" t="n">
        <v>0.7650304866</v>
      </c>
      <c r="D185" s="4" t="n">
        <f aca="false">ABS(Table6[[#This Row],[Pb Analytic]]-Table6[[#This Row],[Pb Simulation]])</f>
        <v>0.000100419899999982</v>
      </c>
      <c r="E185" s="1" t="n">
        <f aca="false">100*IF(Table6[[#This Row],[Pb Analytic]]&gt;0, Table6[[#This Row],[Absolute Error]]/Table6[[#This Row],[Pb Analytic]],1)</f>
        <v>0.0131262612090499</v>
      </c>
      <c r="F185" s="0" t="n">
        <v>0.1806858333</v>
      </c>
      <c r="G185" s="3" t="n">
        <v>0.1806216873</v>
      </c>
      <c r="H185" s="4" t="n">
        <f aca="false">ABS(Table7[[#This Row],[Pd Analytic]]-Table7[[#This Row],[Pd Simulation]])</f>
        <v>6.41459999999872E-005</v>
      </c>
      <c r="I185" s="1" t="n">
        <f aca="false">100*IF(Table7[[#This Row],[Pd Analytic]]&gt;0, Table7[[#This Row],[Absolute Error]]/Table7[[#This Row],[Pd Analytic]],1)</f>
        <v>0.035514007735652</v>
      </c>
      <c r="J185" s="0" t="n">
        <v>13.7014820745</v>
      </c>
      <c r="K185" s="3" t="n">
        <v>13.7013290552</v>
      </c>
      <c r="L185" s="4" t="n">
        <f aca="false">ABS(Table2[[#This Row],[Nc Analytic]]-Table2[[#This Row],[Nc Simulation]])</f>
        <v>0.000153019299999002</v>
      </c>
      <c r="M185" s="1" t="n">
        <f aca="false">100*IF(Table2[[#This Row],[Nc Analytic]]&gt;0, Table2[[#This Row],[Absolute Error]]/Table2[[#This Row],[Nc Analytic]],1)</f>
        <v>0.00111682085279842</v>
      </c>
    </row>
    <row r="186" customFormat="false" ht="13.8" hidden="false" customHeight="false" outlineLevel="0" collapsed="false">
      <c r="A186" s="1" t="n">
        <v>18.5</v>
      </c>
      <c r="B186" s="0" t="n">
        <v>0.7662493</v>
      </c>
      <c r="C186" s="3" t="n">
        <v>0.7662658103</v>
      </c>
      <c r="D186" s="4" t="n">
        <f aca="false">ABS(Table6[[#This Row],[Pb Analytic]]-Table6[[#This Row],[Pb Simulation]])</f>
        <v>1.65102999999389E-005</v>
      </c>
      <c r="E186" s="1" t="n">
        <f aca="false">100*IF(Table6[[#This Row],[Pb Analytic]]&gt;0, Table6[[#This Row],[Absolute Error]]/Table6[[#This Row],[Pb Analytic]],1)</f>
        <v>0.00215464396009982</v>
      </c>
      <c r="F186" s="0" t="n">
        <v>0.1797057667</v>
      </c>
      <c r="G186" s="3" t="n">
        <v>0.1796801356</v>
      </c>
      <c r="H186" s="4" t="n">
        <f aca="false">ABS(Table7[[#This Row],[Pd Analytic]]-Table7[[#This Row],[Pd Simulation]])</f>
        <v>2.56310999999787E-005</v>
      </c>
      <c r="I186" s="1" t="n">
        <f aca="false">100*IF(Table7[[#This Row],[Pd Analytic]]&gt;0, Table7[[#This Row],[Absolute Error]]/Table7[[#This Row],[Pd Analytic]],1)</f>
        <v>0.0142648489853314</v>
      </c>
      <c r="J186" s="0" t="n">
        <v>13.7030960853</v>
      </c>
      <c r="K186" s="3" t="n">
        <v>13.703312101</v>
      </c>
      <c r="L186" s="4" t="n">
        <f aca="false">ABS(Table2[[#This Row],[Nc Analytic]]-Table2[[#This Row],[Nc Simulation]])</f>
        <v>0.000216015699999517</v>
      </c>
      <c r="M186" s="1" t="n">
        <f aca="false">100*IF(Table2[[#This Row],[Nc Analytic]]&gt;0, Table2[[#This Row],[Absolute Error]]/Table2[[#This Row],[Nc Analytic]],1)</f>
        <v>0.00157637583094785</v>
      </c>
    </row>
    <row r="187" customFormat="false" ht="13.8" hidden="false" customHeight="false" outlineLevel="0" collapsed="false">
      <c r="A187" s="1" t="n">
        <v>18.6</v>
      </c>
      <c r="B187" s="0" t="n">
        <v>0.7674408667</v>
      </c>
      <c r="C187" s="3" t="n">
        <v>0.7674883021</v>
      </c>
      <c r="D187" s="4" t="n">
        <f aca="false">ABS(Table6[[#This Row],[Pb Analytic]]-Table6[[#This Row],[Pb Simulation]])</f>
        <v>4.74353999999622E-005</v>
      </c>
      <c r="E187" s="1" t="n">
        <f aca="false">100*IF(Table6[[#This Row],[Pb Analytic]]&gt;0, Table6[[#This Row],[Absolute Error]]/Table6[[#This Row],[Pb Analytic]],1)</f>
        <v>0.00618060234536077</v>
      </c>
      <c r="F187" s="0" t="n">
        <v>0.1787694333</v>
      </c>
      <c r="G187" s="3" t="n">
        <v>0.178748257</v>
      </c>
      <c r="H187" s="4" t="n">
        <f aca="false">ABS(Table7[[#This Row],[Pd Analytic]]-Table7[[#This Row],[Pd Simulation]])</f>
        <v>2.11763000000087E-005</v>
      </c>
      <c r="I187" s="1" t="n">
        <f aca="false">100*IF(Table7[[#This Row],[Pd Analytic]]&gt;0, Table7[[#This Row],[Absolute Error]]/Table7[[#This Row],[Pd Analytic]],1)</f>
        <v>0.0118469966395301</v>
      </c>
      <c r="J187" s="0" t="n">
        <v>13.7053397056</v>
      </c>
      <c r="K187" s="3" t="n">
        <v>13.7052692486</v>
      </c>
      <c r="L187" s="4" t="n">
        <f aca="false">ABS(Table2[[#This Row],[Nc Analytic]]-Table2[[#This Row],[Nc Simulation]])</f>
        <v>7.04569999996352E-005</v>
      </c>
      <c r="M187" s="1" t="n">
        <f aca="false">100*IF(Table2[[#This Row],[Nc Analytic]]&gt;0, Table2[[#This Row],[Absolute Error]]/Table2[[#This Row],[Nc Analytic]],1)</f>
        <v>0.000514086945112971</v>
      </c>
    </row>
    <row r="188" customFormat="false" ht="13.8" hidden="false" customHeight="false" outlineLevel="0" collapsed="false">
      <c r="A188" s="1" t="n">
        <v>18.7</v>
      </c>
      <c r="B188" s="0" t="n">
        <v>0.7686222333</v>
      </c>
      <c r="C188" s="3" t="n">
        <v>0.7686981593</v>
      </c>
      <c r="D188" s="4" t="n">
        <f aca="false">ABS(Table6[[#This Row],[Pb Analytic]]-Table6[[#This Row],[Pb Simulation]])</f>
        <v>7.59259999999484E-005</v>
      </c>
      <c r="E188" s="1" t="n">
        <f aca="false">100*IF(Table6[[#This Row],[Pb Analytic]]&gt;0, Table6[[#This Row],[Absolute Error]]/Table6[[#This Row],[Pb Analytic]],1)</f>
        <v>0.00987721891634149</v>
      </c>
      <c r="F188" s="0" t="n">
        <v>0.1778376333</v>
      </c>
      <c r="G188" s="3" t="n">
        <v>0.1778259049</v>
      </c>
      <c r="H188" s="4" t="n">
        <f aca="false">ABS(Table7[[#This Row],[Pd Analytic]]-Table7[[#This Row],[Pd Simulation]])</f>
        <v>1.1728399999994E-005</v>
      </c>
      <c r="I188" s="1" t="n">
        <f aca="false">100*IF(Table7[[#This Row],[Pd Analytic]]&gt;0, Table7[[#This Row],[Absolute Error]]/Table7[[#This Row],[Pd Analytic]],1)</f>
        <v>0.00659543951517605</v>
      </c>
      <c r="J188" s="0" t="n">
        <v>13.7071101534</v>
      </c>
      <c r="K188" s="3" t="n">
        <v>13.7072009973</v>
      </c>
      <c r="L188" s="4" t="n">
        <f aca="false">ABS(Table2[[#This Row],[Nc Analytic]]-Table2[[#This Row],[Nc Simulation]])</f>
        <v>9.08438999989158E-005</v>
      </c>
      <c r="M188" s="1" t="n">
        <f aca="false">100*IF(Table2[[#This Row],[Nc Analytic]]&gt;0, Table2[[#This Row],[Absolute Error]]/Table2[[#This Row],[Nc Analytic]],1)</f>
        <v>0.000662745807964806</v>
      </c>
    </row>
    <row r="189" customFormat="false" ht="13.8" hidden="false" customHeight="false" outlineLevel="0" collapsed="false">
      <c r="A189" s="1" t="n">
        <v>18.8</v>
      </c>
      <c r="B189" s="0" t="n">
        <v>0.7698796333</v>
      </c>
      <c r="C189" s="3" t="n">
        <v>0.769895575</v>
      </c>
      <c r="D189" s="4" t="n">
        <f aca="false">ABS(Table6[[#This Row],[Pb Analytic]]-Table6[[#This Row],[Pb Simulation]])</f>
        <v>1.59417000000772E-005</v>
      </c>
      <c r="E189" s="1" t="n">
        <f aca="false">100*IF(Table6[[#This Row],[Pb Analytic]]&gt;0, Table6[[#This Row],[Absolute Error]]/Table6[[#This Row],[Pb Analytic]],1)</f>
        <v>0.00207063146194563</v>
      </c>
      <c r="F189" s="0" t="n">
        <v>0.1769521</v>
      </c>
      <c r="G189" s="3" t="n">
        <v>0.1769129356</v>
      </c>
      <c r="H189" s="4" t="n">
        <f aca="false">ABS(Table7[[#This Row],[Pd Analytic]]-Table7[[#This Row],[Pd Simulation]])</f>
        <v>3.91644000000135E-005</v>
      </c>
      <c r="I189" s="1" t="n">
        <f aca="false">100*IF(Table7[[#This Row],[Pd Analytic]]&gt;0, Table7[[#This Row],[Absolute Error]]/Table7[[#This Row],[Pd Analytic]],1)</f>
        <v>0.0221376689427415</v>
      </c>
      <c r="J189" s="0" t="n">
        <v>13.7091758445</v>
      </c>
      <c r="K189" s="3" t="n">
        <v>13.7091078338</v>
      </c>
      <c r="L189" s="4" t="n">
        <f aca="false">ABS(Table2[[#This Row],[Nc Analytic]]-Table2[[#This Row],[Nc Simulation]])</f>
        <v>6.80107000015084E-005</v>
      </c>
      <c r="M189" s="1" t="n">
        <f aca="false">100*IF(Table2[[#This Row],[Nc Analytic]]&gt;0, Table2[[#This Row],[Absolute Error]]/Table2[[#This Row],[Nc Analytic]],1)</f>
        <v>0.000496098658103973</v>
      </c>
    </row>
    <row r="190" customFormat="false" ht="13.8" hidden="false" customHeight="false" outlineLevel="0" collapsed="false">
      <c r="A190" s="1" t="n">
        <v>18.9</v>
      </c>
      <c r="B190" s="0" t="n">
        <v>0.7710910333</v>
      </c>
      <c r="C190" s="3" t="n">
        <v>0.7710807387</v>
      </c>
      <c r="D190" s="4" t="n">
        <f aca="false">ABS(Table6[[#This Row],[Pb Analytic]]-Table6[[#This Row],[Pb Simulation]])</f>
        <v>1.02945999999049E-005</v>
      </c>
      <c r="E190" s="1" t="n">
        <f aca="false">100*IF(Table6[[#This Row],[Pb Analytic]]&gt;0, Table6[[#This Row],[Absolute Error]]/Table6[[#This Row],[Pb Analytic]],1)</f>
        <v>0.00133508716833739</v>
      </c>
      <c r="F190" s="0" t="n">
        <v>0.1760355333</v>
      </c>
      <c r="G190" s="3" t="n">
        <v>0.1760092084</v>
      </c>
      <c r="H190" s="4" t="n">
        <f aca="false">ABS(Table7[[#This Row],[Pd Analytic]]-Table7[[#This Row],[Pd Simulation]])</f>
        <v>2.63248999999854E-005</v>
      </c>
      <c r="I190" s="1" t="n">
        <f aca="false">100*IF(Table7[[#This Row],[Pd Analytic]]&gt;0, Table7[[#This Row],[Absolute Error]]/Table7[[#This Row],[Pd Analytic]],1)</f>
        <v>0.0149565470121082</v>
      </c>
      <c r="J190" s="0" t="n">
        <v>13.7111043654</v>
      </c>
      <c r="K190" s="3" t="n">
        <v>13.7109902325</v>
      </c>
      <c r="L190" s="4" t="n">
        <f aca="false">ABS(Table2[[#This Row],[Nc Analytic]]-Table2[[#This Row],[Nc Simulation]])</f>
        <v>0.000114132900000286</v>
      </c>
      <c r="M190" s="1" t="n">
        <f aca="false">100*IF(Table2[[#This Row],[Nc Analytic]]&gt;0, Table2[[#This Row],[Absolute Error]]/Table2[[#This Row],[Nc Analytic]],1)</f>
        <v>0.000832419089102327</v>
      </c>
    </row>
    <row r="191" customFormat="false" ht="13.8" hidden="false" customHeight="false" outlineLevel="0" collapsed="false">
      <c r="A191" s="1" t="n">
        <v>19</v>
      </c>
      <c r="B191" s="0" t="n">
        <v>0.7721625</v>
      </c>
      <c r="C191" s="3" t="n">
        <v>0.7722538359</v>
      </c>
      <c r="D191" s="4" t="n">
        <f aca="false">ABS(Table6[[#This Row],[Pb Analytic]]-Table6[[#This Row],[Pb Simulation]])</f>
        <v>9.13358999999892E-005</v>
      </c>
      <c r="E191" s="1" t="n">
        <f aca="false">100*IF(Table6[[#This Row],[Pb Analytic]]&gt;0, Table6[[#This Row],[Absolute Error]]/Table6[[#This Row],[Pb Analytic]],1)</f>
        <v>0.0118271863154353</v>
      </c>
      <c r="F191" s="0" t="n">
        <v>0.1752416667</v>
      </c>
      <c r="G191" s="3" t="n">
        <v>0.1751145851</v>
      </c>
      <c r="H191" s="4" t="n">
        <f aca="false">ABS(Table7[[#This Row],[Pd Analytic]]-Table7[[#This Row],[Pd Simulation]])</f>
        <v>0.000127081599999995</v>
      </c>
      <c r="I191" s="1" t="n">
        <f aca="false">100*IF(Table7[[#This Row],[Pd Analytic]]&gt;0, Table7[[#This Row],[Absolute Error]]/Table7[[#This Row],[Pd Analytic]],1)</f>
        <v>0.0725705399852472</v>
      </c>
      <c r="J191" s="0" t="n">
        <v>13.7126069268</v>
      </c>
      <c r="K191" s="3" t="n">
        <v>13.7128486559</v>
      </c>
      <c r="L191" s="4" t="n">
        <f aca="false">ABS(Table2[[#This Row],[Nc Analytic]]-Table2[[#This Row],[Nc Simulation]])</f>
        <v>0.000241729100000754</v>
      </c>
      <c r="M191" s="1" t="n">
        <f aca="false">100*IF(Table2[[#This Row],[Nc Analytic]]&gt;0, Table2[[#This Row],[Absolute Error]]/Table2[[#This Row],[Nc Analytic]],1)</f>
        <v>0.00176279273596992</v>
      </c>
    </row>
    <row r="192" customFormat="false" ht="13.8" hidden="false" customHeight="false" outlineLevel="0" collapsed="false">
      <c r="A192" s="1" t="n">
        <v>19.1</v>
      </c>
      <c r="B192" s="0" t="n">
        <v>0.7734014667</v>
      </c>
      <c r="C192" s="3" t="n">
        <v>0.7734150485</v>
      </c>
      <c r="D192" s="4" t="n">
        <f aca="false">ABS(Table6[[#This Row],[Pb Analytic]]-Table6[[#This Row],[Pb Simulation]])</f>
        <v>1.35817999999954E-005</v>
      </c>
      <c r="E192" s="1" t="n">
        <f aca="false">100*IF(Table6[[#This Row],[Pb Analytic]]&gt;0, Table6[[#This Row],[Absolute Error]]/Table6[[#This Row],[Pb Analytic]],1)</f>
        <v>0.00175608168296397</v>
      </c>
      <c r="F192" s="0" t="n">
        <v>0.1742398667</v>
      </c>
      <c r="G192" s="3" t="n">
        <v>0.1742289306</v>
      </c>
      <c r="H192" s="4" t="n">
        <f aca="false">ABS(Table7[[#This Row],[Pd Analytic]]-Table7[[#This Row],[Pd Simulation]])</f>
        <v>1.09360999999975E-005</v>
      </c>
      <c r="I192" s="1" t="n">
        <f aca="false">100*IF(Table7[[#This Row],[Pd Analytic]]&gt;0, Table7[[#This Row],[Absolute Error]]/Table7[[#This Row],[Pd Analytic]],1)</f>
        <v>0.00627685652568509</v>
      </c>
      <c r="J192" s="0" t="n">
        <v>13.714798347</v>
      </c>
      <c r="K192" s="3" t="n">
        <v>13.7146835551</v>
      </c>
      <c r="L192" s="4" t="n">
        <f aca="false">ABS(Table2[[#This Row],[Nc Analytic]]-Table2[[#This Row],[Nc Simulation]])</f>
        <v>0.000114791899999744</v>
      </c>
      <c r="M192" s="1" t="n">
        <f aca="false">100*IF(Table2[[#This Row],[Nc Analytic]]&gt;0, Table2[[#This Row],[Absolute Error]]/Table2[[#This Row],[Nc Analytic]],1)</f>
        <v>0.000836999990109559</v>
      </c>
    </row>
    <row r="193" customFormat="false" ht="13.8" hidden="false" customHeight="false" outlineLevel="0" collapsed="false">
      <c r="A193" s="1" t="n">
        <v>19.2</v>
      </c>
      <c r="B193" s="0" t="n">
        <v>0.7746123667</v>
      </c>
      <c r="C193" s="3" t="n">
        <v>0.7745645548</v>
      </c>
      <c r="D193" s="4" t="n">
        <f aca="false">ABS(Table6[[#This Row],[Pb Analytic]]-Table6[[#This Row],[Pb Simulation]])</f>
        <v>4.78119000000277E-005</v>
      </c>
      <c r="E193" s="1" t="n">
        <f aca="false">100*IF(Table6[[#This Row],[Pb Analytic]]&gt;0, Table6[[#This Row],[Absolute Error]]/Table6[[#This Row],[Pb Analytic]],1)</f>
        <v>0.00617274566770915</v>
      </c>
      <c r="F193" s="0" t="n">
        <v>0.1733498333</v>
      </c>
      <c r="G193" s="3" t="n">
        <v>0.1733521119</v>
      </c>
      <c r="H193" s="4" t="n">
        <f aca="false">ABS(Table7[[#This Row],[Pd Analytic]]-Table7[[#This Row],[Pd Simulation]])</f>
        <v>2.27859999998858E-006</v>
      </c>
      <c r="I193" s="1" t="n">
        <f aca="false">100*IF(Table7[[#This Row],[Pd Analytic]]&gt;0, Table7[[#This Row],[Absolute Error]]/Table7[[#This Row],[Pd Analytic]],1)</f>
        <v>0.00131443452001497</v>
      </c>
      <c r="J193" s="0" t="n">
        <v>13.7164368357</v>
      </c>
      <c r="K193" s="3" t="n">
        <v>13.71649537</v>
      </c>
      <c r="L193" s="4" t="n">
        <f aca="false">ABS(Table2[[#This Row],[Nc Analytic]]-Table2[[#This Row],[Nc Simulation]])</f>
        <v>5.8534300000801E-005</v>
      </c>
      <c r="M193" s="1" t="n">
        <f aca="false">100*IF(Table2[[#This Row],[Nc Analytic]]&gt;0, Table2[[#This Row],[Absolute Error]]/Table2[[#This Row],[Nc Analytic]],1)</f>
        <v>0.000426743846892728</v>
      </c>
    </row>
    <row r="194" customFormat="false" ht="13.8" hidden="false" customHeight="false" outlineLevel="0" collapsed="false">
      <c r="A194" s="1" t="n">
        <v>19.3</v>
      </c>
      <c r="B194" s="0" t="n">
        <v>0.7757288</v>
      </c>
      <c r="C194" s="3" t="n">
        <v>0.7757025295</v>
      </c>
      <c r="D194" s="4" t="n">
        <f aca="false">ABS(Table6[[#This Row],[Pb Analytic]]-Table6[[#This Row],[Pb Simulation]])</f>
        <v>2.62705000000363E-005</v>
      </c>
      <c r="E194" s="1" t="n">
        <f aca="false">100*IF(Table6[[#This Row],[Pb Analytic]]&gt;0, Table6[[#This Row],[Absolute Error]]/Table6[[#This Row],[Pb Analytic]],1)</f>
        <v>0.00338667195232297</v>
      </c>
      <c r="F194" s="0" t="n">
        <v>0.1724217333</v>
      </c>
      <c r="G194" s="3" t="n">
        <v>0.172483999</v>
      </c>
      <c r="H194" s="4" t="n">
        <f aca="false">ABS(Table7[[#This Row],[Pd Analytic]]-Table7[[#This Row],[Pd Simulation]])</f>
        <v>6.22657000000082E-005</v>
      </c>
      <c r="I194" s="1" t="n">
        <f aca="false">100*IF(Table7[[#This Row],[Pd Analytic]]&gt;0, Table7[[#This Row],[Absolute Error]]/Table7[[#This Row],[Pd Analytic]],1)</f>
        <v>0.0360994065310419</v>
      </c>
      <c r="J194" s="0" t="n">
        <v>13.7182311543</v>
      </c>
      <c r="K194" s="3" t="n">
        <v>13.7182845296</v>
      </c>
      <c r="L194" s="4" t="n">
        <f aca="false">ABS(Table2[[#This Row],[Nc Analytic]]-Table2[[#This Row],[Nc Simulation]])</f>
        <v>5.3375300000269E-005</v>
      </c>
      <c r="M194" s="1" t="n">
        <f aca="false">100*IF(Table2[[#This Row],[Nc Analytic]]&gt;0, Table2[[#This Row],[Absolute Error]]/Table2[[#This Row],[Nc Analytic]],1)</f>
        <v>0.000389081447356635</v>
      </c>
    </row>
    <row r="195" customFormat="false" ht="13.8" hidden="false" customHeight="false" outlineLevel="0" collapsed="false">
      <c r="A195" s="1" t="n">
        <v>19.4</v>
      </c>
      <c r="B195" s="0" t="n">
        <v>0.7768355</v>
      </c>
      <c r="C195" s="3" t="n">
        <v>0.776829144</v>
      </c>
      <c r="D195" s="4" t="n">
        <f aca="false">ABS(Table6[[#This Row],[Pb Analytic]]-Table6[[#This Row],[Pb Simulation]])</f>
        <v>6.35599999998515E-006</v>
      </c>
      <c r="E195" s="1" t="n">
        <f aca="false">100*IF(Table6[[#This Row],[Pb Analytic]]&gt;0, Table6[[#This Row],[Absolute Error]]/Table6[[#This Row],[Pb Analytic]],1)</f>
        <v>0.00081819793310756</v>
      </c>
      <c r="F195" s="0" t="n">
        <v>0.1715698</v>
      </c>
      <c r="G195" s="3" t="n">
        <v>0.1716244643</v>
      </c>
      <c r="H195" s="4" t="n">
        <f aca="false">ABS(Table7[[#This Row],[Pd Analytic]]-Table7[[#This Row],[Pd Simulation]])</f>
        <v>5.46643000000069E-005</v>
      </c>
      <c r="I195" s="1" t="n">
        <f aca="false">100*IF(Table7[[#This Row],[Pd Analytic]]&gt;0, Table7[[#This Row],[Absolute Error]]/Table7[[#This Row],[Pd Analytic]],1)</f>
        <v>0.0318511117998035</v>
      </c>
      <c r="J195" s="0" t="n">
        <v>13.719673547</v>
      </c>
      <c r="K195" s="3" t="n">
        <v>13.7200514527</v>
      </c>
      <c r="L195" s="4" t="n">
        <f aca="false">ABS(Table2[[#This Row],[Nc Analytic]]-Table2[[#This Row],[Nc Simulation]])</f>
        <v>0.000377905700000625</v>
      </c>
      <c r="M195" s="1" t="n">
        <f aca="false">100*IF(Table2[[#This Row],[Nc Analytic]]&gt;0, Table2[[#This Row],[Absolute Error]]/Table2[[#This Row],[Nc Analytic]],1)</f>
        <v>0.0027544043934781</v>
      </c>
    </row>
    <row r="196" customFormat="false" ht="13.8" hidden="false" customHeight="false" outlineLevel="0" collapsed="false">
      <c r="A196" s="1" t="n">
        <v>19.5</v>
      </c>
      <c r="B196" s="0" t="n">
        <v>0.7779545333</v>
      </c>
      <c r="C196" s="3" t="n">
        <v>0.7779445663</v>
      </c>
      <c r="D196" s="4" t="n">
        <f aca="false">ABS(Table6[[#This Row],[Pb Analytic]]-Table6[[#This Row],[Pb Simulation]])</f>
        <v>9.96699999999962E-006</v>
      </c>
      <c r="E196" s="1" t="n">
        <f aca="false">100*IF(Table6[[#This Row],[Pb Analytic]]&gt;0, Table6[[#This Row],[Absolute Error]]/Table6[[#This Row],[Pb Analytic]],1)</f>
        <v>0.00128119668569753</v>
      </c>
      <c r="F196" s="0" t="n">
        <v>0.1707849667</v>
      </c>
      <c r="G196" s="3" t="n">
        <v>0.1707733824</v>
      </c>
      <c r="H196" s="4" t="n">
        <f aca="false">ABS(Table7[[#This Row],[Pd Analytic]]-Table7[[#This Row],[Pd Simulation]])</f>
        <v>1.1584300000006E-005</v>
      </c>
      <c r="I196" s="1" t="n">
        <f aca="false">100*IF(Table7[[#This Row],[Pd Analytic]]&gt;0, Table7[[#This Row],[Absolute Error]]/Table7[[#This Row],[Pd Analytic]],1)</f>
        <v>0.00678343418465077</v>
      </c>
      <c r="J196" s="0" t="n">
        <v>13.7217724692</v>
      </c>
      <c r="K196" s="3" t="n">
        <v>13.7217965475</v>
      </c>
      <c r="L196" s="4" t="n">
        <f aca="false">ABS(Table2[[#This Row],[Nc Analytic]]-Table2[[#This Row],[Nc Simulation]])</f>
        <v>2.40783000009515E-005</v>
      </c>
      <c r="M196" s="1" t="n">
        <f aca="false">100*IF(Table2[[#This Row],[Nc Analytic]]&gt;0, Table2[[#This Row],[Absolute Error]]/Table2[[#This Row],[Nc Analytic]],1)</f>
        <v>0.000175474836094537</v>
      </c>
    </row>
    <row r="197" customFormat="false" ht="13.8" hidden="false" customHeight="false" outlineLevel="0" collapsed="false">
      <c r="A197" s="1" t="n">
        <v>19.6</v>
      </c>
      <c r="B197" s="0" t="n">
        <v>0.7790938333</v>
      </c>
      <c r="C197" s="3" t="n">
        <v>0.7790489611</v>
      </c>
      <c r="D197" s="4" t="n">
        <f aca="false">ABS(Table6[[#This Row],[Pb Analytic]]-Table6[[#This Row],[Pb Simulation]])</f>
        <v>4.48722000000457E-005</v>
      </c>
      <c r="E197" s="1" t="n">
        <f aca="false">100*IF(Table6[[#This Row],[Pb Analytic]]&gt;0, Table6[[#This Row],[Absolute Error]]/Table6[[#This Row],[Pb Analytic]],1)</f>
        <v>0.00575986905068035</v>
      </c>
      <c r="F197" s="0" t="n">
        <v>0.1699238</v>
      </c>
      <c r="G197" s="3" t="n">
        <v>0.1699306308</v>
      </c>
      <c r="H197" s="4" t="n">
        <f aca="false">ABS(Table7[[#This Row],[Pd Analytic]]-Table7[[#This Row],[Pd Simulation]])</f>
        <v>6.83079999999614E-006</v>
      </c>
      <c r="I197" s="1" t="n">
        <f aca="false">100*IF(Table7[[#This Row],[Pd Analytic]]&gt;0, Table7[[#This Row],[Absolute Error]]/Table7[[#This Row],[Pd Analytic]],1)</f>
        <v>0.00401975792583013</v>
      </c>
      <c r="J197" s="0" t="n">
        <v>13.7235997311</v>
      </c>
      <c r="K197" s="3" t="n">
        <v>13.7235202128</v>
      </c>
      <c r="L197" s="4" t="n">
        <f aca="false">ABS(Table2[[#This Row],[Nc Analytic]]-Table2[[#This Row],[Nc Simulation]])</f>
        <v>7.95182999997479E-005</v>
      </c>
      <c r="M197" s="1" t="n">
        <f aca="false">100*IF(Table2[[#This Row],[Nc Analytic]]&gt;0, Table2[[#This Row],[Absolute Error]]/Table2[[#This Row],[Nc Analytic]],1)</f>
        <v>0.000579430778449838</v>
      </c>
    </row>
    <row r="198" customFormat="false" ht="13.8" hidden="false" customHeight="false" outlineLevel="0" collapsed="false">
      <c r="A198" s="1" t="n">
        <v>19.7</v>
      </c>
      <c r="B198" s="0" t="n">
        <v>0.7801117333</v>
      </c>
      <c r="C198" s="3" t="n">
        <v>0.7801424899</v>
      </c>
      <c r="D198" s="4" t="n">
        <f aca="false">ABS(Table6[[#This Row],[Pb Analytic]]-Table6[[#This Row],[Pb Simulation]])</f>
        <v>3.07565999999593E-005</v>
      </c>
      <c r="E198" s="1" t="n">
        <f aca="false">100*IF(Table6[[#This Row],[Pb Analytic]]&gt;0, Table6[[#This Row],[Absolute Error]]/Table6[[#This Row],[Pb Analytic]],1)</f>
        <v>0.00394243364489758</v>
      </c>
      <c r="F198" s="0" t="n">
        <v>0.1691014333</v>
      </c>
      <c r="G198" s="3" t="n">
        <v>0.1690960888</v>
      </c>
      <c r="H198" s="4" t="n">
        <f aca="false">ABS(Table7[[#This Row],[Pd Analytic]]-Table7[[#This Row],[Pd Simulation]])</f>
        <v>5.34450000000408E-006</v>
      </c>
      <c r="I198" s="1" t="n">
        <f aca="false">100*IF(Table7[[#This Row],[Pd Analytic]]&gt;0, Table7[[#This Row],[Absolute Error]]/Table7[[#This Row],[Pd Analytic]],1)</f>
        <v>0.00316062898789181</v>
      </c>
      <c r="J198" s="0" t="n">
        <v>13.7247856195</v>
      </c>
      <c r="K198" s="3" t="n">
        <v>13.7252228375</v>
      </c>
      <c r="L198" s="4" t="n">
        <f aca="false">ABS(Table2[[#This Row],[Nc Analytic]]-Table2[[#This Row],[Nc Simulation]])</f>
        <v>0.000437218000000073</v>
      </c>
      <c r="M198" s="1" t="n">
        <f aca="false">100*IF(Table2[[#This Row],[Nc Analytic]]&gt;0, Table2[[#This Row],[Absolute Error]]/Table2[[#This Row],[Nc Analytic]],1)</f>
        <v>0.00318550747901526</v>
      </c>
    </row>
    <row r="199" customFormat="false" ht="13.8" hidden="false" customHeight="false" outlineLevel="0" collapsed="false">
      <c r="A199" s="1" t="n">
        <v>19.8</v>
      </c>
      <c r="B199" s="0" t="n">
        <v>0.7811886333</v>
      </c>
      <c r="C199" s="3" t="n">
        <v>0.7812253112</v>
      </c>
      <c r="D199" s="4" t="n">
        <f aca="false">ABS(Table6[[#This Row],[Pb Analytic]]-Table6[[#This Row],[Pb Simulation]])</f>
        <v>3.66779000000594E-005</v>
      </c>
      <c r="E199" s="1" t="n">
        <f aca="false">100*IF(Table6[[#This Row],[Pb Analytic]]&gt;0, Table6[[#This Row],[Absolute Error]]/Table6[[#This Row],[Pb Analytic]],1)</f>
        <v>0.00469491956727828</v>
      </c>
      <c r="F199" s="0" t="n">
        <v>0.1683111667</v>
      </c>
      <c r="G199" s="3" t="n">
        <v>0.1682696383</v>
      </c>
      <c r="H199" s="4" t="n">
        <f aca="false">ABS(Table7[[#This Row],[Pd Analytic]]-Table7[[#This Row],[Pd Simulation]])</f>
        <v>4.15283999999905E-005</v>
      </c>
      <c r="I199" s="1" t="n">
        <f aca="false">100*IF(Table7[[#This Row],[Pd Analytic]]&gt;0, Table7[[#This Row],[Absolute Error]]/Table7[[#This Row],[Pd Analytic]],1)</f>
        <v>0.0246796750855026</v>
      </c>
      <c r="J199" s="0" t="n">
        <v>13.7269652874</v>
      </c>
      <c r="K199" s="3" t="n">
        <v>13.7269048013</v>
      </c>
      <c r="L199" s="4" t="n">
        <f aca="false">ABS(Table2[[#This Row],[Nc Analytic]]-Table2[[#This Row],[Nc Simulation]])</f>
        <v>6.04861000006451E-005</v>
      </c>
      <c r="M199" s="1" t="n">
        <f aca="false">100*IF(Table2[[#This Row],[Nc Analytic]]&gt;0, Table2[[#This Row],[Absolute Error]]/Table2[[#This Row],[Nc Analytic]],1)</f>
        <v>0.000440639028799244</v>
      </c>
    </row>
    <row r="200" customFormat="false" ht="13.8" hidden="false" customHeight="false" outlineLevel="0" collapsed="false">
      <c r="A200" s="1" t="n">
        <v>19.9</v>
      </c>
      <c r="B200" s="0" t="n">
        <v>0.7822509333</v>
      </c>
      <c r="C200" s="3" t="n">
        <v>0.7822975804</v>
      </c>
      <c r="D200" s="4" t="n">
        <f aca="false">ABS(Table6[[#This Row],[Pb Analytic]]-Table6[[#This Row],[Pb Simulation]])</f>
        <v>4.6647100000019E-005</v>
      </c>
      <c r="E200" s="1" t="n">
        <f aca="false">100*IF(Table6[[#This Row],[Pb Analytic]]&gt;0, Table6[[#This Row],[Absolute Error]]/Table6[[#This Row],[Pb Analytic]],1)</f>
        <v>0.00596283321957454</v>
      </c>
      <c r="F200" s="0" t="n">
        <v>0.1674132333</v>
      </c>
      <c r="G200" s="3" t="n">
        <v>0.1674511633</v>
      </c>
      <c r="H200" s="4" t="n">
        <f aca="false">ABS(Table7[[#This Row],[Pd Analytic]]-Table7[[#This Row],[Pd Simulation]])</f>
        <v>3.79300000000193E-005</v>
      </c>
      <c r="I200" s="1" t="n">
        <f aca="false">100*IF(Table7[[#This Row],[Pd Analytic]]&gt;0, Table7[[#This Row],[Absolute Error]]/Table7[[#This Row],[Pd Analytic]],1)</f>
        <v>0.0226513804099797</v>
      </c>
      <c r="J200" s="0" t="n">
        <v>13.7285309046</v>
      </c>
      <c r="K200" s="3" t="n">
        <v>13.7285664751</v>
      </c>
      <c r="L200" s="4" t="n">
        <f aca="false">ABS(Table2[[#This Row],[Nc Analytic]]-Table2[[#This Row],[Nc Simulation]])</f>
        <v>3.55704999996931E-005</v>
      </c>
      <c r="M200" s="1" t="n">
        <f aca="false">100*IF(Table2[[#This Row],[Nc Analytic]]&gt;0, Table2[[#This Row],[Absolute Error]]/Table2[[#This Row],[Nc Analytic]],1)</f>
        <v>0.000259098428551944</v>
      </c>
    </row>
    <row r="201" customFormat="false" ht="13.8" hidden="false" customHeight="false" outlineLevel="0" collapsed="false">
      <c r="A201" s="1" t="n">
        <v>20</v>
      </c>
      <c r="B201" s="0" t="n">
        <v>0.7834335667</v>
      </c>
      <c r="C201" s="3" t="n">
        <v>0.7833594499</v>
      </c>
      <c r="D201" s="4" t="n">
        <f aca="false">ABS(Table6[[#This Row],[Pb Analytic]]-Table6[[#This Row],[Pb Simulation]])</f>
        <v>7.41168000000236E-005</v>
      </c>
      <c r="E201" s="1" t="n">
        <f aca="false">100*IF(Table6[[#This Row],[Pb Analytic]]&gt;0, Table6[[#This Row],[Absolute Error]]/Table6[[#This Row],[Pb Analytic]],1)</f>
        <v>0.00946140370292144</v>
      </c>
      <c r="F201" s="0" t="n">
        <v>0.1666029333</v>
      </c>
      <c r="G201" s="3" t="n">
        <v>0.1666405501</v>
      </c>
      <c r="H201" s="4" t="n">
        <f aca="false">ABS(Table7[[#This Row],[Pd Analytic]]-Table7[[#This Row],[Pd Simulation]])</f>
        <v>3.7616800000001E-005</v>
      </c>
      <c r="I201" s="1" t="n">
        <f aca="false">100*IF(Table7[[#This Row],[Pd Analytic]]&gt;0, Table7[[#This Row],[Absolute Error]]/Table7[[#This Row],[Pd Analytic]],1)</f>
        <v>0.022573617272283</v>
      </c>
      <c r="J201" s="0" t="n">
        <v>13.7302487636</v>
      </c>
      <c r="K201" s="3" t="n">
        <v>13.7302082207</v>
      </c>
      <c r="L201" s="4" t="n">
        <f aca="false">ABS(Table2[[#This Row],[Nc Analytic]]-Table2[[#This Row],[Nc Simulation]])</f>
        <v>4.05429000007729E-005</v>
      </c>
      <c r="M201" s="1" t="n">
        <f aca="false">100*IF(Table2[[#This Row],[Nc Analytic]]&gt;0, Table2[[#This Row],[Absolute Error]]/Table2[[#This Row],[Nc Analytic]],1)</f>
        <v>0.000295282484788901</v>
      </c>
    </row>
    <row r="202" customFormat="false" ht="13.8" hidden="false" customHeight="false" outlineLevel="0" collapsed="false">
      <c r="A202" s="1" t="s">
        <v>9</v>
      </c>
      <c r="B202" s="1" t="n">
        <f aca="false">MAX(B2:B201)</f>
        <v>0.7834335667</v>
      </c>
      <c r="C202" s="1" t="n">
        <f aca="false">MAX(C2:C201)</f>
        <v>0.7833594499</v>
      </c>
      <c r="D202" s="1" t="n">
        <f aca="false">MAX(D2:D201)</f>
        <v>0.000186355500000013</v>
      </c>
      <c r="E202" s="1" t="n">
        <f aca="false">MAX(E2:E201)</f>
        <v>225.121951219512</v>
      </c>
      <c r="F202" s="1" t="n">
        <f aca="false">MAX(F2:F201)</f>
        <v>0.6268903333</v>
      </c>
      <c r="G202" s="5" t="n">
        <f aca="false">MAX(G2:G201)</f>
        <v>0.6269266686</v>
      </c>
      <c r="H202" s="1" t="n">
        <f aca="false">MAX(H2:H201)</f>
        <v>0.000290729400000023</v>
      </c>
      <c r="I202" s="1" t="n">
        <f aca="false">MAX(I2:I201)</f>
        <v>0.280519249159582</v>
      </c>
      <c r="J202" s="1" t="n">
        <f aca="false">MAX(J2:J201)</f>
        <v>13.7302487636</v>
      </c>
      <c r="K202" s="1" t="n">
        <f aca="false">MAX(K2:K201)</f>
        <v>13.7302082207</v>
      </c>
      <c r="L202" s="1" t="n">
        <f aca="false">MAX(L2:L201)</f>
        <v>0.281973204</v>
      </c>
      <c r="M202" s="1" t="n">
        <f aca="false">MAX(M2:M201)</f>
        <v>2.12747323551634</v>
      </c>
    </row>
    <row r="203" customFormat="false" ht="13.8" hidden="false" customHeight="false" outlineLevel="0" collapsed="false">
      <c r="A203" s="1" t="s">
        <v>10</v>
      </c>
      <c r="B203" s="1" t="n">
        <f aca="false">AVERAGE(B2:B201)</f>
        <v>0.4793874359985</v>
      </c>
      <c r="C203" s="1" t="n">
        <f aca="false">AVERAGE(C2:C201)</f>
        <v>0.479383798499</v>
      </c>
      <c r="D203" s="1" t="n">
        <f aca="false">AVERAGE(D2:D201)</f>
        <v>4.88655024999984E-005</v>
      </c>
      <c r="E203" s="1" t="n">
        <f aca="false">AVERAGE(E2:E201)</f>
        <v>4.76413246403769</v>
      </c>
      <c r="F203" s="1" t="n">
        <f aca="false">AVERAGE(F2:F201)</f>
        <v>0.329808485833</v>
      </c>
      <c r="G203" s="5" t="n">
        <f aca="false">AVERAGE(G2:G201)</f>
        <v>0.329819851083</v>
      </c>
      <c r="H203" s="1" t="n">
        <f aca="false">AVERAGE(H2:H201)</f>
        <v>6.83487649999979E-005</v>
      </c>
      <c r="I203" s="1" t="n">
        <f aca="false">AVERAGE(I2:I201)</f>
        <v>0.0245072726553413</v>
      </c>
      <c r="J203" s="1" t="n">
        <f aca="false">AVERAGE(J2:J201)</f>
        <v>11.76224144356</v>
      </c>
      <c r="K203" s="1" t="n">
        <f aca="false">AVERAGE(K2:K201)</f>
        <v>11.760835375943</v>
      </c>
      <c r="L203" s="1" t="n">
        <f aca="false">AVERAGE(L2:L201)</f>
        <v>0.00181664348999996</v>
      </c>
      <c r="M203" s="1" t="n">
        <f aca="false">AVERAGE(M2:M201)</f>
        <v>0.0164001254530406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2022-11-27T23:11:29Z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