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<sst xmlns="http://schemas.openxmlformats.org/spreadsheetml/2006/main" count="15" uniqueCount="11">
  <si>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lambda</t>
  </si>
  <si>
    <t xml:space="preserve">Pb Simulation</t>
  </si>
  <si>
    <t xml:space="preserve">Pb Analytic</t>
  </si>
  <si>
    <t xml:space="preserve">Absolute Error</t>
  </si>
  <si>
    <t xml:space="preserve">Relative Error</t>
  </si>
  <si>
    <t xml:space="preserve">Pd Simulation</t>
  </si>
  <si>
    <t xml:space="preserve">Pd Analytic</t>
  </si>
  <si>
    <t xml:space="preserve">Nc Simulation</t>
  </si>
  <si>
    <t xml:space="preserve">Nc Analytic</t>
  </si>
  <si>
    <t xml:space="preserve">Max</t>
  </si>
  <si>
    <t xml:space="preserve">Average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</si>
</sst>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Times New Roman"/>
      <family val="2"/>
    </font>
    <font>
      <sz val="9"/>
      <color rgb="FF59595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Times New Roman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Times New Roman"/>
              </a:rPr>
              <a:t>Pb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Pb Simulation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6.67E-008</c:v>
                </c:pt>
                <c:pt idx="9">
                  <c:v>1E-007</c:v>
                </c:pt>
                <c:pt idx="10">
                  <c:v>1.333E-007</c:v>
                </c:pt>
                <c:pt idx="11">
                  <c:v>2.333E-007</c:v>
                </c:pt>
                <c:pt idx="12">
                  <c:v>8.667E-007</c:v>
                </c:pt>
                <c:pt idx="13">
                  <c:v>2.1667E-006</c:v>
                </c:pt>
                <c:pt idx="14">
                  <c:v>4.6E-006</c:v>
                </c:pt>
                <c:pt idx="15">
                  <c:v>9.8E-006</c:v>
                </c:pt>
                <c:pt idx="16">
                  <c:v>2.2E-005</c:v>
                </c:pt>
                <c:pt idx="17">
                  <c:v>3.64667E-005</c:v>
                </c:pt>
                <c:pt idx="18">
                  <c:v>7.32E-005</c:v>
                </c:pt>
                <c:pt idx="19">
                  <c:v>0.0001298</c:v>
                </c:pt>
                <c:pt idx="20">
                  <c:v>0.0002077667</c:v>
                </c:pt>
                <c:pt idx="21">
                  <c:v>0.0003333</c:v>
                </c:pt>
                <c:pt idx="22">
                  <c:v>0.0005274</c:v>
                </c:pt>
                <c:pt idx="23">
                  <c:v>0.0007966667</c:v>
                </c:pt>
                <c:pt idx="24">
                  <c:v>0.0011879333</c:v>
                </c:pt>
                <c:pt idx="25">
                  <c:v>0.0016887333</c:v>
                </c:pt>
                <c:pt idx="26">
                  <c:v>0.0023895667</c:v>
                </c:pt>
                <c:pt idx="27">
                  <c:v>0.0032814333</c:v>
                </c:pt>
                <c:pt idx="28">
                  <c:v>0.0043785333</c:v>
                </c:pt>
                <c:pt idx="29">
                  <c:v>0.0058617</c:v>
                </c:pt>
                <c:pt idx="30">
                  <c:v>0.0075219333</c:v>
                </c:pt>
                <c:pt idx="31">
                  <c:v>0.0096680333</c:v>
                </c:pt>
                <c:pt idx="32">
                  <c:v>0.0120919667</c:v>
                </c:pt>
                <c:pt idx="33">
                  <c:v>0.0148871333</c:v>
                </c:pt>
                <c:pt idx="34">
                  <c:v>0.0181332667</c:v>
                </c:pt>
                <c:pt idx="35">
                  <c:v>0.0217247667</c:v>
                </c:pt>
                <c:pt idx="36">
                  <c:v>0.0260438333</c:v>
                </c:pt>
                <c:pt idx="37">
                  <c:v>0.0303901</c:v>
                </c:pt>
                <c:pt idx="38">
                  <c:v>0.0355856667</c:v>
                </c:pt>
                <c:pt idx="39">
                  <c:v>0.0410419667</c:v>
                </c:pt>
                <c:pt idx="40">
                  <c:v>0.0466233667</c:v>
                </c:pt>
                <c:pt idx="41">
                  <c:v>0.0529631333</c:v>
                </c:pt>
                <c:pt idx="42">
                  <c:v>0.0595363667</c:v>
                </c:pt>
                <c:pt idx="43">
                  <c:v>0.0663709667</c:v>
                </c:pt>
                <c:pt idx="44">
                  <c:v>0.0734907667</c:v>
                </c:pt>
                <c:pt idx="45">
                  <c:v>0.0809303333</c:v>
                </c:pt>
                <c:pt idx="46">
                  <c:v>0.0886946667</c:v>
                </c:pt>
                <c:pt idx="47">
                  <c:v>0.0965566</c:v>
                </c:pt>
                <c:pt idx="48">
                  <c:v>0.1048162</c:v>
                </c:pt>
                <c:pt idx="49">
                  <c:v>0.1131227333</c:v>
                </c:pt>
                <c:pt idx="50">
                  <c:v>0.1214071667</c:v>
                </c:pt>
                <c:pt idx="51">
                  <c:v>0.1302531</c:v>
                </c:pt>
                <c:pt idx="52">
                  <c:v>0.1387209667</c:v>
                </c:pt>
                <c:pt idx="53">
                  <c:v>0.1471837667</c:v>
                </c:pt>
                <c:pt idx="54">
                  <c:v>0.1562026333</c:v>
                </c:pt>
                <c:pt idx="55">
                  <c:v>0.1650184667</c:v>
                </c:pt>
                <c:pt idx="56">
                  <c:v>0.1736147333</c:v>
                </c:pt>
                <c:pt idx="57">
                  <c:v>0.1826551333</c:v>
                </c:pt>
                <c:pt idx="58">
                  <c:v>0.1909392667</c:v>
                </c:pt>
                <c:pt idx="59">
                  <c:v>0.1996674333</c:v>
                </c:pt>
                <c:pt idx="60">
                  <c:v>0.2080641333</c:v>
                </c:pt>
                <c:pt idx="61">
                  <c:v>0.2167751</c:v>
                </c:pt>
                <c:pt idx="62">
                  <c:v>0.2253898</c:v>
                </c:pt>
                <c:pt idx="63">
                  <c:v>0.2340545333</c:v>
                </c:pt>
                <c:pt idx="64">
                  <c:v>0.2419218</c:v>
                </c:pt>
                <c:pt idx="65">
                  <c:v>0.2503841333</c:v>
                </c:pt>
                <c:pt idx="66">
                  <c:v>0.2581063667</c:v>
                </c:pt>
                <c:pt idx="67">
                  <c:v>0.2665384333</c:v>
                </c:pt>
                <c:pt idx="68">
                  <c:v>0.2742315667</c:v>
                </c:pt>
                <c:pt idx="69">
                  <c:v>0.28219</c:v>
                </c:pt>
                <c:pt idx="70">
                  <c:v>0.2899340667</c:v>
                </c:pt>
                <c:pt idx="71">
                  <c:v>0.2974021</c:v>
                </c:pt>
                <c:pt idx="72">
                  <c:v>0.3052819</c:v>
                </c:pt>
                <c:pt idx="73">
                  <c:v>0.3121461333</c:v>
                </c:pt>
                <c:pt idx="74">
                  <c:v>0.3196040667</c:v>
                </c:pt>
                <c:pt idx="75">
                  <c:v>0.3269770667</c:v>
                </c:pt>
                <c:pt idx="76">
                  <c:v>0.3336957</c:v>
                </c:pt>
                <c:pt idx="77">
                  <c:v>0.3407598333</c:v>
                </c:pt>
                <c:pt idx="78">
                  <c:v>0.3473276333</c:v>
                </c:pt>
                <c:pt idx="79">
                  <c:v>0.3538665333</c:v>
                </c:pt>
                <c:pt idx="80">
                  <c:v>0.3606497333</c:v>
                </c:pt>
                <c:pt idx="81">
                  <c:v>0.3674716333</c:v>
                </c:pt>
                <c:pt idx="82">
                  <c:v>0.3736829333</c:v>
                </c:pt>
                <c:pt idx="83">
                  <c:v>0.3797574333</c:v>
                </c:pt>
                <c:pt idx="84">
                  <c:v>0.3860878333</c:v>
                </c:pt>
                <c:pt idx="85">
                  <c:v>0.3921394333</c:v>
                </c:pt>
                <c:pt idx="86">
                  <c:v>0.3982631</c:v>
                </c:pt>
                <c:pt idx="87">
                  <c:v>0.4038892667</c:v>
                </c:pt>
                <c:pt idx="88">
                  <c:v>0.4100655333</c:v>
                </c:pt>
                <c:pt idx="89">
                  <c:v>0.4155913333</c:v>
                </c:pt>
                <c:pt idx="90">
                  <c:v>0.4211319</c:v>
                </c:pt>
                <c:pt idx="91">
                  <c:v>0.4265398667</c:v>
                </c:pt>
                <c:pt idx="92">
                  <c:v>0.4319201333</c:v>
                </c:pt>
                <c:pt idx="93">
                  <c:v>0.4372662333</c:v>
                </c:pt>
                <c:pt idx="94">
                  <c:v>0.4427392333</c:v>
                </c:pt>
                <c:pt idx="95">
                  <c:v>0.4478050667</c:v>
                </c:pt>
                <c:pt idx="96">
                  <c:v>0.4523839</c:v>
                </c:pt>
                <c:pt idx="97">
                  <c:v>0.4576900333</c:v>
                </c:pt>
                <c:pt idx="98">
                  <c:v>0.4626279</c:v>
                </c:pt>
                <c:pt idx="99">
                  <c:v>0.4672220333</c:v>
                </c:pt>
                <c:pt idx="100">
                  <c:v>0.4720228</c:v>
                </c:pt>
                <c:pt idx="101">
                  <c:v>0.4764524333</c:v>
                </c:pt>
                <c:pt idx="102">
                  <c:v>0.4809552333</c:v>
                </c:pt>
                <c:pt idx="103">
                  <c:v>0.4855344</c:v>
                </c:pt>
                <c:pt idx="104">
                  <c:v>0.4902454667</c:v>
                </c:pt>
                <c:pt idx="105">
                  <c:v>0.4946904333</c:v>
                </c:pt>
                <c:pt idx="106">
                  <c:v>0.4989865667</c:v>
                </c:pt>
                <c:pt idx="107">
                  <c:v>0.5031112667</c:v>
                </c:pt>
                <c:pt idx="108">
                  <c:v>0.5074044</c:v>
                </c:pt>
                <c:pt idx="109">
                  <c:v>0.5115565667</c:v>
                </c:pt>
                <c:pt idx="110">
                  <c:v>0.5153821</c:v>
                </c:pt>
                <c:pt idx="111">
                  <c:v>0.5193596667</c:v>
                </c:pt>
                <c:pt idx="112">
                  <c:v>0.5230547</c:v>
                </c:pt>
                <c:pt idx="113">
                  <c:v>0.5269980333</c:v>
                </c:pt>
                <c:pt idx="114">
                  <c:v>0.5308828333</c:v>
                </c:pt>
                <c:pt idx="115">
                  <c:v>0.5345510667</c:v>
                </c:pt>
                <c:pt idx="116">
                  <c:v>0.5380992667</c:v>
                </c:pt>
                <c:pt idx="117">
                  <c:v>0.541939</c:v>
                </c:pt>
                <c:pt idx="118">
                  <c:v>0.5453405667</c:v>
                </c:pt>
                <c:pt idx="119">
                  <c:v>0.5491613</c:v>
                </c:pt>
                <c:pt idx="120">
                  <c:v>0.5525477667</c:v>
                </c:pt>
                <c:pt idx="121">
                  <c:v>0.5556744667</c:v>
                </c:pt>
                <c:pt idx="122">
                  <c:v>0.5591339</c:v>
                </c:pt>
                <c:pt idx="123">
                  <c:v>0.5624911</c:v>
                </c:pt>
                <c:pt idx="124">
                  <c:v>0.5658993667</c:v>
                </c:pt>
                <c:pt idx="125">
                  <c:v>0.5691771333</c:v>
                </c:pt>
                <c:pt idx="126">
                  <c:v>0.5724322667</c:v>
                </c:pt>
                <c:pt idx="127">
                  <c:v>0.5751792667</c:v>
                </c:pt>
                <c:pt idx="128">
                  <c:v>0.5783647</c:v>
                </c:pt>
                <c:pt idx="129">
                  <c:v>0.5814956333</c:v>
                </c:pt>
                <c:pt idx="130">
                  <c:v>0.5844722333</c:v>
                </c:pt>
                <c:pt idx="131">
                  <c:v>0.5873335333</c:v>
                </c:pt>
                <c:pt idx="132">
                  <c:v>0.5904237667</c:v>
                </c:pt>
                <c:pt idx="133">
                  <c:v>0.5931831333</c:v>
                </c:pt>
                <c:pt idx="134">
                  <c:v>0.5962087667</c:v>
                </c:pt>
                <c:pt idx="135">
                  <c:v>0.5987907</c:v>
                </c:pt>
                <c:pt idx="136">
                  <c:v>0.6016900333</c:v>
                </c:pt>
                <c:pt idx="137">
                  <c:v>0.6044065333</c:v>
                </c:pt>
                <c:pt idx="138">
                  <c:v>0.6070332333</c:v>
                </c:pt>
                <c:pt idx="139">
                  <c:v>0.6096608667</c:v>
                </c:pt>
                <c:pt idx="140">
                  <c:v>0.6121952</c:v>
                </c:pt>
                <c:pt idx="141">
                  <c:v>0.6149867667</c:v>
                </c:pt>
                <c:pt idx="142">
                  <c:v>0.6175071333</c:v>
                </c:pt>
                <c:pt idx="143">
                  <c:v>0.619878</c:v>
                </c:pt>
                <c:pt idx="144">
                  <c:v>0.6225362</c:v>
                </c:pt>
                <c:pt idx="145">
                  <c:v>0.6247155</c:v>
                </c:pt>
                <c:pt idx="146">
                  <c:v>0.6272377333</c:v>
                </c:pt>
                <c:pt idx="147">
                  <c:v>0.6298316667</c:v>
                </c:pt>
                <c:pt idx="148">
                  <c:v>0.6320086333</c:v>
                </c:pt>
                <c:pt idx="149">
                  <c:v>0.6344377333</c:v>
                </c:pt>
                <c:pt idx="150">
                  <c:v>0.6367964</c:v>
                </c:pt>
                <c:pt idx="151">
                  <c:v>0.6389404667</c:v>
                </c:pt>
                <c:pt idx="152">
                  <c:v>0.6413152667</c:v>
                </c:pt>
                <c:pt idx="153">
                  <c:v>0.6434047333</c:v>
                </c:pt>
                <c:pt idx="154">
                  <c:v>0.6456726</c:v>
                </c:pt>
                <c:pt idx="155">
                  <c:v>0.647714</c:v>
                </c:pt>
                <c:pt idx="156">
                  <c:v>0.6500677333</c:v>
                </c:pt>
                <c:pt idx="157">
                  <c:v>0.6524626667</c:v>
                </c:pt>
                <c:pt idx="158">
                  <c:v>0.6541756667</c:v>
                </c:pt>
                <c:pt idx="159">
                  <c:v>0.6563383667</c:v>
                </c:pt>
                <c:pt idx="160">
                  <c:v>0.6583427333</c:v>
                </c:pt>
                <c:pt idx="161">
                  <c:v>0.6605700333</c:v>
                </c:pt>
                <c:pt idx="162">
                  <c:v>0.6624402667</c:v>
                </c:pt>
                <c:pt idx="163">
                  <c:v>0.6645023667</c:v>
                </c:pt>
                <c:pt idx="164">
                  <c:v>0.6662230667</c:v>
                </c:pt>
                <c:pt idx="165">
                  <c:v>0.6683266</c:v>
                </c:pt>
                <c:pt idx="166">
                  <c:v>0.6701616333</c:v>
                </c:pt>
                <c:pt idx="167">
                  <c:v>0.6721774</c:v>
                </c:pt>
                <c:pt idx="168">
                  <c:v>0.6737675</c:v>
                </c:pt>
                <c:pt idx="169">
                  <c:v>0.6756866667</c:v>
                </c:pt>
                <c:pt idx="170">
                  <c:v>0.6773249667</c:v>
                </c:pt>
                <c:pt idx="171">
                  <c:v>0.6791876667</c:v>
                </c:pt>
                <c:pt idx="172">
                  <c:v>0.6809893</c:v>
                </c:pt>
                <c:pt idx="173">
                  <c:v>0.6831012667</c:v>
                </c:pt>
                <c:pt idx="174">
                  <c:v>0.6847245</c:v>
                </c:pt>
                <c:pt idx="175">
                  <c:v>0.6863556333</c:v>
                </c:pt>
                <c:pt idx="176">
                  <c:v>0.6881591333</c:v>
                </c:pt>
                <c:pt idx="177">
                  <c:v>0.6896737</c:v>
                </c:pt>
                <c:pt idx="178">
                  <c:v>0.6912022</c:v>
                </c:pt>
                <c:pt idx="179">
                  <c:v>0.6931357</c:v>
                </c:pt>
                <c:pt idx="180">
                  <c:v>0.6947996667</c:v>
                </c:pt>
                <c:pt idx="181">
                  <c:v>0.6962890667</c:v>
                </c:pt>
                <c:pt idx="182">
                  <c:v>0.6979731333</c:v>
                </c:pt>
                <c:pt idx="183">
                  <c:v>0.6994754333</c:v>
                </c:pt>
                <c:pt idx="184">
                  <c:v>0.7011595</c:v>
                </c:pt>
                <c:pt idx="185">
                  <c:v>0.7024053667</c:v>
                </c:pt>
                <c:pt idx="186">
                  <c:v>0.7043417</c:v>
                </c:pt>
                <c:pt idx="187">
                  <c:v>0.7056586333</c:v>
                </c:pt>
                <c:pt idx="188">
                  <c:v>0.7072902333</c:v>
                </c:pt>
                <c:pt idx="189">
                  <c:v>0.7087741</c:v>
                </c:pt>
                <c:pt idx="190">
                  <c:v>0.7101045667</c:v>
                </c:pt>
                <c:pt idx="191">
                  <c:v>0.7118418667</c:v>
                </c:pt>
                <c:pt idx="192">
                  <c:v>0.7131152667</c:v>
                </c:pt>
                <c:pt idx="193">
                  <c:v>0.7147233333</c:v>
                </c:pt>
                <c:pt idx="194">
                  <c:v>0.7159489</c:v>
                </c:pt>
                <c:pt idx="195">
                  <c:v>0.7173973</c:v>
                </c:pt>
                <c:pt idx="196">
                  <c:v>0.7187975667</c:v>
                </c:pt>
                <c:pt idx="197">
                  <c:v>0.7201531</c:v>
                </c:pt>
                <c:pt idx="198">
                  <c:v>0.7214769667</c:v>
                </c:pt>
                <c:pt idx="199">
                  <c:v>0.7227608333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Pb Analytic</c:v>
                </c:pt>
              </c:strCache>
            </c:strRef>
          </c:tx>
          <c:spPr>
            <a:solidFill>
              <a:srgbClr val="c55a11"/>
            </a:solidFill>
            <a:ln cap="rnd" w="19080">
              <a:solidFill>
                <a:srgbClr val="c55a1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Sheet1!$C$2:$C$201</c:f>
              <c:numCache>
                <c:formatCode>General</c:formatCode>
                <c:ptCount val="200"/>
                <c:pt idx="0">
                  <c:v>7.47245E-022</c:v>
                </c:pt>
                <c:pt idx="1">
                  <c:v>1.12987E-017</c:v>
                </c:pt>
                <c:pt idx="2">
                  <c:v>3.03275E-015</c:v>
                </c:pt>
                <c:pt idx="3">
                  <c:v>1.55893E-013</c:v>
                </c:pt>
                <c:pt idx="4">
                  <c:v>3.2334E-012</c:v>
                </c:pt>
                <c:pt idx="5">
                  <c:v>3.77112E-011</c:v>
                </c:pt>
                <c:pt idx="6">
                  <c:v>2.952E-010</c:v>
                </c:pt>
                <c:pt idx="7">
                  <c:v>1.72367E-009</c:v>
                </c:pt>
                <c:pt idx="8">
                  <c:v>8.03614E-009</c:v>
                </c:pt>
                <c:pt idx="9">
                  <c:v>3.13384E-008</c:v>
                </c:pt>
                <c:pt idx="10">
                  <c:v>1.05664E-007</c:v>
                </c:pt>
                <c:pt idx="11">
                  <c:v>3.15663E-007</c:v>
                </c:pt>
                <c:pt idx="12">
                  <c:v>8.51204E-007</c:v>
                </c:pt>
                <c:pt idx="13">
                  <c:v>2.10202E-006</c:v>
                </c:pt>
                <c:pt idx="14">
                  <c:v>4.80859E-006</c:v>
                </c:pt>
                <c:pt idx="15">
                  <c:v>1.0285E-005</c:v>
                </c:pt>
                <c:pt idx="16">
                  <c:v>2.07257E-005</c:v>
                </c:pt>
                <c:pt idx="17">
                  <c:v>3.95984E-005</c:v>
                </c:pt>
                <c:pt idx="18">
                  <c:v>7.21159E-005</c:v>
                </c:pt>
                <c:pt idx="19">
                  <c:v>0.000125761</c:v>
                </c:pt>
                <c:pt idx="20">
                  <c:v>0.000210824</c:v>
                </c:pt>
                <c:pt idx="21">
                  <c:v>0.000340903</c:v>
                </c:pt>
                <c:pt idx="22">
                  <c:v>0.000533304</c:v>
                </c:pt>
                <c:pt idx="23">
                  <c:v>0.000809269</c:v>
                </c:pt>
                <c:pt idx="24">
                  <c:v>0.00119399</c:v>
                </c:pt>
                <c:pt idx="25">
                  <c:v>0.00171639</c:v>
                </c:pt>
                <c:pt idx="26">
                  <c:v>0.00240853</c:v>
                </c:pt>
                <c:pt idx="27">
                  <c:v>0.00330491</c:v>
                </c:pt>
                <c:pt idx="28">
                  <c:v>0.00444137</c:v>
                </c:pt>
                <c:pt idx="29">
                  <c:v>0.00585396</c:v>
                </c:pt>
                <c:pt idx="30">
                  <c:v>0.00757762</c:v>
                </c:pt>
                <c:pt idx="31">
                  <c:v>0.00964492</c:v>
                </c:pt>
                <c:pt idx="32">
                  <c:v>0.0120849</c:v>
                </c:pt>
                <c:pt idx="33">
                  <c:v>0.0149219</c:v>
                </c:pt>
                <c:pt idx="34">
                  <c:v>0.0181749</c:v>
                </c:pt>
                <c:pt idx="35">
                  <c:v>0.0218571</c:v>
                </c:pt>
                <c:pt idx="36">
                  <c:v>0.0259753</c:v>
                </c:pt>
                <c:pt idx="37">
                  <c:v>0.0305301</c:v>
                </c:pt>
                <c:pt idx="38">
                  <c:v>0.0355162</c:v>
                </c:pt>
                <c:pt idx="39">
                  <c:v>0.0409228</c:v>
                </c:pt>
                <c:pt idx="40">
                  <c:v>0.0467342</c:v>
                </c:pt>
                <c:pt idx="41">
                  <c:v>0.0529302</c:v>
                </c:pt>
                <c:pt idx="42">
                  <c:v>0.0594876</c:v>
                </c:pt>
                <c:pt idx="43">
                  <c:v>0.0663803</c:v>
                </c:pt>
                <c:pt idx="44">
                  <c:v>0.0735803</c:v>
                </c:pt>
                <c:pt idx="45">
                  <c:v>0.0810583</c:v>
                </c:pt>
                <c:pt idx="46">
                  <c:v>0.0887846</c:v>
                </c:pt>
                <c:pt idx="47">
                  <c:v>0.0967296</c:v>
                </c:pt>
                <c:pt idx="48">
                  <c:v>0.104864</c:v>
                </c:pt>
                <c:pt idx="49">
                  <c:v>0.113159</c:v>
                </c:pt>
                <c:pt idx="50">
                  <c:v>0.121587</c:v>
                </c:pt>
                <c:pt idx="51">
                  <c:v>0.130124</c:v>
                </c:pt>
                <c:pt idx="52">
                  <c:v>0.138743</c:v>
                </c:pt>
                <c:pt idx="53">
                  <c:v>0.147423</c:v>
                </c:pt>
                <c:pt idx="54">
                  <c:v>0.156143</c:v>
                </c:pt>
                <c:pt idx="55">
                  <c:v>0.164883</c:v>
                </c:pt>
                <c:pt idx="56">
                  <c:v>0.173626</c:v>
                </c:pt>
                <c:pt idx="57">
                  <c:v>0.182356</c:v>
                </c:pt>
                <c:pt idx="58">
                  <c:v>0.191058</c:v>
                </c:pt>
                <c:pt idx="59">
                  <c:v>0.199719</c:v>
                </c:pt>
                <c:pt idx="60">
                  <c:v>0.208329</c:v>
                </c:pt>
                <c:pt idx="61">
                  <c:v>0.216876</c:v>
                </c:pt>
                <c:pt idx="62">
                  <c:v>0.225353</c:v>
                </c:pt>
                <c:pt idx="63">
                  <c:v>0.233751</c:v>
                </c:pt>
                <c:pt idx="64">
                  <c:v>0.242064</c:v>
                </c:pt>
                <c:pt idx="65">
                  <c:v>0.250286</c:v>
                </c:pt>
                <c:pt idx="66">
                  <c:v>0.258412</c:v>
                </c:pt>
                <c:pt idx="67">
                  <c:v>0.266438</c:v>
                </c:pt>
                <c:pt idx="68">
                  <c:v>0.27436</c:v>
                </c:pt>
                <c:pt idx="69">
                  <c:v>0.282177</c:v>
                </c:pt>
                <c:pt idx="70">
                  <c:v>0.289885</c:v>
                </c:pt>
                <c:pt idx="71">
                  <c:v>0.297483</c:v>
                </c:pt>
                <c:pt idx="72">
                  <c:v>0.30497</c:v>
                </c:pt>
                <c:pt idx="73">
                  <c:v>0.312346</c:v>
                </c:pt>
                <c:pt idx="74">
                  <c:v>0.319609</c:v>
                </c:pt>
                <c:pt idx="75">
                  <c:v>0.32676</c:v>
                </c:pt>
                <c:pt idx="76">
                  <c:v>0.333798</c:v>
                </c:pt>
                <c:pt idx="77">
                  <c:v>0.340725</c:v>
                </c:pt>
                <c:pt idx="78">
                  <c:v>0.347541</c:v>
                </c:pt>
                <c:pt idx="79">
                  <c:v>0.354246</c:v>
                </c:pt>
                <c:pt idx="80">
                  <c:v>0.360842</c:v>
                </c:pt>
                <c:pt idx="81">
                  <c:v>0.36733</c:v>
                </c:pt>
                <c:pt idx="82">
                  <c:v>0.373711</c:v>
                </c:pt>
                <c:pt idx="83">
                  <c:v>0.379986</c:v>
                </c:pt>
                <c:pt idx="84">
                  <c:v>0.386157</c:v>
                </c:pt>
                <c:pt idx="85">
                  <c:v>0.392226</c:v>
                </c:pt>
                <c:pt idx="86">
                  <c:v>0.398193</c:v>
                </c:pt>
                <c:pt idx="87">
                  <c:v>0.404061</c:v>
                </c:pt>
                <c:pt idx="88">
                  <c:v>0.409831</c:v>
                </c:pt>
                <c:pt idx="89">
                  <c:v>0.415504</c:v>
                </c:pt>
                <c:pt idx="90">
                  <c:v>0.421083</c:v>
                </c:pt>
                <c:pt idx="91">
                  <c:v>0.426569</c:v>
                </c:pt>
                <c:pt idx="92">
                  <c:v>0.431964</c:v>
                </c:pt>
                <c:pt idx="93">
                  <c:v>0.43727</c:v>
                </c:pt>
                <c:pt idx="94">
                  <c:v>0.442487</c:v>
                </c:pt>
                <c:pt idx="95">
                  <c:v>0.447619</c:v>
                </c:pt>
                <c:pt idx="96">
                  <c:v>0.452666</c:v>
                </c:pt>
                <c:pt idx="97">
                  <c:v>0.45763</c:v>
                </c:pt>
                <c:pt idx="98">
                  <c:v>0.462513</c:v>
                </c:pt>
                <c:pt idx="99">
                  <c:v>0.467316</c:v>
                </c:pt>
                <c:pt idx="100">
                  <c:v>0.472042</c:v>
                </c:pt>
                <c:pt idx="101">
                  <c:v>0.476691</c:v>
                </c:pt>
                <c:pt idx="102">
                  <c:v>0.481265</c:v>
                </c:pt>
                <c:pt idx="103">
                  <c:v>0.485767</c:v>
                </c:pt>
                <c:pt idx="104">
                  <c:v>0.490196</c:v>
                </c:pt>
                <c:pt idx="105">
                  <c:v>0.494555</c:v>
                </c:pt>
                <c:pt idx="106">
                  <c:v>0.498845</c:v>
                </c:pt>
                <c:pt idx="107">
                  <c:v>0.503068</c:v>
                </c:pt>
                <c:pt idx="108">
                  <c:v>0.507224</c:v>
                </c:pt>
                <c:pt idx="109">
                  <c:v>0.511316</c:v>
                </c:pt>
                <c:pt idx="110">
                  <c:v>0.515345</c:v>
                </c:pt>
                <c:pt idx="111">
                  <c:v>0.519311</c:v>
                </c:pt>
                <c:pt idx="112">
                  <c:v>0.523217</c:v>
                </c:pt>
                <c:pt idx="113">
                  <c:v>0.527063</c:v>
                </c:pt>
                <c:pt idx="114">
                  <c:v>0.530851</c:v>
                </c:pt>
                <c:pt idx="115">
                  <c:v>0.534581</c:v>
                </c:pt>
                <c:pt idx="116">
                  <c:v>0.538256</c:v>
                </c:pt>
                <c:pt idx="117">
                  <c:v>0.541876</c:v>
                </c:pt>
                <c:pt idx="118">
                  <c:v>0.545443</c:v>
                </c:pt>
                <c:pt idx="119">
                  <c:v>0.548956</c:v>
                </c:pt>
                <c:pt idx="120">
                  <c:v>0.552419</c:v>
                </c:pt>
                <c:pt idx="121">
                  <c:v>0.555831</c:v>
                </c:pt>
                <c:pt idx="122">
                  <c:v>0.559193</c:v>
                </c:pt>
                <c:pt idx="123">
                  <c:v>0.562507</c:v>
                </c:pt>
                <c:pt idx="124">
                  <c:v>0.565773</c:v>
                </c:pt>
                <c:pt idx="125">
                  <c:v>0.568993</c:v>
                </c:pt>
                <c:pt idx="126">
                  <c:v>0.572167</c:v>
                </c:pt>
                <c:pt idx="127">
                  <c:v>0.575297</c:v>
                </c:pt>
                <c:pt idx="128">
                  <c:v>0.578383</c:v>
                </c:pt>
                <c:pt idx="129">
                  <c:v>0.581425</c:v>
                </c:pt>
                <c:pt idx="130">
                  <c:v>0.584426</c:v>
                </c:pt>
                <c:pt idx="131">
                  <c:v>0.587385</c:v>
                </c:pt>
                <c:pt idx="132">
                  <c:v>0.590304</c:v>
                </c:pt>
                <c:pt idx="133">
                  <c:v>0.593184</c:v>
                </c:pt>
                <c:pt idx="134">
                  <c:v>0.596024</c:v>
                </c:pt>
                <c:pt idx="135">
                  <c:v>0.598826</c:v>
                </c:pt>
                <c:pt idx="136">
                  <c:v>0.60159</c:v>
                </c:pt>
                <c:pt idx="137">
                  <c:v>0.604318</c:v>
                </c:pt>
                <c:pt idx="138">
                  <c:v>0.60701</c:v>
                </c:pt>
                <c:pt idx="139">
                  <c:v>0.609666</c:v>
                </c:pt>
                <c:pt idx="140">
                  <c:v>0.612288</c:v>
                </c:pt>
                <c:pt idx="141">
                  <c:v>0.614876</c:v>
                </c:pt>
                <c:pt idx="142">
                  <c:v>0.61743</c:v>
                </c:pt>
                <c:pt idx="143">
                  <c:v>0.619951</c:v>
                </c:pt>
                <c:pt idx="144">
                  <c:v>0.622441</c:v>
                </c:pt>
                <c:pt idx="145">
                  <c:v>0.624898</c:v>
                </c:pt>
                <c:pt idx="146">
                  <c:v>0.627325</c:v>
                </c:pt>
                <c:pt idx="147">
                  <c:v>0.629721</c:v>
                </c:pt>
                <c:pt idx="148">
                  <c:v>0.632087</c:v>
                </c:pt>
                <c:pt idx="149">
                  <c:v>0.634424</c:v>
                </c:pt>
                <c:pt idx="150">
                  <c:v>0.636732</c:v>
                </c:pt>
                <c:pt idx="151">
                  <c:v>0.639011</c:v>
                </c:pt>
                <c:pt idx="152">
                  <c:v>0.641263</c:v>
                </c:pt>
                <c:pt idx="153">
                  <c:v>0.643487</c:v>
                </c:pt>
                <c:pt idx="154">
                  <c:v>0.645685</c:v>
                </c:pt>
                <c:pt idx="155">
                  <c:v>0.647856</c:v>
                </c:pt>
                <c:pt idx="156">
                  <c:v>0.650001</c:v>
                </c:pt>
                <c:pt idx="157">
                  <c:v>0.652121</c:v>
                </c:pt>
                <c:pt idx="158">
                  <c:v>0.654215</c:v>
                </c:pt>
                <c:pt idx="159">
                  <c:v>0.656285</c:v>
                </c:pt>
                <c:pt idx="160">
                  <c:v>0.658331</c:v>
                </c:pt>
                <c:pt idx="161">
                  <c:v>0.660353</c:v>
                </c:pt>
                <c:pt idx="162">
                  <c:v>0.662352</c:v>
                </c:pt>
                <c:pt idx="163">
                  <c:v>0.664328</c:v>
                </c:pt>
                <c:pt idx="164">
                  <c:v>0.666281</c:v>
                </c:pt>
                <c:pt idx="165">
                  <c:v>0.668212</c:v>
                </c:pt>
                <c:pt idx="166">
                  <c:v>0.670121</c:v>
                </c:pt>
                <c:pt idx="167">
                  <c:v>0.672008</c:v>
                </c:pt>
                <c:pt idx="168">
                  <c:v>0.673875</c:v>
                </c:pt>
                <c:pt idx="169">
                  <c:v>0.67572</c:v>
                </c:pt>
                <c:pt idx="170">
                  <c:v>0.677545</c:v>
                </c:pt>
                <c:pt idx="171">
                  <c:v>0.67935</c:v>
                </c:pt>
                <c:pt idx="172">
                  <c:v>0.681135</c:v>
                </c:pt>
                <c:pt idx="173">
                  <c:v>0.682901</c:v>
                </c:pt>
                <c:pt idx="174">
                  <c:v>0.684647</c:v>
                </c:pt>
                <c:pt idx="175">
                  <c:v>0.686375</c:v>
                </c:pt>
                <c:pt idx="176">
                  <c:v>0.688084</c:v>
                </c:pt>
                <c:pt idx="177">
                  <c:v>0.689775</c:v>
                </c:pt>
                <c:pt idx="178">
                  <c:v>0.691448</c:v>
                </c:pt>
                <c:pt idx="179">
                  <c:v>0.693103</c:v>
                </c:pt>
                <c:pt idx="180">
                  <c:v>0.69474</c:v>
                </c:pt>
                <c:pt idx="181">
                  <c:v>0.696361</c:v>
                </c:pt>
                <c:pt idx="182">
                  <c:v>0.697964</c:v>
                </c:pt>
                <c:pt idx="183">
                  <c:v>0.699551</c:v>
                </c:pt>
                <c:pt idx="184">
                  <c:v>0.701122</c:v>
                </c:pt>
                <c:pt idx="185">
                  <c:v>0.702676</c:v>
                </c:pt>
                <c:pt idx="186">
                  <c:v>0.704215</c:v>
                </c:pt>
                <c:pt idx="187">
                  <c:v>0.705738</c:v>
                </c:pt>
                <c:pt idx="188">
                  <c:v>0.707245</c:v>
                </c:pt>
                <c:pt idx="189">
                  <c:v>0.708737</c:v>
                </c:pt>
                <c:pt idx="190">
                  <c:v>0.710214</c:v>
                </c:pt>
                <c:pt idx="191">
                  <c:v>0.711677</c:v>
                </c:pt>
                <c:pt idx="192">
                  <c:v>0.713125</c:v>
                </c:pt>
                <c:pt idx="193">
                  <c:v>0.714558</c:v>
                </c:pt>
                <c:pt idx="194">
                  <c:v>0.715978</c:v>
                </c:pt>
                <c:pt idx="195">
                  <c:v>0.717384</c:v>
                </c:pt>
                <c:pt idx="196">
                  <c:v>0.718775</c:v>
                </c:pt>
                <c:pt idx="197">
                  <c:v>0.720154</c:v>
                </c:pt>
                <c:pt idx="198">
                  <c:v>0.721519</c:v>
                </c:pt>
                <c:pt idx="199">
                  <c:v>0.722871</c:v>
                </c:pt>
              </c:numCache>
            </c:numRef>
          </c:yVal>
          <c:smooth val="0"/>
        </c:ser>
        <c:axId val="19844921"/>
        <c:axId val="85267528"/>
      </c:scatterChart>
      <c:valAx>
        <c:axId val="19844921"/>
        <c:scaling>
          <c:orientation val="minMax"/>
          <c:max val="21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85267528"/>
        <c:crosses val="autoZero"/>
        <c:crossBetween val="midCat"/>
      </c:valAx>
      <c:valAx>
        <c:axId val="852675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19844921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solidFill>
          <a:srgbClr val="e7e6e6"/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Times New Roman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Times New Roman"/>
              </a:rPr>
              <a:t>Pd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Pd Simulation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Sheet1!$F$2:$F$201</c:f>
              <c:numCache>
                <c:formatCode>General</c:formatCode>
                <c:ptCount val="200"/>
                <c:pt idx="0">
                  <c:v>0.2613103667</c:v>
                </c:pt>
                <c:pt idx="1">
                  <c:v>0.2736841667</c:v>
                </c:pt>
                <c:pt idx="2">
                  <c:v>0.2862885333</c:v>
                </c:pt>
                <c:pt idx="3">
                  <c:v>0.2993314667</c:v>
                </c:pt>
                <c:pt idx="4">
                  <c:v>0.313044</c:v>
                </c:pt>
                <c:pt idx="5">
                  <c:v>0.3274412333</c:v>
                </c:pt>
                <c:pt idx="6">
                  <c:v>0.3422388</c:v>
                </c:pt>
                <c:pt idx="7">
                  <c:v>0.3573368667</c:v>
                </c:pt>
                <c:pt idx="8">
                  <c:v>0.3727316</c:v>
                </c:pt>
                <c:pt idx="9">
                  <c:v>0.3883012333</c:v>
                </c:pt>
                <c:pt idx="10">
                  <c:v>0.4041941</c:v>
                </c:pt>
                <c:pt idx="11">
                  <c:v>0.4206159</c:v>
                </c:pt>
                <c:pt idx="12">
                  <c:v>0.4369160667</c:v>
                </c:pt>
                <c:pt idx="13">
                  <c:v>0.4530472667</c:v>
                </c:pt>
                <c:pt idx="14">
                  <c:v>0.4695350333</c:v>
                </c:pt>
                <c:pt idx="15">
                  <c:v>0.4853585</c:v>
                </c:pt>
                <c:pt idx="16">
                  <c:v>0.501284</c:v>
                </c:pt>
                <c:pt idx="17">
                  <c:v>0.5173708667</c:v>
                </c:pt>
                <c:pt idx="18">
                  <c:v>0.5322568667</c:v>
                </c:pt>
                <c:pt idx="19">
                  <c:v>0.5475628</c:v>
                </c:pt>
                <c:pt idx="20">
                  <c:v>0.5619626333</c:v>
                </c:pt>
                <c:pt idx="21">
                  <c:v>0.5758986</c:v>
                </c:pt>
                <c:pt idx="22">
                  <c:v>0.5893143333</c:v>
                </c:pt>
                <c:pt idx="23">
                  <c:v>0.6023828333</c:v>
                </c:pt>
                <c:pt idx="24">
                  <c:v>0.6147052333</c:v>
                </c:pt>
                <c:pt idx="25">
                  <c:v>0.6263062667</c:v>
                </c:pt>
                <c:pt idx="26">
                  <c:v>0.6375083</c:v>
                </c:pt>
                <c:pt idx="27">
                  <c:v>0.6477068333</c:v>
                </c:pt>
                <c:pt idx="28">
                  <c:v>0.6572216333</c:v>
                </c:pt>
                <c:pt idx="29">
                  <c:v>0.6659872667</c:v>
                </c:pt>
                <c:pt idx="30">
                  <c:v>0.6737511333</c:v>
                </c:pt>
                <c:pt idx="31">
                  <c:v>0.6810529333</c:v>
                </c:pt>
                <c:pt idx="32">
                  <c:v>0.6875163667</c:v>
                </c:pt>
                <c:pt idx="33">
                  <c:v>0.6930008667</c:v>
                </c:pt>
                <c:pt idx="34">
                  <c:v>0.6978613</c:v>
                </c:pt>
                <c:pt idx="35">
                  <c:v>0.7015899667</c:v>
                </c:pt>
                <c:pt idx="36">
                  <c:v>0.7048054</c:v>
                </c:pt>
                <c:pt idx="37">
                  <c:v>0.7072261</c:v>
                </c:pt>
                <c:pt idx="38">
                  <c:v>0.7086012667</c:v>
                </c:pt>
                <c:pt idx="39">
                  <c:v>0.7094514333</c:v>
                </c:pt>
                <c:pt idx="40">
                  <c:v>0.7096039</c:v>
                </c:pt>
                <c:pt idx="41">
                  <c:v>0.7091810333</c:v>
                </c:pt>
                <c:pt idx="42">
                  <c:v>0.7081113333</c:v>
                </c:pt>
                <c:pt idx="43">
                  <c:v>0.7065153667</c:v>
                </c:pt>
                <c:pt idx="44">
                  <c:v>0.7043454</c:v>
                </c:pt>
                <c:pt idx="45">
                  <c:v>0.7017361</c:v>
                </c:pt>
                <c:pt idx="46">
                  <c:v>0.6985686667</c:v>
                </c:pt>
                <c:pt idx="47">
                  <c:v>0.6950284</c:v>
                </c:pt>
                <c:pt idx="48">
                  <c:v>0.6912292667</c:v>
                </c:pt>
                <c:pt idx="49">
                  <c:v>0.6869841</c:v>
                </c:pt>
                <c:pt idx="50">
                  <c:v>0.6825618</c:v>
                </c:pt>
                <c:pt idx="51">
                  <c:v>0.6774465333</c:v>
                </c:pt>
                <c:pt idx="52">
                  <c:v>0.6725588</c:v>
                </c:pt>
                <c:pt idx="53">
                  <c:v>0.6675232667</c:v>
                </c:pt>
                <c:pt idx="54">
                  <c:v>0.661969</c:v>
                </c:pt>
                <c:pt idx="55">
                  <c:v>0.6565063333</c:v>
                </c:pt>
                <c:pt idx="56">
                  <c:v>0.6510894333</c:v>
                </c:pt>
                <c:pt idx="57">
                  <c:v>0.6450209</c:v>
                </c:pt>
                <c:pt idx="58">
                  <c:v>0.639531</c:v>
                </c:pt>
                <c:pt idx="59">
                  <c:v>0.6335525333</c:v>
                </c:pt>
                <c:pt idx="60">
                  <c:v>0.6280125667</c:v>
                </c:pt>
                <c:pt idx="61">
                  <c:v>0.6219097667</c:v>
                </c:pt>
                <c:pt idx="62">
                  <c:v>0.6159772667</c:v>
                </c:pt>
                <c:pt idx="63">
                  <c:v>0.6097524333</c:v>
                </c:pt>
                <c:pt idx="64">
                  <c:v>0.6041495</c:v>
                </c:pt>
                <c:pt idx="65">
                  <c:v>0.5981604333</c:v>
                </c:pt>
                <c:pt idx="66">
                  <c:v>0.5925974333</c:v>
                </c:pt>
                <c:pt idx="67">
                  <c:v>0.5864367667</c:v>
                </c:pt>
                <c:pt idx="68">
                  <c:v>0.5808812333</c:v>
                </c:pt>
                <c:pt idx="69">
                  <c:v>0.5749255667</c:v>
                </c:pt>
                <c:pt idx="70">
                  <c:v>0.5692569667</c:v>
                </c:pt>
                <c:pt idx="71">
                  <c:v>0.5636698</c:v>
                </c:pt>
                <c:pt idx="72">
                  <c:v>0.5578087333</c:v>
                </c:pt>
                <c:pt idx="73">
                  <c:v>0.5526664333</c:v>
                </c:pt>
                <c:pt idx="74">
                  <c:v>0.5469893667</c:v>
                </c:pt>
                <c:pt idx="75">
                  <c:v>0.5416325333</c:v>
                </c:pt>
                <c:pt idx="76">
                  <c:v>0.5364860667</c:v>
                </c:pt>
                <c:pt idx="77">
                  <c:v>0.5310621667</c:v>
                </c:pt>
                <c:pt idx="78">
                  <c:v>0.5260147333</c:v>
                </c:pt>
                <c:pt idx="79">
                  <c:v>0.5210111</c:v>
                </c:pt>
                <c:pt idx="80">
                  <c:v>0.5158007667</c:v>
                </c:pt>
                <c:pt idx="81">
                  <c:v>0.5106877667</c:v>
                </c:pt>
                <c:pt idx="82">
                  <c:v>0.5058276333</c:v>
                </c:pt>
                <c:pt idx="83">
                  <c:v>0.5011395</c:v>
                </c:pt>
                <c:pt idx="84">
                  <c:v>0.4962832</c:v>
                </c:pt>
                <c:pt idx="85">
                  <c:v>0.4915881</c:v>
                </c:pt>
                <c:pt idx="86">
                  <c:v>0.4868336667</c:v>
                </c:pt>
                <c:pt idx="87">
                  <c:v>0.4824945333</c:v>
                </c:pt>
                <c:pt idx="88">
                  <c:v>0.4776512667</c:v>
                </c:pt>
                <c:pt idx="89">
                  <c:v>0.4733341667</c:v>
                </c:pt>
                <c:pt idx="90">
                  <c:v>0.4689123</c:v>
                </c:pt>
                <c:pt idx="91">
                  <c:v>0.4647887667</c:v>
                </c:pt>
                <c:pt idx="92">
                  <c:v>0.4605591667</c:v>
                </c:pt>
                <c:pt idx="93">
                  <c:v>0.4563766667</c:v>
                </c:pt>
                <c:pt idx="94">
                  <c:v>0.4521926667</c:v>
                </c:pt>
                <c:pt idx="95">
                  <c:v>0.4480802333</c:v>
                </c:pt>
                <c:pt idx="96">
                  <c:v>0.444556</c:v>
                </c:pt>
                <c:pt idx="97">
                  <c:v>0.4403319</c:v>
                </c:pt>
                <c:pt idx="98">
                  <c:v>0.4363482333</c:v>
                </c:pt>
                <c:pt idx="99">
                  <c:v>0.4328416667</c:v>
                </c:pt>
                <c:pt idx="100">
                  <c:v>0.4289652</c:v>
                </c:pt>
                <c:pt idx="101">
                  <c:v>0.4254637333</c:v>
                </c:pt>
                <c:pt idx="102">
                  <c:v>0.4219580333</c:v>
                </c:pt>
                <c:pt idx="103">
                  <c:v>0.4182027333</c:v>
                </c:pt>
                <c:pt idx="104">
                  <c:v>0.4145917333</c:v>
                </c:pt>
                <c:pt idx="105">
                  <c:v>0.4110236</c:v>
                </c:pt>
                <c:pt idx="106">
                  <c:v>0.4076620333</c:v>
                </c:pt>
                <c:pt idx="107">
                  <c:v>0.4043611333</c:v>
                </c:pt>
                <c:pt idx="108">
                  <c:v>0.4009130667</c:v>
                </c:pt>
                <c:pt idx="109">
                  <c:v>0.3976766667</c:v>
                </c:pt>
                <c:pt idx="110">
                  <c:v>0.3945373</c:v>
                </c:pt>
                <c:pt idx="111">
                  <c:v>0.3913624333</c:v>
                </c:pt>
                <c:pt idx="112">
                  <c:v>0.3883763333</c:v>
                </c:pt>
                <c:pt idx="113">
                  <c:v>0.3852843667</c:v>
                </c:pt>
                <c:pt idx="114">
                  <c:v>0.3821485333</c:v>
                </c:pt>
                <c:pt idx="115">
                  <c:v>0.3792065667</c:v>
                </c:pt>
                <c:pt idx="116">
                  <c:v>0.3763772</c:v>
                </c:pt>
                <c:pt idx="117">
                  <c:v>0.3733588333</c:v>
                </c:pt>
                <c:pt idx="118">
                  <c:v>0.3706263333</c:v>
                </c:pt>
                <c:pt idx="119">
                  <c:v>0.3675575667</c:v>
                </c:pt>
                <c:pt idx="120">
                  <c:v>0.3648869667</c:v>
                </c:pt>
                <c:pt idx="121">
                  <c:v>0.3623706</c:v>
                </c:pt>
                <c:pt idx="122">
                  <c:v>0.3595528333</c:v>
                </c:pt>
                <c:pt idx="123">
                  <c:v>0.3569122333</c:v>
                </c:pt>
                <c:pt idx="124">
                  <c:v>0.3540948667</c:v>
                </c:pt>
                <c:pt idx="125">
                  <c:v>0.3514567</c:v>
                </c:pt>
                <c:pt idx="126">
                  <c:v>0.3489209333</c:v>
                </c:pt>
                <c:pt idx="127">
                  <c:v>0.3466559333</c:v>
                </c:pt>
                <c:pt idx="128">
                  <c:v>0.3441318333</c:v>
                </c:pt>
                <c:pt idx="129">
                  <c:v>0.3416031333</c:v>
                </c:pt>
                <c:pt idx="130">
                  <c:v>0.3392057667</c:v>
                </c:pt>
                <c:pt idx="131">
                  <c:v>0.3369266333</c:v>
                </c:pt>
                <c:pt idx="132">
                  <c:v>0.3343550333</c:v>
                </c:pt>
                <c:pt idx="133">
                  <c:v>0.3322509</c:v>
                </c:pt>
                <c:pt idx="134">
                  <c:v>0.3297862333</c:v>
                </c:pt>
                <c:pt idx="135">
                  <c:v>0.3276216667</c:v>
                </c:pt>
                <c:pt idx="136">
                  <c:v>0.3253393</c:v>
                </c:pt>
                <c:pt idx="137">
                  <c:v>0.3231602667</c:v>
                </c:pt>
                <c:pt idx="138">
                  <c:v>0.3210766333</c:v>
                </c:pt>
                <c:pt idx="139">
                  <c:v>0.3189884</c:v>
                </c:pt>
                <c:pt idx="140">
                  <c:v>0.3168493333</c:v>
                </c:pt>
                <c:pt idx="141">
                  <c:v>0.3146927667</c:v>
                </c:pt>
                <c:pt idx="142">
                  <c:v>0.3126391333</c:v>
                </c:pt>
                <c:pt idx="143">
                  <c:v>0.3107329333</c:v>
                </c:pt>
                <c:pt idx="144">
                  <c:v>0.3085456667</c:v>
                </c:pt>
                <c:pt idx="145">
                  <c:v>0.3067678667</c:v>
                </c:pt>
                <c:pt idx="146">
                  <c:v>0.3046636667</c:v>
                </c:pt>
                <c:pt idx="147">
                  <c:v>0.3025737333</c:v>
                </c:pt>
                <c:pt idx="148">
                  <c:v>0.3008666</c:v>
                </c:pt>
                <c:pt idx="149">
                  <c:v>0.2989364</c:v>
                </c:pt>
                <c:pt idx="150">
                  <c:v>0.2970065333</c:v>
                </c:pt>
                <c:pt idx="151">
                  <c:v>0.2952412333</c:v>
                </c:pt>
                <c:pt idx="152">
                  <c:v>0.2933673667</c:v>
                </c:pt>
                <c:pt idx="153">
                  <c:v>0.2916239667</c:v>
                </c:pt>
                <c:pt idx="154">
                  <c:v>0.2898259333</c:v>
                </c:pt>
                <c:pt idx="155">
                  <c:v>0.2881058667</c:v>
                </c:pt>
                <c:pt idx="156">
                  <c:v>0.2862690333</c:v>
                </c:pt>
                <c:pt idx="157">
                  <c:v>0.2843168</c:v>
                </c:pt>
                <c:pt idx="158">
                  <c:v>0.2829776</c:v>
                </c:pt>
                <c:pt idx="159">
                  <c:v>0.2811732</c:v>
                </c:pt>
                <c:pt idx="160">
                  <c:v>0.2795325667</c:v>
                </c:pt>
                <c:pt idx="161">
                  <c:v>0.2777759</c:v>
                </c:pt>
                <c:pt idx="162">
                  <c:v>0.2763251</c:v>
                </c:pt>
                <c:pt idx="163">
                  <c:v>0.2745157</c:v>
                </c:pt>
                <c:pt idx="164">
                  <c:v>0.2731375</c:v>
                </c:pt>
                <c:pt idx="165">
                  <c:v>0.2715095333</c:v>
                </c:pt>
                <c:pt idx="166">
                  <c:v>0.2699503667</c:v>
                </c:pt>
                <c:pt idx="167">
                  <c:v>0.2683029</c:v>
                </c:pt>
                <c:pt idx="168">
                  <c:v>0.2670951667</c:v>
                </c:pt>
                <c:pt idx="169">
                  <c:v>0.2654683</c:v>
                </c:pt>
                <c:pt idx="170">
                  <c:v>0.2641362333</c:v>
                </c:pt>
                <c:pt idx="171">
                  <c:v>0.2626670667</c:v>
                </c:pt>
                <c:pt idx="172">
                  <c:v>0.2612044333</c:v>
                </c:pt>
                <c:pt idx="173">
                  <c:v>0.2594275333</c:v>
                </c:pt>
                <c:pt idx="174">
                  <c:v>0.2581433667</c:v>
                </c:pt>
                <c:pt idx="175">
                  <c:v>0.2568055667</c:v>
                </c:pt>
                <c:pt idx="176">
                  <c:v>0.2553118</c:v>
                </c:pt>
                <c:pt idx="177">
                  <c:v>0.2541339667</c:v>
                </c:pt>
                <c:pt idx="178">
                  <c:v>0.2528318667</c:v>
                </c:pt>
                <c:pt idx="179">
                  <c:v>0.2513593333</c:v>
                </c:pt>
                <c:pt idx="180">
                  <c:v>0.2499457667</c:v>
                </c:pt>
                <c:pt idx="181">
                  <c:v>0.2487665</c:v>
                </c:pt>
                <c:pt idx="182">
                  <c:v>0.2473780667</c:v>
                </c:pt>
                <c:pt idx="183">
                  <c:v>0.2462147333</c:v>
                </c:pt>
                <c:pt idx="184">
                  <c:v>0.2447823333</c:v>
                </c:pt>
                <c:pt idx="185">
                  <c:v>0.2437212333</c:v>
                </c:pt>
                <c:pt idx="186">
                  <c:v>0.2421392</c:v>
                </c:pt>
                <c:pt idx="187">
                  <c:v>0.2411862</c:v>
                </c:pt>
                <c:pt idx="188">
                  <c:v>0.239802</c:v>
                </c:pt>
                <c:pt idx="189">
                  <c:v>0.2386460333</c:v>
                </c:pt>
                <c:pt idx="190">
                  <c:v>0.2375468333</c:v>
                </c:pt>
                <c:pt idx="191">
                  <c:v>0.2361099333</c:v>
                </c:pt>
                <c:pt idx="192">
                  <c:v>0.2350264</c:v>
                </c:pt>
                <c:pt idx="193">
                  <c:v>0.2337062</c:v>
                </c:pt>
                <c:pt idx="194">
                  <c:v>0.2327701</c:v>
                </c:pt>
                <c:pt idx="195">
                  <c:v>0.2315809333</c:v>
                </c:pt>
                <c:pt idx="196">
                  <c:v>0.2304596667</c:v>
                </c:pt>
                <c:pt idx="197">
                  <c:v>0.2294460333</c:v>
                </c:pt>
                <c:pt idx="198">
                  <c:v>0.2282491</c:v>
                </c:pt>
                <c:pt idx="199">
                  <c:v>0.2272292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Pd Analytic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Sheet1!$G$2:$G$200</c:f>
              <c:numCache>
                <c:formatCode>General</c:formatCode>
                <c:ptCount val="199"/>
                <c:pt idx="0">
                  <c:v>0.261532</c:v>
                </c:pt>
                <c:pt idx="1">
                  <c:v>0.273626</c:v>
                </c:pt>
                <c:pt idx="2">
                  <c:v>0.286278</c:v>
                </c:pt>
                <c:pt idx="3">
                  <c:v>0.299474</c:v>
                </c:pt>
                <c:pt idx="4">
                  <c:v>0.313195</c:v>
                </c:pt>
                <c:pt idx="5">
                  <c:v>0.327413</c:v>
                </c:pt>
                <c:pt idx="6">
                  <c:v>0.342092</c:v>
                </c:pt>
                <c:pt idx="7">
                  <c:v>0.357188</c:v>
                </c:pt>
                <c:pt idx="8">
                  <c:v>0.372649</c:v>
                </c:pt>
                <c:pt idx="9">
                  <c:v>0.388415</c:v>
                </c:pt>
                <c:pt idx="10">
                  <c:v>0.404423</c:v>
                </c:pt>
                <c:pt idx="11">
                  <c:v>0.420602</c:v>
                </c:pt>
                <c:pt idx="12">
                  <c:v>0.43688</c:v>
                </c:pt>
                <c:pt idx="13">
                  <c:v>0.453182</c:v>
                </c:pt>
                <c:pt idx="14">
                  <c:v>0.469432</c:v>
                </c:pt>
                <c:pt idx="15">
                  <c:v>0.485557</c:v>
                </c:pt>
                <c:pt idx="16">
                  <c:v>0.501486</c:v>
                </c:pt>
                <c:pt idx="17">
                  <c:v>0.517151</c:v>
                </c:pt>
                <c:pt idx="18">
                  <c:v>0.532489</c:v>
                </c:pt>
                <c:pt idx="19">
                  <c:v>0.547442</c:v>
                </c:pt>
                <c:pt idx="20">
                  <c:v>0.561956</c:v>
                </c:pt>
                <c:pt idx="21">
                  <c:v>0.575982</c:v>
                </c:pt>
                <c:pt idx="22">
                  <c:v>0.589474</c:v>
                </c:pt>
                <c:pt idx="23">
                  <c:v>0.602392</c:v>
                </c:pt>
                <c:pt idx="24">
                  <c:v>0.614696</c:v>
                </c:pt>
                <c:pt idx="25">
                  <c:v>0.626352</c:v>
                </c:pt>
                <c:pt idx="26">
                  <c:v>0.637326</c:v>
                </c:pt>
                <c:pt idx="27">
                  <c:v>0.647588</c:v>
                </c:pt>
                <c:pt idx="28">
                  <c:v>0.65711</c:v>
                </c:pt>
                <c:pt idx="29">
                  <c:v>0.665869</c:v>
                </c:pt>
                <c:pt idx="30">
                  <c:v>0.673844</c:v>
                </c:pt>
                <c:pt idx="31">
                  <c:v>0.681019</c:v>
                </c:pt>
                <c:pt idx="32">
                  <c:v>0.687384</c:v>
                </c:pt>
                <c:pt idx="33">
                  <c:v>0.692932</c:v>
                </c:pt>
                <c:pt idx="34">
                  <c:v>0.697666</c:v>
                </c:pt>
                <c:pt idx="35">
                  <c:v>0.70159</c:v>
                </c:pt>
                <c:pt idx="36">
                  <c:v>0.70472</c:v>
                </c:pt>
                <c:pt idx="37">
                  <c:v>0.707073</c:v>
                </c:pt>
                <c:pt idx="38">
                  <c:v>0.708673</c:v>
                </c:pt>
                <c:pt idx="39">
                  <c:v>0.70955</c:v>
                </c:pt>
                <c:pt idx="40">
                  <c:v>0.709736</c:v>
                </c:pt>
                <c:pt idx="41">
                  <c:v>0.709268</c:v>
                </c:pt>
                <c:pt idx="42">
                  <c:v>0.708186</c:v>
                </c:pt>
                <c:pt idx="43">
                  <c:v>0.70653</c:v>
                </c:pt>
                <c:pt idx="44">
                  <c:v>0.704343</c:v>
                </c:pt>
                <c:pt idx="45">
                  <c:v>0.701665</c:v>
                </c:pt>
                <c:pt idx="46">
                  <c:v>0.698541</c:v>
                </c:pt>
                <c:pt idx="47">
                  <c:v>0.69501</c:v>
                </c:pt>
                <c:pt idx="48">
                  <c:v>0.691112</c:v>
                </c:pt>
                <c:pt idx="49">
                  <c:v>0.686887</c:v>
                </c:pt>
                <c:pt idx="50">
                  <c:v>0.682371</c:v>
                </c:pt>
                <c:pt idx="51">
                  <c:v>0.677598</c:v>
                </c:pt>
                <c:pt idx="52">
                  <c:v>0.672601</c:v>
                </c:pt>
                <c:pt idx="53">
                  <c:v>0.66741</c:v>
                </c:pt>
                <c:pt idx="54">
                  <c:v>0.662054</c:v>
                </c:pt>
                <c:pt idx="55">
                  <c:v>0.656558</c:v>
                </c:pt>
                <c:pt idx="56">
                  <c:v>0.650945</c:v>
                </c:pt>
                <c:pt idx="57">
                  <c:v>0.645239</c:v>
                </c:pt>
                <c:pt idx="58">
                  <c:v>0.639457</c:v>
                </c:pt>
                <c:pt idx="59">
                  <c:v>0.63362</c:v>
                </c:pt>
                <c:pt idx="60">
                  <c:v>0.627741</c:v>
                </c:pt>
                <c:pt idx="61">
                  <c:v>0.621837</c:v>
                </c:pt>
                <c:pt idx="62">
                  <c:v>0.61592</c:v>
                </c:pt>
                <c:pt idx="63">
                  <c:v>0.610001</c:v>
                </c:pt>
                <c:pt idx="64">
                  <c:v>0.604092</c:v>
                </c:pt>
                <c:pt idx="65">
                  <c:v>0.598201</c:v>
                </c:pt>
                <c:pt idx="66">
                  <c:v>0.592336</c:v>
                </c:pt>
                <c:pt idx="67">
                  <c:v>0.586505</c:v>
                </c:pt>
                <c:pt idx="68">
                  <c:v>0.580713</c:v>
                </c:pt>
                <c:pt idx="69">
                  <c:v>0.574967</c:v>
                </c:pt>
                <c:pt idx="70">
                  <c:v>0.569271</c:v>
                </c:pt>
                <c:pt idx="71">
                  <c:v>0.563628</c:v>
                </c:pt>
                <c:pt idx="72">
                  <c:v>0.558044</c:v>
                </c:pt>
                <c:pt idx="73">
                  <c:v>0.552519</c:v>
                </c:pt>
                <c:pt idx="74">
                  <c:v>0.547058</c:v>
                </c:pt>
                <c:pt idx="75">
                  <c:v>0.541662</c:v>
                </c:pt>
                <c:pt idx="76">
                  <c:v>0.536332</c:v>
                </c:pt>
                <c:pt idx="77">
                  <c:v>0.53107</c:v>
                </c:pt>
                <c:pt idx="78">
                  <c:v>0.525877</c:v>
                </c:pt>
                <c:pt idx="79">
                  <c:v>0.520754</c:v>
                </c:pt>
                <c:pt idx="80">
                  <c:v>0.515701</c:v>
                </c:pt>
                <c:pt idx="81">
                  <c:v>0.510719</c:v>
                </c:pt>
                <c:pt idx="82">
                  <c:v>0.505807</c:v>
                </c:pt>
                <c:pt idx="83">
                  <c:v>0.500966</c:v>
                </c:pt>
                <c:pt idx="84">
                  <c:v>0.496196</c:v>
                </c:pt>
                <c:pt idx="85">
                  <c:v>0.491495</c:v>
                </c:pt>
                <c:pt idx="86">
                  <c:v>0.486864</c:v>
                </c:pt>
                <c:pt idx="87">
                  <c:v>0.482303</c:v>
                </c:pt>
                <c:pt idx="88">
                  <c:v>0.47781</c:v>
                </c:pt>
                <c:pt idx="89">
                  <c:v>0.473385</c:v>
                </c:pt>
                <c:pt idx="90">
                  <c:v>0.469027</c:v>
                </c:pt>
                <c:pt idx="91">
                  <c:v>0.464735</c:v>
                </c:pt>
                <c:pt idx="92">
                  <c:v>0.460509</c:v>
                </c:pt>
                <c:pt idx="93">
                  <c:v>0.456347</c:v>
                </c:pt>
                <c:pt idx="94">
                  <c:v>0.45225</c:v>
                </c:pt>
                <c:pt idx="95">
                  <c:v>0.448215</c:v>
                </c:pt>
                <c:pt idx="96">
                  <c:v>0.444242</c:v>
                </c:pt>
                <c:pt idx="97">
                  <c:v>0.440329</c:v>
                </c:pt>
                <c:pt idx="98">
                  <c:v>0.436477</c:v>
                </c:pt>
                <c:pt idx="99">
                  <c:v>0.432684</c:v>
                </c:pt>
                <c:pt idx="100">
                  <c:v>0.428948</c:v>
                </c:pt>
                <c:pt idx="101">
                  <c:v>0.42527</c:v>
                </c:pt>
                <c:pt idx="102">
                  <c:v>0.421647</c:v>
                </c:pt>
                <c:pt idx="103">
                  <c:v>0.41808</c:v>
                </c:pt>
                <c:pt idx="104">
                  <c:v>0.414566</c:v>
                </c:pt>
                <c:pt idx="105">
                  <c:v>0.411106</c:v>
                </c:pt>
                <c:pt idx="106">
                  <c:v>0.407697</c:v>
                </c:pt>
                <c:pt idx="107">
                  <c:v>0.40434</c:v>
                </c:pt>
                <c:pt idx="108">
                  <c:v>0.401033</c:v>
                </c:pt>
                <c:pt idx="109">
                  <c:v>0.397775</c:v>
                </c:pt>
                <c:pt idx="110">
                  <c:v>0.394565</c:v>
                </c:pt>
                <c:pt idx="111">
                  <c:v>0.391403</c:v>
                </c:pt>
                <c:pt idx="112">
                  <c:v>0.388288</c:v>
                </c:pt>
                <c:pt idx="113">
                  <c:v>0.385218</c:v>
                </c:pt>
                <c:pt idx="114">
                  <c:v>0.382193</c:v>
                </c:pt>
                <c:pt idx="115">
                  <c:v>0.379212</c:v>
                </c:pt>
                <c:pt idx="116">
                  <c:v>0.376274</c:v>
                </c:pt>
                <c:pt idx="117">
                  <c:v>0.373378</c:v>
                </c:pt>
                <c:pt idx="118">
                  <c:v>0.370524</c:v>
                </c:pt>
                <c:pt idx="119">
                  <c:v>0.36771</c:v>
                </c:pt>
                <c:pt idx="120">
                  <c:v>0.364937</c:v>
                </c:pt>
                <c:pt idx="121">
                  <c:v>0.362202</c:v>
                </c:pt>
                <c:pt idx="122">
                  <c:v>0.359506</c:v>
                </c:pt>
                <c:pt idx="123">
                  <c:v>0.356848</c:v>
                </c:pt>
                <c:pt idx="124">
                  <c:v>0.354227</c:v>
                </c:pt>
                <c:pt idx="125">
                  <c:v>0.351642</c:v>
                </c:pt>
                <c:pt idx="126">
                  <c:v>0.349092</c:v>
                </c:pt>
                <c:pt idx="127">
                  <c:v>0.346578</c:v>
                </c:pt>
                <c:pt idx="128">
                  <c:v>0.344098</c:v>
                </c:pt>
                <c:pt idx="129">
                  <c:v>0.341651</c:v>
                </c:pt>
                <c:pt idx="130">
                  <c:v>0.339238</c:v>
                </c:pt>
                <c:pt idx="131">
                  <c:v>0.336857</c:v>
                </c:pt>
                <c:pt idx="132">
                  <c:v>0.334508</c:v>
                </c:pt>
                <c:pt idx="133">
                  <c:v>0.33219</c:v>
                </c:pt>
                <c:pt idx="134">
                  <c:v>0.329902</c:v>
                </c:pt>
                <c:pt idx="135">
                  <c:v>0.327645</c:v>
                </c:pt>
                <c:pt idx="136">
                  <c:v>0.325417</c:v>
                </c:pt>
                <c:pt idx="137">
                  <c:v>0.323218</c:v>
                </c:pt>
                <c:pt idx="138">
                  <c:v>0.321048</c:v>
                </c:pt>
                <c:pt idx="139">
                  <c:v>0.318905</c:v>
                </c:pt>
                <c:pt idx="140">
                  <c:v>0.31679</c:v>
                </c:pt>
                <c:pt idx="141">
                  <c:v>0.314702</c:v>
                </c:pt>
                <c:pt idx="142">
                  <c:v>0.31264</c:v>
                </c:pt>
                <c:pt idx="143">
                  <c:v>0.310604</c:v>
                </c:pt>
                <c:pt idx="144">
                  <c:v>0.308594</c:v>
                </c:pt>
                <c:pt idx="145">
                  <c:v>0.306609</c:v>
                </c:pt>
                <c:pt idx="146">
                  <c:v>0.304648</c:v>
                </c:pt>
                <c:pt idx="147">
                  <c:v>0.302712</c:v>
                </c:pt>
                <c:pt idx="148">
                  <c:v>0.300799</c:v>
                </c:pt>
                <c:pt idx="149">
                  <c:v>0.29891</c:v>
                </c:pt>
                <c:pt idx="150">
                  <c:v>0.297043</c:v>
                </c:pt>
                <c:pt idx="151">
                  <c:v>0.295199</c:v>
                </c:pt>
                <c:pt idx="152">
                  <c:v>0.293378</c:v>
                </c:pt>
                <c:pt idx="153">
                  <c:v>0.291578</c:v>
                </c:pt>
                <c:pt idx="154">
                  <c:v>0.289799</c:v>
                </c:pt>
                <c:pt idx="155">
                  <c:v>0.288042</c:v>
                </c:pt>
                <c:pt idx="156">
                  <c:v>0.286305</c:v>
                </c:pt>
                <c:pt idx="157">
                  <c:v>0.284588</c:v>
                </c:pt>
                <c:pt idx="158">
                  <c:v>0.282891</c:v>
                </c:pt>
                <c:pt idx="159">
                  <c:v>0.281215</c:v>
                </c:pt>
                <c:pt idx="160">
                  <c:v>0.279557</c:v>
                </c:pt>
                <c:pt idx="161">
                  <c:v>0.277918</c:v>
                </c:pt>
                <c:pt idx="162">
                  <c:v>0.276298</c:v>
                </c:pt>
                <c:pt idx="163">
                  <c:v>0.274697</c:v>
                </c:pt>
                <c:pt idx="164">
                  <c:v>0.273113</c:v>
                </c:pt>
                <c:pt idx="165">
                  <c:v>0.271547</c:v>
                </c:pt>
                <c:pt idx="166">
                  <c:v>0.269999</c:v>
                </c:pt>
                <c:pt idx="167">
                  <c:v>0.268468</c:v>
                </c:pt>
                <c:pt idx="168">
                  <c:v>0.266954</c:v>
                </c:pt>
                <c:pt idx="169">
                  <c:v>0.265456</c:v>
                </c:pt>
                <c:pt idx="170">
                  <c:v>0.263975</c:v>
                </c:pt>
                <c:pt idx="171">
                  <c:v>0.26251</c:v>
                </c:pt>
                <c:pt idx="172">
                  <c:v>0.261061</c:v>
                </c:pt>
                <c:pt idx="173">
                  <c:v>0.259628</c:v>
                </c:pt>
                <c:pt idx="174">
                  <c:v>0.25821</c:v>
                </c:pt>
                <c:pt idx="175">
                  <c:v>0.256807</c:v>
                </c:pt>
                <c:pt idx="176">
                  <c:v>0.255419</c:v>
                </c:pt>
                <c:pt idx="177">
                  <c:v>0.254045</c:v>
                </c:pt>
                <c:pt idx="178">
                  <c:v>0.252686</c:v>
                </c:pt>
                <c:pt idx="179">
                  <c:v>0.251342</c:v>
                </c:pt>
                <c:pt idx="180">
                  <c:v>0.250011</c:v>
                </c:pt>
                <c:pt idx="181">
                  <c:v>0.248694</c:v>
                </c:pt>
                <c:pt idx="182">
                  <c:v>0.247391</c:v>
                </c:pt>
                <c:pt idx="183">
                  <c:v>0.246101</c:v>
                </c:pt>
                <c:pt idx="184">
                  <c:v>0.244824</c:v>
                </c:pt>
                <c:pt idx="185">
                  <c:v>0.24356</c:v>
                </c:pt>
                <c:pt idx="186">
                  <c:v>0.242309</c:v>
                </c:pt>
                <c:pt idx="187">
                  <c:v>0.241071</c:v>
                </c:pt>
                <c:pt idx="188">
                  <c:v>0.239845</c:v>
                </c:pt>
                <c:pt idx="189">
                  <c:v>0.238631</c:v>
                </c:pt>
                <c:pt idx="190">
                  <c:v>0.23743</c:v>
                </c:pt>
                <c:pt idx="191">
                  <c:v>0.23624</c:v>
                </c:pt>
                <c:pt idx="192">
                  <c:v>0.235062</c:v>
                </c:pt>
                <c:pt idx="193">
                  <c:v>0.233895</c:v>
                </c:pt>
                <c:pt idx="194">
                  <c:v>0.23274</c:v>
                </c:pt>
                <c:pt idx="195">
                  <c:v>0.231596</c:v>
                </c:pt>
                <c:pt idx="196">
                  <c:v>0.230463</c:v>
                </c:pt>
                <c:pt idx="197">
                  <c:v>0.229341</c:v>
                </c:pt>
                <c:pt idx="198">
                  <c:v>0.22823</c:v>
                </c:pt>
              </c:numCache>
            </c:numRef>
          </c:yVal>
          <c:smooth val="0"/>
        </c:ser>
        <c:axId val="58384495"/>
        <c:axId val="21500696"/>
      </c:scatterChart>
      <c:valAx>
        <c:axId val="58384495"/>
        <c:scaling>
          <c:orientation val="minMax"/>
          <c:max val="21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21500696"/>
        <c:crosses val="autoZero"/>
        <c:crossBetween val="midCat"/>
      </c:valAx>
      <c:valAx>
        <c:axId val="215006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58384495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solidFill>
          <a:srgbClr val="e7e6e6"/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Times New Roman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Times New Roman"/>
              </a:rPr>
              <a:t>Nc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Nc Simulation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Sheet1!$J$2:$J$201</c:f>
              <c:numCache>
                <c:formatCode>General</c:formatCode>
                <c:ptCount val="200"/>
                <c:pt idx="0">
                  <c:v>0.0784362102</c:v>
                </c:pt>
                <c:pt idx="1">
                  <c:v>0.1642038424</c:v>
                </c:pt>
                <c:pt idx="2">
                  <c:v>0.2576283396</c:v>
                </c:pt>
                <c:pt idx="3">
                  <c:v>0.3594320631</c:v>
                </c:pt>
                <c:pt idx="4">
                  <c:v>0.4697759397</c:v>
                </c:pt>
                <c:pt idx="5">
                  <c:v>0.5893031611</c:v>
                </c:pt>
                <c:pt idx="6">
                  <c:v>0.7182104381</c:v>
                </c:pt>
                <c:pt idx="7">
                  <c:v>0.8573520979</c:v>
                </c:pt>
                <c:pt idx="8">
                  <c:v>1.0069987153</c:v>
                </c:pt>
                <c:pt idx="9">
                  <c:v>1.1645286718</c:v>
                </c:pt>
                <c:pt idx="10">
                  <c:v>1.3344693122</c:v>
                </c:pt>
                <c:pt idx="11">
                  <c:v>1.5138591881</c:v>
                </c:pt>
                <c:pt idx="12">
                  <c:v>1.705495417</c:v>
                </c:pt>
                <c:pt idx="13">
                  <c:v>1.9029702972</c:v>
                </c:pt>
                <c:pt idx="14">
                  <c:v>2.115389463</c:v>
                </c:pt>
                <c:pt idx="15">
                  <c:v>2.3301609413</c:v>
                </c:pt>
                <c:pt idx="16">
                  <c:v>2.5568051597</c:v>
                </c:pt>
                <c:pt idx="17">
                  <c:v>2.7939245383</c:v>
                </c:pt>
                <c:pt idx="18">
                  <c:v>3.0335404567</c:v>
                </c:pt>
                <c:pt idx="19">
                  <c:v>3.2861347067</c:v>
                </c:pt>
                <c:pt idx="20">
                  <c:v>3.5382666747</c:v>
                </c:pt>
                <c:pt idx="21">
                  <c:v>3.7989078362</c:v>
                </c:pt>
                <c:pt idx="22">
                  <c:v>4.0661154527</c:v>
                </c:pt>
                <c:pt idx="23">
                  <c:v>4.3385218618</c:v>
                </c:pt>
                <c:pt idx="24">
                  <c:v>4.6111572963</c:v>
                </c:pt>
                <c:pt idx="25">
                  <c:v>4.8857452149</c:v>
                </c:pt>
                <c:pt idx="26">
                  <c:v>5.1638272307</c:v>
                </c:pt>
                <c:pt idx="27">
                  <c:v>5.4413006502</c:v>
                </c:pt>
                <c:pt idx="28">
                  <c:v>5.7165719194</c:v>
                </c:pt>
                <c:pt idx="29">
                  <c:v>5.9958056694</c:v>
                </c:pt>
                <c:pt idx="30">
                  <c:v>6.2616692498</c:v>
                </c:pt>
                <c:pt idx="31">
                  <c:v>6.5381268918</c:v>
                </c:pt>
                <c:pt idx="32">
                  <c:v>6.8072278606</c:v>
                </c:pt>
                <c:pt idx="33">
                  <c:v>7.0693477028</c:v>
                </c:pt>
                <c:pt idx="34">
                  <c:v>7.3271324148</c:v>
                </c:pt>
                <c:pt idx="35">
                  <c:v>7.5759784075</c:v>
                </c:pt>
                <c:pt idx="36">
                  <c:v>7.8258561465</c:v>
                </c:pt>
                <c:pt idx="37">
                  <c:v>8.0615549859</c:v>
                </c:pt>
                <c:pt idx="38">
                  <c:v>8.290322307</c:v>
                </c:pt>
                <c:pt idx="39">
                  <c:v>8.5185041555</c:v>
                </c:pt>
                <c:pt idx="40">
                  <c:v>8.7297662994</c:v>
                </c:pt>
                <c:pt idx="41">
                  <c:v>8.9387017901</c:v>
                </c:pt>
                <c:pt idx="42">
                  <c:v>9.1369495899</c:v>
                </c:pt>
                <c:pt idx="43">
                  <c:v>9.3270408728</c:v>
                </c:pt>
                <c:pt idx="44">
                  <c:v>9.5050100543</c:v>
                </c:pt>
                <c:pt idx="45">
                  <c:v>9.6828132321</c:v>
                </c:pt>
                <c:pt idx="46">
                  <c:v>9.8488800629</c:v>
                </c:pt>
                <c:pt idx="47">
                  <c:v>10.0034576101</c:v>
                </c:pt>
                <c:pt idx="48">
                  <c:v>10.1585597788</c:v>
                </c:pt>
                <c:pt idx="49">
                  <c:v>10.3023764935</c:v>
                </c:pt>
                <c:pt idx="50">
                  <c:v>10.4406220677</c:v>
                </c:pt>
                <c:pt idx="51">
                  <c:v>10.5701383238</c:v>
                </c:pt>
                <c:pt idx="52">
                  <c:v>10.6918114411</c:v>
                </c:pt>
                <c:pt idx="53">
                  <c:v>10.8079500414</c:v>
                </c:pt>
                <c:pt idx="54">
                  <c:v>10.9227610399</c:v>
                </c:pt>
                <c:pt idx="55">
                  <c:v>11.0329386223</c:v>
                </c:pt>
                <c:pt idx="56">
                  <c:v>11.1286856088</c:v>
                </c:pt>
                <c:pt idx="57">
                  <c:v>11.2306837498</c:v>
                </c:pt>
                <c:pt idx="58">
                  <c:v>11.3167093749</c:v>
                </c:pt>
                <c:pt idx="59">
                  <c:v>11.404870652</c:v>
                </c:pt>
                <c:pt idx="60">
                  <c:v>11.4851111338</c:v>
                </c:pt>
                <c:pt idx="61">
                  <c:v>11.5648167726</c:v>
                </c:pt>
                <c:pt idx="62">
                  <c:v>11.6405361807</c:v>
                </c:pt>
                <c:pt idx="63">
                  <c:v>11.7138076238</c:v>
                </c:pt>
                <c:pt idx="64">
                  <c:v>11.7786213512</c:v>
                </c:pt>
                <c:pt idx="65">
                  <c:v>11.8457176839</c:v>
                </c:pt>
                <c:pt idx="66">
                  <c:v>11.902899363</c:v>
                </c:pt>
                <c:pt idx="67">
                  <c:v>11.9660823363</c:v>
                </c:pt>
                <c:pt idx="68">
                  <c:v>12.0206216469</c:v>
                </c:pt>
                <c:pt idx="69">
                  <c:v>12.0740244395</c:v>
                </c:pt>
                <c:pt idx="70">
                  <c:v>12.1258669258</c:v>
                </c:pt>
                <c:pt idx="71">
                  <c:v>12.1737533461</c:v>
                </c:pt>
                <c:pt idx="72">
                  <c:v>12.2223932282</c:v>
                </c:pt>
                <c:pt idx="73">
                  <c:v>12.2662845122</c:v>
                </c:pt>
                <c:pt idx="74">
                  <c:v>12.3076045062</c:v>
                </c:pt>
                <c:pt idx="75">
                  <c:v>12.3515705319</c:v>
                </c:pt>
                <c:pt idx="76">
                  <c:v>12.3900250314</c:v>
                </c:pt>
                <c:pt idx="77">
                  <c:v>12.4276803915</c:v>
                </c:pt>
                <c:pt idx="78">
                  <c:v>12.4614032142</c:v>
                </c:pt>
                <c:pt idx="79">
                  <c:v>12.4953587524</c:v>
                </c:pt>
                <c:pt idx="80">
                  <c:v>12.5309484592</c:v>
                </c:pt>
                <c:pt idx="81">
                  <c:v>12.5638208755</c:v>
                </c:pt>
                <c:pt idx="82">
                  <c:v>12.593862061</c:v>
                </c:pt>
                <c:pt idx="83">
                  <c:v>12.6234948192</c:v>
                </c:pt>
                <c:pt idx="84">
                  <c:v>12.6522181831</c:v>
                </c:pt>
                <c:pt idx="85">
                  <c:v>12.679424838</c:v>
                </c:pt>
                <c:pt idx="86">
                  <c:v>12.7078217384</c:v>
                </c:pt>
                <c:pt idx="87">
                  <c:v>12.7317767651</c:v>
                </c:pt>
                <c:pt idx="88">
                  <c:v>12.7594920071</c:v>
                </c:pt>
                <c:pt idx="89">
                  <c:v>12.780868565</c:v>
                </c:pt>
                <c:pt idx="90">
                  <c:v>12.8049530375</c:v>
                </c:pt>
                <c:pt idx="91">
                  <c:v>12.8269046313</c:v>
                </c:pt>
                <c:pt idx="92">
                  <c:v>12.8472208948</c:v>
                </c:pt>
                <c:pt idx="93">
                  <c:v>12.8688849635</c:v>
                </c:pt>
                <c:pt idx="94">
                  <c:v>12.8899670117</c:v>
                </c:pt>
                <c:pt idx="95">
                  <c:v>12.9087976014</c:v>
                </c:pt>
                <c:pt idx="96">
                  <c:v>12.9262692426</c:v>
                </c:pt>
                <c:pt idx="97">
                  <c:v>12.9456403882</c:v>
                </c:pt>
                <c:pt idx="98">
                  <c:v>12.962737391</c:v>
                </c:pt>
                <c:pt idx="99">
                  <c:v>12.9803830941</c:v>
                </c:pt>
                <c:pt idx="100">
                  <c:v>12.9969551566</c:v>
                </c:pt>
                <c:pt idx="101">
                  <c:v>13.0130999255</c:v>
                </c:pt>
                <c:pt idx="102">
                  <c:v>13.0270923669</c:v>
                </c:pt>
                <c:pt idx="103">
                  <c:v>13.0434608909</c:v>
                </c:pt>
                <c:pt idx="104">
                  <c:v>13.0599008196</c:v>
                </c:pt>
                <c:pt idx="105">
                  <c:v>13.0730055271</c:v>
                </c:pt>
                <c:pt idx="106">
                  <c:v>13.0877070834</c:v>
                </c:pt>
                <c:pt idx="107">
                  <c:v>13.1015009824</c:v>
                </c:pt>
                <c:pt idx="108">
                  <c:v>13.1143807961</c:v>
                </c:pt>
                <c:pt idx="109">
                  <c:v>13.1270584541</c:v>
                </c:pt>
                <c:pt idx="110">
                  <c:v>13.1393242368</c:v>
                </c:pt>
                <c:pt idx="111">
                  <c:v>13.1508868676</c:v>
                </c:pt>
                <c:pt idx="112">
                  <c:v>13.1619369182</c:v>
                </c:pt>
                <c:pt idx="113">
                  <c:v>13.1732674831</c:v>
                </c:pt>
                <c:pt idx="114">
                  <c:v>13.185263804</c:v>
                </c:pt>
                <c:pt idx="115">
                  <c:v>13.1960268898</c:v>
                </c:pt>
                <c:pt idx="116">
                  <c:v>13.206978893</c:v>
                </c:pt>
                <c:pt idx="117">
                  <c:v>13.2172087509</c:v>
                </c:pt>
                <c:pt idx="118">
                  <c:v>13.2277403606</c:v>
                </c:pt>
                <c:pt idx="119">
                  <c:v>13.2375956228</c:v>
                </c:pt>
                <c:pt idx="120">
                  <c:v>13.2474389457</c:v>
                </c:pt>
                <c:pt idx="121">
                  <c:v>13.2565659201</c:v>
                </c:pt>
                <c:pt idx="122">
                  <c:v>13.265382583</c:v>
                </c:pt>
                <c:pt idx="123">
                  <c:v>13.2752339973</c:v>
                </c:pt>
                <c:pt idx="124">
                  <c:v>13.2837338198</c:v>
                </c:pt>
                <c:pt idx="125">
                  <c:v>13.2919401069</c:v>
                </c:pt>
                <c:pt idx="126">
                  <c:v>13.3010230231</c:v>
                </c:pt>
                <c:pt idx="127">
                  <c:v>13.3084130604</c:v>
                </c:pt>
                <c:pt idx="128">
                  <c:v>13.3162503942</c:v>
                </c:pt>
                <c:pt idx="129">
                  <c:v>13.3241005691</c:v>
                </c:pt>
                <c:pt idx="130">
                  <c:v>13.3322247637</c:v>
                </c:pt>
                <c:pt idx="131">
                  <c:v>13.3396519127</c:v>
                </c:pt>
                <c:pt idx="132">
                  <c:v>13.3465917265</c:v>
                </c:pt>
                <c:pt idx="133">
                  <c:v>13.3541348153</c:v>
                </c:pt>
                <c:pt idx="134">
                  <c:v>13.3609544996</c:v>
                </c:pt>
                <c:pt idx="135">
                  <c:v>13.3673824022</c:v>
                </c:pt>
                <c:pt idx="136">
                  <c:v>13.3746590999</c:v>
                </c:pt>
                <c:pt idx="137">
                  <c:v>13.381643905</c:v>
                </c:pt>
                <c:pt idx="138">
                  <c:v>13.3874580366</c:v>
                </c:pt>
                <c:pt idx="139">
                  <c:v>13.39400524</c:v>
                </c:pt>
                <c:pt idx="140">
                  <c:v>13.3994785925</c:v>
                </c:pt>
                <c:pt idx="141">
                  <c:v>13.4061521856</c:v>
                </c:pt>
                <c:pt idx="142">
                  <c:v>13.412369757</c:v>
                </c:pt>
                <c:pt idx="143">
                  <c:v>13.4178029577</c:v>
                </c:pt>
                <c:pt idx="144">
                  <c:v>13.4239647741</c:v>
                </c:pt>
                <c:pt idx="145">
                  <c:v>13.4294561345</c:v>
                </c:pt>
                <c:pt idx="146">
                  <c:v>13.4347837502</c:v>
                </c:pt>
                <c:pt idx="147">
                  <c:v>13.4407924861</c:v>
                </c:pt>
                <c:pt idx="148">
                  <c:v>13.4451043642</c:v>
                </c:pt>
                <c:pt idx="149">
                  <c:v>13.4507771037</c:v>
                </c:pt>
                <c:pt idx="150">
                  <c:v>13.4566224436</c:v>
                </c:pt>
                <c:pt idx="151">
                  <c:v>13.4609203531</c:v>
                </c:pt>
                <c:pt idx="152">
                  <c:v>13.4661926268</c:v>
                </c:pt>
                <c:pt idx="153">
                  <c:v>13.470443646</c:v>
                </c:pt>
                <c:pt idx="154">
                  <c:v>13.4757002707</c:v>
                </c:pt>
                <c:pt idx="155">
                  <c:v>13.4796902003</c:v>
                </c:pt>
                <c:pt idx="156">
                  <c:v>13.484700169</c:v>
                </c:pt>
                <c:pt idx="157">
                  <c:v>13.4903451499</c:v>
                </c:pt>
                <c:pt idx="158">
                  <c:v>13.4940084207</c:v>
                </c:pt>
                <c:pt idx="159">
                  <c:v>13.4986737652</c:v>
                </c:pt>
                <c:pt idx="160">
                  <c:v>13.5025202233</c:v>
                </c:pt>
                <c:pt idx="161">
                  <c:v>13.506479786</c:v>
                </c:pt>
                <c:pt idx="162">
                  <c:v>13.5108803593</c:v>
                </c:pt>
                <c:pt idx="163">
                  <c:v>13.5155354758</c:v>
                </c:pt>
                <c:pt idx="164">
                  <c:v>13.518702668</c:v>
                </c:pt>
                <c:pt idx="165">
                  <c:v>13.5235461288</c:v>
                </c:pt>
                <c:pt idx="166">
                  <c:v>13.5267750955</c:v>
                </c:pt>
                <c:pt idx="167">
                  <c:v>13.5309330842</c:v>
                </c:pt>
                <c:pt idx="168">
                  <c:v>13.5339104511</c:v>
                </c:pt>
                <c:pt idx="169">
                  <c:v>13.5382912929</c:v>
                </c:pt>
                <c:pt idx="170">
                  <c:v>13.5415437961</c:v>
                </c:pt>
                <c:pt idx="171">
                  <c:v>13.5451577198</c:v>
                </c:pt>
                <c:pt idx="172">
                  <c:v>13.5487166057</c:v>
                </c:pt>
                <c:pt idx="173">
                  <c:v>13.5529604832</c:v>
                </c:pt>
                <c:pt idx="174">
                  <c:v>13.556456862</c:v>
                </c:pt>
                <c:pt idx="175">
                  <c:v>13.5593755345</c:v>
                </c:pt>
                <c:pt idx="176">
                  <c:v>13.5623176727</c:v>
                </c:pt>
                <c:pt idx="177">
                  <c:v>13.5653942205</c:v>
                </c:pt>
                <c:pt idx="178">
                  <c:v>13.568503816</c:v>
                </c:pt>
                <c:pt idx="179">
                  <c:v>13.572754036</c:v>
                </c:pt>
                <c:pt idx="180">
                  <c:v>13.5758896646</c:v>
                </c:pt>
                <c:pt idx="181">
                  <c:v>13.5784426046</c:v>
                </c:pt>
                <c:pt idx="182">
                  <c:v>13.5812542459</c:v>
                </c:pt>
                <c:pt idx="183">
                  <c:v>13.5845676296</c:v>
                </c:pt>
                <c:pt idx="184">
                  <c:v>13.5878634228</c:v>
                </c:pt>
                <c:pt idx="185">
                  <c:v>13.5898700631</c:v>
                </c:pt>
                <c:pt idx="186">
                  <c:v>13.5938425821</c:v>
                </c:pt>
                <c:pt idx="187">
                  <c:v>13.5963241993</c:v>
                </c:pt>
                <c:pt idx="188">
                  <c:v>13.5990140265</c:v>
                </c:pt>
                <c:pt idx="189">
                  <c:v>13.6018813313</c:v>
                </c:pt>
                <c:pt idx="190">
                  <c:v>13.6043144767</c:v>
                </c:pt>
                <c:pt idx="191">
                  <c:v>13.6078847088</c:v>
                </c:pt>
                <c:pt idx="192">
                  <c:v>13.6097145566</c:v>
                </c:pt>
                <c:pt idx="193">
                  <c:v>13.613022134</c:v>
                </c:pt>
                <c:pt idx="194">
                  <c:v>13.6150379914</c:v>
                </c:pt>
                <c:pt idx="195">
                  <c:v>13.6180247935</c:v>
                </c:pt>
                <c:pt idx="196">
                  <c:v>13.6204056365</c:v>
                </c:pt>
                <c:pt idx="197">
                  <c:v>13.6229476637</c:v>
                </c:pt>
                <c:pt idx="198">
                  <c:v>13.6251315534</c:v>
                </c:pt>
                <c:pt idx="199">
                  <c:v>13.6276613979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Nc Analytic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Sheet1!$K$2:$K$200</c:f>
              <c:numCache>
                <c:formatCode>General</c:formatCode>
                <c:ptCount val="199"/>
                <c:pt idx="0">
                  <c:v>0.0784595</c:v>
                </c:pt>
                <c:pt idx="1">
                  <c:v>0.164176</c:v>
                </c:pt>
                <c:pt idx="2">
                  <c:v>0.25765</c:v>
                </c:pt>
                <c:pt idx="3">
                  <c:v>0.359369</c:v>
                </c:pt>
                <c:pt idx="4">
                  <c:v>0.469793</c:v>
                </c:pt>
                <c:pt idx="5">
                  <c:v>0.589344</c:v>
                </c:pt>
                <c:pt idx="6">
                  <c:v>0.718394</c:v>
                </c:pt>
                <c:pt idx="7">
                  <c:v>0.857251</c:v>
                </c:pt>
                <c:pt idx="8">
                  <c:v>1.00615</c:v>
                </c:pt>
                <c:pt idx="9">
                  <c:v>1.16525</c:v>
                </c:pt>
                <c:pt idx="10">
                  <c:v>1.3346</c:v>
                </c:pt>
                <c:pt idx="11">
                  <c:v>1.51417</c:v>
                </c:pt>
                <c:pt idx="12">
                  <c:v>1.70383</c:v>
                </c:pt>
                <c:pt idx="13">
                  <c:v>1.90336</c:v>
                </c:pt>
                <c:pt idx="14">
                  <c:v>2.11244</c:v>
                </c:pt>
                <c:pt idx="15">
                  <c:v>2.33067</c:v>
                </c:pt>
                <c:pt idx="16">
                  <c:v>2.55758</c:v>
                </c:pt>
                <c:pt idx="17">
                  <c:v>2.79262</c:v>
                </c:pt>
                <c:pt idx="18">
                  <c:v>3.03519</c:v>
                </c:pt>
                <c:pt idx="19">
                  <c:v>3.28465</c:v>
                </c:pt>
                <c:pt idx="20">
                  <c:v>3.54032</c:v>
                </c:pt>
                <c:pt idx="21">
                  <c:v>3.80148</c:v>
                </c:pt>
                <c:pt idx="22">
                  <c:v>4.06737</c:v>
                </c:pt>
                <c:pt idx="23">
                  <c:v>4.33722</c:v>
                </c:pt>
                <c:pt idx="24">
                  <c:v>4.61022</c:v>
                </c:pt>
                <c:pt idx="25">
                  <c:v>4.88554</c:v>
                </c:pt>
                <c:pt idx="26">
                  <c:v>5.16234</c:v>
                </c:pt>
                <c:pt idx="27">
                  <c:v>5.43974</c:v>
                </c:pt>
                <c:pt idx="28">
                  <c:v>5.71686</c:v>
                </c:pt>
                <c:pt idx="29">
                  <c:v>5.99282</c:v>
                </c:pt>
                <c:pt idx="30">
                  <c:v>6.26675</c:v>
                </c:pt>
                <c:pt idx="31">
                  <c:v>6.53779</c:v>
                </c:pt>
                <c:pt idx="32">
                  <c:v>6.8051</c:v>
                </c:pt>
                <c:pt idx="33">
                  <c:v>7.06791</c:v>
                </c:pt>
                <c:pt idx="34">
                  <c:v>7.32549</c:v>
                </c:pt>
                <c:pt idx="35">
                  <c:v>7.57718</c:v>
                </c:pt>
                <c:pt idx="36">
                  <c:v>7.82239</c:v>
                </c:pt>
                <c:pt idx="37">
                  <c:v>8.06063</c:v>
                </c:pt>
                <c:pt idx="38">
                  <c:v>8.29147</c:v>
                </c:pt>
                <c:pt idx="39">
                  <c:v>8.51459</c:v>
                </c:pt>
                <c:pt idx="40">
                  <c:v>8.72975</c:v>
                </c:pt>
                <c:pt idx="41">
                  <c:v>8.93678</c:v>
                </c:pt>
                <c:pt idx="42">
                  <c:v>9.1356</c:v>
                </c:pt>
                <c:pt idx="43">
                  <c:v>9.3262</c:v>
                </c:pt>
                <c:pt idx="44">
                  <c:v>9.50863</c:v>
                </c:pt>
                <c:pt idx="45">
                  <c:v>9.68298</c:v>
                </c:pt>
                <c:pt idx="46">
                  <c:v>9.84942</c:v>
                </c:pt>
                <c:pt idx="47">
                  <c:v>10.0081</c:v>
                </c:pt>
                <c:pt idx="48">
                  <c:v>10.1593</c:v>
                </c:pt>
                <c:pt idx="49">
                  <c:v>10.3033</c:v>
                </c:pt>
                <c:pt idx="50">
                  <c:v>10.4403</c:v>
                </c:pt>
                <c:pt idx="51">
                  <c:v>10.5705</c:v>
                </c:pt>
                <c:pt idx="52">
                  <c:v>10.6944</c:v>
                </c:pt>
                <c:pt idx="53">
                  <c:v>10.812</c:v>
                </c:pt>
                <c:pt idx="54">
                  <c:v>10.9239</c:v>
                </c:pt>
                <c:pt idx="55">
                  <c:v>11.0302</c:v>
                </c:pt>
                <c:pt idx="56">
                  <c:v>11.1312</c:v>
                </c:pt>
                <c:pt idx="57">
                  <c:v>11.2272</c:v>
                </c:pt>
                <c:pt idx="58">
                  <c:v>11.3184</c:v>
                </c:pt>
                <c:pt idx="59">
                  <c:v>11.4052</c:v>
                </c:pt>
                <c:pt idx="60">
                  <c:v>11.4877</c:v>
                </c:pt>
                <c:pt idx="61">
                  <c:v>11.5662</c:v>
                </c:pt>
                <c:pt idx="62">
                  <c:v>11.6409</c:v>
                </c:pt>
                <c:pt idx="63">
                  <c:v>11.712</c:v>
                </c:pt>
                <c:pt idx="64">
                  <c:v>11.7798</c:v>
                </c:pt>
                <c:pt idx="65">
                  <c:v>11.8444</c:v>
                </c:pt>
                <c:pt idx="66">
                  <c:v>11.906</c:v>
                </c:pt>
                <c:pt idx="67">
                  <c:v>11.9647</c:v>
                </c:pt>
                <c:pt idx="68">
                  <c:v>12.0208</c:v>
                </c:pt>
                <c:pt idx="69">
                  <c:v>12.0743</c:v>
                </c:pt>
                <c:pt idx="70">
                  <c:v>12.1255</c:v>
                </c:pt>
                <c:pt idx="71">
                  <c:v>12.1744</c:v>
                </c:pt>
                <c:pt idx="72">
                  <c:v>12.2212</c:v>
                </c:pt>
                <c:pt idx="73">
                  <c:v>12.2659</c:v>
                </c:pt>
                <c:pt idx="74">
                  <c:v>12.3088</c:v>
                </c:pt>
                <c:pt idx="75">
                  <c:v>12.3499</c:v>
                </c:pt>
                <c:pt idx="76">
                  <c:v>12.3893</c:v>
                </c:pt>
                <c:pt idx="77">
                  <c:v>12.427</c:v>
                </c:pt>
                <c:pt idx="78">
                  <c:v>12.4633</c:v>
                </c:pt>
                <c:pt idx="79">
                  <c:v>12.4981</c:v>
                </c:pt>
                <c:pt idx="80">
                  <c:v>12.5315</c:v>
                </c:pt>
                <c:pt idx="81">
                  <c:v>12.5637</c:v>
                </c:pt>
                <c:pt idx="82">
                  <c:v>12.5946</c:v>
                </c:pt>
                <c:pt idx="83">
                  <c:v>12.6243</c:v>
                </c:pt>
                <c:pt idx="84">
                  <c:v>12.653</c:v>
                </c:pt>
                <c:pt idx="85">
                  <c:v>12.6806</c:v>
                </c:pt>
                <c:pt idx="86">
                  <c:v>12.7072</c:v>
                </c:pt>
                <c:pt idx="87">
                  <c:v>12.7328</c:v>
                </c:pt>
                <c:pt idx="88">
                  <c:v>12.7575</c:v>
                </c:pt>
                <c:pt idx="89">
                  <c:v>12.7814</c:v>
                </c:pt>
                <c:pt idx="90">
                  <c:v>12.8044</c:v>
                </c:pt>
                <c:pt idx="91">
                  <c:v>12.8267</c:v>
                </c:pt>
                <c:pt idx="92">
                  <c:v>12.8482</c:v>
                </c:pt>
                <c:pt idx="93">
                  <c:v>12.869</c:v>
                </c:pt>
                <c:pt idx="94">
                  <c:v>12.8891</c:v>
                </c:pt>
                <c:pt idx="95">
                  <c:v>12.9086</c:v>
                </c:pt>
                <c:pt idx="96">
                  <c:v>12.9274</c:v>
                </c:pt>
                <c:pt idx="97">
                  <c:v>12.9457</c:v>
                </c:pt>
                <c:pt idx="98">
                  <c:v>12.9634</c:v>
                </c:pt>
                <c:pt idx="99">
                  <c:v>12.9805</c:v>
                </c:pt>
                <c:pt idx="100">
                  <c:v>12.9971</c:v>
                </c:pt>
                <c:pt idx="101">
                  <c:v>13.0133</c:v>
                </c:pt>
                <c:pt idx="102">
                  <c:v>13.0289</c:v>
                </c:pt>
                <c:pt idx="103">
                  <c:v>13.0441</c:v>
                </c:pt>
                <c:pt idx="104">
                  <c:v>13.0588</c:v>
                </c:pt>
                <c:pt idx="105">
                  <c:v>13.0732</c:v>
                </c:pt>
                <c:pt idx="106">
                  <c:v>13.0871</c:v>
                </c:pt>
                <c:pt idx="107">
                  <c:v>13.1006</c:v>
                </c:pt>
                <c:pt idx="108">
                  <c:v>13.1138</c:v>
                </c:pt>
                <c:pt idx="109">
                  <c:v>13.1266</c:v>
                </c:pt>
                <c:pt idx="110">
                  <c:v>13.139</c:v>
                </c:pt>
                <c:pt idx="111">
                  <c:v>13.1512</c:v>
                </c:pt>
                <c:pt idx="112">
                  <c:v>13.163</c:v>
                </c:pt>
                <c:pt idx="113">
                  <c:v>13.1745</c:v>
                </c:pt>
                <c:pt idx="114">
                  <c:v>13.1857</c:v>
                </c:pt>
                <c:pt idx="115">
                  <c:v>13.1966</c:v>
                </c:pt>
                <c:pt idx="116">
                  <c:v>13.2072</c:v>
                </c:pt>
                <c:pt idx="117">
                  <c:v>13.2176</c:v>
                </c:pt>
                <c:pt idx="118">
                  <c:v>13.2277</c:v>
                </c:pt>
                <c:pt idx="119">
                  <c:v>13.2376</c:v>
                </c:pt>
                <c:pt idx="120">
                  <c:v>13.2472</c:v>
                </c:pt>
                <c:pt idx="121">
                  <c:v>13.2566</c:v>
                </c:pt>
                <c:pt idx="122">
                  <c:v>13.2658</c:v>
                </c:pt>
                <c:pt idx="123">
                  <c:v>13.2747</c:v>
                </c:pt>
                <c:pt idx="124">
                  <c:v>13.2835</c:v>
                </c:pt>
                <c:pt idx="125">
                  <c:v>13.2921</c:v>
                </c:pt>
                <c:pt idx="126">
                  <c:v>13.3004</c:v>
                </c:pt>
                <c:pt idx="127">
                  <c:v>13.3086</c:v>
                </c:pt>
                <c:pt idx="128">
                  <c:v>13.3166</c:v>
                </c:pt>
                <c:pt idx="129">
                  <c:v>13.3244</c:v>
                </c:pt>
                <c:pt idx="130">
                  <c:v>13.3321</c:v>
                </c:pt>
                <c:pt idx="131">
                  <c:v>13.3395</c:v>
                </c:pt>
                <c:pt idx="132">
                  <c:v>13.3469</c:v>
                </c:pt>
                <c:pt idx="133">
                  <c:v>13.354</c:v>
                </c:pt>
                <c:pt idx="134">
                  <c:v>13.361</c:v>
                </c:pt>
                <c:pt idx="135">
                  <c:v>13.3679</c:v>
                </c:pt>
                <c:pt idx="136">
                  <c:v>13.3746</c:v>
                </c:pt>
                <c:pt idx="137">
                  <c:v>13.3812</c:v>
                </c:pt>
                <c:pt idx="138">
                  <c:v>13.3877</c:v>
                </c:pt>
                <c:pt idx="139">
                  <c:v>13.394</c:v>
                </c:pt>
                <c:pt idx="140">
                  <c:v>13.4002</c:v>
                </c:pt>
                <c:pt idx="141">
                  <c:v>13.4063</c:v>
                </c:pt>
                <c:pt idx="142">
                  <c:v>13.4123</c:v>
                </c:pt>
                <c:pt idx="143">
                  <c:v>13.4181</c:v>
                </c:pt>
                <c:pt idx="144">
                  <c:v>13.4238</c:v>
                </c:pt>
                <c:pt idx="145">
                  <c:v>13.4295</c:v>
                </c:pt>
                <c:pt idx="146">
                  <c:v>13.435</c:v>
                </c:pt>
                <c:pt idx="147">
                  <c:v>13.4404</c:v>
                </c:pt>
                <c:pt idx="148">
                  <c:v>13.4457</c:v>
                </c:pt>
                <c:pt idx="149">
                  <c:v>13.4509</c:v>
                </c:pt>
                <c:pt idx="150">
                  <c:v>13.4561</c:v>
                </c:pt>
                <c:pt idx="151">
                  <c:v>13.4611</c:v>
                </c:pt>
                <c:pt idx="152">
                  <c:v>13.466</c:v>
                </c:pt>
                <c:pt idx="153">
                  <c:v>13.4709</c:v>
                </c:pt>
                <c:pt idx="154">
                  <c:v>13.4757</c:v>
                </c:pt>
                <c:pt idx="155">
                  <c:v>13.4803</c:v>
                </c:pt>
                <c:pt idx="156">
                  <c:v>13.485</c:v>
                </c:pt>
                <c:pt idx="157">
                  <c:v>13.4895</c:v>
                </c:pt>
                <c:pt idx="158">
                  <c:v>13.4939</c:v>
                </c:pt>
                <c:pt idx="159">
                  <c:v>13.4983</c:v>
                </c:pt>
                <c:pt idx="160">
                  <c:v>13.5026</c:v>
                </c:pt>
                <c:pt idx="161">
                  <c:v>13.5068</c:v>
                </c:pt>
                <c:pt idx="162">
                  <c:v>13.511</c:v>
                </c:pt>
                <c:pt idx="163">
                  <c:v>13.5151</c:v>
                </c:pt>
                <c:pt idx="164">
                  <c:v>13.5191</c:v>
                </c:pt>
                <c:pt idx="165">
                  <c:v>13.5231</c:v>
                </c:pt>
                <c:pt idx="166">
                  <c:v>13.527</c:v>
                </c:pt>
                <c:pt idx="167">
                  <c:v>13.5308</c:v>
                </c:pt>
                <c:pt idx="168">
                  <c:v>13.5346</c:v>
                </c:pt>
                <c:pt idx="169">
                  <c:v>13.5383</c:v>
                </c:pt>
                <c:pt idx="170">
                  <c:v>13.5419</c:v>
                </c:pt>
                <c:pt idx="171">
                  <c:v>13.5455</c:v>
                </c:pt>
                <c:pt idx="172">
                  <c:v>13.5491</c:v>
                </c:pt>
                <c:pt idx="173">
                  <c:v>13.5526</c:v>
                </c:pt>
                <c:pt idx="174">
                  <c:v>13.556</c:v>
                </c:pt>
                <c:pt idx="175">
                  <c:v>13.5594</c:v>
                </c:pt>
                <c:pt idx="176">
                  <c:v>13.5627</c:v>
                </c:pt>
                <c:pt idx="177">
                  <c:v>13.566</c:v>
                </c:pt>
                <c:pt idx="178">
                  <c:v>13.5693</c:v>
                </c:pt>
                <c:pt idx="179">
                  <c:v>13.5725</c:v>
                </c:pt>
                <c:pt idx="180">
                  <c:v>13.5756</c:v>
                </c:pt>
                <c:pt idx="181">
                  <c:v>13.5787</c:v>
                </c:pt>
                <c:pt idx="182">
                  <c:v>13.5818</c:v>
                </c:pt>
                <c:pt idx="183">
                  <c:v>13.5848</c:v>
                </c:pt>
                <c:pt idx="184">
                  <c:v>13.5877</c:v>
                </c:pt>
                <c:pt idx="185">
                  <c:v>13.5907</c:v>
                </c:pt>
                <c:pt idx="186">
                  <c:v>13.5936</c:v>
                </c:pt>
                <c:pt idx="187">
                  <c:v>13.5964</c:v>
                </c:pt>
                <c:pt idx="188">
                  <c:v>13.5992</c:v>
                </c:pt>
                <c:pt idx="189">
                  <c:v>13.602</c:v>
                </c:pt>
                <c:pt idx="190">
                  <c:v>13.6047</c:v>
                </c:pt>
                <c:pt idx="191">
                  <c:v>13.6074</c:v>
                </c:pt>
                <c:pt idx="192">
                  <c:v>13.6101</c:v>
                </c:pt>
                <c:pt idx="193">
                  <c:v>13.6127</c:v>
                </c:pt>
                <c:pt idx="194">
                  <c:v>13.6153</c:v>
                </c:pt>
                <c:pt idx="195">
                  <c:v>13.6178</c:v>
                </c:pt>
                <c:pt idx="196">
                  <c:v>13.6204</c:v>
                </c:pt>
                <c:pt idx="197">
                  <c:v>13.6229</c:v>
                </c:pt>
                <c:pt idx="198">
                  <c:v>13.6253</c:v>
                </c:pt>
              </c:numCache>
            </c:numRef>
          </c:yVal>
          <c:smooth val="0"/>
        </c:ser>
        <c:axId val="60831008"/>
        <c:axId val="16217150"/>
      </c:scatterChart>
      <c:valAx>
        <c:axId val="60831008"/>
        <c:scaling>
          <c:orientation val="minMax"/>
          <c:max val="21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16217150"/>
        <c:crosses val="autoZero"/>
        <c:crossBetween val="midCat"/>
      </c:valAx>
      <c:valAx>
        <c:axId val="162171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60831008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solidFill>
          <a:srgbClr val="e7e6e6"/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47520</xdr:colOff>
      <xdr:row>204</xdr:row>
      <xdr:rowOff>19800</xdr:rowOff>
    </xdr:from>
    <xdr:to>
      <xdr:col>5</xdr:col>
      <xdr:colOff>656280</xdr:colOff>
      <xdr:row>218</xdr:row>
      <xdr:rowOff>95760</xdr:rowOff>
    </xdr:to>
    <xdr:graphicFrame>
      <xdr:nvGraphicFramePr>
        <xdr:cNvPr id="0" name="Chart 4"/>
        <xdr:cNvGraphicFramePr/>
      </xdr:nvGraphicFramePr>
      <xdr:xfrm>
        <a:off x="907200" y="35818560"/>
        <a:ext cx="58831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714240</xdr:colOff>
      <xdr:row>204</xdr:row>
      <xdr:rowOff>15120</xdr:rowOff>
    </xdr:from>
    <xdr:to>
      <xdr:col>10</xdr:col>
      <xdr:colOff>406800</xdr:colOff>
      <xdr:row>218</xdr:row>
      <xdr:rowOff>91080</xdr:rowOff>
    </xdr:to>
    <xdr:graphicFrame>
      <xdr:nvGraphicFramePr>
        <xdr:cNvPr id="1" name="Chart 5"/>
        <xdr:cNvGraphicFramePr/>
      </xdr:nvGraphicFramePr>
      <xdr:xfrm>
        <a:off x="6848280" y="35813880"/>
        <a:ext cx="63892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594360</xdr:colOff>
      <xdr:row>220</xdr:row>
      <xdr:rowOff>15120</xdr:rowOff>
    </xdr:from>
    <xdr:to>
      <xdr:col>7</xdr:col>
      <xdr:colOff>1406520</xdr:colOff>
      <xdr:row>234</xdr:row>
      <xdr:rowOff>90720</xdr:rowOff>
    </xdr:to>
    <xdr:graphicFrame>
      <xdr:nvGraphicFramePr>
        <xdr:cNvPr id="2" name="Chart 3"/>
        <xdr:cNvGraphicFramePr/>
      </xdr:nvGraphicFramePr>
      <xdr:xfrm>
        <a:off x="3972600" y="38862000"/>
        <a:ext cx="61599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1" displayName="Table11" ref="A1:A203" headerRowCount="1" totalsRowCount="0" totalsRowShown="0">
  <autoFilter ref="A1:A203"/>
  <tableColumns count="1">
    <tableColumn id="1" name="lambda"/>
  </tableColumns>
</table>
</file>

<file path=xl/tables/table2.xml><?xml version="1.0" encoding="utf-8"?>
<table xmlns="http://schemas.openxmlformats.org/spreadsheetml/2006/main" id="2" name="Table2" displayName="Table2" ref="J1:M203" headerRowCount="1" totalsRowCount="0" totalsRowShown="0">
  <autoFilter ref="J1:M203"/>
  <tableColumns count="4">
    <tableColumn id="1" name="Nc Simulation"/>
    <tableColumn id="2" name="Nc Analytic"/>
    <tableColumn id="3" name="Absolute Error"/>
    <tableColumn id="4" name="Relative Error"/>
  </tableColumns>
</table>
</file>

<file path=xl/tables/table3.xml><?xml version="1.0" encoding="utf-8"?>
<table xmlns="http://schemas.openxmlformats.org/spreadsheetml/2006/main" id="3" name="Table6" displayName="Table6" ref="B1:E203" headerRowCount="1" totalsRowCount="0" totalsRowShown="0">
  <autoFilter ref="B1:E203"/>
  <tableColumns count="4">
    <tableColumn id="1" name="Pb Simulation"/>
    <tableColumn id="2" name="Pb Analytic"/>
    <tableColumn id="3" name="Absolute Error"/>
    <tableColumn id="4" name="Relative Error"/>
  </tableColumns>
</table>
</file>

<file path=xl/tables/table4.xml><?xml version="1.0" encoding="utf-8"?>
<table xmlns="http://schemas.openxmlformats.org/spreadsheetml/2006/main" id="4" name="Table7" displayName="Table7" ref="F1:I203" headerRowCount="1" totalsRowCount="0" totalsRowShown="0">
  <autoFilter ref="F1:I203"/>
  <tableColumns count="4">
    <tableColumn id="1" name="Pd Simulation"/>
    <tableColumn id="2" name="Pd Analytic"/>
    <tableColumn id="3" name="Absolute Error"/>
    <tableColumn id="4" name="Relative Err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8" activeCellId="0" sqref="E18"/>
    </sheetView>
  </sheetViews>
  <sheetFormatPr defaultColWidth="9.16015625" defaultRowHeight="15" zeroHeight="false" outlineLevelRow="0" outlineLevelCol="0"/>
  <cols>
    <col collapsed="false" customWidth="true" hidden="false" outlineLevel="0" max="1" min="1" style="1" width="9.67"/>
    <col collapsed="false" customWidth="true" hidden="false" outlineLevel="0" max="2" min="2" style="1" width="13"/>
    <col collapsed="false" customWidth="true" hidden="false" outlineLevel="0" max="3" min="3" style="1" width="15.33"/>
    <col collapsed="false" customWidth="true" hidden="false" outlineLevel="0" max="4" min="4" style="1" width="15.83"/>
    <col collapsed="false" customWidth="true" hidden="false" outlineLevel="0" max="5" min="5" style="1" width="15.17"/>
    <col collapsed="false" customWidth="true" hidden="false" outlineLevel="0" max="6" min="6" style="1" width="13.83"/>
    <col collapsed="false" customWidth="true" hidden="false" outlineLevel="0" max="7" min="7" style="1" width="15.33"/>
    <col collapsed="false" customWidth="true" hidden="false" outlineLevel="0" max="8" min="8" style="1" width="15.83"/>
    <col collapsed="false" customWidth="true" hidden="false" outlineLevel="0" max="11" min="9" style="1" width="15.17"/>
    <col collapsed="false" customWidth="true" hidden="false" outlineLevel="0" max="12" min="12" style="1" width="14.5"/>
    <col collapsed="false" customWidth="true" hidden="false" outlineLevel="0" max="13" min="13" style="1" width="14"/>
    <col collapsed="false" customWidth="false" hidden="false" outlineLevel="0" max="16384" min="14" style="1" width="9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7</v>
      </c>
      <c r="K1" s="2" t="s">
        <v>8</v>
      </c>
      <c r="L1" s="2" t="s">
        <v>3</v>
      </c>
      <c r="M1" s="2" t="s">
        <v>4</v>
      </c>
    </row>
    <row r="2" customFormat="false" ht="13.8" hidden="false" customHeight="false" outlineLevel="0" collapsed="false">
      <c r="A2" s="1" t="n">
        <v>0.1</v>
      </c>
      <c r="B2" s="0" t="n">
        <v>0</v>
      </c>
      <c r="C2" s="3" t="n">
        <v>7.47245E-022</v>
      </c>
      <c r="D2" s="4" t="n">
        <f aca="false">ABS(Table6[[#This Row],[Pb Analytic]]-Table6[[#This Row],[Pb Simulation]])</f>
        <v>7.47245E-022</v>
      </c>
      <c r="E2" s="1" t="n">
        <f aca="false">100*IF(Table6[[#This Row],[Pb Analytic]]&gt;0, Table6[[#This Row],[Absolute Error]]/Table6[[#This Row],[Pb Analytic]],1)</f>
        <v>100</v>
      </c>
      <c r="F2" s="0" t="n">
        <v>0.2613103667</v>
      </c>
      <c r="G2" s="5" t="n">
        <v>0.261532</v>
      </c>
      <c r="H2" s="4" t="n">
        <f aca="false">ABS(Table7[[#This Row],[Pd Analytic]]-Table7[[#This Row],[Pd Simulation]])</f>
        <v>0.000221633299999968</v>
      </c>
      <c r="I2" s="1" t="n">
        <f aca="false">100*IF(Table7[[#This Row],[Pd Analytic]]&gt;0, Table7[[#This Row],[Absolute Error]]/Table7[[#This Row],[Pd Analytic]],1)</f>
        <v>0.084744237798804</v>
      </c>
      <c r="J2" s="0" t="n">
        <v>0.0784362102</v>
      </c>
      <c r="K2" s="5" t="n">
        <v>0.0784595</v>
      </c>
      <c r="L2" s="4" t="n">
        <f aca="false">ABS(Table2[[#This Row],[Nc Analytic]]-Table2[[#This Row],[Nc Simulation]])</f>
        <v>2.32898000000065E-005</v>
      </c>
      <c r="M2" s="1" t="n">
        <f aca="false">100*IF(Table2[[#This Row],[Nc Analytic]]&gt;0, Table2[[#This Row],[Absolute Error]]/Table2[[#This Row],[Nc Analytic]],1)</f>
        <v>0.0296838496294349</v>
      </c>
    </row>
    <row r="3" customFormat="false" ht="13.8" hidden="false" customHeight="false" outlineLevel="0" collapsed="false">
      <c r="A3" s="1" t="n">
        <v>0.2</v>
      </c>
      <c r="B3" s="0" t="n">
        <v>0</v>
      </c>
      <c r="C3" s="3" t="n">
        <v>1.12987E-017</v>
      </c>
      <c r="D3" s="4" t="n">
        <f aca="false">ABS(Table6[[#This Row],[Pb Analytic]]-Table6[[#This Row],[Pb Simulation]])</f>
        <v>1.12987E-017</v>
      </c>
      <c r="E3" s="1" t="n">
        <f aca="false">100*IF(Table6[[#This Row],[Pb Analytic]]&gt;0, Table6[[#This Row],[Absolute Error]]/Table6[[#This Row],[Pb Analytic]],1)</f>
        <v>100</v>
      </c>
      <c r="F3" s="0" t="n">
        <v>0.2736841667</v>
      </c>
      <c r="G3" s="5" t="n">
        <v>0.273626</v>
      </c>
      <c r="H3" s="4" t="n">
        <f aca="false">ABS(Table7[[#This Row],[Pd Analytic]]-Table7[[#This Row],[Pd Simulation]])</f>
        <v>5.81667000000286E-005</v>
      </c>
      <c r="I3" s="1" t="n">
        <f aca="false">100*IF(Table7[[#This Row],[Pd Analytic]]&gt;0, Table7[[#This Row],[Absolute Error]]/Table7[[#This Row],[Pd Analytic]],1)</f>
        <v>0.0212577386651958</v>
      </c>
      <c r="J3" s="0" t="n">
        <v>0.1642038424</v>
      </c>
      <c r="K3" s="5" t="n">
        <v>0.164176</v>
      </c>
      <c r="L3" s="4" t="n">
        <f aca="false">ABS(Table2[[#This Row],[Nc Analytic]]-Table2[[#This Row],[Nc Simulation]])</f>
        <v>2.78424000000055E-005</v>
      </c>
      <c r="M3" s="1" t="n">
        <f aca="false">100*IF(Table2[[#This Row],[Nc Analytic]]&gt;0, Table2[[#This Row],[Absolute Error]]/Table2[[#This Row],[Nc Analytic]],1)</f>
        <v>0.016958873404155</v>
      </c>
    </row>
    <row r="4" customFormat="false" ht="13.8" hidden="false" customHeight="false" outlineLevel="0" collapsed="false">
      <c r="A4" s="1" t="n">
        <v>0.3</v>
      </c>
      <c r="B4" s="0" t="n">
        <v>0</v>
      </c>
      <c r="C4" s="3" t="n">
        <v>3.03275E-015</v>
      </c>
      <c r="D4" s="4" t="n">
        <f aca="false">ABS(Table6[[#This Row],[Pb Analytic]]-Table6[[#This Row],[Pb Simulation]])</f>
        <v>3.03275E-015</v>
      </c>
      <c r="E4" s="1" t="n">
        <f aca="false">100*IF(Table6[[#This Row],[Pb Analytic]]&gt;0, Table6[[#This Row],[Absolute Error]]/Table6[[#This Row],[Pb Analytic]],1)</f>
        <v>100</v>
      </c>
      <c r="F4" s="0" t="n">
        <v>0.2862885333</v>
      </c>
      <c r="G4" s="5" t="n">
        <v>0.286278</v>
      </c>
      <c r="H4" s="4" t="n">
        <f aca="false">ABS(Table7[[#This Row],[Pd Analytic]]-Table7[[#This Row],[Pd Simulation]])</f>
        <v>1.05333000000041E-005</v>
      </c>
      <c r="I4" s="1" t="n">
        <f aca="false">100*IF(Table7[[#This Row],[Pd Analytic]]&gt;0, Table7[[#This Row],[Absolute Error]]/Table7[[#This Row],[Pd Analytic]],1)</f>
        <v>0.00367939555257619</v>
      </c>
      <c r="J4" s="0" t="n">
        <v>0.2576283396</v>
      </c>
      <c r="K4" s="5" t="n">
        <v>0.25765</v>
      </c>
      <c r="L4" s="4" t="n">
        <f aca="false">ABS(Table2[[#This Row],[Nc Analytic]]-Table2[[#This Row],[Nc Simulation]])</f>
        <v>2.1660400000012E-005</v>
      </c>
      <c r="M4" s="1" t="n">
        <f aca="false">100*IF(Table2[[#This Row],[Nc Analytic]]&gt;0, Table2[[#This Row],[Absolute Error]]/Table2[[#This Row],[Nc Analytic]],1)</f>
        <v>0.00840690859693849</v>
      </c>
    </row>
    <row r="5" customFormat="false" ht="13.8" hidden="false" customHeight="false" outlineLevel="0" collapsed="false">
      <c r="A5" s="1" t="n">
        <v>0.4</v>
      </c>
      <c r="B5" s="0" t="n">
        <v>0</v>
      </c>
      <c r="C5" s="3" t="n">
        <v>1.55893E-013</v>
      </c>
      <c r="D5" s="4" t="n">
        <f aca="false">ABS(Table6[[#This Row],[Pb Analytic]]-Table6[[#This Row],[Pb Simulation]])</f>
        <v>1.55893E-013</v>
      </c>
      <c r="E5" s="1" t="n">
        <f aca="false">100*IF(Table6[[#This Row],[Pb Analytic]]&gt;0, Table6[[#This Row],[Absolute Error]]/Table6[[#This Row],[Pb Analytic]],1)</f>
        <v>100</v>
      </c>
      <c r="F5" s="0" t="n">
        <v>0.2993314667</v>
      </c>
      <c r="G5" s="5" t="n">
        <v>0.299474</v>
      </c>
      <c r="H5" s="4" t="n">
        <f aca="false">ABS(Table7[[#This Row],[Pd Analytic]]-Table7[[#This Row],[Pd Simulation]])</f>
        <v>0.000142533300000025</v>
      </c>
      <c r="I5" s="1" t="n">
        <f aca="false">100*IF(Table7[[#This Row],[Pd Analytic]]&gt;0, Table7[[#This Row],[Absolute Error]]/Table7[[#This Row],[Pd Analytic]],1)</f>
        <v>0.0475945491094469</v>
      </c>
      <c r="J5" s="0" t="n">
        <v>0.3594320631</v>
      </c>
      <c r="K5" s="5" t="n">
        <v>0.359369</v>
      </c>
      <c r="L5" s="4" t="n">
        <f aca="false">ABS(Table2[[#This Row],[Nc Analytic]]-Table2[[#This Row],[Nc Simulation]])</f>
        <v>6.30630999999826E-005</v>
      </c>
      <c r="M5" s="1" t="n">
        <f aca="false">100*IF(Table2[[#This Row],[Nc Analytic]]&gt;0, Table2[[#This Row],[Absolute Error]]/Table2[[#This Row],[Nc Analytic]],1)</f>
        <v>0.0175482860235531</v>
      </c>
    </row>
    <row r="6" customFormat="false" ht="13.8" hidden="false" customHeight="false" outlineLevel="0" collapsed="false">
      <c r="A6" s="1" t="n">
        <v>0.5</v>
      </c>
      <c r="B6" s="0" t="n">
        <v>0</v>
      </c>
      <c r="C6" s="3" t="n">
        <v>3.2334E-012</v>
      </c>
      <c r="D6" s="4" t="n">
        <f aca="false">ABS(Table6[[#This Row],[Pb Analytic]]-Table6[[#This Row],[Pb Simulation]])</f>
        <v>3.2334E-012</v>
      </c>
      <c r="E6" s="1" t="n">
        <f aca="false">100*IF(Table6[[#This Row],[Pb Analytic]]&gt;0, Table6[[#This Row],[Absolute Error]]/Table6[[#This Row],[Pb Analytic]],1)</f>
        <v>100</v>
      </c>
      <c r="F6" s="0" t="n">
        <v>0.313044</v>
      </c>
      <c r="G6" s="5" t="n">
        <v>0.313195</v>
      </c>
      <c r="H6" s="4" t="n">
        <f aca="false">ABS(Table7[[#This Row],[Pd Analytic]]-Table7[[#This Row],[Pd Simulation]])</f>
        <v>0.000151000000000012</v>
      </c>
      <c r="I6" s="1" t="n">
        <f aca="false">100*IF(Table7[[#This Row],[Pd Analytic]]&gt;0, Table7[[#This Row],[Absolute Error]]/Table7[[#This Row],[Pd Analytic]],1)</f>
        <v>0.0482127747888735</v>
      </c>
      <c r="J6" s="0" t="n">
        <v>0.4697759397</v>
      </c>
      <c r="K6" s="5" t="n">
        <v>0.469793</v>
      </c>
      <c r="L6" s="4" t="n">
        <f aca="false">ABS(Table2[[#This Row],[Nc Analytic]]-Table2[[#This Row],[Nc Simulation]])</f>
        <v>1.7060300000038E-005</v>
      </c>
      <c r="M6" s="1" t="n">
        <f aca="false">100*IF(Table2[[#This Row],[Nc Analytic]]&gt;0, Table2[[#This Row],[Absolute Error]]/Table2[[#This Row],[Nc Analytic]],1)</f>
        <v>0.00363145044733276</v>
      </c>
    </row>
    <row r="7" customFormat="false" ht="13.8" hidden="false" customHeight="false" outlineLevel="0" collapsed="false">
      <c r="A7" s="1" t="n">
        <v>0.6</v>
      </c>
      <c r="B7" s="0" t="n">
        <v>0</v>
      </c>
      <c r="C7" s="3" t="n">
        <v>3.77112E-011</v>
      </c>
      <c r="D7" s="4" t="n">
        <f aca="false">ABS(Table6[[#This Row],[Pb Analytic]]-Table6[[#This Row],[Pb Simulation]])</f>
        <v>3.77112E-011</v>
      </c>
      <c r="E7" s="1" t="n">
        <f aca="false">100*IF(Table6[[#This Row],[Pb Analytic]]&gt;0, Table6[[#This Row],[Absolute Error]]/Table6[[#This Row],[Pb Analytic]],1)</f>
        <v>100</v>
      </c>
      <c r="F7" s="0" t="n">
        <v>0.3274412333</v>
      </c>
      <c r="G7" s="5" t="n">
        <v>0.327413</v>
      </c>
      <c r="H7" s="4" t="n">
        <f aca="false">ABS(Table7[[#This Row],[Pd Analytic]]-Table7[[#This Row],[Pd Simulation]])</f>
        <v>2.82333000000135E-005</v>
      </c>
      <c r="I7" s="1" t="n">
        <f aca="false">100*IF(Table7[[#This Row],[Pd Analytic]]&gt;0, Table7[[#This Row],[Absolute Error]]/Table7[[#This Row],[Pd Analytic]],1)</f>
        <v>0.00862314569061505</v>
      </c>
      <c r="J7" s="0" t="n">
        <v>0.5893031611</v>
      </c>
      <c r="K7" s="5" t="n">
        <v>0.589344</v>
      </c>
      <c r="L7" s="4" t="n">
        <f aca="false">ABS(Table2[[#This Row],[Nc Analytic]]-Table2[[#This Row],[Nc Simulation]])</f>
        <v>4.08388999999509E-005</v>
      </c>
      <c r="M7" s="1" t="n">
        <f aca="false">100*IF(Table2[[#This Row],[Nc Analytic]]&gt;0, Table2[[#This Row],[Absolute Error]]/Table2[[#This Row],[Nc Analytic]],1)</f>
        <v>0.00692955218004272</v>
      </c>
    </row>
    <row r="8" customFormat="false" ht="13.8" hidden="false" customHeight="false" outlineLevel="0" collapsed="false">
      <c r="A8" s="1" t="n">
        <v>0.7</v>
      </c>
      <c r="B8" s="0" t="n">
        <v>0</v>
      </c>
      <c r="C8" s="3" t="n">
        <v>2.952E-010</v>
      </c>
      <c r="D8" s="4" t="n">
        <f aca="false">ABS(Table6[[#This Row],[Pb Analytic]]-Table6[[#This Row],[Pb Simulation]])</f>
        <v>2.952E-010</v>
      </c>
      <c r="E8" s="1" t="n">
        <f aca="false">100*IF(Table6[[#This Row],[Pb Analytic]]&gt;0, Table6[[#This Row],[Absolute Error]]/Table6[[#This Row],[Pb Analytic]],1)</f>
        <v>100</v>
      </c>
      <c r="F8" s="0" t="n">
        <v>0.3422388</v>
      </c>
      <c r="G8" s="5" t="n">
        <v>0.342092</v>
      </c>
      <c r="H8" s="4" t="n">
        <f aca="false">ABS(Table7[[#This Row],[Pd Analytic]]-Table7[[#This Row],[Pd Simulation]])</f>
        <v>0.000146800000000002</v>
      </c>
      <c r="I8" s="1" t="n">
        <f aca="false">100*IF(Table7[[#This Row],[Pd Analytic]]&gt;0, Table7[[#This Row],[Absolute Error]]/Table7[[#This Row],[Pd Analytic]],1)</f>
        <v>0.0429124329127844</v>
      </c>
      <c r="J8" s="0" t="n">
        <v>0.7182104381</v>
      </c>
      <c r="K8" s="5" t="n">
        <v>0.718394</v>
      </c>
      <c r="L8" s="4" t="n">
        <f aca="false">ABS(Table2[[#This Row],[Nc Analytic]]-Table2[[#This Row],[Nc Simulation]])</f>
        <v>0.000183561900000018</v>
      </c>
      <c r="M8" s="1" t="n">
        <f aca="false">100*IF(Table2[[#This Row],[Nc Analytic]]&gt;0, Table2[[#This Row],[Absolute Error]]/Table2[[#This Row],[Nc Analytic]],1)</f>
        <v>0.0255517028260283</v>
      </c>
    </row>
    <row r="9" customFormat="false" ht="13.8" hidden="false" customHeight="false" outlineLevel="0" collapsed="false">
      <c r="A9" s="1" t="n">
        <v>0.8</v>
      </c>
      <c r="B9" s="0" t="n">
        <v>0</v>
      </c>
      <c r="C9" s="3" t="n">
        <v>1.72367E-009</v>
      </c>
      <c r="D9" s="4" t="n">
        <f aca="false">ABS(Table6[[#This Row],[Pb Analytic]]-Table6[[#This Row],[Pb Simulation]])</f>
        <v>1.72367E-009</v>
      </c>
      <c r="E9" s="1" t="n">
        <f aca="false">100*IF(Table6[[#This Row],[Pb Analytic]]&gt;0, Table6[[#This Row],[Absolute Error]]/Table6[[#This Row],[Pb Analytic]],1)</f>
        <v>100</v>
      </c>
      <c r="F9" s="0" t="n">
        <v>0.3573368667</v>
      </c>
      <c r="G9" s="5" t="n">
        <v>0.357188</v>
      </c>
      <c r="H9" s="4" t="n">
        <f aca="false">ABS(Table7[[#This Row],[Pd Analytic]]-Table7[[#This Row],[Pd Simulation]])</f>
        <v>0.000148866699999972</v>
      </c>
      <c r="I9" s="1" t="n">
        <f aca="false">100*IF(Table7[[#This Row],[Pd Analytic]]&gt;0, Table7[[#This Row],[Absolute Error]]/Table7[[#This Row],[Pd Analytic]],1)</f>
        <v>0.0416774079756241</v>
      </c>
      <c r="J9" s="0" t="n">
        <v>0.8573520979</v>
      </c>
      <c r="K9" s="5" t="n">
        <v>0.857251</v>
      </c>
      <c r="L9" s="4" t="n">
        <f aca="false">ABS(Table2[[#This Row],[Nc Analytic]]-Table2[[#This Row],[Nc Simulation]])</f>
        <v>0.000101097900000013</v>
      </c>
      <c r="M9" s="1" t="n">
        <f aca="false">100*IF(Table2[[#This Row],[Nc Analytic]]&gt;0, Table2[[#This Row],[Absolute Error]]/Table2[[#This Row],[Nc Analytic]],1)</f>
        <v>0.0117932670828046</v>
      </c>
    </row>
    <row r="10" customFormat="false" ht="13.8" hidden="false" customHeight="false" outlineLevel="0" collapsed="false">
      <c r="A10" s="1" t="n">
        <v>0.9</v>
      </c>
      <c r="B10" s="0" t="n">
        <v>6.67E-008</v>
      </c>
      <c r="C10" s="3" t="n">
        <v>8.03614E-009</v>
      </c>
      <c r="D10" s="4" t="n">
        <f aca="false">ABS(Table6[[#This Row],[Pb Analytic]]-Table6[[#This Row],[Pb Simulation]])</f>
        <v>8.03614E-009</v>
      </c>
      <c r="E10" s="1" t="n">
        <f aca="false">100*IF(Table6[[#This Row],[Pb Analytic]]&gt;0, Table6[[#This Row],[Absolute Error]]/Table6[[#This Row],[Pb Analytic]],1)</f>
        <v>100</v>
      </c>
      <c r="F10" s="0" t="n">
        <v>0.3727316</v>
      </c>
      <c r="G10" s="5" t="n">
        <v>0.372649</v>
      </c>
      <c r="H10" s="4" t="n">
        <f aca="false">ABS(Table7[[#This Row],[Pd Analytic]]-Table7[[#This Row],[Pd Simulation]])</f>
        <v>8.25999999999882E-005</v>
      </c>
      <c r="I10" s="1" t="n">
        <f aca="false">100*IF(Table7[[#This Row],[Pd Analytic]]&gt;0, Table7[[#This Row],[Absolute Error]]/Table7[[#This Row],[Pd Analytic]],1)</f>
        <v>0.0221656303921353</v>
      </c>
      <c r="J10" s="0" t="n">
        <v>1.0069987153</v>
      </c>
      <c r="K10" s="5" t="n">
        <v>1.00615</v>
      </c>
      <c r="L10" s="4" t="n">
        <f aca="false">ABS(Table2[[#This Row],[Nc Analytic]]-Table2[[#This Row],[Nc Simulation]])</f>
        <v>0.000848715299999858</v>
      </c>
      <c r="M10" s="1" t="n">
        <f aca="false">100*IF(Table2[[#This Row],[Nc Analytic]]&gt;0, Table2[[#This Row],[Absolute Error]]/Table2[[#This Row],[Nc Analytic]],1)</f>
        <v>0.0843527605227708</v>
      </c>
    </row>
    <row r="11" customFormat="false" ht="13.8" hidden="false" customHeight="false" outlineLevel="0" collapsed="false">
      <c r="A11" s="1" t="n">
        <v>1</v>
      </c>
      <c r="B11" s="0" t="n">
        <v>1E-007</v>
      </c>
      <c r="C11" s="3" t="n">
        <v>3.13384E-008</v>
      </c>
      <c r="D11" s="4" t="n">
        <f aca="false">ABS(Table6[[#This Row],[Pb Analytic]]-Table6[[#This Row],[Pb Simulation]])</f>
        <v>3.13384E-008</v>
      </c>
      <c r="E11" s="1" t="n">
        <f aca="false">100*IF(Table6[[#This Row],[Pb Analytic]]&gt;0, Table6[[#This Row],[Absolute Error]]/Table6[[#This Row],[Pb Analytic]],1)</f>
        <v>100</v>
      </c>
      <c r="F11" s="0" t="n">
        <v>0.3883012333</v>
      </c>
      <c r="G11" s="5" t="n">
        <v>0.388415</v>
      </c>
      <c r="H11" s="4" t="n">
        <f aca="false">ABS(Table7[[#This Row],[Pd Analytic]]-Table7[[#This Row],[Pd Simulation]])</f>
        <v>0.000113766700000018</v>
      </c>
      <c r="I11" s="1" t="n">
        <f aca="false">100*IF(Table7[[#This Row],[Pd Analytic]]&gt;0, Table7[[#This Row],[Absolute Error]]/Table7[[#This Row],[Pd Analytic]],1)</f>
        <v>0.0292899862260771</v>
      </c>
      <c r="J11" s="0" t="n">
        <v>1.1645286718</v>
      </c>
      <c r="K11" s="5" t="n">
        <v>1.16525</v>
      </c>
      <c r="L11" s="4" t="n">
        <f aca="false">ABS(Table2[[#This Row],[Nc Analytic]]-Table2[[#This Row],[Nc Simulation]])</f>
        <v>0.000721328199999816</v>
      </c>
      <c r="M11" s="1" t="n">
        <f aca="false">100*IF(Table2[[#This Row],[Nc Analytic]]&gt;0, Table2[[#This Row],[Absolute Error]]/Table2[[#This Row],[Nc Analytic]],1)</f>
        <v>0.0619032997210741</v>
      </c>
    </row>
    <row r="12" customFormat="false" ht="13.8" hidden="false" customHeight="false" outlineLevel="0" collapsed="false">
      <c r="A12" s="1" t="n">
        <v>1.1</v>
      </c>
      <c r="B12" s="0" t="n">
        <v>1.333E-007</v>
      </c>
      <c r="C12" s="3" t="n">
        <v>1.05664E-007</v>
      </c>
      <c r="D12" s="4" t="n">
        <f aca="false">ABS(Table6[[#This Row],[Pb Analytic]]-Table6[[#This Row],[Pb Simulation]])</f>
        <v>1.05664E-007</v>
      </c>
      <c r="E12" s="1" t="n">
        <f aca="false">100*IF(Table6[[#This Row],[Pb Analytic]]&gt;0, Table6[[#This Row],[Absolute Error]]/Table6[[#This Row],[Pb Analytic]],1)</f>
        <v>100</v>
      </c>
      <c r="F12" s="0" t="n">
        <v>0.4041941</v>
      </c>
      <c r="G12" s="5" t="n">
        <v>0.404423</v>
      </c>
      <c r="H12" s="4" t="n">
        <f aca="false">ABS(Table7[[#This Row],[Pd Analytic]]-Table7[[#This Row],[Pd Simulation]])</f>
        <v>0.000228899999999976</v>
      </c>
      <c r="I12" s="1" t="n">
        <f aca="false">100*IF(Table7[[#This Row],[Pd Analytic]]&gt;0, Table7[[#This Row],[Absolute Error]]/Table7[[#This Row],[Pd Analytic]],1)</f>
        <v>0.0565991548452923</v>
      </c>
      <c r="J12" s="0" t="n">
        <v>1.3344693122</v>
      </c>
      <c r="K12" s="5" t="n">
        <v>1.3346</v>
      </c>
      <c r="L12" s="4" t="n">
        <f aca="false">ABS(Table2[[#This Row],[Nc Analytic]]-Table2[[#This Row],[Nc Simulation]])</f>
        <v>0.000130687800000029</v>
      </c>
      <c r="M12" s="1" t="n">
        <f aca="false">100*IF(Table2[[#This Row],[Nc Analytic]]&gt;0, Table2[[#This Row],[Absolute Error]]/Table2[[#This Row],[Nc Analytic]],1)</f>
        <v>0.00979228233178697</v>
      </c>
    </row>
    <row r="13" customFormat="false" ht="13.8" hidden="false" customHeight="false" outlineLevel="0" collapsed="false">
      <c r="A13" s="1" t="n">
        <v>1.2</v>
      </c>
      <c r="B13" s="0" t="n">
        <v>2.333E-007</v>
      </c>
      <c r="C13" s="3" t="n">
        <v>3.15663E-007</v>
      </c>
      <c r="D13" s="4" t="n">
        <f aca="false">ABS(Table6[[#This Row],[Pb Analytic]]-Table6[[#This Row],[Pb Simulation]])</f>
        <v>3.15663E-007</v>
      </c>
      <c r="E13" s="1" t="n">
        <f aca="false">100*IF(Table6[[#This Row],[Pb Analytic]]&gt;0, Table6[[#This Row],[Absolute Error]]/Table6[[#This Row],[Pb Analytic]],1)</f>
        <v>100</v>
      </c>
      <c r="F13" s="0" t="n">
        <v>0.4206159</v>
      </c>
      <c r="G13" s="5" t="n">
        <v>0.420602</v>
      </c>
      <c r="H13" s="4" t="n">
        <f aca="false">ABS(Table7[[#This Row],[Pd Analytic]]-Table7[[#This Row],[Pd Simulation]])</f>
        <v>1.39000000000111E-005</v>
      </c>
      <c r="I13" s="1" t="n">
        <f aca="false">100*IF(Table7[[#This Row],[Pd Analytic]]&gt;0, Table7[[#This Row],[Absolute Error]]/Table7[[#This Row],[Pd Analytic]],1)</f>
        <v>0.00330478694823399</v>
      </c>
      <c r="J13" s="0" t="n">
        <v>1.5138591881</v>
      </c>
      <c r="K13" s="5" t="n">
        <v>1.51417</v>
      </c>
      <c r="L13" s="4" t="n">
        <f aca="false">ABS(Table2[[#This Row],[Nc Analytic]]-Table2[[#This Row],[Nc Simulation]])</f>
        <v>0.00031081189999993</v>
      </c>
      <c r="M13" s="1" t="n">
        <f aca="false">100*IF(Table2[[#This Row],[Nc Analytic]]&gt;0, Table2[[#This Row],[Absolute Error]]/Table2[[#This Row],[Nc Analytic]],1)</f>
        <v>0.0205268827146179</v>
      </c>
    </row>
    <row r="14" customFormat="false" ht="13.8" hidden="false" customHeight="false" outlineLevel="0" collapsed="false">
      <c r="A14" s="1" t="n">
        <v>1.3</v>
      </c>
      <c r="B14" s="0" t="n">
        <v>8.667E-007</v>
      </c>
      <c r="C14" s="3" t="n">
        <v>8.51204E-007</v>
      </c>
      <c r="D14" s="4" t="n">
        <f aca="false">ABS(Table6[[#This Row],[Pb Analytic]]-Table6[[#This Row],[Pb Simulation]])</f>
        <v>8.51204E-007</v>
      </c>
      <c r="E14" s="1" t="n">
        <f aca="false">100*IF(Table6[[#This Row],[Pb Analytic]]&gt;0, Table6[[#This Row],[Absolute Error]]/Table6[[#This Row],[Pb Analytic]],1)</f>
        <v>100</v>
      </c>
      <c r="F14" s="0" t="n">
        <v>0.4369160667</v>
      </c>
      <c r="G14" s="5" t="n">
        <v>0.43688</v>
      </c>
      <c r="H14" s="4" t="n">
        <f aca="false">ABS(Table7[[#This Row],[Pd Analytic]]-Table7[[#This Row],[Pd Simulation]])</f>
        <v>3.60667000000037E-005</v>
      </c>
      <c r="I14" s="1" t="n">
        <f aca="false">100*IF(Table7[[#This Row],[Pd Analytic]]&gt;0, Table7[[#This Row],[Absolute Error]]/Table7[[#This Row],[Pd Analytic]],1)</f>
        <v>0.0082555163889406</v>
      </c>
      <c r="J14" s="0" t="n">
        <v>1.705495417</v>
      </c>
      <c r="K14" s="5" t="n">
        <v>1.70383</v>
      </c>
      <c r="L14" s="4" t="n">
        <f aca="false">ABS(Table2[[#This Row],[Nc Analytic]]-Table2[[#This Row],[Nc Simulation]])</f>
        <v>0.00166541700000011</v>
      </c>
      <c r="M14" s="1" t="n">
        <f aca="false">100*IF(Table2[[#This Row],[Nc Analytic]]&gt;0, Table2[[#This Row],[Absolute Error]]/Table2[[#This Row],[Nc Analytic]],1)</f>
        <v>0.0977454910407795</v>
      </c>
    </row>
    <row r="15" customFormat="false" ht="13.8" hidden="false" customHeight="false" outlineLevel="0" collapsed="false">
      <c r="A15" s="1" t="n">
        <v>1.4</v>
      </c>
      <c r="B15" s="0" t="n">
        <v>2.1667E-006</v>
      </c>
      <c r="C15" s="3" t="n">
        <v>2.10202E-006</v>
      </c>
      <c r="D15" s="4" t="n">
        <f aca="false">ABS(Table6[[#This Row],[Pb Analytic]]-Table6[[#This Row],[Pb Simulation]])</f>
        <v>2.10202E-006</v>
      </c>
      <c r="E15" s="1" t="n">
        <f aca="false">100*IF(Table6[[#This Row],[Pb Analytic]]&gt;0, Table6[[#This Row],[Absolute Error]]/Table6[[#This Row],[Pb Analytic]],1)</f>
        <v>100</v>
      </c>
      <c r="F15" s="0" t="n">
        <v>0.4530472667</v>
      </c>
      <c r="G15" s="5" t="n">
        <v>0.453182</v>
      </c>
      <c r="H15" s="4" t="n">
        <f aca="false">ABS(Table7[[#This Row],[Pd Analytic]]-Table7[[#This Row],[Pd Simulation]])</f>
        <v>0.000134733299999967</v>
      </c>
      <c r="I15" s="1" t="n">
        <f aca="false">100*IF(Table7[[#This Row],[Pd Analytic]]&gt;0, Table7[[#This Row],[Absolute Error]]/Table7[[#This Row],[Pd Analytic]],1)</f>
        <v>0.0297305056246646</v>
      </c>
      <c r="J15" s="0" t="n">
        <v>1.9029702972</v>
      </c>
      <c r="K15" s="5" t="n">
        <v>1.90336</v>
      </c>
      <c r="L15" s="4" t="n">
        <f aca="false">ABS(Table2[[#This Row],[Nc Analytic]]-Table2[[#This Row],[Nc Simulation]])</f>
        <v>0.000389702799999947</v>
      </c>
      <c r="M15" s="1" t="n">
        <f aca="false">100*IF(Table2[[#This Row],[Nc Analytic]]&gt;0, Table2[[#This Row],[Absolute Error]]/Table2[[#This Row],[Nc Analytic]],1)</f>
        <v>0.0204744662071257</v>
      </c>
    </row>
    <row r="16" customFormat="false" ht="13.8" hidden="false" customHeight="false" outlineLevel="0" collapsed="false">
      <c r="A16" s="1" t="n">
        <v>1.5</v>
      </c>
      <c r="B16" s="0" t="n">
        <v>4.6E-006</v>
      </c>
      <c r="C16" s="3" t="n">
        <v>4.80859E-006</v>
      </c>
      <c r="D16" s="4" t="n">
        <f aca="false">ABS(Table6[[#This Row],[Pb Analytic]]-Table6[[#This Row],[Pb Simulation]])</f>
        <v>4.80859E-006</v>
      </c>
      <c r="E16" s="1" t="n">
        <f aca="false">100*IF(Table6[[#This Row],[Pb Analytic]]&gt;0, Table6[[#This Row],[Absolute Error]]/Table6[[#This Row],[Pb Analytic]],1)</f>
        <v>100</v>
      </c>
      <c r="F16" s="0" t="n">
        <v>0.4695350333</v>
      </c>
      <c r="G16" s="5" t="n">
        <v>0.469432</v>
      </c>
      <c r="H16" s="4" t="n">
        <f aca="false">ABS(Table7[[#This Row],[Pd Analytic]]-Table7[[#This Row],[Pd Simulation]])</f>
        <v>0.000103033299999999</v>
      </c>
      <c r="I16" s="1" t="n">
        <f aca="false">100*IF(Table7[[#This Row],[Pd Analytic]]&gt;0, Table7[[#This Row],[Absolute Error]]/Table7[[#This Row],[Pd Analytic]],1)</f>
        <v>0.0219485037236489</v>
      </c>
      <c r="J16" s="0" t="n">
        <v>2.115389463</v>
      </c>
      <c r="K16" s="5" t="n">
        <v>2.11244</v>
      </c>
      <c r="L16" s="4" t="n">
        <f aca="false">ABS(Table2[[#This Row],[Nc Analytic]]-Table2[[#This Row],[Nc Simulation]])</f>
        <v>0.00294946300000021</v>
      </c>
      <c r="M16" s="1" t="n">
        <f aca="false">100*IF(Table2[[#This Row],[Nc Analytic]]&gt;0, Table2[[#This Row],[Absolute Error]]/Table2[[#This Row],[Nc Analytic]],1)</f>
        <v>0.13962351593419</v>
      </c>
    </row>
    <row r="17" customFormat="false" ht="13.8" hidden="false" customHeight="false" outlineLevel="0" collapsed="false">
      <c r="A17" s="1" t="n">
        <v>1.6</v>
      </c>
      <c r="B17" s="0" t="n">
        <v>9.8E-006</v>
      </c>
      <c r="C17" s="3" t="n">
        <v>1.0285E-005</v>
      </c>
      <c r="D17" s="4" t="n">
        <f aca="false">ABS(Table6[[#This Row],[Pb Analytic]]-Table6[[#This Row],[Pb Simulation]])</f>
        <v>1.0285E-005</v>
      </c>
      <c r="E17" s="1" t="n">
        <f aca="false">100*IF(Table6[[#This Row],[Pb Analytic]]&gt;0, Table6[[#This Row],[Absolute Error]]/Table6[[#This Row],[Pb Analytic]],1)</f>
        <v>100</v>
      </c>
      <c r="F17" s="0" t="n">
        <v>0.4853585</v>
      </c>
      <c r="G17" s="5" t="n">
        <v>0.485557</v>
      </c>
      <c r="H17" s="4" t="n">
        <f aca="false">ABS(Table7[[#This Row],[Pd Analytic]]-Table7[[#This Row],[Pd Simulation]])</f>
        <v>0.00019849999999999</v>
      </c>
      <c r="I17" s="1" t="n">
        <f aca="false">100*IF(Table7[[#This Row],[Pd Analytic]]&gt;0, Table7[[#This Row],[Absolute Error]]/Table7[[#This Row],[Pd Analytic]],1)</f>
        <v>0.0408808852513691</v>
      </c>
      <c r="J17" s="0" t="n">
        <v>2.3301609413</v>
      </c>
      <c r="K17" s="5" t="n">
        <v>2.33067</v>
      </c>
      <c r="L17" s="4" t="n">
        <f aca="false">ABS(Table2[[#This Row],[Nc Analytic]]-Table2[[#This Row],[Nc Simulation]])</f>
        <v>0.000509058700000065</v>
      </c>
      <c r="M17" s="1" t="n">
        <f aca="false">100*IF(Table2[[#This Row],[Nc Analytic]]&gt;0, Table2[[#This Row],[Absolute Error]]/Table2[[#This Row],[Nc Analytic]],1)</f>
        <v>0.0218417322057633</v>
      </c>
    </row>
    <row r="18" customFormat="false" ht="13.8" hidden="false" customHeight="false" outlineLevel="0" collapsed="false">
      <c r="A18" s="1" t="n">
        <v>1.7</v>
      </c>
      <c r="B18" s="0" t="n">
        <v>2.2E-005</v>
      </c>
      <c r="C18" s="3" t="n">
        <v>2.07257E-005</v>
      </c>
      <c r="D18" s="4" t="n">
        <f aca="false">ABS(Table6[[#This Row],[Pb Analytic]]-Table6[[#This Row],[Pb Simulation]])</f>
        <v>2.07257E-005</v>
      </c>
      <c r="E18" s="1" t="n">
        <f aca="false">100*IF(Table6[[#This Row],[Pb Analytic]]&gt;0, Table6[[#This Row],[Absolute Error]]/Table6[[#This Row],[Pb Analytic]],1)</f>
        <v>100</v>
      </c>
      <c r="F18" s="0" t="n">
        <v>0.501284</v>
      </c>
      <c r="G18" s="5" t="n">
        <v>0.501486</v>
      </c>
      <c r="H18" s="4" t="n">
        <f aca="false">ABS(Table7[[#This Row],[Pd Analytic]]-Table7[[#This Row],[Pd Simulation]])</f>
        <v>0.000202000000000035</v>
      </c>
      <c r="I18" s="1" t="n">
        <f aca="false">100*IF(Table7[[#This Row],[Pd Analytic]]&gt;0, Table7[[#This Row],[Absolute Error]]/Table7[[#This Row],[Pd Analytic]],1)</f>
        <v>0.0402802869870815</v>
      </c>
      <c r="J18" s="0" t="n">
        <v>2.5568051597</v>
      </c>
      <c r="K18" s="5" t="n">
        <v>2.55758</v>
      </c>
      <c r="L18" s="4" t="n">
        <f aca="false">ABS(Table2[[#This Row],[Nc Analytic]]-Table2[[#This Row],[Nc Simulation]])</f>
        <v>0.000774840300000079</v>
      </c>
      <c r="M18" s="1" t="n">
        <f aca="false">100*IF(Table2[[#This Row],[Nc Analytic]]&gt;0, Table2[[#This Row],[Absolute Error]]/Table2[[#This Row],[Nc Analytic]],1)</f>
        <v>0.030295838253352</v>
      </c>
    </row>
    <row r="19" customFormat="false" ht="13.8" hidden="false" customHeight="false" outlineLevel="0" collapsed="false">
      <c r="A19" s="1" t="n">
        <v>1.8</v>
      </c>
      <c r="B19" s="0" t="n">
        <v>3.64667E-005</v>
      </c>
      <c r="C19" s="3" t="n">
        <v>3.95984E-005</v>
      </c>
      <c r="D19" s="4" t="n">
        <f aca="false">ABS(Table6[[#This Row],[Pb Analytic]]-Table6[[#This Row],[Pb Simulation]])</f>
        <v>3.95984E-005</v>
      </c>
      <c r="E19" s="1" t="n">
        <f aca="false">100*IF(Table6[[#This Row],[Pb Analytic]]&gt;0, Table6[[#This Row],[Absolute Error]]/Table6[[#This Row],[Pb Analytic]],1)</f>
        <v>100</v>
      </c>
      <c r="F19" s="0" t="n">
        <v>0.5173708667</v>
      </c>
      <c r="G19" s="5" t="n">
        <v>0.517151</v>
      </c>
      <c r="H19" s="4" t="n">
        <f aca="false">ABS(Table7[[#This Row],[Pd Analytic]]-Table7[[#This Row],[Pd Simulation]])</f>
        <v>0.00021986669999996</v>
      </c>
      <c r="I19" s="1" t="n">
        <f aca="false">100*IF(Table7[[#This Row],[Pd Analytic]]&gt;0, Table7[[#This Row],[Absolute Error]]/Table7[[#This Row],[Pd Analytic]],1)</f>
        <v>0.0425149907860489</v>
      </c>
      <c r="J19" s="0" t="n">
        <v>2.7939245383</v>
      </c>
      <c r="K19" s="5" t="n">
        <v>2.79262</v>
      </c>
      <c r="L19" s="4" t="n">
        <f aca="false">ABS(Table2[[#This Row],[Nc Analytic]]-Table2[[#This Row],[Nc Simulation]])</f>
        <v>0.00130453830000032</v>
      </c>
      <c r="M19" s="1" t="n">
        <f aca="false">100*IF(Table2[[#This Row],[Nc Analytic]]&gt;0, Table2[[#This Row],[Absolute Error]]/Table2[[#This Row],[Nc Analytic]],1)</f>
        <v>0.0467137777427765</v>
      </c>
    </row>
    <row r="20" customFormat="false" ht="13.8" hidden="false" customHeight="false" outlineLevel="0" collapsed="false">
      <c r="A20" s="1" t="n">
        <v>1.9</v>
      </c>
      <c r="B20" s="0" t="n">
        <v>7.32E-005</v>
      </c>
      <c r="C20" s="3" t="n">
        <v>7.21159E-005</v>
      </c>
      <c r="D20" s="4" t="n">
        <f aca="false">ABS(Table6[[#This Row],[Pb Analytic]]-Table6[[#This Row],[Pb Simulation]])</f>
        <v>7.21159E-005</v>
      </c>
      <c r="E20" s="1" t="n">
        <f aca="false">100*IF(Table6[[#This Row],[Pb Analytic]]&gt;0, Table6[[#This Row],[Absolute Error]]/Table6[[#This Row],[Pb Analytic]],1)</f>
        <v>100</v>
      </c>
      <c r="F20" s="0" t="n">
        <v>0.5322568667</v>
      </c>
      <c r="G20" s="5" t="n">
        <v>0.532489</v>
      </c>
      <c r="H20" s="4" t="n">
        <f aca="false">ABS(Table7[[#This Row],[Pd Analytic]]-Table7[[#This Row],[Pd Simulation]])</f>
        <v>0.000232133299999937</v>
      </c>
      <c r="I20" s="1" t="n">
        <f aca="false">100*IF(Table7[[#This Row],[Pd Analytic]]&gt;0, Table7[[#This Row],[Absolute Error]]/Table7[[#This Row],[Pd Analytic]],1)</f>
        <v>0.0435940085147181</v>
      </c>
      <c r="J20" s="0" t="n">
        <v>3.0335404567</v>
      </c>
      <c r="K20" s="5" t="n">
        <v>3.03519</v>
      </c>
      <c r="L20" s="4" t="n">
        <f aca="false">ABS(Table2[[#This Row],[Nc Analytic]]-Table2[[#This Row],[Nc Simulation]])</f>
        <v>0.00164954330000011</v>
      </c>
      <c r="M20" s="1" t="n">
        <f aca="false">100*IF(Table2[[#This Row],[Nc Analytic]]&gt;0, Table2[[#This Row],[Absolute Error]]/Table2[[#This Row],[Nc Analytic]],1)</f>
        <v>0.0543472830366505</v>
      </c>
    </row>
    <row r="21" customFormat="false" ht="13.8" hidden="false" customHeight="false" outlineLevel="0" collapsed="false">
      <c r="A21" s="1" t="n">
        <v>2</v>
      </c>
      <c r="B21" s="0" t="n">
        <v>0.0001298</v>
      </c>
      <c r="C21" s="5" t="n">
        <v>0.000125761</v>
      </c>
      <c r="D21" s="4" t="n">
        <f aca="false">ABS(Table6[[#This Row],[Pb Analytic]]-Table6[[#This Row],[Pb Simulation]])</f>
        <v>0.000125761</v>
      </c>
      <c r="E21" s="1" t="n">
        <f aca="false">100*IF(Table6[[#This Row],[Pb Analytic]]&gt;0, Table6[[#This Row],[Absolute Error]]/Table6[[#This Row],[Pb Analytic]],1)</f>
        <v>100</v>
      </c>
      <c r="F21" s="0" t="n">
        <v>0.5475628</v>
      </c>
      <c r="G21" s="5" t="n">
        <v>0.547442</v>
      </c>
      <c r="H21" s="4" t="n">
        <f aca="false">ABS(Table7[[#This Row],[Pd Analytic]]-Table7[[#This Row],[Pd Simulation]])</f>
        <v>0.000120800000000032</v>
      </c>
      <c r="I21" s="1" t="n">
        <f aca="false">100*IF(Table7[[#This Row],[Pd Analytic]]&gt;0, Table7[[#This Row],[Absolute Error]]/Table7[[#This Row],[Pd Analytic]],1)</f>
        <v>0.0220662645540591</v>
      </c>
      <c r="J21" s="0" t="n">
        <v>3.2861347067</v>
      </c>
      <c r="K21" s="5" t="n">
        <v>3.28465</v>
      </c>
      <c r="L21" s="4" t="n">
        <f aca="false">ABS(Table2[[#This Row],[Nc Analytic]]-Table2[[#This Row],[Nc Simulation]])</f>
        <v>0.00148470669999989</v>
      </c>
      <c r="M21" s="1" t="n">
        <f aca="false">100*IF(Table2[[#This Row],[Nc Analytic]]&gt;0, Table2[[#This Row],[Absolute Error]]/Table2[[#This Row],[Nc Analytic]],1)</f>
        <v>0.0452013669645135</v>
      </c>
    </row>
    <row r="22" customFormat="false" ht="13.8" hidden="false" customHeight="false" outlineLevel="0" collapsed="false">
      <c r="A22" s="1" t="n">
        <v>2.1</v>
      </c>
      <c r="B22" s="0" t="n">
        <v>0.0002077667</v>
      </c>
      <c r="C22" s="5" t="n">
        <v>0.000210824</v>
      </c>
      <c r="D22" s="4" t="n">
        <f aca="false">ABS(Table6[[#This Row],[Pb Analytic]]-Table6[[#This Row],[Pb Simulation]])</f>
        <v>0.000210824</v>
      </c>
      <c r="E22" s="1" t="n">
        <f aca="false">100*IF(Table6[[#This Row],[Pb Analytic]]&gt;0, Table6[[#This Row],[Absolute Error]]/Table6[[#This Row],[Pb Analytic]],1)</f>
        <v>100</v>
      </c>
      <c r="F22" s="0" t="n">
        <v>0.5619626333</v>
      </c>
      <c r="G22" s="5" t="n">
        <v>0.561956</v>
      </c>
      <c r="H22" s="4" t="n">
        <f aca="false">ABS(Table7[[#This Row],[Pd Analytic]]-Table7[[#This Row],[Pd Simulation]])</f>
        <v>6.63329999994744E-006</v>
      </c>
      <c r="I22" s="1" t="n">
        <f aca="false">100*IF(Table7[[#This Row],[Pd Analytic]]&gt;0, Table7[[#This Row],[Absolute Error]]/Table7[[#This Row],[Pd Analytic]],1)</f>
        <v>0.00118039490635342</v>
      </c>
      <c r="J22" s="0" t="n">
        <v>3.5382666747</v>
      </c>
      <c r="K22" s="5" t="n">
        <v>3.54032</v>
      </c>
      <c r="L22" s="4" t="n">
        <f aca="false">ABS(Table2[[#This Row],[Nc Analytic]]-Table2[[#This Row],[Nc Simulation]])</f>
        <v>0.00205332529999991</v>
      </c>
      <c r="M22" s="1" t="n">
        <f aca="false">100*IF(Table2[[#This Row],[Nc Analytic]]&gt;0, Table2[[#This Row],[Absolute Error]]/Table2[[#This Row],[Nc Analytic]],1)</f>
        <v>0.0579982967641317</v>
      </c>
    </row>
    <row r="23" customFormat="false" ht="13.8" hidden="false" customHeight="false" outlineLevel="0" collapsed="false">
      <c r="A23" s="1" t="n">
        <v>2.2</v>
      </c>
      <c r="B23" s="0" t="n">
        <v>0.0003333</v>
      </c>
      <c r="C23" s="5" t="n">
        <v>0.000340903</v>
      </c>
      <c r="D23" s="4" t="n">
        <f aca="false">ABS(Table6[[#This Row],[Pb Analytic]]-Table6[[#This Row],[Pb Simulation]])</f>
        <v>0.000340903</v>
      </c>
      <c r="E23" s="1" t="n">
        <f aca="false">100*IF(Table6[[#This Row],[Pb Analytic]]&gt;0, Table6[[#This Row],[Absolute Error]]/Table6[[#This Row],[Pb Analytic]],1)</f>
        <v>100</v>
      </c>
      <c r="F23" s="0" t="n">
        <v>0.5758986</v>
      </c>
      <c r="G23" s="5" t="n">
        <v>0.575982</v>
      </c>
      <c r="H23" s="4" t="n">
        <f aca="false">ABS(Table7[[#This Row],[Pd Analytic]]-Table7[[#This Row],[Pd Simulation]])</f>
        <v>8.33999999999557E-005</v>
      </c>
      <c r="I23" s="1" t="n">
        <f aca="false">100*IF(Table7[[#This Row],[Pd Analytic]]&gt;0, Table7[[#This Row],[Absolute Error]]/Table7[[#This Row],[Pd Analytic]],1)</f>
        <v>0.0144796191547576</v>
      </c>
      <c r="J23" s="0" t="n">
        <v>3.7989078362</v>
      </c>
      <c r="K23" s="5" t="n">
        <v>3.80148</v>
      </c>
      <c r="L23" s="4" t="n">
        <f aca="false">ABS(Table2[[#This Row],[Nc Analytic]]-Table2[[#This Row],[Nc Simulation]])</f>
        <v>0.00257216380000003</v>
      </c>
      <c r="M23" s="1" t="n">
        <f aca="false">100*IF(Table2[[#This Row],[Nc Analytic]]&gt;0, Table2[[#This Row],[Absolute Error]]/Table2[[#This Row],[Nc Analytic]],1)</f>
        <v>0.0676621684186166</v>
      </c>
    </row>
    <row r="24" customFormat="false" ht="13.8" hidden="false" customHeight="false" outlineLevel="0" collapsed="false">
      <c r="A24" s="1" t="n">
        <v>2.3</v>
      </c>
      <c r="B24" s="0" t="n">
        <v>0.0005274</v>
      </c>
      <c r="C24" s="5" t="n">
        <v>0.000533304</v>
      </c>
      <c r="D24" s="4" t="n">
        <f aca="false">ABS(Table6[[#This Row],[Pb Analytic]]-Table6[[#This Row],[Pb Simulation]])</f>
        <v>0.000533304</v>
      </c>
      <c r="E24" s="1" t="n">
        <f aca="false">100*IF(Table6[[#This Row],[Pb Analytic]]&gt;0, Table6[[#This Row],[Absolute Error]]/Table6[[#This Row],[Pb Analytic]],1)</f>
        <v>100</v>
      </c>
      <c r="F24" s="0" t="n">
        <v>0.5893143333</v>
      </c>
      <c r="G24" s="5" t="n">
        <v>0.589474</v>
      </c>
      <c r="H24" s="4" t="n">
        <f aca="false">ABS(Table7[[#This Row],[Pd Analytic]]-Table7[[#This Row],[Pd Simulation]])</f>
        <v>0.000159666700000005</v>
      </c>
      <c r="I24" s="1" t="n">
        <f aca="false">100*IF(Table7[[#This Row],[Pd Analytic]]&gt;0, Table7[[#This Row],[Absolute Error]]/Table7[[#This Row],[Pd Analytic]],1)</f>
        <v>0.0270863006680541</v>
      </c>
      <c r="J24" s="0" t="n">
        <v>4.0661154527</v>
      </c>
      <c r="K24" s="5" t="n">
        <v>4.06737</v>
      </c>
      <c r="L24" s="4" t="n">
        <f aca="false">ABS(Table2[[#This Row],[Nc Analytic]]-Table2[[#This Row],[Nc Simulation]])</f>
        <v>0.0012545473000003</v>
      </c>
      <c r="M24" s="1" t="n">
        <f aca="false">100*IF(Table2[[#This Row],[Nc Analytic]]&gt;0, Table2[[#This Row],[Absolute Error]]/Table2[[#This Row],[Nc Analytic]],1)</f>
        <v>0.0308441892426875</v>
      </c>
    </row>
    <row r="25" customFormat="false" ht="13.8" hidden="false" customHeight="false" outlineLevel="0" collapsed="false">
      <c r="A25" s="1" t="n">
        <v>2.4</v>
      </c>
      <c r="B25" s="0" t="n">
        <v>0.0007966667</v>
      </c>
      <c r="C25" s="5" t="n">
        <v>0.000809269</v>
      </c>
      <c r="D25" s="4" t="n">
        <f aca="false">ABS(Table6[[#This Row],[Pb Analytic]]-Table6[[#This Row],[Pb Simulation]])</f>
        <v>0.000809269</v>
      </c>
      <c r="E25" s="1" t="n">
        <f aca="false">100*IF(Table6[[#This Row],[Pb Analytic]]&gt;0, Table6[[#This Row],[Absolute Error]]/Table6[[#This Row],[Pb Analytic]],1)</f>
        <v>100</v>
      </c>
      <c r="F25" s="0" t="n">
        <v>0.6023828333</v>
      </c>
      <c r="G25" s="5" t="n">
        <v>0.602392</v>
      </c>
      <c r="H25" s="4" t="n">
        <f aca="false">ABS(Table7[[#This Row],[Pd Analytic]]-Table7[[#This Row],[Pd Simulation]])</f>
        <v>9.16670000006281E-006</v>
      </c>
      <c r="I25" s="1" t="n">
        <f aca="false">100*IF(Table7[[#This Row],[Pd Analytic]]&gt;0, Table7[[#This Row],[Absolute Error]]/Table7[[#This Row],[Pd Analytic]],1)</f>
        <v>0.00152171675587704</v>
      </c>
      <c r="J25" s="0" t="n">
        <v>4.3385218618</v>
      </c>
      <c r="K25" s="5" t="n">
        <v>4.33722</v>
      </c>
      <c r="L25" s="4" t="n">
        <f aca="false">ABS(Table2[[#This Row],[Nc Analytic]]-Table2[[#This Row],[Nc Simulation]])</f>
        <v>0.00130186180000003</v>
      </c>
      <c r="M25" s="1" t="n">
        <f aca="false">100*IF(Table2[[#This Row],[Nc Analytic]]&gt;0, Table2[[#This Row],[Absolute Error]]/Table2[[#This Row],[Nc Analytic]],1)</f>
        <v>0.0300160425341584</v>
      </c>
    </row>
    <row r="26" customFormat="false" ht="13.8" hidden="false" customHeight="false" outlineLevel="0" collapsed="false">
      <c r="A26" s="1" t="n">
        <v>2.5</v>
      </c>
      <c r="B26" s="0" t="n">
        <v>0.0011879333</v>
      </c>
      <c r="C26" s="5" t="n">
        <v>0.00119399</v>
      </c>
      <c r="D26" s="4" t="n">
        <f aca="false">ABS(Table6[[#This Row],[Pb Analytic]]-Table6[[#This Row],[Pb Simulation]])</f>
        <v>0.00119399</v>
      </c>
      <c r="E26" s="1" t="n">
        <f aca="false">100*IF(Table6[[#This Row],[Pb Analytic]]&gt;0, Table6[[#This Row],[Absolute Error]]/Table6[[#This Row],[Pb Analytic]],1)</f>
        <v>100</v>
      </c>
      <c r="F26" s="0" t="n">
        <v>0.6147052333</v>
      </c>
      <c r="G26" s="5" t="n">
        <v>0.614696</v>
      </c>
      <c r="H26" s="4" t="n">
        <f aca="false">ABS(Table7[[#This Row],[Pd Analytic]]-Table7[[#This Row],[Pd Simulation]])</f>
        <v>9.2333000000222E-006</v>
      </c>
      <c r="I26" s="1" t="n">
        <f aca="false">100*IF(Table7[[#This Row],[Pd Analytic]]&gt;0, Table7[[#This Row],[Absolute Error]]/Table7[[#This Row],[Pd Analytic]],1)</f>
        <v>0.0015020920910535</v>
      </c>
      <c r="J26" s="0" t="n">
        <v>4.6111572963</v>
      </c>
      <c r="K26" s="5" t="n">
        <v>4.61022</v>
      </c>
      <c r="L26" s="4" t="n">
        <f aca="false">ABS(Table2[[#This Row],[Nc Analytic]]-Table2[[#This Row],[Nc Simulation]])</f>
        <v>0.000937296300000057</v>
      </c>
      <c r="M26" s="1" t="n">
        <f aca="false">100*IF(Table2[[#This Row],[Nc Analytic]]&gt;0, Table2[[#This Row],[Absolute Error]]/Table2[[#This Row],[Nc Analytic]],1)</f>
        <v>0.0203308367062756</v>
      </c>
    </row>
    <row r="27" customFormat="false" ht="13.8" hidden="false" customHeight="false" outlineLevel="0" collapsed="false">
      <c r="A27" s="1" t="n">
        <v>2.6</v>
      </c>
      <c r="B27" s="0" t="n">
        <v>0.0016887333</v>
      </c>
      <c r="C27" s="5" t="n">
        <v>0.00171639</v>
      </c>
      <c r="D27" s="4" t="n">
        <f aca="false">ABS(Table6[[#This Row],[Pb Analytic]]-Table6[[#This Row],[Pb Simulation]])</f>
        <v>0.00171639</v>
      </c>
      <c r="E27" s="1" t="n">
        <f aca="false">100*IF(Table6[[#This Row],[Pb Analytic]]&gt;0, Table6[[#This Row],[Absolute Error]]/Table6[[#This Row],[Pb Analytic]],1)</f>
        <v>100</v>
      </c>
      <c r="F27" s="0" t="n">
        <v>0.6263062667</v>
      </c>
      <c r="G27" s="5" t="n">
        <v>0.626352</v>
      </c>
      <c r="H27" s="4" t="n">
        <f aca="false">ABS(Table7[[#This Row],[Pd Analytic]]-Table7[[#This Row],[Pd Simulation]])</f>
        <v>4.57333000000171E-005</v>
      </c>
      <c r="I27" s="1" t="n">
        <f aca="false">100*IF(Table7[[#This Row],[Pd Analytic]]&gt;0, Table7[[#This Row],[Absolute Error]]/Table7[[#This Row],[Pd Analytic]],1)</f>
        <v>0.00730153332311816</v>
      </c>
      <c r="J27" s="0" t="n">
        <v>4.8857452149</v>
      </c>
      <c r="K27" s="5" t="n">
        <v>4.88554</v>
      </c>
      <c r="L27" s="4" t="n">
        <f aca="false">ABS(Table2[[#This Row],[Nc Analytic]]-Table2[[#This Row],[Nc Simulation]])</f>
        <v>0.00020521490000025</v>
      </c>
      <c r="M27" s="1" t="n">
        <f aca="false">100*IF(Table2[[#This Row],[Nc Analytic]]&gt;0, Table2[[#This Row],[Absolute Error]]/Table2[[#This Row],[Nc Analytic]],1)</f>
        <v>0.00420045481155103</v>
      </c>
    </row>
    <row r="28" customFormat="false" ht="13.8" hidden="false" customHeight="false" outlineLevel="0" collapsed="false">
      <c r="A28" s="1" t="n">
        <v>2.7</v>
      </c>
      <c r="B28" s="0" t="n">
        <v>0.0023895667</v>
      </c>
      <c r="C28" s="5" t="n">
        <v>0.00240853</v>
      </c>
      <c r="D28" s="4" t="n">
        <f aca="false">ABS(Table6[[#This Row],[Pb Analytic]]-Table6[[#This Row],[Pb Simulation]])</f>
        <v>0.00240853</v>
      </c>
      <c r="E28" s="1" t="n">
        <f aca="false">100*IF(Table6[[#This Row],[Pb Analytic]]&gt;0, Table6[[#This Row],[Absolute Error]]/Table6[[#This Row],[Pb Analytic]],1)</f>
        <v>100</v>
      </c>
      <c r="F28" s="0" t="n">
        <v>0.6375083</v>
      </c>
      <c r="G28" s="5" t="n">
        <v>0.637326</v>
      </c>
      <c r="H28" s="4" t="n">
        <f aca="false">ABS(Table7[[#This Row],[Pd Analytic]]-Table7[[#This Row],[Pd Simulation]])</f>
        <v>0.00018230000000008</v>
      </c>
      <c r="I28" s="1" t="n">
        <f aca="false">100*IF(Table7[[#This Row],[Pd Analytic]]&gt;0, Table7[[#This Row],[Absolute Error]]/Table7[[#This Row],[Pd Analytic]],1)</f>
        <v>0.028603885609575</v>
      </c>
      <c r="J28" s="0" t="n">
        <v>5.1638272307</v>
      </c>
      <c r="K28" s="5" t="n">
        <v>5.16234</v>
      </c>
      <c r="L28" s="4" t="n">
        <f aca="false">ABS(Table2[[#This Row],[Nc Analytic]]-Table2[[#This Row],[Nc Simulation]])</f>
        <v>0.00148723069999956</v>
      </c>
      <c r="M28" s="1" t="n">
        <f aca="false">100*IF(Table2[[#This Row],[Nc Analytic]]&gt;0, Table2[[#This Row],[Absolute Error]]/Table2[[#This Row],[Nc Analytic]],1)</f>
        <v>0.0288092357341741</v>
      </c>
    </row>
    <row r="29" customFormat="false" ht="13.8" hidden="false" customHeight="false" outlineLevel="0" collapsed="false">
      <c r="A29" s="1" t="n">
        <v>2.8</v>
      </c>
      <c r="B29" s="0" t="n">
        <v>0.0032814333</v>
      </c>
      <c r="C29" s="5" t="n">
        <v>0.00330491</v>
      </c>
      <c r="D29" s="4" t="n">
        <f aca="false">ABS(Table6[[#This Row],[Pb Analytic]]-Table6[[#This Row],[Pb Simulation]])</f>
        <v>0.00330491</v>
      </c>
      <c r="E29" s="1" t="n">
        <f aca="false">100*IF(Table6[[#This Row],[Pb Analytic]]&gt;0, Table6[[#This Row],[Absolute Error]]/Table6[[#This Row],[Pb Analytic]],1)</f>
        <v>100</v>
      </c>
      <c r="F29" s="0" t="n">
        <v>0.6477068333</v>
      </c>
      <c r="G29" s="5" t="n">
        <v>0.647588</v>
      </c>
      <c r="H29" s="4" t="n">
        <f aca="false">ABS(Table7[[#This Row],[Pd Analytic]]-Table7[[#This Row],[Pd Simulation]])</f>
        <v>0.000118833299999954</v>
      </c>
      <c r="I29" s="1" t="n">
        <f aca="false">100*IF(Table7[[#This Row],[Pd Analytic]]&gt;0, Table7[[#This Row],[Absolute Error]]/Table7[[#This Row],[Pd Analytic]],1)</f>
        <v>0.0183501392860822</v>
      </c>
      <c r="J29" s="0" t="n">
        <v>5.4413006502</v>
      </c>
      <c r="K29" s="5" t="n">
        <v>5.43974</v>
      </c>
      <c r="L29" s="4" t="n">
        <f aca="false">ABS(Table2[[#This Row],[Nc Analytic]]-Table2[[#This Row],[Nc Simulation]])</f>
        <v>0.00156065020000007</v>
      </c>
      <c r="M29" s="1" t="n">
        <f aca="false">100*IF(Table2[[#This Row],[Nc Analytic]]&gt;0, Table2[[#This Row],[Absolute Error]]/Table2[[#This Row],[Nc Analytic]],1)</f>
        <v>0.0286897939975085</v>
      </c>
    </row>
    <row r="30" customFormat="false" ht="13.8" hidden="false" customHeight="false" outlineLevel="0" collapsed="false">
      <c r="A30" s="1" t="n">
        <v>2.9</v>
      </c>
      <c r="B30" s="0" t="n">
        <v>0.0043785333</v>
      </c>
      <c r="C30" s="5" t="n">
        <v>0.00444137</v>
      </c>
      <c r="D30" s="4" t="n">
        <f aca="false">ABS(Table6[[#This Row],[Pb Analytic]]-Table6[[#This Row],[Pb Simulation]])</f>
        <v>0.00444137</v>
      </c>
      <c r="E30" s="1" t="n">
        <f aca="false">100*IF(Table6[[#This Row],[Pb Analytic]]&gt;0, Table6[[#This Row],[Absolute Error]]/Table6[[#This Row],[Pb Analytic]],1)</f>
        <v>100</v>
      </c>
      <c r="F30" s="0" t="n">
        <v>0.6572216333</v>
      </c>
      <c r="G30" s="5" t="n">
        <v>0.65711</v>
      </c>
      <c r="H30" s="4" t="n">
        <f aca="false">ABS(Table7[[#This Row],[Pd Analytic]]-Table7[[#This Row],[Pd Simulation]])</f>
        <v>0.00011163330000008</v>
      </c>
      <c r="I30" s="1" t="n">
        <f aca="false">100*IF(Table7[[#This Row],[Pd Analytic]]&gt;0, Table7[[#This Row],[Absolute Error]]/Table7[[#This Row],[Pd Analytic]],1)</f>
        <v>0.0169885255132444</v>
      </c>
      <c r="J30" s="0" t="n">
        <v>5.7165719194</v>
      </c>
      <c r="K30" s="5" t="n">
        <v>5.71686</v>
      </c>
      <c r="L30" s="4" t="n">
        <f aca="false">ABS(Table2[[#This Row],[Nc Analytic]]-Table2[[#This Row],[Nc Simulation]])</f>
        <v>0.000288080599999851</v>
      </c>
      <c r="M30" s="1" t="n">
        <f aca="false">100*IF(Table2[[#This Row],[Nc Analytic]]&gt;0, Table2[[#This Row],[Absolute Error]]/Table2[[#This Row],[Nc Analytic]],1)</f>
        <v>0.00503914036726195</v>
      </c>
    </row>
    <row r="31" customFormat="false" ht="13.8" hidden="false" customHeight="false" outlineLevel="0" collapsed="false">
      <c r="A31" s="1" t="n">
        <v>3</v>
      </c>
      <c r="B31" s="0" t="n">
        <v>0.0058617</v>
      </c>
      <c r="C31" s="5" t="n">
        <v>0.00585396</v>
      </c>
      <c r="D31" s="4" t="n">
        <f aca="false">ABS(Table6[[#This Row],[Pb Analytic]]-Table6[[#This Row],[Pb Simulation]])</f>
        <v>0.00585396</v>
      </c>
      <c r="E31" s="1" t="n">
        <f aca="false">100*IF(Table6[[#This Row],[Pb Analytic]]&gt;0, Table6[[#This Row],[Absolute Error]]/Table6[[#This Row],[Pb Analytic]],1)</f>
        <v>100</v>
      </c>
      <c r="F31" s="0" t="n">
        <v>0.6659872667</v>
      </c>
      <c r="G31" s="5" t="n">
        <v>0.665869</v>
      </c>
      <c r="H31" s="4" t="n">
        <f aca="false">ABS(Table7[[#This Row],[Pd Analytic]]-Table7[[#This Row],[Pd Simulation]])</f>
        <v>0.000118266699999925</v>
      </c>
      <c r="I31" s="1" t="n">
        <f aca="false">100*IF(Table7[[#This Row],[Pd Analytic]]&gt;0, Table7[[#This Row],[Absolute Error]]/Table7[[#This Row],[Pd Analytic]],1)</f>
        <v>0.0177612563432034</v>
      </c>
      <c r="J31" s="0" t="n">
        <v>5.9958056694</v>
      </c>
      <c r="K31" s="5" t="n">
        <v>5.99282</v>
      </c>
      <c r="L31" s="4" t="n">
        <f aca="false">ABS(Table2[[#This Row],[Nc Analytic]]-Table2[[#This Row],[Nc Simulation]])</f>
        <v>0.00298566940000011</v>
      </c>
      <c r="M31" s="1" t="n">
        <f aca="false">100*IF(Table2[[#This Row],[Nc Analytic]]&gt;0, Table2[[#This Row],[Absolute Error]]/Table2[[#This Row],[Nc Analytic]],1)</f>
        <v>0.0498207755280505</v>
      </c>
    </row>
    <row r="32" customFormat="false" ht="13.8" hidden="false" customHeight="false" outlineLevel="0" collapsed="false">
      <c r="A32" s="1" t="n">
        <v>3.1</v>
      </c>
      <c r="B32" s="0" t="n">
        <v>0.0075219333</v>
      </c>
      <c r="C32" s="5" t="n">
        <v>0.00757762</v>
      </c>
      <c r="D32" s="4" t="n">
        <f aca="false">ABS(Table6[[#This Row],[Pb Analytic]]-Table6[[#This Row],[Pb Simulation]])</f>
        <v>0.00757762</v>
      </c>
      <c r="E32" s="1" t="n">
        <f aca="false">100*IF(Table6[[#This Row],[Pb Analytic]]&gt;0, Table6[[#This Row],[Absolute Error]]/Table6[[#This Row],[Pb Analytic]],1)</f>
        <v>100</v>
      </c>
      <c r="F32" s="0" t="n">
        <v>0.6737511333</v>
      </c>
      <c r="G32" s="5" t="n">
        <v>0.673844</v>
      </c>
      <c r="H32" s="4" t="n">
        <f aca="false">ABS(Table7[[#This Row],[Pd Analytic]]-Table7[[#This Row],[Pd Simulation]])</f>
        <v>9.28666999999717E-005</v>
      </c>
      <c r="I32" s="1" t="n">
        <f aca="false">100*IF(Table7[[#This Row],[Pd Analytic]]&gt;0, Table7[[#This Row],[Absolute Error]]/Table7[[#This Row],[Pd Analytic]],1)</f>
        <v>0.0137816319504176</v>
      </c>
      <c r="J32" s="0" t="n">
        <v>6.2616692498</v>
      </c>
      <c r="K32" s="5" t="n">
        <v>6.26675</v>
      </c>
      <c r="L32" s="4" t="n">
        <f aca="false">ABS(Table2[[#This Row],[Nc Analytic]]-Table2[[#This Row],[Nc Simulation]])</f>
        <v>0.00508075020000032</v>
      </c>
      <c r="M32" s="1" t="n">
        <f aca="false">100*IF(Table2[[#This Row],[Nc Analytic]]&gt;0, Table2[[#This Row],[Absolute Error]]/Table2[[#This Row],[Nc Analytic]],1)</f>
        <v>0.0810747229425191</v>
      </c>
    </row>
    <row r="33" customFormat="false" ht="13.8" hidden="false" customHeight="false" outlineLevel="0" collapsed="false">
      <c r="A33" s="1" t="n">
        <v>3.2</v>
      </c>
      <c r="B33" s="0" t="n">
        <v>0.0096680333</v>
      </c>
      <c r="C33" s="5" t="n">
        <v>0.00964492</v>
      </c>
      <c r="D33" s="4" t="n">
        <f aca="false">ABS(Table6[[#This Row],[Pb Analytic]]-Table6[[#This Row],[Pb Simulation]])</f>
        <v>0.00964492</v>
      </c>
      <c r="E33" s="1" t="n">
        <f aca="false">100*IF(Table6[[#This Row],[Pb Analytic]]&gt;0, Table6[[#This Row],[Absolute Error]]/Table6[[#This Row],[Pb Analytic]],1)</f>
        <v>100</v>
      </c>
      <c r="F33" s="0" t="n">
        <v>0.6810529333</v>
      </c>
      <c r="G33" s="5" t="n">
        <v>0.681019</v>
      </c>
      <c r="H33" s="4" t="n">
        <f aca="false">ABS(Table7[[#This Row],[Pd Analytic]]-Table7[[#This Row],[Pd Simulation]])</f>
        <v>3.39333000000108E-005</v>
      </c>
      <c r="I33" s="1" t="n">
        <f aca="false">100*IF(Table7[[#This Row],[Pd Analytic]]&gt;0, Table7[[#This Row],[Absolute Error]]/Table7[[#This Row],[Pd Analytic]],1)</f>
        <v>0.00498272441738202</v>
      </c>
      <c r="J33" s="0" t="n">
        <v>6.5381268918</v>
      </c>
      <c r="K33" s="5" t="n">
        <v>6.53779</v>
      </c>
      <c r="L33" s="4" t="n">
        <f aca="false">ABS(Table2[[#This Row],[Nc Analytic]]-Table2[[#This Row],[Nc Simulation]])</f>
        <v>0.000336891799999961</v>
      </c>
      <c r="M33" s="1" t="n">
        <f aca="false">100*IF(Table2[[#This Row],[Nc Analytic]]&gt;0, Table2[[#This Row],[Absolute Error]]/Table2[[#This Row],[Nc Analytic]],1)</f>
        <v>0.00515299206612572</v>
      </c>
    </row>
    <row r="34" customFormat="false" ht="13.8" hidden="false" customHeight="false" outlineLevel="0" collapsed="false">
      <c r="A34" s="1" t="n">
        <v>3.3</v>
      </c>
      <c r="B34" s="0" t="n">
        <v>0.0120919667</v>
      </c>
      <c r="C34" s="5" t="n">
        <v>0.0120849</v>
      </c>
      <c r="D34" s="4" t="n">
        <f aca="false">ABS(Table6[[#This Row],[Pb Analytic]]-Table6[[#This Row],[Pb Simulation]])</f>
        <v>0.0120849</v>
      </c>
      <c r="E34" s="1" t="n">
        <f aca="false">100*IF(Table6[[#This Row],[Pb Analytic]]&gt;0, Table6[[#This Row],[Absolute Error]]/Table6[[#This Row],[Pb Analytic]],1)</f>
        <v>100</v>
      </c>
      <c r="F34" s="0" t="n">
        <v>0.6875163667</v>
      </c>
      <c r="G34" s="5" t="n">
        <v>0.687384</v>
      </c>
      <c r="H34" s="4" t="n">
        <f aca="false">ABS(Table7[[#This Row],[Pd Analytic]]-Table7[[#This Row],[Pd Simulation]])</f>
        <v>0.000132366700000053</v>
      </c>
      <c r="I34" s="1" t="n">
        <f aca="false">100*IF(Table7[[#This Row],[Pd Analytic]]&gt;0, Table7[[#This Row],[Absolute Error]]/Table7[[#This Row],[Pd Analytic]],1)</f>
        <v>0.0192565872932819</v>
      </c>
      <c r="J34" s="0" t="n">
        <v>6.8072278606</v>
      </c>
      <c r="K34" s="5" t="n">
        <v>6.8051</v>
      </c>
      <c r="L34" s="4" t="n">
        <f aca="false">ABS(Table2[[#This Row],[Nc Analytic]]-Table2[[#This Row],[Nc Simulation]])</f>
        <v>0.00212786059999992</v>
      </c>
      <c r="M34" s="1" t="n">
        <f aca="false">100*IF(Table2[[#This Row],[Nc Analytic]]&gt;0, Table2[[#This Row],[Absolute Error]]/Table2[[#This Row],[Nc Analytic]],1)</f>
        <v>0.031268616184919</v>
      </c>
    </row>
    <row r="35" customFormat="false" ht="13.8" hidden="false" customHeight="false" outlineLevel="0" collapsed="false">
      <c r="A35" s="1" t="n">
        <v>3.4</v>
      </c>
      <c r="B35" s="0" t="n">
        <v>0.0148871333</v>
      </c>
      <c r="C35" s="5" t="n">
        <v>0.0149219</v>
      </c>
      <c r="D35" s="4" t="n">
        <f aca="false">ABS(Table6[[#This Row],[Pb Analytic]]-Table6[[#This Row],[Pb Simulation]])</f>
        <v>0.0149219</v>
      </c>
      <c r="E35" s="1" t="n">
        <f aca="false">100*IF(Table6[[#This Row],[Pb Analytic]]&gt;0, Table6[[#This Row],[Absolute Error]]/Table6[[#This Row],[Pb Analytic]],1)</f>
        <v>100</v>
      </c>
      <c r="F35" s="0" t="n">
        <v>0.6930008667</v>
      </c>
      <c r="G35" s="5" t="n">
        <v>0.692932</v>
      </c>
      <c r="H35" s="4" t="n">
        <f aca="false">ABS(Table7[[#This Row],[Pd Analytic]]-Table7[[#This Row],[Pd Simulation]])</f>
        <v>6.88667000000587E-005</v>
      </c>
      <c r="I35" s="1" t="n">
        <f aca="false">100*IF(Table7[[#This Row],[Pd Analytic]]&gt;0, Table7[[#This Row],[Absolute Error]]/Table7[[#This Row],[Pd Analytic]],1)</f>
        <v>0.0099384499489212</v>
      </c>
      <c r="J35" s="0" t="n">
        <v>7.0693477028</v>
      </c>
      <c r="K35" s="5" t="n">
        <v>7.06791</v>
      </c>
      <c r="L35" s="4" t="n">
        <f aca="false">ABS(Table2[[#This Row],[Nc Analytic]]-Table2[[#This Row],[Nc Simulation]])</f>
        <v>0.00143770279999966</v>
      </c>
      <c r="M35" s="1" t="n">
        <f aca="false">100*IF(Table2[[#This Row],[Nc Analytic]]&gt;0, Table2[[#This Row],[Absolute Error]]/Table2[[#This Row],[Nc Analytic]],1)</f>
        <v>0.0203412720309068</v>
      </c>
    </row>
    <row r="36" customFormat="false" ht="13.8" hidden="false" customHeight="false" outlineLevel="0" collapsed="false">
      <c r="A36" s="1" t="n">
        <v>3.5</v>
      </c>
      <c r="B36" s="0" t="n">
        <v>0.0181332667</v>
      </c>
      <c r="C36" s="5" t="n">
        <v>0.0181749</v>
      </c>
      <c r="D36" s="4" t="n">
        <f aca="false">ABS(Table6[[#This Row],[Pb Analytic]]-Table6[[#This Row],[Pb Simulation]])</f>
        <v>0.0181749</v>
      </c>
      <c r="E36" s="1" t="n">
        <f aca="false">100*IF(Table6[[#This Row],[Pb Analytic]]&gt;0, Table6[[#This Row],[Absolute Error]]/Table6[[#This Row],[Pb Analytic]],1)</f>
        <v>100</v>
      </c>
      <c r="F36" s="0" t="n">
        <v>0.6978613</v>
      </c>
      <c r="G36" s="5" t="n">
        <v>0.697666</v>
      </c>
      <c r="H36" s="4" t="n">
        <f aca="false">ABS(Table7[[#This Row],[Pd Analytic]]-Table7[[#This Row],[Pd Simulation]])</f>
        <v>0.000195300000000009</v>
      </c>
      <c r="I36" s="1" t="n">
        <f aca="false">100*IF(Table7[[#This Row],[Pd Analytic]]&gt;0, Table7[[#This Row],[Absolute Error]]/Table7[[#This Row],[Pd Analytic]],1)</f>
        <v>0.0279933377862773</v>
      </c>
      <c r="J36" s="0" t="n">
        <v>7.3271324148</v>
      </c>
      <c r="K36" s="5" t="n">
        <v>7.32549</v>
      </c>
      <c r="L36" s="4" t="n">
        <f aca="false">ABS(Table2[[#This Row],[Nc Analytic]]-Table2[[#This Row],[Nc Simulation]])</f>
        <v>0.00164241480000005</v>
      </c>
      <c r="M36" s="1" t="n">
        <f aca="false">100*IF(Table2[[#This Row],[Nc Analytic]]&gt;0, Table2[[#This Row],[Absolute Error]]/Table2[[#This Row],[Nc Analytic]],1)</f>
        <v>0.0224205452468032</v>
      </c>
    </row>
    <row r="37" customFormat="false" ht="13.8" hidden="false" customHeight="false" outlineLevel="0" collapsed="false">
      <c r="A37" s="1" t="n">
        <v>3.6</v>
      </c>
      <c r="B37" s="0" t="n">
        <v>0.0217247667</v>
      </c>
      <c r="C37" s="5" t="n">
        <v>0.0218571</v>
      </c>
      <c r="D37" s="4" t="n">
        <f aca="false">ABS(Table6[[#This Row],[Pb Analytic]]-Table6[[#This Row],[Pb Simulation]])</f>
        <v>0.0218571</v>
      </c>
      <c r="E37" s="1" t="n">
        <f aca="false">100*IF(Table6[[#This Row],[Pb Analytic]]&gt;0, Table6[[#This Row],[Absolute Error]]/Table6[[#This Row],[Pb Analytic]],1)</f>
        <v>100</v>
      </c>
      <c r="F37" s="0" t="n">
        <v>0.7015899667</v>
      </c>
      <c r="G37" s="5" t="n">
        <v>0.70159</v>
      </c>
      <c r="H37" s="4" t="n">
        <f aca="false">ABS(Table7[[#This Row],[Pd Analytic]]-Table7[[#This Row],[Pd Simulation]])</f>
        <v>3.33000000907191E-008</v>
      </c>
      <c r="I37" s="1" t="n">
        <f aca="false">100*IF(Table7[[#This Row],[Pd Analytic]]&gt;0, Table7[[#This Row],[Absolute Error]]/Table7[[#This Row],[Pd Analytic]],1)</f>
        <v>4.74636184819041E-006</v>
      </c>
      <c r="J37" s="0" t="n">
        <v>7.5759784075</v>
      </c>
      <c r="K37" s="5" t="n">
        <v>7.57718</v>
      </c>
      <c r="L37" s="4" t="n">
        <f aca="false">ABS(Table2[[#This Row],[Nc Analytic]]-Table2[[#This Row],[Nc Simulation]])</f>
        <v>0.00120159250000018</v>
      </c>
      <c r="M37" s="1" t="n">
        <f aca="false">100*IF(Table2[[#This Row],[Nc Analytic]]&gt;0, Table2[[#This Row],[Absolute Error]]/Table2[[#This Row],[Nc Analytic]],1)</f>
        <v>0.015858043493756</v>
      </c>
    </row>
    <row r="38" customFormat="false" ht="13.8" hidden="false" customHeight="false" outlineLevel="0" collapsed="false">
      <c r="A38" s="1" t="n">
        <v>3.7</v>
      </c>
      <c r="B38" s="0" t="n">
        <v>0.0260438333</v>
      </c>
      <c r="C38" s="5" t="n">
        <v>0.0259753</v>
      </c>
      <c r="D38" s="4" t="n">
        <f aca="false">ABS(Table6[[#This Row],[Pb Analytic]]-Table6[[#This Row],[Pb Simulation]])</f>
        <v>0.0259753</v>
      </c>
      <c r="E38" s="1" t="n">
        <f aca="false">100*IF(Table6[[#This Row],[Pb Analytic]]&gt;0, Table6[[#This Row],[Absolute Error]]/Table6[[#This Row],[Pb Analytic]],1)</f>
        <v>100</v>
      </c>
      <c r="F38" s="0" t="n">
        <v>0.7048054</v>
      </c>
      <c r="G38" s="5" t="n">
        <v>0.70472</v>
      </c>
      <c r="H38" s="4" t="n">
        <f aca="false">ABS(Table7[[#This Row],[Pd Analytic]]-Table7[[#This Row],[Pd Simulation]])</f>
        <v>8.54000000000132E-005</v>
      </c>
      <c r="I38" s="1" t="n">
        <f aca="false">100*IF(Table7[[#This Row],[Pd Analytic]]&gt;0, Table7[[#This Row],[Absolute Error]]/Table7[[#This Row],[Pd Analytic]],1)</f>
        <v>0.0121182881144303</v>
      </c>
      <c r="J38" s="0" t="n">
        <v>7.8258561465</v>
      </c>
      <c r="K38" s="5" t="n">
        <v>7.82239</v>
      </c>
      <c r="L38" s="4" t="n">
        <f aca="false">ABS(Table2[[#This Row],[Nc Analytic]]-Table2[[#This Row],[Nc Simulation]])</f>
        <v>0.00346614649999921</v>
      </c>
      <c r="M38" s="1" t="n">
        <f aca="false">100*IF(Table2[[#This Row],[Nc Analytic]]&gt;0, Table2[[#This Row],[Absolute Error]]/Table2[[#This Row],[Nc Analytic]],1)</f>
        <v>0.0443105815485959</v>
      </c>
    </row>
    <row r="39" customFormat="false" ht="13.8" hidden="false" customHeight="false" outlineLevel="0" collapsed="false">
      <c r="A39" s="1" t="n">
        <v>3.8</v>
      </c>
      <c r="B39" s="0" t="n">
        <v>0.0303901</v>
      </c>
      <c r="C39" s="5" t="n">
        <v>0.0305301</v>
      </c>
      <c r="D39" s="4" t="n">
        <f aca="false">ABS(Table6[[#This Row],[Pb Analytic]]-Table6[[#This Row],[Pb Simulation]])</f>
        <v>0.000140000000000001</v>
      </c>
      <c r="E39" s="1" t="n">
        <f aca="false">100*IF(Table6[[#This Row],[Pb Analytic]]&gt;0, Table6[[#This Row],[Absolute Error]]/Table6[[#This Row],[Pb Analytic]],1)</f>
        <v>0.458563843551122</v>
      </c>
      <c r="F39" s="0" t="n">
        <v>0.7072261</v>
      </c>
      <c r="G39" s="5" t="n">
        <v>0.707073</v>
      </c>
      <c r="H39" s="4" t="n">
        <f aca="false">ABS(Table7[[#This Row],[Pd Analytic]]-Table7[[#This Row],[Pd Simulation]])</f>
        <v>0.000153100000000017</v>
      </c>
      <c r="I39" s="1" t="n">
        <f aca="false">100*IF(Table7[[#This Row],[Pd Analytic]]&gt;0, Table7[[#This Row],[Absolute Error]]/Table7[[#This Row],[Pd Analytic]],1)</f>
        <v>0.0216526440692852</v>
      </c>
      <c r="J39" s="0" t="n">
        <v>8.0615549859</v>
      </c>
      <c r="K39" s="5" t="n">
        <v>8.06063</v>
      </c>
      <c r="L39" s="4" t="n">
        <f aca="false">ABS(Table2[[#This Row],[Nc Analytic]]-Table2[[#This Row],[Nc Simulation]])</f>
        <v>0.000924985900001119</v>
      </c>
      <c r="M39" s="1" t="n">
        <f aca="false">100*IF(Table2[[#This Row],[Nc Analytic]]&gt;0, Table2[[#This Row],[Absolute Error]]/Table2[[#This Row],[Nc Analytic]],1)</f>
        <v>0.011475354904035</v>
      </c>
    </row>
    <row r="40" customFormat="false" ht="13.8" hidden="false" customHeight="false" outlineLevel="0" collapsed="false">
      <c r="A40" s="1" t="n">
        <v>3.9</v>
      </c>
      <c r="B40" s="0" t="n">
        <v>0.0355856667</v>
      </c>
      <c r="C40" s="5" t="n">
        <v>0.0355162</v>
      </c>
      <c r="D40" s="4" t="n">
        <f aca="false">ABS(Table6[[#This Row],[Pb Analytic]]-Table6[[#This Row],[Pb Simulation]])</f>
        <v>0.0355162</v>
      </c>
      <c r="E40" s="1" t="n">
        <f aca="false">100*IF(Table6[[#This Row],[Pb Analytic]]&gt;0, Table6[[#This Row],[Absolute Error]]/Table6[[#This Row],[Pb Analytic]],1)</f>
        <v>100</v>
      </c>
      <c r="F40" s="0" t="n">
        <v>0.7086012667</v>
      </c>
      <c r="G40" s="5" t="n">
        <v>0.708673</v>
      </c>
      <c r="H40" s="4" t="n">
        <f aca="false">ABS(Table7[[#This Row],[Pd Analytic]]-Table7[[#This Row],[Pd Simulation]])</f>
        <v>7.17332999999876E-005</v>
      </c>
      <c r="I40" s="1" t="n">
        <f aca="false">100*IF(Table7[[#This Row],[Pd Analytic]]&gt;0, Table7[[#This Row],[Absolute Error]]/Table7[[#This Row],[Pd Analytic]],1)</f>
        <v>0.0101222002249257</v>
      </c>
      <c r="J40" s="0" t="n">
        <v>8.290322307</v>
      </c>
      <c r="K40" s="5" t="n">
        <v>8.29147</v>
      </c>
      <c r="L40" s="4" t="n">
        <f aca="false">ABS(Table2[[#This Row],[Nc Analytic]]-Table2[[#This Row],[Nc Simulation]])</f>
        <v>0.00114769300000006</v>
      </c>
      <c r="M40" s="1" t="n">
        <f aca="false">100*IF(Table2[[#This Row],[Nc Analytic]]&gt;0, Table2[[#This Row],[Absolute Error]]/Table2[[#This Row],[Nc Analytic]],1)</f>
        <v>0.0138418519273429</v>
      </c>
    </row>
    <row r="41" customFormat="false" ht="13.8" hidden="false" customHeight="false" outlineLevel="0" collapsed="false">
      <c r="A41" s="1" t="n">
        <v>4</v>
      </c>
      <c r="B41" s="0" t="n">
        <v>0.0410419667</v>
      </c>
      <c r="C41" s="5" t="n">
        <v>0.0409228</v>
      </c>
      <c r="D41" s="4" t="n">
        <f aca="false">ABS(Table6[[#This Row],[Pb Analytic]]-Table6[[#This Row],[Pb Simulation]])</f>
        <v>0.0409228</v>
      </c>
      <c r="E41" s="1" t="n">
        <f aca="false">100*IF(Table6[[#This Row],[Pb Analytic]]&gt;0, Table6[[#This Row],[Absolute Error]]/Table6[[#This Row],[Pb Analytic]],1)</f>
        <v>100</v>
      </c>
      <c r="F41" s="0" t="n">
        <v>0.7094514333</v>
      </c>
      <c r="G41" s="5" t="n">
        <v>0.70955</v>
      </c>
      <c r="H41" s="4" t="n">
        <f aca="false">ABS(Table7[[#This Row],[Pd Analytic]]-Table7[[#This Row],[Pd Simulation]])</f>
        <v>9.8566699999969E-005</v>
      </c>
      <c r="I41" s="1" t="n">
        <f aca="false">100*IF(Table7[[#This Row],[Pd Analytic]]&gt;0, Table7[[#This Row],[Absolute Error]]/Table7[[#This Row],[Pd Analytic]],1)</f>
        <v>0.013891438235497</v>
      </c>
      <c r="J41" s="0" t="n">
        <v>8.5185041555</v>
      </c>
      <c r="K41" s="5" t="n">
        <v>8.51459</v>
      </c>
      <c r="L41" s="4" t="n">
        <f aca="false">ABS(Table2[[#This Row],[Nc Analytic]]-Table2[[#This Row],[Nc Simulation]])</f>
        <v>0.00391415550000041</v>
      </c>
      <c r="M41" s="1" t="n">
        <f aca="false">100*IF(Table2[[#This Row],[Nc Analytic]]&gt;0, Table2[[#This Row],[Absolute Error]]/Table2[[#This Row],[Nc Analytic]],1)</f>
        <v>0.0459699821130601</v>
      </c>
    </row>
    <row r="42" customFormat="false" ht="13.8" hidden="false" customHeight="false" outlineLevel="0" collapsed="false">
      <c r="A42" s="1" t="n">
        <v>4.1</v>
      </c>
      <c r="B42" s="0" t="n">
        <v>0.0466233667</v>
      </c>
      <c r="C42" s="5" t="n">
        <v>0.0467342</v>
      </c>
      <c r="D42" s="4" t="n">
        <f aca="false">ABS(Table6[[#This Row],[Pb Analytic]]-Table6[[#This Row],[Pb Simulation]])</f>
        <v>0.0467342</v>
      </c>
      <c r="E42" s="1" t="n">
        <f aca="false">100*IF(Table6[[#This Row],[Pb Analytic]]&gt;0, Table6[[#This Row],[Absolute Error]]/Table6[[#This Row],[Pb Analytic]],1)</f>
        <v>100</v>
      </c>
      <c r="F42" s="0" t="n">
        <v>0.7096039</v>
      </c>
      <c r="G42" s="5" t="n">
        <v>0.709736</v>
      </c>
      <c r="H42" s="4" t="n">
        <f aca="false">ABS(Table7[[#This Row],[Pd Analytic]]-Table7[[#This Row],[Pd Simulation]])</f>
        <v>0.000132100000000079</v>
      </c>
      <c r="I42" s="1" t="n">
        <f aca="false">100*IF(Table7[[#This Row],[Pd Analytic]]&gt;0, Table7[[#This Row],[Absolute Error]]/Table7[[#This Row],[Pd Analytic]],1)</f>
        <v>0.0186125545273284</v>
      </c>
      <c r="J42" s="0" t="n">
        <v>8.7297662994</v>
      </c>
      <c r="K42" s="5" t="n">
        <v>8.72975</v>
      </c>
      <c r="L42" s="4" t="n">
        <f aca="false">ABS(Table2[[#This Row],[Nc Analytic]]-Table2[[#This Row],[Nc Simulation]])</f>
        <v>1.62994000003636E-005</v>
      </c>
      <c r="M42" s="1" t="n">
        <f aca="false">100*IF(Table2[[#This Row],[Nc Analytic]]&gt;0, Table2[[#This Row],[Absolute Error]]/Table2[[#This Row],[Nc Analytic]],1)</f>
        <v>0.000186710959653639</v>
      </c>
    </row>
    <row r="43" customFormat="false" ht="13.8" hidden="false" customHeight="false" outlineLevel="0" collapsed="false">
      <c r="A43" s="1" t="n">
        <v>4.2</v>
      </c>
      <c r="B43" s="0" t="n">
        <v>0.0529631333</v>
      </c>
      <c r="C43" s="5" t="n">
        <v>0.0529302</v>
      </c>
      <c r="D43" s="4" t="n">
        <f aca="false">ABS(Table6[[#This Row],[Pb Analytic]]-Table6[[#This Row],[Pb Simulation]])</f>
        <v>0.0529302</v>
      </c>
      <c r="E43" s="1" t="n">
        <f aca="false">100*IF(Table6[[#This Row],[Pb Analytic]]&gt;0, Table6[[#This Row],[Absolute Error]]/Table6[[#This Row],[Pb Analytic]],1)</f>
        <v>100</v>
      </c>
      <c r="F43" s="0" t="n">
        <v>0.7091810333</v>
      </c>
      <c r="G43" s="5" t="n">
        <v>0.709268</v>
      </c>
      <c r="H43" s="4" t="n">
        <f aca="false">ABS(Table7[[#This Row],[Pd Analytic]]-Table7[[#This Row],[Pd Simulation]])</f>
        <v>8.69666999999685E-005</v>
      </c>
      <c r="I43" s="1" t="n">
        <f aca="false">100*IF(Table7[[#This Row],[Pd Analytic]]&gt;0, Table7[[#This Row],[Absolute Error]]/Table7[[#This Row],[Pd Analytic]],1)</f>
        <v>0.0122614723912496</v>
      </c>
      <c r="J43" s="0" t="n">
        <v>8.9387017901</v>
      </c>
      <c r="K43" s="5" t="n">
        <v>8.93678</v>
      </c>
      <c r="L43" s="4" t="n">
        <f aca="false">ABS(Table2[[#This Row],[Nc Analytic]]-Table2[[#This Row],[Nc Simulation]])</f>
        <v>0.00192179009999904</v>
      </c>
      <c r="M43" s="1" t="n">
        <f aca="false">100*IF(Table2[[#This Row],[Nc Analytic]]&gt;0, Table2[[#This Row],[Absolute Error]]/Table2[[#This Row],[Nc Analytic]],1)</f>
        <v>0.0215042789460974</v>
      </c>
    </row>
    <row r="44" customFormat="false" ht="13.8" hidden="false" customHeight="false" outlineLevel="0" collapsed="false">
      <c r="A44" s="1" t="n">
        <v>4.3</v>
      </c>
      <c r="B44" s="0" t="n">
        <v>0.0595363667</v>
      </c>
      <c r="C44" s="5" t="n">
        <v>0.0594876</v>
      </c>
      <c r="D44" s="4" t="n">
        <f aca="false">ABS(Table6[[#This Row],[Pb Analytic]]-Table6[[#This Row],[Pb Simulation]])</f>
        <v>0.0594876</v>
      </c>
      <c r="E44" s="1" t="n">
        <f aca="false">100*IF(Table6[[#This Row],[Pb Analytic]]&gt;0, Table6[[#This Row],[Absolute Error]]/Table6[[#This Row],[Pb Analytic]],1)</f>
        <v>100</v>
      </c>
      <c r="F44" s="0" t="n">
        <v>0.7081113333</v>
      </c>
      <c r="G44" s="5" t="n">
        <v>0.708186</v>
      </c>
      <c r="H44" s="4" t="n">
        <f aca="false">ABS(Table7[[#This Row],[Pd Analytic]]-Table7[[#This Row],[Pd Simulation]])</f>
        <v>7.46667000000034E-005</v>
      </c>
      <c r="I44" s="1" t="n">
        <f aca="false">100*IF(Table7[[#This Row],[Pd Analytic]]&gt;0, Table7[[#This Row],[Absolute Error]]/Table7[[#This Row],[Pd Analytic]],1)</f>
        <v>0.0105433741983043</v>
      </c>
      <c r="J44" s="0" t="n">
        <v>9.1369495899</v>
      </c>
      <c r="K44" s="5" t="n">
        <v>9.1356</v>
      </c>
      <c r="L44" s="4" t="n">
        <f aca="false">ABS(Table2[[#This Row],[Nc Analytic]]-Table2[[#This Row],[Nc Simulation]])</f>
        <v>0.00134958990000023</v>
      </c>
      <c r="M44" s="1" t="n">
        <f aca="false">100*IF(Table2[[#This Row],[Nc Analytic]]&gt;0, Table2[[#This Row],[Absolute Error]]/Table2[[#This Row],[Nc Analytic]],1)</f>
        <v>0.0147728654932377</v>
      </c>
    </row>
    <row r="45" customFormat="false" ht="13.8" hidden="false" customHeight="false" outlineLevel="0" collapsed="false">
      <c r="A45" s="1" t="n">
        <v>4.4</v>
      </c>
      <c r="B45" s="0" t="n">
        <v>0.0663709667</v>
      </c>
      <c r="C45" s="5" t="n">
        <v>0.0663803</v>
      </c>
      <c r="D45" s="4" t="n">
        <f aca="false">ABS(Table6[[#This Row],[Pb Analytic]]-Table6[[#This Row],[Pb Simulation]])</f>
        <v>9.33329999999732E-006</v>
      </c>
      <c r="E45" s="1" t="n">
        <f aca="false">100*IF(Table6[[#This Row],[Pb Analytic]]&gt;0, Table6[[#This Row],[Absolute Error]]/Table6[[#This Row],[Pb Analytic]],1)</f>
        <v>0.0140603462171718</v>
      </c>
      <c r="F45" s="0" t="n">
        <v>0.7065153667</v>
      </c>
      <c r="G45" s="5" t="n">
        <v>0.70653</v>
      </c>
      <c r="H45" s="4" t="n">
        <f aca="false">ABS(Table7[[#This Row],[Pd Analytic]]-Table7[[#This Row],[Pd Simulation]])</f>
        <v>1.46332999999554E-005</v>
      </c>
      <c r="I45" s="1" t="n">
        <f aca="false">100*IF(Table7[[#This Row],[Pd Analytic]]&gt;0, Table7[[#This Row],[Absolute Error]]/Table7[[#This Row],[Pd Analytic]],1)</f>
        <v>0.00207115055269492</v>
      </c>
      <c r="J45" s="0" t="n">
        <v>9.3270408728</v>
      </c>
      <c r="K45" s="5" t="n">
        <v>9.3262</v>
      </c>
      <c r="L45" s="4" t="n">
        <f aca="false">ABS(Table2[[#This Row],[Nc Analytic]]-Table2[[#This Row],[Nc Simulation]])</f>
        <v>0.000840872799999559</v>
      </c>
      <c r="M45" s="1" t="n">
        <f aca="false">100*IF(Table2[[#This Row],[Nc Analytic]]&gt;0, Table2[[#This Row],[Absolute Error]]/Table2[[#This Row],[Nc Analytic]],1)</f>
        <v>0.00901624241384014</v>
      </c>
    </row>
    <row r="46" customFormat="false" ht="13.8" hidden="false" customHeight="false" outlineLevel="0" collapsed="false">
      <c r="A46" s="1" t="n">
        <v>4.5</v>
      </c>
      <c r="B46" s="0" t="n">
        <v>0.0734907667</v>
      </c>
      <c r="C46" s="5" t="n">
        <v>0.0735803</v>
      </c>
      <c r="D46" s="4" t="n">
        <f aca="false">ABS(Table6[[#This Row],[Pb Analytic]]-Table6[[#This Row],[Pb Simulation]])</f>
        <v>8.95332999999998E-005</v>
      </c>
      <c r="E46" s="1" t="n">
        <f aca="false">100*IF(Table6[[#This Row],[Pb Analytic]]&gt;0, Table6[[#This Row],[Absolute Error]]/Table6[[#This Row],[Pb Analytic]],1)</f>
        <v>0.12168107496164</v>
      </c>
      <c r="F46" s="0" t="n">
        <v>0.7043454</v>
      </c>
      <c r="G46" s="5" t="n">
        <v>0.704343</v>
      </c>
      <c r="H46" s="4" t="n">
        <f aca="false">ABS(Table7[[#This Row],[Pd Analytic]]-Table7[[#This Row],[Pd Simulation]])</f>
        <v>2.39999999995799E-006</v>
      </c>
      <c r="I46" s="1" t="n">
        <f aca="false">100*IF(Table7[[#This Row],[Pd Analytic]]&gt;0, Table7[[#This Row],[Absolute Error]]/Table7[[#This Row],[Pd Analytic]],1)</f>
        <v>0.000340743075455849</v>
      </c>
      <c r="J46" s="0" t="n">
        <v>9.5050100543</v>
      </c>
      <c r="K46" s="5" t="n">
        <v>9.50863</v>
      </c>
      <c r="L46" s="4" t="n">
        <f aca="false">ABS(Table2[[#This Row],[Nc Analytic]]-Table2[[#This Row],[Nc Simulation]])</f>
        <v>0.00361994570000057</v>
      </c>
      <c r="M46" s="1" t="n">
        <f aca="false">100*IF(Table2[[#This Row],[Nc Analytic]]&gt;0, Table2[[#This Row],[Absolute Error]]/Table2[[#This Row],[Nc Analytic]],1)</f>
        <v>0.0380701078914688</v>
      </c>
    </row>
    <row r="47" customFormat="false" ht="13.8" hidden="false" customHeight="false" outlineLevel="0" collapsed="false">
      <c r="A47" s="1" t="n">
        <v>4.6</v>
      </c>
      <c r="B47" s="0" t="n">
        <v>0.0809303333</v>
      </c>
      <c r="C47" s="5" t="n">
        <v>0.0810583</v>
      </c>
      <c r="D47" s="4" t="n">
        <f aca="false">ABS(Table6[[#This Row],[Pb Analytic]]-Table6[[#This Row],[Pb Simulation]])</f>
        <v>0.000127966699999996</v>
      </c>
      <c r="E47" s="1" t="n">
        <f aca="false">100*IF(Table6[[#This Row],[Pb Analytic]]&gt;0, Table6[[#This Row],[Absolute Error]]/Table6[[#This Row],[Pb Analytic]],1)</f>
        <v>0.157869952861084</v>
      </c>
      <c r="F47" s="0" t="n">
        <v>0.7017361</v>
      </c>
      <c r="G47" s="5" t="n">
        <v>0.701665</v>
      </c>
      <c r="H47" s="4" t="n">
        <f aca="false">ABS(Table7[[#This Row],[Pd Analytic]]-Table7[[#This Row],[Pd Simulation]])</f>
        <v>7.10999999999906E-005</v>
      </c>
      <c r="I47" s="1" t="n">
        <f aca="false">100*IF(Table7[[#This Row],[Pd Analytic]]&gt;0, Table7[[#This Row],[Absolute Error]]/Table7[[#This Row],[Pd Analytic]],1)</f>
        <v>0.0101330406960573</v>
      </c>
      <c r="J47" s="0" t="n">
        <v>9.6828132321</v>
      </c>
      <c r="K47" s="5" t="n">
        <v>9.68298</v>
      </c>
      <c r="L47" s="4" t="n">
        <f aca="false">ABS(Table2[[#This Row],[Nc Analytic]]-Table2[[#This Row],[Nc Simulation]])</f>
        <v>0.000166767900001474</v>
      </c>
      <c r="M47" s="1" t="n">
        <f aca="false">100*IF(Table2[[#This Row],[Nc Analytic]]&gt;0, Table2[[#This Row],[Absolute Error]]/Table2[[#This Row],[Nc Analytic]],1)</f>
        <v>0.00172227867868646</v>
      </c>
    </row>
    <row r="48" customFormat="false" ht="13.8" hidden="false" customHeight="false" outlineLevel="0" collapsed="false">
      <c r="A48" s="1" t="n">
        <v>4.7</v>
      </c>
      <c r="B48" s="0" t="n">
        <v>0.0886946667</v>
      </c>
      <c r="C48" s="5" t="n">
        <v>0.0887846</v>
      </c>
      <c r="D48" s="4" t="n">
        <f aca="false">ABS(Table6[[#This Row],[Pb Analytic]]-Table6[[#This Row],[Pb Simulation]])</f>
        <v>8.99333000000113E-005</v>
      </c>
      <c r="E48" s="1" t="n">
        <f aca="false">100*IF(Table6[[#This Row],[Pb Analytic]]&gt;0, Table6[[#This Row],[Absolute Error]]/Table6[[#This Row],[Pb Analytic]],1)</f>
        <v>0.101293805457265</v>
      </c>
      <c r="F48" s="0" t="n">
        <v>0.6985686667</v>
      </c>
      <c r="G48" s="5" t="n">
        <v>0.698541</v>
      </c>
      <c r="H48" s="4" t="n">
        <f aca="false">ABS(Table7[[#This Row],[Pd Analytic]]-Table7[[#This Row],[Pd Simulation]])</f>
        <v>2.76666999999842E-005</v>
      </c>
      <c r="I48" s="1" t="n">
        <f aca="false">100*IF(Table7[[#This Row],[Pd Analytic]]&gt;0, Table7[[#This Row],[Absolute Error]]/Table7[[#This Row],[Pd Analytic]],1)</f>
        <v>0.00396064082136685</v>
      </c>
      <c r="J48" s="0" t="n">
        <v>9.8488800629</v>
      </c>
      <c r="K48" s="5" t="n">
        <v>9.84942</v>
      </c>
      <c r="L48" s="4" t="n">
        <f aca="false">ABS(Table2[[#This Row],[Nc Analytic]]-Table2[[#This Row],[Nc Simulation]])</f>
        <v>0.000539937100000998</v>
      </c>
      <c r="M48" s="1" t="n">
        <f aca="false">100*IF(Table2[[#This Row],[Nc Analytic]]&gt;0, Table2[[#This Row],[Absolute Error]]/Table2[[#This Row],[Nc Analytic]],1)</f>
        <v>0.00548191771699245</v>
      </c>
    </row>
    <row r="49" customFormat="false" ht="13.8" hidden="false" customHeight="false" outlineLevel="0" collapsed="false">
      <c r="A49" s="1" t="n">
        <v>4.8</v>
      </c>
      <c r="B49" s="0" t="n">
        <v>0.0965566</v>
      </c>
      <c r="C49" s="5" t="n">
        <v>0.0967296</v>
      </c>
      <c r="D49" s="4" t="n">
        <f aca="false">ABS(Table6[[#This Row],[Pb Analytic]]-Table6[[#This Row],[Pb Simulation]])</f>
        <v>0.000172999999999993</v>
      </c>
      <c r="E49" s="1" t="n">
        <f aca="false">100*IF(Table6[[#This Row],[Pb Analytic]]&gt;0, Table6[[#This Row],[Absolute Error]]/Table6[[#This Row],[Pb Analytic]],1)</f>
        <v>0.178849080322872</v>
      </c>
      <c r="F49" s="0" t="n">
        <v>0.6950284</v>
      </c>
      <c r="G49" s="5" t="n">
        <v>0.69501</v>
      </c>
      <c r="H49" s="4" t="n">
        <f aca="false">ABS(Table7[[#This Row],[Pd Analytic]]-Table7[[#This Row],[Pd Simulation]])</f>
        <v>1.8399999999974E-005</v>
      </c>
      <c r="I49" s="1" t="n">
        <f aca="false">100*IF(Table7[[#This Row],[Pd Analytic]]&gt;0, Table7[[#This Row],[Absolute Error]]/Table7[[#This Row],[Pd Analytic]],1)</f>
        <v>0.00264744392166645</v>
      </c>
      <c r="J49" s="0" t="n">
        <v>10.0034576101</v>
      </c>
      <c r="K49" s="5" t="n">
        <v>10.0081</v>
      </c>
      <c r="L49" s="4" t="n">
        <f aca="false">ABS(Table2[[#This Row],[Nc Analytic]]-Table2[[#This Row],[Nc Simulation]])</f>
        <v>0.00464238990000077</v>
      </c>
      <c r="M49" s="1" t="n">
        <f aca="false">100*IF(Table2[[#This Row],[Nc Analytic]]&gt;0, Table2[[#This Row],[Absolute Error]]/Table2[[#This Row],[Nc Analytic]],1)</f>
        <v>0.0463863260758862</v>
      </c>
    </row>
    <row r="50" customFormat="false" ht="13.8" hidden="false" customHeight="false" outlineLevel="0" collapsed="false">
      <c r="A50" s="1" t="n">
        <v>4.9</v>
      </c>
      <c r="B50" s="0" t="n">
        <v>0.1048162</v>
      </c>
      <c r="C50" s="5" t="n">
        <v>0.104864</v>
      </c>
      <c r="D50" s="4" t="n">
        <f aca="false">ABS(Table6[[#This Row],[Pb Analytic]]-Table6[[#This Row],[Pb Simulation]])</f>
        <v>4.78000000000006E-005</v>
      </c>
      <c r="E50" s="1" t="n">
        <f aca="false">100*IF(Table6[[#This Row],[Pb Analytic]]&gt;0, Table6[[#This Row],[Absolute Error]]/Table6[[#This Row],[Pb Analytic]],1)</f>
        <v>0.045582850167837</v>
      </c>
      <c r="F50" s="0" t="n">
        <v>0.6912292667</v>
      </c>
      <c r="G50" s="5" t="n">
        <v>0.691112</v>
      </c>
      <c r="H50" s="4" t="n">
        <f aca="false">ABS(Table7[[#This Row],[Pd Analytic]]-Table7[[#This Row],[Pd Simulation]])</f>
        <v>0.000117266700000007</v>
      </c>
      <c r="I50" s="1" t="n">
        <f aca="false">100*IF(Table7[[#This Row],[Pd Analytic]]&gt;0, Table7[[#This Row],[Absolute Error]]/Table7[[#This Row],[Pd Analytic]],1)</f>
        <v>0.0169678286587423</v>
      </c>
      <c r="J50" s="0" t="n">
        <v>10.1585597788</v>
      </c>
      <c r="K50" s="5" t="n">
        <v>10.1593</v>
      </c>
      <c r="L50" s="4" t="n">
        <f aca="false">ABS(Table2[[#This Row],[Nc Analytic]]-Table2[[#This Row],[Nc Simulation]])</f>
        <v>0.000740221199999169</v>
      </c>
      <c r="M50" s="1" t="n">
        <f aca="false">100*IF(Table2[[#This Row],[Nc Analytic]]&gt;0, Table2[[#This Row],[Absolute Error]]/Table2[[#This Row],[Nc Analytic]],1)</f>
        <v>0.00728614373036695</v>
      </c>
    </row>
    <row r="51" customFormat="false" ht="13.8" hidden="false" customHeight="false" outlineLevel="0" collapsed="false">
      <c r="A51" s="1" t="n">
        <v>5</v>
      </c>
      <c r="B51" s="0" t="n">
        <v>0.1131227333</v>
      </c>
      <c r="C51" s="5" t="n">
        <v>0.113159</v>
      </c>
      <c r="D51" s="4" t="n">
        <f aca="false">ABS(Table6[[#This Row],[Pb Analytic]]-Table6[[#This Row],[Pb Simulation]])</f>
        <v>3.62666999999955E-005</v>
      </c>
      <c r="E51" s="1" t="n">
        <f aca="false">100*IF(Table6[[#This Row],[Pb Analytic]]&gt;0, Table6[[#This Row],[Absolute Error]]/Table6[[#This Row],[Pb Analytic]],1)</f>
        <v>0.0320493288205053</v>
      </c>
      <c r="F51" s="0" t="n">
        <v>0.6869841</v>
      </c>
      <c r="G51" s="5" t="n">
        <v>0.686887</v>
      </c>
      <c r="H51" s="4" t="n">
        <f aca="false">ABS(Table7[[#This Row],[Pd Analytic]]-Table7[[#This Row],[Pd Simulation]])</f>
        <v>9.70999999999611E-005</v>
      </c>
      <c r="I51" s="1" t="n">
        <f aca="false">100*IF(Table7[[#This Row],[Pd Analytic]]&gt;0, Table7[[#This Row],[Absolute Error]]/Table7[[#This Row],[Pd Analytic]],1)</f>
        <v>0.0141362407499285</v>
      </c>
      <c r="J51" s="0" t="n">
        <v>10.3023764935</v>
      </c>
      <c r="K51" s="5" t="n">
        <v>10.3033</v>
      </c>
      <c r="L51" s="4" t="n">
        <f aca="false">ABS(Table2[[#This Row],[Nc Analytic]]-Table2[[#This Row],[Nc Simulation]])</f>
        <v>0.000923506499999505</v>
      </c>
      <c r="M51" s="1" t="n">
        <f aca="false">100*IF(Table2[[#This Row],[Nc Analytic]]&gt;0, Table2[[#This Row],[Absolute Error]]/Table2[[#This Row],[Nc Analytic]],1)</f>
        <v>0.00896321081594736</v>
      </c>
    </row>
    <row r="52" customFormat="false" ht="13.8" hidden="false" customHeight="false" outlineLevel="0" collapsed="false">
      <c r="A52" s="1" t="n">
        <v>5.1</v>
      </c>
      <c r="B52" s="0" t="n">
        <v>0.1214071667</v>
      </c>
      <c r="C52" s="5" t="n">
        <v>0.121587</v>
      </c>
      <c r="D52" s="4" t="n">
        <f aca="false">ABS(Table6[[#This Row],[Pb Analytic]]-Table6[[#This Row],[Pb Simulation]])</f>
        <v>0.121587</v>
      </c>
      <c r="E52" s="1" t="n">
        <f aca="false">100*IF(Table6[[#This Row],[Pb Analytic]]&gt;0, Table6[[#This Row],[Absolute Error]]/Table6[[#This Row],[Pb Analytic]],1)</f>
        <v>100</v>
      </c>
      <c r="F52" s="0" t="n">
        <v>0.6825618</v>
      </c>
      <c r="G52" s="5" t="n">
        <v>0.682371</v>
      </c>
      <c r="H52" s="4" t="n">
        <f aca="false">ABS(Table7[[#This Row],[Pd Analytic]]-Table7[[#This Row],[Pd Simulation]])</f>
        <v>0.000190800000000047</v>
      </c>
      <c r="I52" s="1" t="n">
        <f aca="false">100*IF(Table7[[#This Row],[Pd Analytic]]&gt;0, Table7[[#This Row],[Absolute Error]]/Table7[[#This Row],[Pd Analytic]],1)</f>
        <v>0.0279613289544905</v>
      </c>
      <c r="J52" s="0" t="n">
        <v>10.4406220677</v>
      </c>
      <c r="K52" s="5" t="n">
        <v>10.4403</v>
      </c>
      <c r="L52" s="4" t="n">
        <f aca="false">ABS(Table2[[#This Row],[Nc Analytic]]-Table2[[#This Row],[Nc Simulation]])</f>
        <v>0.000322067699999096</v>
      </c>
      <c r="M52" s="1" t="n">
        <f aca="false">100*IF(Table2[[#This Row],[Nc Analytic]]&gt;0, Table2[[#This Row],[Absolute Error]]/Table2[[#This Row],[Nc Analytic]],1)</f>
        <v>0.00308485101001979</v>
      </c>
    </row>
    <row r="53" customFormat="false" ht="13.8" hidden="false" customHeight="false" outlineLevel="0" collapsed="false">
      <c r="A53" s="1" t="n">
        <v>5.2</v>
      </c>
      <c r="B53" s="0" t="n">
        <v>0.1302531</v>
      </c>
      <c r="C53" s="5" t="n">
        <v>0.130124</v>
      </c>
      <c r="D53" s="4" t="n">
        <f aca="false">ABS(Table6[[#This Row],[Pb Analytic]]-Table6[[#This Row],[Pb Simulation]])</f>
        <v>0.130124</v>
      </c>
      <c r="E53" s="1" t="n">
        <f aca="false">100*IF(Table6[[#This Row],[Pb Analytic]]&gt;0, Table6[[#This Row],[Absolute Error]]/Table6[[#This Row],[Pb Analytic]],1)</f>
        <v>100</v>
      </c>
      <c r="F53" s="0" t="n">
        <v>0.6774465333</v>
      </c>
      <c r="G53" s="5" t="n">
        <v>0.677598</v>
      </c>
      <c r="H53" s="4" t="n">
        <f aca="false">ABS(Table7[[#This Row],[Pd Analytic]]-Table7[[#This Row],[Pd Simulation]])</f>
        <v>0.000151466699999991</v>
      </c>
      <c r="I53" s="1" t="n">
        <f aca="false">100*IF(Table7[[#This Row],[Pd Analytic]]&gt;0, Table7[[#This Row],[Absolute Error]]/Table7[[#This Row],[Pd Analytic]],1)</f>
        <v>0.0223534750692876</v>
      </c>
      <c r="J53" s="0" t="n">
        <v>10.5701383238</v>
      </c>
      <c r="K53" s="5" t="n">
        <v>10.5705</v>
      </c>
      <c r="L53" s="4" t="n">
        <f aca="false">ABS(Table2[[#This Row],[Nc Analytic]]-Table2[[#This Row],[Nc Simulation]])</f>
        <v>0.000361676199998939</v>
      </c>
      <c r="M53" s="1" t="n">
        <f aca="false">100*IF(Table2[[#This Row],[Nc Analytic]]&gt;0, Table2[[#This Row],[Absolute Error]]/Table2[[#This Row],[Nc Analytic]],1)</f>
        <v>0.00342156189394011</v>
      </c>
    </row>
    <row r="54" customFormat="false" ht="13.8" hidden="false" customHeight="false" outlineLevel="0" collapsed="false">
      <c r="A54" s="1" t="n">
        <v>5.3</v>
      </c>
      <c r="B54" s="0" t="n">
        <v>0.1387209667</v>
      </c>
      <c r="C54" s="5" t="n">
        <v>0.138743</v>
      </c>
      <c r="D54" s="4" t="n">
        <f aca="false">ABS(Table6[[#This Row],[Pb Analytic]]-Table6[[#This Row],[Pb Simulation]])</f>
        <v>0.138743</v>
      </c>
      <c r="E54" s="1" t="n">
        <f aca="false">100*IF(Table6[[#This Row],[Pb Analytic]]&gt;0, Table6[[#This Row],[Absolute Error]]/Table6[[#This Row],[Pb Analytic]],1)</f>
        <v>100</v>
      </c>
      <c r="F54" s="0" t="n">
        <v>0.6725588</v>
      </c>
      <c r="G54" s="5" t="n">
        <v>0.672601</v>
      </c>
      <c r="H54" s="4" t="n">
        <f aca="false">ABS(Table7[[#This Row],[Pd Analytic]]-Table7[[#This Row],[Pd Simulation]])</f>
        <v>4.21999999999922E-005</v>
      </c>
      <c r="I54" s="1" t="n">
        <f aca="false">100*IF(Table7[[#This Row],[Pd Analytic]]&gt;0, Table7[[#This Row],[Absolute Error]]/Table7[[#This Row],[Pd Analytic]],1)</f>
        <v>0.00627415064800562</v>
      </c>
      <c r="J54" s="0" t="n">
        <v>10.6918114411</v>
      </c>
      <c r="K54" s="5" t="n">
        <v>10.6944</v>
      </c>
      <c r="L54" s="4" t="n">
        <f aca="false">ABS(Table2[[#This Row],[Nc Analytic]]-Table2[[#This Row],[Nc Simulation]])</f>
        <v>0.00258855889999943</v>
      </c>
      <c r="M54" s="1" t="n">
        <f aca="false">100*IF(Table2[[#This Row],[Nc Analytic]]&gt;0, Table2[[#This Row],[Absolute Error]]/Table2[[#This Row],[Nc Analytic]],1)</f>
        <v>0.0242048071888037</v>
      </c>
    </row>
    <row r="55" customFormat="false" ht="13.8" hidden="false" customHeight="false" outlineLevel="0" collapsed="false">
      <c r="A55" s="1" t="n">
        <v>5.4</v>
      </c>
      <c r="B55" s="0" t="n">
        <v>0.1471837667</v>
      </c>
      <c r="C55" s="5" t="n">
        <v>0.147423</v>
      </c>
      <c r="D55" s="4" t="n">
        <f aca="false">ABS(Table6[[#This Row],[Pb Analytic]]-Table6[[#This Row],[Pb Simulation]])</f>
        <v>0.147423</v>
      </c>
      <c r="E55" s="1" t="n">
        <f aca="false">100*IF(Table6[[#This Row],[Pb Analytic]]&gt;0, Table6[[#This Row],[Absolute Error]]/Table6[[#This Row],[Pb Analytic]],1)</f>
        <v>100</v>
      </c>
      <c r="F55" s="0" t="n">
        <v>0.6675232667</v>
      </c>
      <c r="G55" s="5" t="n">
        <v>0.66741</v>
      </c>
      <c r="H55" s="4" t="n">
        <f aca="false">ABS(Table7[[#This Row],[Pd Analytic]]-Table7[[#This Row],[Pd Simulation]])</f>
        <v>0.000113266700000003</v>
      </c>
      <c r="I55" s="1" t="n">
        <f aca="false">100*IF(Table7[[#This Row],[Pd Analytic]]&gt;0, Table7[[#This Row],[Absolute Error]]/Table7[[#This Row],[Pd Analytic]],1)</f>
        <v>0.0169710822432992</v>
      </c>
      <c r="J55" s="0" t="n">
        <v>10.8079500414</v>
      </c>
      <c r="K55" s="5" t="n">
        <v>10.812</v>
      </c>
      <c r="L55" s="4" t="n">
        <f aca="false">ABS(Table2[[#This Row],[Nc Analytic]]-Table2[[#This Row],[Nc Simulation]])</f>
        <v>0.00404995859999957</v>
      </c>
      <c r="M55" s="1" t="n">
        <f aca="false">100*IF(Table2[[#This Row],[Nc Analytic]]&gt;0, Table2[[#This Row],[Absolute Error]]/Table2[[#This Row],[Nc Analytic]],1)</f>
        <v>0.0374579966703623</v>
      </c>
    </row>
    <row r="56" customFormat="false" ht="13.8" hidden="false" customHeight="false" outlineLevel="0" collapsed="false">
      <c r="A56" s="1" t="n">
        <v>5.5</v>
      </c>
      <c r="B56" s="0" t="n">
        <v>0.1562026333</v>
      </c>
      <c r="C56" s="5" t="n">
        <v>0.156143</v>
      </c>
      <c r="D56" s="4" t="n">
        <f aca="false">ABS(Table6[[#This Row],[Pb Analytic]]-Table6[[#This Row],[Pb Simulation]])</f>
        <v>0.156143</v>
      </c>
      <c r="E56" s="1" t="n">
        <f aca="false">100*IF(Table6[[#This Row],[Pb Analytic]]&gt;0, Table6[[#This Row],[Absolute Error]]/Table6[[#This Row],[Pb Analytic]],1)</f>
        <v>100</v>
      </c>
      <c r="F56" s="0" t="n">
        <v>0.661969</v>
      </c>
      <c r="G56" s="5" t="n">
        <v>0.662054</v>
      </c>
      <c r="H56" s="4" t="n">
        <f aca="false">ABS(Table7[[#This Row],[Pd Analytic]]-Table7[[#This Row],[Pd Simulation]])</f>
        <v>8.50000000000017E-005</v>
      </c>
      <c r="I56" s="1" t="n">
        <f aca="false">100*IF(Table7[[#This Row],[Pd Analytic]]&gt;0, Table7[[#This Row],[Absolute Error]]/Table7[[#This Row],[Pd Analytic]],1)</f>
        <v>0.0128388318777625</v>
      </c>
      <c r="J56" s="0" t="n">
        <v>10.9227610399</v>
      </c>
      <c r="K56" s="5" t="n">
        <v>10.9239</v>
      </c>
      <c r="L56" s="4" t="n">
        <f aca="false">ABS(Table2[[#This Row],[Nc Analytic]]-Table2[[#This Row],[Nc Simulation]])</f>
        <v>0.00113896010000047</v>
      </c>
      <c r="M56" s="1" t="n">
        <f aca="false">100*IF(Table2[[#This Row],[Nc Analytic]]&gt;0, Table2[[#This Row],[Absolute Error]]/Table2[[#This Row],[Nc Analytic]],1)</f>
        <v>0.0104263138622697</v>
      </c>
    </row>
    <row r="57" customFormat="false" ht="13.8" hidden="false" customHeight="false" outlineLevel="0" collapsed="false">
      <c r="A57" s="1" t="n">
        <v>5.6</v>
      </c>
      <c r="B57" s="0" t="n">
        <v>0.1650184667</v>
      </c>
      <c r="C57" s="5" t="n">
        <v>0.164883</v>
      </c>
      <c r="D57" s="4" t="n">
        <f aca="false">ABS(Table6[[#This Row],[Pb Analytic]]-Table6[[#This Row],[Pb Simulation]])</f>
        <v>0.164883</v>
      </c>
      <c r="E57" s="1" t="n">
        <f aca="false">100*IF(Table6[[#This Row],[Pb Analytic]]&gt;0, Table6[[#This Row],[Absolute Error]]/Table6[[#This Row],[Pb Analytic]],1)</f>
        <v>100</v>
      </c>
      <c r="F57" s="0" t="n">
        <v>0.6565063333</v>
      </c>
      <c r="G57" s="5" t="n">
        <v>0.656558</v>
      </c>
      <c r="H57" s="4" t="n">
        <f aca="false">ABS(Table7[[#This Row],[Pd Analytic]]-Table7[[#This Row],[Pd Simulation]])</f>
        <v>5.16667000000082E-005</v>
      </c>
      <c r="I57" s="1" t="n">
        <f aca="false">100*IF(Table7[[#This Row],[Pd Analytic]]&gt;0, Table7[[#This Row],[Absolute Error]]/Table7[[#This Row],[Pd Analytic]],1)</f>
        <v>0.00786932761462174</v>
      </c>
      <c r="J57" s="0" t="n">
        <v>11.0329386223</v>
      </c>
      <c r="K57" s="5" t="n">
        <v>11.0302</v>
      </c>
      <c r="L57" s="4" t="n">
        <f aca="false">ABS(Table2[[#This Row],[Nc Analytic]]-Table2[[#This Row],[Nc Simulation]])</f>
        <v>0.00273862229999899</v>
      </c>
      <c r="M57" s="1" t="n">
        <f aca="false">100*IF(Table2[[#This Row],[Nc Analytic]]&gt;0, Table2[[#This Row],[Absolute Error]]/Table2[[#This Row],[Nc Analytic]],1)</f>
        <v>0.0248284011169244</v>
      </c>
    </row>
    <row r="58" customFormat="false" ht="13.8" hidden="false" customHeight="false" outlineLevel="0" collapsed="false">
      <c r="A58" s="1" t="n">
        <v>5.7</v>
      </c>
      <c r="B58" s="0" t="n">
        <v>0.1736147333</v>
      </c>
      <c r="C58" s="5" t="n">
        <v>0.173626</v>
      </c>
      <c r="D58" s="4" t="n">
        <f aca="false">ABS(Table6[[#This Row],[Pb Analytic]]-Table6[[#This Row],[Pb Simulation]])</f>
        <v>1.12667000000122E-005</v>
      </c>
      <c r="E58" s="1" t="n">
        <f aca="false">100*IF(Table6[[#This Row],[Pb Analytic]]&gt;0, Table6[[#This Row],[Absolute Error]]/Table6[[#This Row],[Pb Analytic]],1)</f>
        <v>0.00648906269799003</v>
      </c>
      <c r="F58" s="0" t="n">
        <v>0.6510894333</v>
      </c>
      <c r="G58" s="5" t="n">
        <v>0.650945</v>
      </c>
      <c r="H58" s="4" t="n">
        <f aca="false">ABS(Table7[[#This Row],[Pd Analytic]]-Table7[[#This Row],[Pd Simulation]])</f>
        <v>0.000144433300000024</v>
      </c>
      <c r="I58" s="1" t="n">
        <f aca="false">100*IF(Table7[[#This Row],[Pd Analytic]]&gt;0, Table7[[#This Row],[Absolute Error]]/Table7[[#This Row],[Pd Analytic]],1)</f>
        <v>0.0221882493912733</v>
      </c>
      <c r="J58" s="0" t="n">
        <v>11.1286856088</v>
      </c>
      <c r="K58" s="5" t="n">
        <v>11.1312</v>
      </c>
      <c r="L58" s="4" t="n">
        <f aca="false">ABS(Table2[[#This Row],[Nc Analytic]]-Table2[[#This Row],[Nc Simulation]])</f>
        <v>0.00251439120000008</v>
      </c>
      <c r="M58" s="1" t="n">
        <f aca="false">100*IF(Table2[[#This Row],[Nc Analytic]]&gt;0, Table2[[#This Row],[Absolute Error]]/Table2[[#This Row],[Nc Analytic]],1)</f>
        <v>0.0225886804657187</v>
      </c>
    </row>
    <row r="59" customFormat="false" ht="13.8" hidden="false" customHeight="false" outlineLevel="0" collapsed="false">
      <c r="A59" s="1" t="n">
        <v>5.8</v>
      </c>
      <c r="B59" s="0" t="n">
        <v>0.1826551333</v>
      </c>
      <c r="C59" s="5" t="n">
        <v>0.182356</v>
      </c>
      <c r="D59" s="4" t="n">
        <f aca="false">ABS(Table6[[#This Row],[Pb Analytic]]-Table6[[#This Row],[Pb Simulation]])</f>
        <v>0.182356</v>
      </c>
      <c r="E59" s="1" t="n">
        <f aca="false">100*IF(Table6[[#This Row],[Pb Analytic]]&gt;0, Table6[[#This Row],[Absolute Error]]/Table6[[#This Row],[Pb Analytic]],1)</f>
        <v>100</v>
      </c>
      <c r="F59" s="0" t="n">
        <v>0.6450209</v>
      </c>
      <c r="G59" s="5" t="n">
        <v>0.645239</v>
      </c>
      <c r="H59" s="4" t="n">
        <f aca="false">ABS(Table7[[#This Row],[Pd Analytic]]-Table7[[#This Row],[Pd Simulation]])</f>
        <v>0.000218099999999999</v>
      </c>
      <c r="I59" s="1" t="n">
        <f aca="false">100*IF(Table7[[#This Row],[Pd Analytic]]&gt;0, Table7[[#This Row],[Absolute Error]]/Table7[[#This Row],[Pd Analytic]],1)</f>
        <v>0.0338014286179228</v>
      </c>
      <c r="J59" s="0" t="n">
        <v>11.2306837498</v>
      </c>
      <c r="K59" s="5" t="n">
        <v>11.2272</v>
      </c>
      <c r="L59" s="4" t="n">
        <f aca="false">ABS(Table2[[#This Row],[Nc Analytic]]-Table2[[#This Row],[Nc Simulation]])</f>
        <v>0.00348374980000088</v>
      </c>
      <c r="M59" s="1" t="n">
        <f aca="false">100*IF(Table2[[#This Row],[Nc Analytic]]&gt;0, Table2[[#This Row],[Absolute Error]]/Table2[[#This Row],[Nc Analytic]],1)</f>
        <v>0.0310295514464949</v>
      </c>
    </row>
    <row r="60" customFormat="false" ht="13.8" hidden="false" customHeight="false" outlineLevel="0" collapsed="false">
      <c r="A60" s="1" t="n">
        <v>5.9</v>
      </c>
      <c r="B60" s="0" t="n">
        <v>0.1909392667</v>
      </c>
      <c r="C60" s="5" t="n">
        <v>0.191058</v>
      </c>
      <c r="D60" s="4" t="n">
        <f aca="false">ABS(Table6[[#This Row],[Pb Analytic]]-Table6[[#This Row],[Pb Simulation]])</f>
        <v>0.191058</v>
      </c>
      <c r="E60" s="1" t="n">
        <f aca="false">100*IF(Table6[[#This Row],[Pb Analytic]]&gt;0, Table6[[#This Row],[Absolute Error]]/Table6[[#This Row],[Pb Analytic]],1)</f>
        <v>100</v>
      </c>
      <c r="F60" s="0" t="n">
        <v>0.639531</v>
      </c>
      <c r="G60" s="5" t="n">
        <v>0.639457</v>
      </c>
      <c r="H60" s="4" t="n">
        <f aca="false">ABS(Table7[[#This Row],[Pd Analytic]]-Table7[[#This Row],[Pd Simulation]])</f>
        <v>7.39999999999075E-005</v>
      </c>
      <c r="I60" s="1" t="n">
        <f aca="false">100*IF(Table7[[#This Row],[Pd Analytic]]&gt;0, Table7[[#This Row],[Absolute Error]]/Table7[[#This Row],[Pd Analytic]],1)</f>
        <v>0.0115723183888686</v>
      </c>
      <c r="J60" s="0" t="n">
        <v>11.3167093749</v>
      </c>
      <c r="K60" s="5" t="n">
        <v>11.3184</v>
      </c>
      <c r="L60" s="4" t="n">
        <f aca="false">ABS(Table2[[#This Row],[Nc Analytic]]-Table2[[#This Row],[Nc Simulation]])</f>
        <v>0.00169062510000018</v>
      </c>
      <c r="M60" s="1" t="n">
        <f aca="false">100*IF(Table2[[#This Row],[Nc Analytic]]&gt;0, Table2[[#This Row],[Absolute Error]]/Table2[[#This Row],[Nc Analytic]],1)</f>
        <v>0.0149369619380847</v>
      </c>
    </row>
    <row r="61" customFormat="false" ht="13.8" hidden="false" customHeight="false" outlineLevel="0" collapsed="false">
      <c r="A61" s="1" t="n">
        <v>6</v>
      </c>
      <c r="B61" s="0" t="n">
        <v>0.1996674333</v>
      </c>
      <c r="C61" s="5" t="n">
        <v>0.199719</v>
      </c>
      <c r="D61" s="4" t="n">
        <f aca="false">ABS(Table6[[#This Row],[Pb Analytic]]-Table6[[#This Row],[Pb Simulation]])</f>
        <v>0.199719</v>
      </c>
      <c r="E61" s="1" t="n">
        <f aca="false">100*IF(Table6[[#This Row],[Pb Analytic]]&gt;0, Table6[[#This Row],[Absolute Error]]/Table6[[#This Row],[Pb Analytic]],1)</f>
        <v>100</v>
      </c>
      <c r="F61" s="0" t="n">
        <v>0.6335525333</v>
      </c>
      <c r="G61" s="5" t="n">
        <v>0.63362</v>
      </c>
      <c r="H61" s="4" t="n">
        <f aca="false">ABS(Table7[[#This Row],[Pd Analytic]]-Table7[[#This Row],[Pd Simulation]])</f>
        <v>6.74666999999074E-005</v>
      </c>
      <c r="I61" s="1" t="n">
        <f aca="false">100*IF(Table7[[#This Row],[Pd Analytic]]&gt;0, Table7[[#This Row],[Absolute Error]]/Table7[[#This Row],[Pd Analytic]],1)</f>
        <v>0.0106478173037321</v>
      </c>
      <c r="J61" s="0" t="n">
        <v>11.404870652</v>
      </c>
      <c r="K61" s="5" t="n">
        <v>11.4052</v>
      </c>
      <c r="L61" s="4" t="n">
        <f aca="false">ABS(Table2[[#This Row],[Nc Analytic]]-Table2[[#This Row],[Nc Simulation]])</f>
        <v>0.000329348000001062</v>
      </c>
      <c r="M61" s="1" t="n">
        <f aca="false">100*IF(Table2[[#This Row],[Nc Analytic]]&gt;0, Table2[[#This Row],[Absolute Error]]/Table2[[#This Row],[Nc Analytic]],1)</f>
        <v>0.00288770034721935</v>
      </c>
    </row>
    <row r="62" customFormat="false" ht="13.8" hidden="false" customHeight="false" outlineLevel="0" collapsed="false">
      <c r="A62" s="1" t="n">
        <v>6.1</v>
      </c>
      <c r="B62" s="0" t="n">
        <v>0.2080641333</v>
      </c>
      <c r="C62" s="5" t="n">
        <v>0.208329</v>
      </c>
      <c r="D62" s="4" t="n">
        <f aca="false">ABS(Table6[[#This Row],[Pb Analytic]]-Table6[[#This Row],[Pb Simulation]])</f>
        <v>0.208329</v>
      </c>
      <c r="E62" s="1" t="n">
        <f aca="false">100*IF(Table6[[#This Row],[Pb Analytic]]&gt;0, Table6[[#This Row],[Absolute Error]]/Table6[[#This Row],[Pb Analytic]],1)</f>
        <v>100</v>
      </c>
      <c r="F62" s="0" t="n">
        <v>0.6280125667</v>
      </c>
      <c r="G62" s="5" t="n">
        <v>0.627741</v>
      </c>
      <c r="H62" s="4" t="n">
        <f aca="false">ABS(Table7[[#This Row],[Pd Analytic]]-Table7[[#This Row],[Pd Simulation]])</f>
        <v>0.000271566700000059</v>
      </c>
      <c r="I62" s="1" t="n">
        <f aca="false">100*IF(Table7[[#This Row],[Pd Analytic]]&gt;0, Table7[[#This Row],[Absolute Error]]/Table7[[#This Row],[Pd Analytic]],1)</f>
        <v>0.0432609467917595</v>
      </c>
      <c r="J62" s="0" t="n">
        <v>11.4851111338</v>
      </c>
      <c r="K62" s="5" t="n">
        <v>11.4877</v>
      </c>
      <c r="L62" s="4" t="n">
        <f aca="false">ABS(Table2[[#This Row],[Nc Analytic]]-Table2[[#This Row],[Nc Simulation]])</f>
        <v>0.00258886619999998</v>
      </c>
      <c r="M62" s="1" t="n">
        <f aca="false">100*IF(Table2[[#This Row],[Nc Analytic]]&gt;0, Table2[[#This Row],[Absolute Error]]/Table2[[#This Row],[Nc Analytic]],1)</f>
        <v>0.0225359837043097</v>
      </c>
    </row>
    <row r="63" customFormat="false" ht="13.8" hidden="false" customHeight="false" outlineLevel="0" collapsed="false">
      <c r="A63" s="1" t="n">
        <v>6.2</v>
      </c>
      <c r="B63" s="0" t="n">
        <v>0.2167751</v>
      </c>
      <c r="C63" s="5" t="n">
        <v>0.216876</v>
      </c>
      <c r="D63" s="4" t="n">
        <f aca="false">ABS(Table6[[#This Row],[Pb Analytic]]-Table6[[#This Row],[Pb Simulation]])</f>
        <v>0.216876</v>
      </c>
      <c r="E63" s="1" t="n">
        <f aca="false">100*IF(Table6[[#This Row],[Pb Analytic]]&gt;0, Table6[[#This Row],[Absolute Error]]/Table6[[#This Row],[Pb Analytic]],1)</f>
        <v>100</v>
      </c>
      <c r="F63" s="0" t="n">
        <v>0.6219097667</v>
      </c>
      <c r="G63" s="5" t="n">
        <v>0.621837</v>
      </c>
      <c r="H63" s="4" t="n">
        <f aca="false">ABS(Table7[[#This Row],[Pd Analytic]]-Table7[[#This Row],[Pd Simulation]])</f>
        <v>7.27667000000043E-005</v>
      </c>
      <c r="I63" s="1" t="n">
        <f aca="false">100*IF(Table7[[#This Row],[Pd Analytic]]&gt;0, Table7[[#This Row],[Absolute Error]]/Table7[[#This Row],[Pd Analytic]],1)</f>
        <v>0.0117018929397904</v>
      </c>
      <c r="J63" s="0" t="n">
        <v>11.5648167726</v>
      </c>
      <c r="K63" s="5" t="n">
        <v>11.5662</v>
      </c>
      <c r="L63" s="4" t="n">
        <f aca="false">ABS(Table2[[#This Row],[Nc Analytic]]-Table2[[#This Row],[Nc Simulation]])</f>
        <v>0.00138322739999985</v>
      </c>
      <c r="M63" s="1" t="n">
        <f aca="false">100*IF(Table2[[#This Row],[Nc Analytic]]&gt;0, Table2[[#This Row],[Absolute Error]]/Table2[[#This Row],[Nc Analytic]],1)</f>
        <v>0.0119592208331159</v>
      </c>
    </row>
    <row r="64" customFormat="false" ht="13.8" hidden="false" customHeight="false" outlineLevel="0" collapsed="false">
      <c r="A64" s="1" t="n">
        <v>6.3</v>
      </c>
      <c r="B64" s="0" t="n">
        <v>0.2253898</v>
      </c>
      <c r="C64" s="5" t="n">
        <v>0.225353</v>
      </c>
      <c r="D64" s="4" t="n">
        <f aca="false">ABS(Table6[[#This Row],[Pb Analytic]]-Table6[[#This Row],[Pb Simulation]])</f>
        <v>0.225353</v>
      </c>
      <c r="E64" s="1" t="n">
        <f aca="false">100*IF(Table6[[#This Row],[Pb Analytic]]&gt;0, Table6[[#This Row],[Absolute Error]]/Table6[[#This Row],[Pb Analytic]],1)</f>
        <v>100</v>
      </c>
      <c r="F64" s="0" t="n">
        <v>0.6159772667</v>
      </c>
      <c r="G64" s="5" t="n">
        <v>0.61592</v>
      </c>
      <c r="H64" s="4" t="n">
        <f aca="false">ABS(Table7[[#This Row],[Pd Analytic]]-Table7[[#This Row],[Pd Simulation]])</f>
        <v>5.72666999999472E-005</v>
      </c>
      <c r="I64" s="1" t="n">
        <f aca="false">100*IF(Table7[[#This Row],[Pd Analytic]]&gt;0, Table7[[#This Row],[Absolute Error]]/Table7[[#This Row],[Pd Analytic]],1)</f>
        <v>0.00929774970774567</v>
      </c>
      <c r="J64" s="0" t="n">
        <v>11.6405361807</v>
      </c>
      <c r="K64" s="5" t="n">
        <v>11.6409</v>
      </c>
      <c r="L64" s="4" t="n">
        <f aca="false">ABS(Table2[[#This Row],[Nc Analytic]]-Table2[[#This Row],[Nc Simulation]])</f>
        <v>0.000363819300000401</v>
      </c>
      <c r="M64" s="1" t="n">
        <f aca="false">100*IF(Table2[[#This Row],[Nc Analytic]]&gt;0, Table2[[#This Row],[Absolute Error]]/Table2[[#This Row],[Nc Analytic]],1)</f>
        <v>0.00312535370976815</v>
      </c>
    </row>
    <row r="65" customFormat="false" ht="13.8" hidden="false" customHeight="false" outlineLevel="0" collapsed="false">
      <c r="A65" s="1" t="n">
        <v>6.4</v>
      </c>
      <c r="B65" s="0" t="n">
        <v>0.2340545333</v>
      </c>
      <c r="C65" s="5" t="n">
        <v>0.233751</v>
      </c>
      <c r="D65" s="4" t="n">
        <f aca="false">ABS(Table6[[#This Row],[Pb Analytic]]-Table6[[#This Row],[Pb Simulation]])</f>
        <v>0.233751</v>
      </c>
      <c r="E65" s="1" t="n">
        <f aca="false">100*IF(Table6[[#This Row],[Pb Analytic]]&gt;0, Table6[[#This Row],[Absolute Error]]/Table6[[#This Row],[Pb Analytic]],1)</f>
        <v>100</v>
      </c>
      <c r="F65" s="0" t="n">
        <v>0.6097524333</v>
      </c>
      <c r="G65" s="5" t="n">
        <v>0.610001</v>
      </c>
      <c r="H65" s="4" t="n">
        <f aca="false">ABS(Table7[[#This Row],[Pd Analytic]]-Table7[[#This Row],[Pd Simulation]])</f>
        <v>0.000248566700000064</v>
      </c>
      <c r="I65" s="1" t="n">
        <f aca="false">100*IF(Table7[[#This Row],[Pd Analytic]]&gt;0, Table7[[#This Row],[Absolute Error]]/Table7[[#This Row],[Pd Analytic]],1)</f>
        <v>0.0407485725433341</v>
      </c>
      <c r="J65" s="0" t="n">
        <v>11.7138076238</v>
      </c>
      <c r="K65" s="5" t="n">
        <v>11.712</v>
      </c>
      <c r="L65" s="4" t="n">
        <f aca="false">ABS(Table2[[#This Row],[Nc Analytic]]-Table2[[#This Row],[Nc Simulation]])</f>
        <v>0.00180762379999955</v>
      </c>
      <c r="M65" s="1" t="n">
        <f aca="false">100*IF(Table2[[#This Row],[Nc Analytic]]&gt;0, Table2[[#This Row],[Absolute Error]]/Table2[[#This Row],[Nc Analytic]],1)</f>
        <v>0.0154339463797776</v>
      </c>
    </row>
    <row r="66" customFormat="false" ht="13.8" hidden="false" customHeight="false" outlineLevel="0" collapsed="false">
      <c r="A66" s="1" t="n">
        <v>6.5</v>
      </c>
      <c r="B66" s="0" t="n">
        <v>0.2419218</v>
      </c>
      <c r="C66" s="5" t="n">
        <v>0.242064</v>
      </c>
      <c r="D66" s="4" t="n">
        <f aca="false">ABS(Table6[[#This Row],[Pb Analytic]]-Table6[[#This Row],[Pb Simulation]])</f>
        <v>0.242064</v>
      </c>
      <c r="E66" s="1" t="n">
        <f aca="false">100*IF(Table6[[#This Row],[Pb Analytic]]&gt;0, Table6[[#This Row],[Absolute Error]]/Table6[[#This Row],[Pb Analytic]],1)</f>
        <v>100</v>
      </c>
      <c r="F66" s="0" t="n">
        <v>0.6041495</v>
      </c>
      <c r="G66" s="5" t="n">
        <v>0.604092</v>
      </c>
      <c r="H66" s="4" t="n">
        <f aca="false">ABS(Table7[[#This Row],[Pd Analytic]]-Table7[[#This Row],[Pd Simulation]])</f>
        <v>5.75000000000436E-005</v>
      </c>
      <c r="I66" s="1" t="n">
        <f aca="false">100*IF(Table7[[#This Row],[Pd Analytic]]&gt;0, Table7[[#This Row],[Absolute Error]]/Table7[[#This Row],[Pd Analytic]],1)</f>
        <v>0.00951841772445979</v>
      </c>
      <c r="J66" s="0" t="n">
        <v>11.7786213512</v>
      </c>
      <c r="K66" s="5" t="n">
        <v>11.7798</v>
      </c>
      <c r="L66" s="4" t="n">
        <f aca="false">ABS(Table2[[#This Row],[Nc Analytic]]-Table2[[#This Row],[Nc Simulation]])</f>
        <v>0.00117864879999985</v>
      </c>
      <c r="M66" s="1" t="n">
        <f aca="false">100*IF(Table2[[#This Row],[Nc Analytic]]&gt;0, Table2[[#This Row],[Absolute Error]]/Table2[[#This Row],[Nc Analytic]],1)</f>
        <v>0.010005677515746</v>
      </c>
    </row>
    <row r="67" customFormat="false" ht="13.8" hidden="false" customHeight="false" outlineLevel="0" collapsed="false">
      <c r="A67" s="1" t="n">
        <v>6.6</v>
      </c>
      <c r="B67" s="0" t="n">
        <v>0.2503841333</v>
      </c>
      <c r="C67" s="5" t="n">
        <v>0.250286</v>
      </c>
      <c r="D67" s="4" t="n">
        <f aca="false">ABS(Table6[[#This Row],[Pb Analytic]]-Table6[[#This Row],[Pb Simulation]])</f>
        <v>0.250286</v>
      </c>
      <c r="E67" s="1" t="n">
        <f aca="false">100*IF(Table6[[#This Row],[Pb Analytic]]&gt;0, Table6[[#This Row],[Absolute Error]]/Table6[[#This Row],[Pb Analytic]],1)</f>
        <v>100</v>
      </c>
      <c r="F67" s="0" t="n">
        <v>0.5981604333</v>
      </c>
      <c r="G67" s="5" t="n">
        <v>0.598201</v>
      </c>
      <c r="H67" s="4" t="n">
        <f aca="false">ABS(Table7[[#This Row],[Pd Analytic]]-Table7[[#This Row],[Pd Simulation]])</f>
        <v>4.05666999999665E-005</v>
      </c>
      <c r="I67" s="1" t="n">
        <f aca="false">100*IF(Table7[[#This Row],[Pd Analytic]]&gt;0, Table7[[#This Row],[Absolute Error]]/Table7[[#This Row],[Pd Analytic]],1)</f>
        <v>0.00678144971338506</v>
      </c>
      <c r="J67" s="0" t="n">
        <v>11.8457176839</v>
      </c>
      <c r="K67" s="5" t="n">
        <v>11.8444</v>
      </c>
      <c r="L67" s="4" t="n">
        <f aca="false">ABS(Table2[[#This Row],[Nc Analytic]]-Table2[[#This Row],[Nc Simulation]])</f>
        <v>0.00131768389999998</v>
      </c>
      <c r="M67" s="1" t="n">
        <f aca="false">100*IF(Table2[[#This Row],[Nc Analytic]]&gt;0, Table2[[#This Row],[Absolute Error]]/Table2[[#This Row],[Nc Analytic]],1)</f>
        <v>0.0111249527202727</v>
      </c>
    </row>
    <row r="68" customFormat="false" ht="13.8" hidden="false" customHeight="false" outlineLevel="0" collapsed="false">
      <c r="A68" s="1" t="n">
        <v>6.7</v>
      </c>
      <c r="B68" s="0" t="n">
        <v>0.2581063667</v>
      </c>
      <c r="C68" s="5" t="n">
        <v>0.258412</v>
      </c>
      <c r="D68" s="4" t="n">
        <f aca="false">ABS(Table6[[#This Row],[Pb Analytic]]-Table6[[#This Row],[Pb Simulation]])</f>
        <v>0.258412</v>
      </c>
      <c r="E68" s="1" t="n">
        <f aca="false">100*IF(Table6[[#This Row],[Pb Analytic]]&gt;0, Table6[[#This Row],[Absolute Error]]/Table6[[#This Row],[Pb Analytic]],1)</f>
        <v>100</v>
      </c>
      <c r="F68" s="0" t="n">
        <v>0.5925974333</v>
      </c>
      <c r="G68" s="5" t="n">
        <v>0.592336</v>
      </c>
      <c r="H68" s="4" t="n">
        <f aca="false">ABS(Table7[[#This Row],[Pd Analytic]]-Table7[[#This Row],[Pd Simulation]])</f>
        <v>0.000261433300000058</v>
      </c>
      <c r="I68" s="1" t="n">
        <f aca="false">100*IF(Table7[[#This Row],[Pd Analytic]]&gt;0, Table7[[#This Row],[Absolute Error]]/Table7[[#This Row],[Pd Analytic]],1)</f>
        <v>0.04413598025446</v>
      </c>
      <c r="J68" s="0" t="n">
        <v>11.902899363</v>
      </c>
      <c r="K68" s="5" t="n">
        <v>11.906</v>
      </c>
      <c r="L68" s="4" t="n">
        <f aca="false">ABS(Table2[[#This Row],[Nc Analytic]]-Table2[[#This Row],[Nc Simulation]])</f>
        <v>0.00310063700000107</v>
      </c>
      <c r="M68" s="1" t="n">
        <f aca="false">100*IF(Table2[[#This Row],[Nc Analytic]]&gt;0, Table2[[#This Row],[Absolute Error]]/Table2[[#This Row],[Nc Analytic]],1)</f>
        <v>0.026042642365203</v>
      </c>
    </row>
    <row r="69" customFormat="false" ht="13.8" hidden="false" customHeight="false" outlineLevel="0" collapsed="false">
      <c r="A69" s="1" t="n">
        <v>6.8</v>
      </c>
      <c r="B69" s="0" t="n">
        <v>0.2665384333</v>
      </c>
      <c r="C69" s="5" t="n">
        <v>0.266438</v>
      </c>
      <c r="D69" s="4" t="n">
        <f aca="false">ABS(Table6[[#This Row],[Pb Analytic]]-Table6[[#This Row],[Pb Simulation]])</f>
        <v>0.266438</v>
      </c>
      <c r="E69" s="1" t="n">
        <f aca="false">100*IF(Table6[[#This Row],[Pb Analytic]]&gt;0, Table6[[#This Row],[Absolute Error]]/Table6[[#This Row],[Pb Analytic]],1)</f>
        <v>100</v>
      </c>
      <c r="F69" s="0" t="n">
        <v>0.5864367667</v>
      </c>
      <c r="G69" s="5" t="n">
        <v>0.586505</v>
      </c>
      <c r="H69" s="4" t="n">
        <f aca="false">ABS(Table7[[#This Row],[Pd Analytic]]-Table7[[#This Row],[Pd Simulation]])</f>
        <v>6.82333000000535E-005</v>
      </c>
      <c r="I69" s="1" t="n">
        <f aca="false">100*IF(Table7[[#This Row],[Pd Analytic]]&gt;0, Table7[[#This Row],[Absolute Error]]/Table7[[#This Row],[Pd Analytic]],1)</f>
        <v>0.0116338820641006</v>
      </c>
      <c r="J69" s="0" t="n">
        <v>11.9660823363</v>
      </c>
      <c r="K69" s="5" t="n">
        <v>11.9647</v>
      </c>
      <c r="L69" s="4" t="n">
        <f aca="false">ABS(Table2[[#This Row],[Nc Analytic]]-Table2[[#This Row],[Nc Simulation]])</f>
        <v>0.00138233629999895</v>
      </c>
      <c r="M69" s="1" t="n">
        <f aca="false">100*IF(Table2[[#This Row],[Nc Analytic]]&gt;0, Table2[[#This Row],[Absolute Error]]/Table2[[#This Row],[Nc Analytic]],1)</f>
        <v>0.0115534555818278</v>
      </c>
    </row>
    <row r="70" customFormat="false" ht="13.8" hidden="false" customHeight="false" outlineLevel="0" collapsed="false">
      <c r="A70" s="1" t="n">
        <v>6.9</v>
      </c>
      <c r="B70" s="0" t="n">
        <v>0.2742315667</v>
      </c>
      <c r="C70" s="5" t="n">
        <v>0.27436</v>
      </c>
      <c r="D70" s="4" t="n">
        <f aca="false">ABS(Table6[[#This Row],[Pb Analytic]]-Table6[[#This Row],[Pb Simulation]])</f>
        <v>0.27436</v>
      </c>
      <c r="E70" s="1" t="n">
        <f aca="false">100*IF(Table6[[#This Row],[Pb Analytic]]&gt;0, Table6[[#This Row],[Absolute Error]]/Table6[[#This Row],[Pb Analytic]],1)</f>
        <v>100</v>
      </c>
      <c r="F70" s="0" t="n">
        <v>0.5808812333</v>
      </c>
      <c r="G70" s="5" t="n">
        <v>0.580713</v>
      </c>
      <c r="H70" s="4" t="n">
        <f aca="false">ABS(Table7[[#This Row],[Pd Analytic]]-Table7[[#This Row],[Pd Simulation]])</f>
        <v>0.000168233299999931</v>
      </c>
      <c r="I70" s="1" t="n">
        <f aca="false">100*IF(Table7[[#This Row],[Pd Analytic]]&gt;0, Table7[[#This Row],[Absolute Error]]/Table7[[#This Row],[Pd Analytic]],1)</f>
        <v>0.0289701281011328</v>
      </c>
      <c r="J70" s="0" t="n">
        <v>12.0206216469</v>
      </c>
      <c r="K70" s="5" t="n">
        <v>12.0208</v>
      </c>
      <c r="L70" s="4" t="n">
        <f aca="false">ABS(Table2[[#This Row],[Nc Analytic]]-Table2[[#This Row],[Nc Simulation]])</f>
        <v>0.000178353099999029</v>
      </c>
      <c r="M70" s="1" t="n">
        <f aca="false">100*IF(Table2[[#This Row],[Nc Analytic]]&gt;0, Table2[[#This Row],[Absolute Error]]/Table2[[#This Row],[Nc Analytic]],1)</f>
        <v>0.00148370407958729</v>
      </c>
    </row>
    <row r="71" customFormat="false" ht="13.8" hidden="false" customHeight="false" outlineLevel="0" collapsed="false">
      <c r="A71" s="1" t="n">
        <v>7</v>
      </c>
      <c r="B71" s="0" t="n">
        <v>0.28219</v>
      </c>
      <c r="C71" s="5" t="n">
        <v>0.282177</v>
      </c>
      <c r="D71" s="4" t="n">
        <f aca="false">ABS(Table6[[#This Row],[Pb Analytic]]-Table6[[#This Row],[Pb Simulation]])</f>
        <v>0.282177</v>
      </c>
      <c r="E71" s="1" t="n">
        <f aca="false">100*IF(Table6[[#This Row],[Pb Analytic]]&gt;0, Table6[[#This Row],[Absolute Error]]/Table6[[#This Row],[Pb Analytic]],1)</f>
        <v>100</v>
      </c>
      <c r="F71" s="0" t="n">
        <v>0.5749255667</v>
      </c>
      <c r="G71" s="5" t="n">
        <v>0.574967</v>
      </c>
      <c r="H71" s="4" t="n">
        <f aca="false">ABS(Table7[[#This Row],[Pd Analytic]]-Table7[[#This Row],[Pd Simulation]])</f>
        <v>4.143330000006E-005</v>
      </c>
      <c r="I71" s="1" t="n">
        <f aca="false">100*IF(Table7[[#This Row],[Pd Analytic]]&gt;0, Table7[[#This Row],[Absolute Error]]/Table7[[#This Row],[Pd Analytic]],1)</f>
        <v>0.00720620487785559</v>
      </c>
      <c r="J71" s="0" t="n">
        <v>12.0740244395</v>
      </c>
      <c r="K71" s="5" t="n">
        <v>12.0743</v>
      </c>
      <c r="L71" s="4" t="n">
        <f aca="false">ABS(Table2[[#This Row],[Nc Analytic]]-Table2[[#This Row],[Nc Simulation]])</f>
        <v>0.000275560499998662</v>
      </c>
      <c r="M71" s="1" t="n">
        <f aca="false">100*IF(Table2[[#This Row],[Nc Analytic]]&gt;0, Table2[[#This Row],[Absolute Error]]/Table2[[#This Row],[Nc Analytic]],1)</f>
        <v>0.00228220683599597</v>
      </c>
    </row>
    <row r="72" customFormat="false" ht="13.8" hidden="false" customHeight="false" outlineLevel="0" collapsed="false">
      <c r="A72" s="1" t="n">
        <v>7.1</v>
      </c>
      <c r="B72" s="0" t="n">
        <v>0.2899340667</v>
      </c>
      <c r="C72" s="5" t="n">
        <v>0.289885</v>
      </c>
      <c r="D72" s="4" t="n">
        <f aca="false">ABS(Table6[[#This Row],[Pb Analytic]]-Table6[[#This Row],[Pb Simulation]])</f>
        <v>0.289885</v>
      </c>
      <c r="E72" s="1" t="n">
        <f aca="false">100*IF(Table6[[#This Row],[Pb Analytic]]&gt;0, Table6[[#This Row],[Absolute Error]]/Table6[[#This Row],[Pb Analytic]],1)</f>
        <v>100</v>
      </c>
      <c r="F72" s="0" t="n">
        <v>0.5692569667</v>
      </c>
      <c r="G72" s="5" t="n">
        <v>0.569271</v>
      </c>
      <c r="H72" s="4" t="n">
        <f aca="false">ABS(Table7[[#This Row],[Pd Analytic]]-Table7[[#This Row],[Pd Simulation]])</f>
        <v>1.40332999999382E-005</v>
      </c>
      <c r="I72" s="1" t="n">
        <f aca="false">100*IF(Table7[[#This Row],[Pd Analytic]]&gt;0, Table7[[#This Row],[Absolute Error]]/Table7[[#This Row],[Pd Analytic]],1)</f>
        <v>0.00246513523435028</v>
      </c>
      <c r="J72" s="0" t="n">
        <v>12.1258669258</v>
      </c>
      <c r="K72" s="5" t="n">
        <v>12.1255</v>
      </c>
      <c r="L72" s="4" t="n">
        <f aca="false">ABS(Table2[[#This Row],[Nc Analytic]]-Table2[[#This Row],[Nc Simulation]])</f>
        <v>0.000366925799999862</v>
      </c>
      <c r="M72" s="1" t="n">
        <f aca="false">100*IF(Table2[[#This Row],[Nc Analytic]]&gt;0, Table2[[#This Row],[Absolute Error]]/Table2[[#This Row],[Nc Analytic]],1)</f>
        <v>0.00302606737866366</v>
      </c>
    </row>
    <row r="73" customFormat="false" ht="13.8" hidden="false" customHeight="false" outlineLevel="0" collapsed="false">
      <c r="A73" s="1" t="n">
        <v>7.2</v>
      </c>
      <c r="B73" s="0" t="n">
        <v>0.2974021</v>
      </c>
      <c r="C73" s="5" t="n">
        <v>0.297483</v>
      </c>
      <c r="D73" s="4" t="n">
        <f aca="false">ABS(Table6[[#This Row],[Pb Analytic]]-Table6[[#This Row],[Pb Simulation]])</f>
        <v>8.08999999999949E-005</v>
      </c>
      <c r="E73" s="1" t="n">
        <f aca="false">100*IF(Table6[[#This Row],[Pb Analytic]]&gt;0, Table6[[#This Row],[Absolute Error]]/Table6[[#This Row],[Pb Analytic]],1)</f>
        <v>0.0271948313012827</v>
      </c>
      <c r="F73" s="0" t="n">
        <v>0.5636698</v>
      </c>
      <c r="G73" s="5" t="n">
        <v>0.563628</v>
      </c>
      <c r="H73" s="4" t="n">
        <f aca="false">ABS(Table7[[#This Row],[Pd Analytic]]-Table7[[#This Row],[Pd Simulation]])</f>
        <v>4.17999999999807E-005</v>
      </c>
      <c r="I73" s="1" t="n">
        <f aca="false">100*IF(Table7[[#This Row],[Pd Analytic]]&gt;0, Table7[[#This Row],[Absolute Error]]/Table7[[#This Row],[Pd Analytic]],1)</f>
        <v>0.00741623907967325</v>
      </c>
      <c r="J73" s="0" t="n">
        <v>12.1737533461</v>
      </c>
      <c r="K73" s="5" t="n">
        <v>12.1744</v>
      </c>
      <c r="L73" s="4" t="n">
        <f aca="false">ABS(Table2[[#This Row],[Nc Analytic]]-Table2[[#This Row],[Nc Simulation]])</f>
        <v>0.000646653900000516</v>
      </c>
      <c r="M73" s="1" t="n">
        <f aca="false">100*IF(Table2[[#This Row],[Nc Analytic]]&gt;0, Table2[[#This Row],[Absolute Error]]/Table2[[#This Row],[Nc Analytic]],1)</f>
        <v>0.0053115874293642</v>
      </c>
    </row>
    <row r="74" customFormat="false" ht="13.8" hidden="false" customHeight="false" outlineLevel="0" collapsed="false">
      <c r="A74" s="1" t="n">
        <v>7.3</v>
      </c>
      <c r="B74" s="0" t="n">
        <v>0.3052819</v>
      </c>
      <c r="C74" s="5" t="n">
        <v>0.30497</v>
      </c>
      <c r="D74" s="4" t="n">
        <f aca="false">ABS(Table6[[#This Row],[Pb Analytic]]-Table6[[#This Row],[Pb Simulation]])</f>
        <v>0.000311899999999976</v>
      </c>
      <c r="E74" s="1" t="n">
        <f aca="false">100*IF(Table6[[#This Row],[Pb Analytic]]&gt;0, Table6[[#This Row],[Absolute Error]]/Table6[[#This Row],[Pb Analytic]],1)</f>
        <v>0.102272354657827</v>
      </c>
      <c r="F74" s="0" t="n">
        <v>0.5578087333</v>
      </c>
      <c r="G74" s="5" t="n">
        <v>0.558044</v>
      </c>
      <c r="H74" s="4" t="n">
        <f aca="false">ABS(Table7[[#This Row],[Pd Analytic]]-Table7[[#This Row],[Pd Simulation]])</f>
        <v>0.000235266699999959</v>
      </c>
      <c r="I74" s="1" t="n">
        <f aca="false">100*IF(Table7[[#This Row],[Pd Analytic]]&gt;0, Table7[[#This Row],[Absolute Error]]/Table7[[#This Row],[Pd Analytic]],1)</f>
        <v>0.042159166660686</v>
      </c>
      <c r="J74" s="0" t="n">
        <v>12.2223932282</v>
      </c>
      <c r="K74" s="5" t="n">
        <v>12.2212</v>
      </c>
      <c r="L74" s="4" t="n">
        <f aca="false">ABS(Table2[[#This Row],[Nc Analytic]]-Table2[[#This Row],[Nc Simulation]])</f>
        <v>0.00119322820000001</v>
      </c>
      <c r="M74" s="1" t="n">
        <f aca="false">100*IF(Table2[[#This Row],[Nc Analytic]]&gt;0, Table2[[#This Row],[Absolute Error]]/Table2[[#This Row],[Nc Analytic]],1)</f>
        <v>0.00976359277321382</v>
      </c>
    </row>
    <row r="75" customFormat="false" ht="13.8" hidden="false" customHeight="false" outlineLevel="0" collapsed="false">
      <c r="A75" s="1" t="n">
        <v>7.4</v>
      </c>
      <c r="B75" s="0" t="n">
        <v>0.3121461333</v>
      </c>
      <c r="C75" s="5" t="n">
        <v>0.312346</v>
      </c>
      <c r="D75" s="4" t="n">
        <f aca="false">ABS(Table6[[#This Row],[Pb Analytic]]-Table6[[#This Row],[Pb Simulation]])</f>
        <v>0.000199866699999995</v>
      </c>
      <c r="E75" s="1" t="n">
        <f aca="false">100*IF(Table6[[#This Row],[Pb Analytic]]&gt;0, Table6[[#This Row],[Absolute Error]]/Table6[[#This Row],[Pb Analytic]],1)</f>
        <v>0.0639888777189384</v>
      </c>
      <c r="F75" s="0" t="n">
        <v>0.5526664333</v>
      </c>
      <c r="G75" s="5" t="n">
        <v>0.552519</v>
      </c>
      <c r="H75" s="4" t="n">
        <f aca="false">ABS(Table7[[#This Row],[Pd Analytic]]-Table7[[#This Row],[Pd Simulation]])</f>
        <v>0.000147433299999999</v>
      </c>
      <c r="I75" s="1" t="n">
        <f aca="false">100*IF(Table7[[#This Row],[Pd Analytic]]&gt;0, Table7[[#This Row],[Absolute Error]]/Table7[[#This Row],[Pd Analytic]],1)</f>
        <v>0.0266838425465911</v>
      </c>
      <c r="J75" s="0" t="n">
        <v>12.2662845122</v>
      </c>
      <c r="K75" s="5" t="n">
        <v>12.2659</v>
      </c>
      <c r="L75" s="4" t="n">
        <f aca="false">ABS(Table2[[#This Row],[Nc Analytic]]-Table2[[#This Row],[Nc Simulation]])</f>
        <v>0.000384512200000131</v>
      </c>
      <c r="M75" s="1" t="n">
        <f aca="false">100*IF(Table2[[#This Row],[Nc Analytic]]&gt;0, Table2[[#This Row],[Absolute Error]]/Table2[[#This Row],[Nc Analytic]],1)</f>
        <v>0.00313480625147874</v>
      </c>
    </row>
    <row r="76" customFormat="false" ht="13.8" hidden="false" customHeight="false" outlineLevel="0" collapsed="false">
      <c r="A76" s="1" t="n">
        <v>7.5</v>
      </c>
      <c r="B76" s="0" t="n">
        <v>0.3196040667</v>
      </c>
      <c r="C76" s="5" t="n">
        <v>0.319609</v>
      </c>
      <c r="D76" s="4" t="n">
        <f aca="false">ABS(Table6[[#This Row],[Pb Analytic]]-Table6[[#This Row],[Pb Simulation]])</f>
        <v>4.93329999995407E-006</v>
      </c>
      <c r="E76" s="1" t="n">
        <f aca="false">100*IF(Table6[[#This Row],[Pb Analytic]]&gt;0, Table6[[#This Row],[Absolute Error]]/Table6[[#This Row],[Pb Analytic]],1)</f>
        <v>0.00154354226569154</v>
      </c>
      <c r="F76" s="0" t="n">
        <v>0.5469893667</v>
      </c>
      <c r="G76" s="5" t="n">
        <v>0.547058</v>
      </c>
      <c r="H76" s="4" t="n">
        <f aca="false">ABS(Table7[[#This Row],[Pd Analytic]]-Table7[[#This Row],[Pd Simulation]])</f>
        <v>6.8633300000065E-005</v>
      </c>
      <c r="I76" s="1" t="n">
        <f aca="false">100*IF(Table7[[#This Row],[Pd Analytic]]&gt;0, Table7[[#This Row],[Absolute Error]]/Table7[[#This Row],[Pd Analytic]],1)</f>
        <v>0.01254589092931</v>
      </c>
      <c r="J76" s="0" t="n">
        <v>12.3076045062</v>
      </c>
      <c r="K76" s="5" t="n">
        <v>12.3088</v>
      </c>
      <c r="L76" s="4" t="n">
        <f aca="false">ABS(Table2[[#This Row],[Nc Analytic]]-Table2[[#This Row],[Nc Simulation]])</f>
        <v>0.00119549379999917</v>
      </c>
      <c r="M76" s="1" t="n">
        <f aca="false">100*IF(Table2[[#This Row],[Nc Analytic]]&gt;0, Table2[[#This Row],[Absolute Error]]/Table2[[#This Row],[Nc Analytic]],1)</f>
        <v>0.00971251299882336</v>
      </c>
    </row>
    <row r="77" customFormat="false" ht="13.8" hidden="false" customHeight="false" outlineLevel="0" collapsed="false">
      <c r="A77" s="1" t="n">
        <v>7.6</v>
      </c>
      <c r="B77" s="0" t="n">
        <v>0.3269770667</v>
      </c>
      <c r="C77" s="5" t="n">
        <v>0.32676</v>
      </c>
      <c r="D77" s="4" t="n">
        <f aca="false">ABS(Table6[[#This Row],[Pb Analytic]]-Table6[[#This Row],[Pb Simulation]])</f>
        <v>0.00021706669999999</v>
      </c>
      <c r="E77" s="1" t="n">
        <f aca="false">100*IF(Table6[[#This Row],[Pb Analytic]]&gt;0, Table6[[#This Row],[Absolute Error]]/Table6[[#This Row],[Pb Analytic]],1)</f>
        <v>0.0664300097931174</v>
      </c>
      <c r="F77" s="0" t="n">
        <v>0.5416325333</v>
      </c>
      <c r="G77" s="5" t="n">
        <v>0.541662</v>
      </c>
      <c r="H77" s="4" t="n">
        <f aca="false">ABS(Table7[[#This Row],[Pd Analytic]]-Table7[[#This Row],[Pd Simulation]])</f>
        <v>2.94666999999249E-005</v>
      </c>
      <c r="I77" s="1" t="n">
        <f aca="false">100*IF(Table7[[#This Row],[Pd Analytic]]&gt;0, Table7[[#This Row],[Absolute Error]]/Table7[[#This Row],[Pd Analytic]],1)</f>
        <v>0.0054400530219814</v>
      </c>
      <c r="J77" s="0" t="n">
        <v>12.3515705319</v>
      </c>
      <c r="K77" s="5" t="n">
        <v>12.3499</v>
      </c>
      <c r="L77" s="4" t="n">
        <f aca="false">ABS(Table2[[#This Row],[Nc Analytic]]-Table2[[#This Row],[Nc Simulation]])</f>
        <v>0.00167053190000033</v>
      </c>
      <c r="M77" s="1" t="n">
        <f aca="false">100*IF(Table2[[#This Row],[Nc Analytic]]&gt;0, Table2[[#This Row],[Absolute Error]]/Table2[[#This Row],[Nc Analytic]],1)</f>
        <v>0.013526683616874</v>
      </c>
    </row>
    <row r="78" customFormat="false" ht="13.8" hidden="false" customHeight="false" outlineLevel="0" collapsed="false">
      <c r="A78" s="1" t="n">
        <v>7.7</v>
      </c>
      <c r="B78" s="0" t="n">
        <v>0.3336957</v>
      </c>
      <c r="C78" s="5" t="n">
        <v>0.333798</v>
      </c>
      <c r="D78" s="4" t="n">
        <f aca="false">ABS(Table6[[#This Row],[Pb Analytic]]-Table6[[#This Row],[Pb Simulation]])</f>
        <v>0.0001023</v>
      </c>
      <c r="E78" s="1" t="n">
        <f aca="false">100*IF(Table6[[#This Row],[Pb Analytic]]&gt;0, Table6[[#This Row],[Absolute Error]]/Table6[[#This Row],[Pb Analytic]],1)</f>
        <v>0.0306472776948932</v>
      </c>
      <c r="F78" s="0" t="n">
        <v>0.5364860667</v>
      </c>
      <c r="G78" s="5" t="n">
        <v>0.536332</v>
      </c>
      <c r="H78" s="4" t="n">
        <f aca="false">ABS(Table7[[#This Row],[Pd Analytic]]-Table7[[#This Row],[Pd Simulation]])</f>
        <v>0.000154066699999955</v>
      </c>
      <c r="I78" s="1" t="n">
        <f aca="false">100*IF(Table7[[#This Row],[Pd Analytic]]&gt;0, Table7[[#This Row],[Absolute Error]]/Table7[[#This Row],[Pd Analytic]],1)</f>
        <v>0.0287259943467768</v>
      </c>
      <c r="J78" s="0" t="n">
        <v>12.3900250314</v>
      </c>
      <c r="K78" s="5" t="n">
        <v>12.3893</v>
      </c>
      <c r="L78" s="4" t="n">
        <f aca="false">ABS(Table2[[#This Row],[Nc Analytic]]-Table2[[#This Row],[Nc Simulation]])</f>
        <v>0.00072503140000002</v>
      </c>
      <c r="M78" s="1" t="n">
        <f aca="false">100*IF(Table2[[#This Row],[Nc Analytic]]&gt;0, Table2[[#This Row],[Absolute Error]]/Table2[[#This Row],[Nc Analytic]],1)</f>
        <v>0.00585207719564479</v>
      </c>
    </row>
    <row r="79" customFormat="false" ht="13.8" hidden="false" customHeight="false" outlineLevel="0" collapsed="false">
      <c r="A79" s="1" t="n">
        <v>7.8</v>
      </c>
      <c r="B79" s="0" t="n">
        <v>0.3407598333</v>
      </c>
      <c r="C79" s="5" t="n">
        <v>0.340725</v>
      </c>
      <c r="D79" s="4" t="n">
        <f aca="false">ABS(Table6[[#This Row],[Pb Analytic]]-Table6[[#This Row],[Pb Simulation]])</f>
        <v>3.48332999999812E-005</v>
      </c>
      <c r="E79" s="1" t="n">
        <f aca="false">100*IF(Table6[[#This Row],[Pb Analytic]]&gt;0, Table6[[#This Row],[Absolute Error]]/Table6[[#This Row],[Pb Analytic]],1)</f>
        <v>0.0102232885758254</v>
      </c>
      <c r="F79" s="0" t="n">
        <v>0.5310621667</v>
      </c>
      <c r="G79" s="5" t="n">
        <v>0.53107</v>
      </c>
      <c r="H79" s="4" t="n">
        <f aca="false">ABS(Table7[[#This Row],[Pd Analytic]]-Table7[[#This Row],[Pd Simulation]])</f>
        <v>7.83330000009297E-006</v>
      </c>
      <c r="I79" s="1" t="n">
        <f aca="false">100*IF(Table7[[#This Row],[Pd Analytic]]&gt;0, Table7[[#This Row],[Absolute Error]]/Table7[[#This Row],[Pd Analytic]],1)</f>
        <v>0.00147500329525166</v>
      </c>
      <c r="J79" s="0" t="n">
        <v>12.4276803915</v>
      </c>
      <c r="K79" s="5" t="n">
        <v>12.427</v>
      </c>
      <c r="L79" s="4" t="n">
        <f aca="false">ABS(Table2[[#This Row],[Nc Analytic]]-Table2[[#This Row],[Nc Simulation]])</f>
        <v>0.000680391499999544</v>
      </c>
      <c r="M79" s="1" t="n">
        <f aca="false">100*IF(Table2[[#This Row],[Nc Analytic]]&gt;0, Table2[[#This Row],[Absolute Error]]/Table2[[#This Row],[Nc Analytic]],1)</f>
        <v>0.00547510662267276</v>
      </c>
    </row>
    <row r="80" customFormat="false" ht="13.8" hidden="false" customHeight="false" outlineLevel="0" collapsed="false">
      <c r="A80" s="1" t="n">
        <v>7.9</v>
      </c>
      <c r="B80" s="0" t="n">
        <v>0.3473276333</v>
      </c>
      <c r="C80" s="5" t="n">
        <v>0.347541</v>
      </c>
      <c r="D80" s="4" t="n">
        <f aca="false">ABS(Table6[[#This Row],[Pb Analytic]]-Table6[[#This Row],[Pb Simulation]])</f>
        <v>0.000213366699999995</v>
      </c>
      <c r="E80" s="1" t="n">
        <f aca="false">100*IF(Table6[[#This Row],[Pb Analytic]]&gt;0, Table6[[#This Row],[Absolute Error]]/Table6[[#This Row],[Pb Analytic]],1)</f>
        <v>0.0613932456889964</v>
      </c>
      <c r="F80" s="0" t="n">
        <v>0.5260147333</v>
      </c>
      <c r="G80" s="5" t="n">
        <v>0.525877</v>
      </c>
      <c r="H80" s="4" t="n">
        <f aca="false">ABS(Table7[[#This Row],[Pd Analytic]]-Table7[[#This Row],[Pd Simulation]])</f>
        <v>0.000137733299999998</v>
      </c>
      <c r="I80" s="1" t="n">
        <f aca="false">100*IF(Table7[[#This Row],[Pd Analytic]]&gt;0, Table7[[#This Row],[Absolute Error]]/Table7[[#This Row],[Pd Analytic]],1)</f>
        <v>0.0261911625722361</v>
      </c>
      <c r="J80" s="0" t="n">
        <v>12.4614032142</v>
      </c>
      <c r="K80" s="5" t="n">
        <v>12.4633</v>
      </c>
      <c r="L80" s="4" t="n">
        <f aca="false">ABS(Table2[[#This Row],[Nc Analytic]]-Table2[[#This Row],[Nc Simulation]])</f>
        <v>0.00189678579999963</v>
      </c>
      <c r="M80" s="1" t="n">
        <f aca="false">100*IF(Table2[[#This Row],[Nc Analytic]]&gt;0, Table2[[#This Row],[Absolute Error]]/Table2[[#This Row],[Nc Analytic]],1)</f>
        <v>0.0152189692938438</v>
      </c>
    </row>
    <row r="81" customFormat="false" ht="13.8" hidden="false" customHeight="false" outlineLevel="0" collapsed="false">
      <c r="A81" s="1" t="n">
        <v>8</v>
      </c>
      <c r="B81" s="0" t="n">
        <v>0.3538665333</v>
      </c>
      <c r="C81" s="5" t="n">
        <v>0.354246</v>
      </c>
      <c r="D81" s="4" t="n">
        <f aca="false">ABS(Table6[[#This Row],[Pb Analytic]]-Table6[[#This Row],[Pb Simulation]])</f>
        <v>0.000379466699999997</v>
      </c>
      <c r="E81" s="1" t="n">
        <f aca="false">100*IF(Table6[[#This Row],[Pb Analytic]]&gt;0, Table6[[#This Row],[Absolute Error]]/Table6[[#This Row],[Pb Analytic]],1)</f>
        <v>0.107119544045662</v>
      </c>
      <c r="F81" s="0" t="n">
        <v>0.5210111</v>
      </c>
      <c r="G81" s="5" t="n">
        <v>0.520754</v>
      </c>
      <c r="H81" s="4" t="n">
        <f aca="false">ABS(Table7[[#This Row],[Pd Analytic]]-Table7[[#This Row],[Pd Simulation]])</f>
        <v>0.000257099999999899</v>
      </c>
      <c r="I81" s="1" t="n">
        <f aca="false">100*IF(Table7[[#This Row],[Pd Analytic]]&gt;0, Table7[[#This Row],[Absolute Error]]/Table7[[#This Row],[Pd Analytic]],1)</f>
        <v>0.0493707201480736</v>
      </c>
      <c r="J81" s="0" t="n">
        <v>12.4953587524</v>
      </c>
      <c r="K81" s="5" t="n">
        <v>12.4981</v>
      </c>
      <c r="L81" s="4" t="n">
        <f aca="false">ABS(Table2[[#This Row],[Nc Analytic]]-Table2[[#This Row],[Nc Simulation]])</f>
        <v>0.00274124760000127</v>
      </c>
      <c r="M81" s="1" t="n">
        <f aca="false">100*IF(Table2[[#This Row],[Nc Analytic]]&gt;0, Table2[[#This Row],[Absolute Error]]/Table2[[#This Row],[Nc Analytic]],1)</f>
        <v>0.0219333146638391</v>
      </c>
    </row>
    <row r="82" customFormat="false" ht="13.8" hidden="false" customHeight="false" outlineLevel="0" collapsed="false">
      <c r="A82" s="1" t="n">
        <v>8.1</v>
      </c>
      <c r="B82" s="0" t="n">
        <v>0.3606497333</v>
      </c>
      <c r="C82" s="5" t="n">
        <v>0.360842</v>
      </c>
      <c r="D82" s="4" t="n">
        <f aca="false">ABS(Table6[[#This Row],[Pb Analytic]]-Table6[[#This Row],[Pb Simulation]])</f>
        <v>0.000192266699999999</v>
      </c>
      <c r="E82" s="1" t="n">
        <f aca="false">100*IF(Table6[[#This Row],[Pb Analytic]]&gt;0, Table6[[#This Row],[Absolute Error]]/Table6[[#This Row],[Pb Analytic]],1)</f>
        <v>0.0532827941315032</v>
      </c>
      <c r="F82" s="0" t="n">
        <v>0.5158007667</v>
      </c>
      <c r="G82" s="5" t="n">
        <v>0.515701</v>
      </c>
      <c r="H82" s="4" t="n">
        <f aca="false">ABS(Table7[[#This Row],[Pd Analytic]]-Table7[[#This Row],[Pd Simulation]])</f>
        <v>9.97667000000035E-005</v>
      </c>
      <c r="I82" s="1" t="n">
        <f aca="false">100*IF(Table7[[#This Row],[Pd Analytic]]&gt;0, Table7[[#This Row],[Absolute Error]]/Table7[[#This Row],[Pd Analytic]],1)</f>
        <v>0.0193458418734894</v>
      </c>
      <c r="J82" s="0" t="n">
        <v>12.5309484592</v>
      </c>
      <c r="K82" s="5" t="n">
        <v>12.5315</v>
      </c>
      <c r="L82" s="4" t="n">
        <f aca="false">ABS(Table2[[#This Row],[Nc Analytic]]-Table2[[#This Row],[Nc Simulation]])</f>
        <v>0.000551540800000083</v>
      </c>
      <c r="M82" s="1" t="n">
        <f aca="false">100*IF(Table2[[#This Row],[Nc Analytic]]&gt;0, Table2[[#This Row],[Absolute Error]]/Table2[[#This Row],[Nc Analytic]],1)</f>
        <v>0.00440123528707723</v>
      </c>
    </row>
    <row r="83" customFormat="false" ht="13.8" hidden="false" customHeight="false" outlineLevel="0" collapsed="false">
      <c r="A83" s="1" t="n">
        <v>8.2</v>
      </c>
      <c r="B83" s="0" t="n">
        <v>0.3674716333</v>
      </c>
      <c r="C83" s="5" t="n">
        <v>0.36733</v>
      </c>
      <c r="D83" s="4" t="n">
        <f aca="false">ABS(Table6[[#This Row],[Pb Analytic]]-Table6[[#This Row],[Pb Simulation]])</f>
        <v>0.000141633299999999</v>
      </c>
      <c r="E83" s="1" t="n">
        <f aca="false">100*IF(Table6[[#This Row],[Pb Analytic]]&gt;0, Table6[[#This Row],[Absolute Error]]/Table6[[#This Row],[Pb Analytic]],1)</f>
        <v>0.0385575095962756</v>
      </c>
      <c r="F83" s="0" t="n">
        <v>0.5106877667</v>
      </c>
      <c r="G83" s="5" t="n">
        <v>0.510719</v>
      </c>
      <c r="H83" s="4" t="n">
        <f aca="false">ABS(Table7[[#This Row],[Pd Analytic]]-Table7[[#This Row],[Pd Simulation]])</f>
        <v>3.12332999999887E-005</v>
      </c>
      <c r="I83" s="1" t="n">
        <f aca="false">100*IF(Table7[[#This Row],[Pd Analytic]]&gt;0, Table7[[#This Row],[Absolute Error]]/Table7[[#This Row],[Pd Analytic]],1)</f>
        <v>0.00611555473753448</v>
      </c>
      <c r="J83" s="0" t="n">
        <v>12.5638208755</v>
      </c>
      <c r="K83" s="5" t="n">
        <v>12.5637</v>
      </c>
      <c r="L83" s="4" t="n">
        <f aca="false">ABS(Table2[[#This Row],[Nc Analytic]]-Table2[[#This Row],[Nc Simulation]])</f>
        <v>0.000120875499998618</v>
      </c>
      <c r="M83" s="1" t="n">
        <f aca="false">100*IF(Table2[[#This Row],[Nc Analytic]]&gt;0, Table2[[#This Row],[Absolute Error]]/Table2[[#This Row],[Nc Analytic]],1)</f>
        <v>0.00096210113261713</v>
      </c>
    </row>
    <row r="84" customFormat="false" ht="13.8" hidden="false" customHeight="false" outlineLevel="0" collapsed="false">
      <c r="A84" s="1" t="n">
        <v>8.3</v>
      </c>
      <c r="B84" s="0" t="n">
        <v>0.3736829333</v>
      </c>
      <c r="C84" s="5" t="n">
        <v>0.373711</v>
      </c>
      <c r="D84" s="4" t="n">
        <f aca="false">ABS(Table6[[#This Row],[Pb Analytic]]-Table6[[#This Row],[Pb Simulation]])</f>
        <v>2.80666999999957E-005</v>
      </c>
      <c r="E84" s="1" t="n">
        <f aca="false">100*IF(Table6[[#This Row],[Pb Analytic]]&gt;0, Table6[[#This Row],[Absolute Error]]/Table6[[#This Row],[Pb Analytic]],1)</f>
        <v>0.00751026863003649</v>
      </c>
      <c r="F84" s="0" t="n">
        <v>0.5058276333</v>
      </c>
      <c r="G84" s="5" t="n">
        <v>0.505807</v>
      </c>
      <c r="H84" s="4" t="n">
        <f aca="false">ABS(Table7[[#This Row],[Pd Analytic]]-Table7[[#This Row],[Pd Simulation]])</f>
        <v>2.0633300000017E-005</v>
      </c>
      <c r="I84" s="1" t="n">
        <f aca="false">100*IF(Table7[[#This Row],[Pd Analytic]]&gt;0, Table7[[#This Row],[Absolute Error]]/Table7[[#This Row],[Pd Analytic]],1)</f>
        <v>0.00407928320486212</v>
      </c>
      <c r="J84" s="0" t="n">
        <v>12.593862061</v>
      </c>
      <c r="K84" s="5" t="n">
        <v>12.5946</v>
      </c>
      <c r="L84" s="4" t="n">
        <f aca="false">ABS(Table2[[#This Row],[Nc Analytic]]-Table2[[#This Row],[Nc Simulation]])</f>
        <v>0.000737939000000409</v>
      </c>
      <c r="M84" s="1" t="n">
        <f aca="false">100*IF(Table2[[#This Row],[Nc Analytic]]&gt;0, Table2[[#This Row],[Absolute Error]]/Table2[[#This Row],[Nc Analytic]],1)</f>
        <v>0.00585916980293467</v>
      </c>
    </row>
    <row r="85" customFormat="false" ht="13.8" hidden="false" customHeight="false" outlineLevel="0" collapsed="false">
      <c r="A85" s="1" t="n">
        <v>8.4</v>
      </c>
      <c r="B85" s="0" t="n">
        <v>0.3797574333</v>
      </c>
      <c r="C85" s="5" t="n">
        <v>0.379986</v>
      </c>
      <c r="D85" s="4" t="n">
        <f aca="false">ABS(Table6[[#This Row],[Pb Analytic]]-Table6[[#This Row],[Pb Simulation]])</f>
        <v>0.000228566699999988</v>
      </c>
      <c r="E85" s="1" t="n">
        <f aca="false">100*IF(Table6[[#This Row],[Pb Analytic]]&gt;0, Table6[[#This Row],[Absolute Error]]/Table6[[#This Row],[Pb Analytic]],1)</f>
        <v>0.0601513476812272</v>
      </c>
      <c r="F85" s="0" t="n">
        <v>0.5011395</v>
      </c>
      <c r="G85" s="5" t="n">
        <v>0.500966</v>
      </c>
      <c r="H85" s="4" t="n">
        <f aca="false">ABS(Table7[[#This Row],[Pd Analytic]]-Table7[[#This Row],[Pd Simulation]])</f>
        <v>0.000173499999999938</v>
      </c>
      <c r="I85" s="1" t="n">
        <f aca="false">100*IF(Table7[[#This Row],[Pd Analytic]]&gt;0, Table7[[#This Row],[Absolute Error]]/Table7[[#This Row],[Pd Analytic]],1)</f>
        <v>0.0346330888722863</v>
      </c>
      <c r="J85" s="0" t="n">
        <v>12.6234948192</v>
      </c>
      <c r="K85" s="5" t="n">
        <v>12.6243</v>
      </c>
      <c r="L85" s="4" t="n">
        <f aca="false">ABS(Table2[[#This Row],[Nc Analytic]]-Table2[[#This Row],[Nc Simulation]])</f>
        <v>0.000805180800000471</v>
      </c>
      <c r="M85" s="1" t="n">
        <f aca="false">100*IF(Table2[[#This Row],[Nc Analytic]]&gt;0, Table2[[#This Row],[Absolute Error]]/Table2[[#This Row],[Nc Analytic]],1)</f>
        <v>0.00637802333595107</v>
      </c>
    </row>
    <row r="86" customFormat="false" ht="13.8" hidden="false" customHeight="false" outlineLevel="0" collapsed="false">
      <c r="A86" s="1" t="n">
        <v>8.5</v>
      </c>
      <c r="B86" s="0" t="n">
        <v>0.3860878333</v>
      </c>
      <c r="C86" s="5" t="n">
        <v>0.386157</v>
      </c>
      <c r="D86" s="4" t="n">
        <f aca="false">ABS(Table6[[#This Row],[Pb Analytic]]-Table6[[#This Row],[Pb Simulation]])</f>
        <v>6.91666999999563E-005</v>
      </c>
      <c r="E86" s="1" t="n">
        <f aca="false">100*IF(Table6[[#This Row],[Pb Analytic]]&gt;0, Table6[[#This Row],[Absolute Error]]/Table6[[#This Row],[Pb Analytic]],1)</f>
        <v>0.0179115489295691</v>
      </c>
      <c r="F86" s="0" t="n">
        <v>0.4962832</v>
      </c>
      <c r="G86" s="5" t="n">
        <v>0.496196</v>
      </c>
      <c r="H86" s="4" t="n">
        <f aca="false">ABS(Table7[[#This Row],[Pd Analytic]]-Table7[[#This Row],[Pd Simulation]])</f>
        <v>8.7199999999954E-005</v>
      </c>
      <c r="I86" s="1" t="n">
        <f aca="false">100*IF(Table7[[#This Row],[Pd Analytic]]&gt;0, Table7[[#This Row],[Absolute Error]]/Table7[[#This Row],[Pd Analytic]],1)</f>
        <v>0.0175737007150308</v>
      </c>
      <c r="J86" s="0" t="n">
        <v>12.6522181831</v>
      </c>
      <c r="K86" s="5" t="n">
        <v>12.653</v>
      </c>
      <c r="L86" s="4" t="n">
        <f aca="false">ABS(Table2[[#This Row],[Nc Analytic]]-Table2[[#This Row],[Nc Simulation]])</f>
        <v>0.00078181690000001</v>
      </c>
      <c r="M86" s="1" t="n">
        <f aca="false">100*IF(Table2[[#This Row],[Nc Analytic]]&gt;0, Table2[[#This Row],[Absolute Error]]/Table2[[#This Row],[Nc Analytic]],1)</f>
        <v>0.00617890539792942</v>
      </c>
    </row>
    <row r="87" customFormat="false" ht="13.8" hidden="false" customHeight="false" outlineLevel="0" collapsed="false">
      <c r="A87" s="1" t="n">
        <v>8.6</v>
      </c>
      <c r="B87" s="0" t="n">
        <v>0.3921394333</v>
      </c>
      <c r="C87" s="5" t="n">
        <v>0.392226</v>
      </c>
      <c r="D87" s="4" t="n">
        <f aca="false">ABS(Table6[[#This Row],[Pb Analytic]]-Table6[[#This Row],[Pb Simulation]])</f>
        <v>8.65667000000125E-005</v>
      </c>
      <c r="E87" s="1" t="n">
        <f aca="false">100*IF(Table6[[#This Row],[Pb Analytic]]&gt;0, Table6[[#This Row],[Absolute Error]]/Table6[[#This Row],[Pb Analytic]],1)</f>
        <v>0.0220706174501467</v>
      </c>
      <c r="F87" s="0" t="n">
        <v>0.4915881</v>
      </c>
      <c r="G87" s="5" t="n">
        <v>0.491495</v>
      </c>
      <c r="H87" s="4" t="n">
        <f aca="false">ABS(Table7[[#This Row],[Pd Analytic]]-Table7[[#This Row],[Pd Simulation]])</f>
        <v>9.30999999999571E-005</v>
      </c>
      <c r="I87" s="1" t="n">
        <f aca="false">100*IF(Table7[[#This Row],[Pd Analytic]]&gt;0, Table7[[#This Row],[Absolute Error]]/Table7[[#This Row],[Pd Analytic]],1)</f>
        <v>0.0189422069400415</v>
      </c>
      <c r="J87" s="0" t="n">
        <v>12.679424838</v>
      </c>
      <c r="K87" s="5" t="n">
        <v>12.6806</v>
      </c>
      <c r="L87" s="4" t="n">
        <f aca="false">ABS(Table2[[#This Row],[Nc Analytic]]-Table2[[#This Row],[Nc Simulation]])</f>
        <v>0.0011751620000009</v>
      </c>
      <c r="M87" s="1" t="n">
        <f aca="false">100*IF(Table2[[#This Row],[Nc Analytic]]&gt;0, Table2[[#This Row],[Absolute Error]]/Table2[[#This Row],[Nc Analytic]],1)</f>
        <v>0.00926740059619336</v>
      </c>
    </row>
    <row r="88" customFormat="false" ht="13.8" hidden="false" customHeight="false" outlineLevel="0" collapsed="false">
      <c r="A88" s="1" t="n">
        <v>8.7</v>
      </c>
      <c r="B88" s="0" t="n">
        <v>0.3982631</v>
      </c>
      <c r="C88" s="5" t="n">
        <v>0.398193</v>
      </c>
      <c r="D88" s="4" t="n">
        <f aca="false">ABS(Table6[[#This Row],[Pb Analytic]]-Table6[[#This Row],[Pb Simulation]])</f>
        <v>7.00999999999619E-005</v>
      </c>
      <c r="E88" s="1" t="n">
        <f aca="false">100*IF(Table6[[#This Row],[Pb Analytic]]&gt;0, Table6[[#This Row],[Absolute Error]]/Table6[[#This Row],[Pb Analytic]],1)</f>
        <v>0.0176045284572963</v>
      </c>
      <c r="F88" s="0" t="n">
        <v>0.4868336667</v>
      </c>
      <c r="G88" s="5" t="n">
        <v>0.486864</v>
      </c>
      <c r="H88" s="4" t="n">
        <f aca="false">ABS(Table7[[#This Row],[Pd Analytic]]-Table7[[#This Row],[Pd Simulation]])</f>
        <v>3.03333000000183E-005</v>
      </c>
      <c r="I88" s="1" t="n">
        <f aca="false">100*IF(Table7[[#This Row],[Pd Analytic]]&gt;0, Table7[[#This Row],[Absolute Error]]/Table7[[#This Row],[Pd Analytic]],1)</f>
        <v>0.00623034358671381</v>
      </c>
      <c r="J88" s="0" t="n">
        <v>12.7078217384</v>
      </c>
      <c r="K88" s="5" t="n">
        <v>12.7072</v>
      </c>
      <c r="L88" s="4" t="n">
        <f aca="false">ABS(Table2[[#This Row],[Nc Analytic]]-Table2[[#This Row],[Nc Simulation]])</f>
        <v>0.000621738399999572</v>
      </c>
      <c r="M88" s="1" t="n">
        <f aca="false">100*IF(Table2[[#This Row],[Nc Analytic]]&gt;0, Table2[[#This Row],[Absolute Error]]/Table2[[#This Row],[Nc Analytic]],1)</f>
        <v>0.00489280407957356</v>
      </c>
    </row>
    <row r="89" customFormat="false" ht="13.8" hidden="false" customHeight="false" outlineLevel="0" collapsed="false">
      <c r="A89" s="1" t="n">
        <v>8.8</v>
      </c>
      <c r="B89" s="0" t="n">
        <v>0.4038892667</v>
      </c>
      <c r="C89" s="5" t="n">
        <v>0.404061</v>
      </c>
      <c r="D89" s="4" t="n">
        <f aca="false">ABS(Table6[[#This Row],[Pb Analytic]]-Table6[[#This Row],[Pb Simulation]])</f>
        <v>0.000171733299999977</v>
      </c>
      <c r="E89" s="1" t="n">
        <f aca="false">100*IF(Table6[[#This Row],[Pb Analytic]]&gt;0, Table6[[#This Row],[Absolute Error]]/Table6[[#This Row],[Pb Analytic]],1)</f>
        <v>0.0425018252194536</v>
      </c>
      <c r="F89" s="0" t="n">
        <v>0.4824945333</v>
      </c>
      <c r="G89" s="5" t="n">
        <v>0.482303</v>
      </c>
      <c r="H89" s="4" t="n">
        <f aca="false">ABS(Table7[[#This Row],[Pd Analytic]]-Table7[[#This Row],[Pd Simulation]])</f>
        <v>0.000191533299999991</v>
      </c>
      <c r="I89" s="1" t="n">
        <f aca="false">100*IF(Table7[[#This Row],[Pd Analytic]]&gt;0, Table7[[#This Row],[Absolute Error]]/Table7[[#This Row],[Pd Analytic]],1)</f>
        <v>0.0397122348399224</v>
      </c>
      <c r="J89" s="0" t="n">
        <v>12.7317767651</v>
      </c>
      <c r="K89" s="5" t="n">
        <v>12.7328</v>
      </c>
      <c r="L89" s="4" t="n">
        <f aca="false">ABS(Table2[[#This Row],[Nc Analytic]]-Table2[[#This Row],[Nc Simulation]])</f>
        <v>0.00102323489999989</v>
      </c>
      <c r="M89" s="1" t="n">
        <f aca="false">100*IF(Table2[[#This Row],[Nc Analytic]]&gt;0, Table2[[#This Row],[Absolute Error]]/Table2[[#This Row],[Nc Analytic]],1)</f>
        <v>0.00803621277330903</v>
      </c>
    </row>
    <row r="90" customFormat="false" ht="13.8" hidden="false" customHeight="false" outlineLevel="0" collapsed="false">
      <c r="A90" s="1" t="n">
        <v>8.9</v>
      </c>
      <c r="B90" s="0" t="n">
        <v>0.4100655333</v>
      </c>
      <c r="C90" s="5" t="n">
        <v>0.409831</v>
      </c>
      <c r="D90" s="4" t="n">
        <f aca="false">ABS(Table6[[#This Row],[Pb Analytic]]-Table6[[#This Row],[Pb Simulation]])</f>
        <v>0.000234533300000006</v>
      </c>
      <c r="E90" s="1" t="n">
        <f aca="false">100*IF(Table6[[#This Row],[Pb Analytic]]&gt;0, Table6[[#This Row],[Absolute Error]]/Table6[[#This Row],[Pb Analytic]],1)</f>
        <v>0.0572268325236515</v>
      </c>
      <c r="F90" s="0" t="n">
        <v>0.4776512667</v>
      </c>
      <c r="G90" s="5" t="n">
        <v>0.47781</v>
      </c>
      <c r="H90" s="4" t="n">
        <f aca="false">ABS(Table7[[#This Row],[Pd Analytic]]-Table7[[#This Row],[Pd Simulation]])</f>
        <v>0.000158733299999991</v>
      </c>
      <c r="I90" s="1" t="n">
        <f aca="false">100*IF(Table7[[#This Row],[Pd Analytic]]&gt;0, Table7[[#This Row],[Absolute Error]]/Table7[[#This Row],[Pd Analytic]],1)</f>
        <v>0.0332210083505978</v>
      </c>
      <c r="J90" s="0" t="n">
        <v>12.7594920071</v>
      </c>
      <c r="K90" s="5" t="n">
        <v>12.7575</v>
      </c>
      <c r="L90" s="4" t="n">
        <f aca="false">ABS(Table2[[#This Row],[Nc Analytic]]-Table2[[#This Row],[Nc Simulation]])</f>
        <v>0.00199200710000014</v>
      </c>
      <c r="M90" s="1" t="n">
        <f aca="false">100*IF(Table2[[#This Row],[Nc Analytic]]&gt;0, Table2[[#This Row],[Absolute Error]]/Table2[[#This Row],[Nc Analytic]],1)</f>
        <v>0.0156144001567716</v>
      </c>
    </row>
    <row r="91" customFormat="false" ht="13.8" hidden="false" customHeight="false" outlineLevel="0" collapsed="false">
      <c r="A91" s="1" t="n">
        <v>9</v>
      </c>
      <c r="B91" s="0" t="n">
        <v>0.4155913333</v>
      </c>
      <c r="C91" s="5" t="n">
        <v>0.415504</v>
      </c>
      <c r="D91" s="4" t="n">
        <f aca="false">ABS(Table6[[#This Row],[Pb Analytic]]-Table6[[#This Row],[Pb Simulation]])</f>
        <v>8.73332999999921E-005</v>
      </c>
      <c r="E91" s="1" t="n">
        <f aca="false">100*IF(Table6[[#This Row],[Pb Analytic]]&gt;0, Table6[[#This Row],[Absolute Error]]/Table6[[#This Row],[Pb Analytic]],1)</f>
        <v>0.0210186424198063</v>
      </c>
      <c r="F91" s="0" t="n">
        <v>0.4733341667</v>
      </c>
      <c r="G91" s="5" t="n">
        <v>0.473385</v>
      </c>
      <c r="H91" s="4" t="n">
        <f aca="false">ABS(Table7[[#This Row],[Pd Analytic]]-Table7[[#This Row],[Pd Simulation]])</f>
        <v>5.08332999999972E-005</v>
      </c>
      <c r="I91" s="1" t="n">
        <f aca="false">100*IF(Table7[[#This Row],[Pd Analytic]]&gt;0, Table7[[#This Row],[Absolute Error]]/Table7[[#This Row],[Pd Analytic]],1)</f>
        <v>0.0107382574437291</v>
      </c>
      <c r="J91" s="0" t="n">
        <v>12.780868565</v>
      </c>
      <c r="K91" s="5" t="n">
        <v>12.7814</v>
      </c>
      <c r="L91" s="4" t="n">
        <f aca="false">ABS(Table2[[#This Row],[Nc Analytic]]-Table2[[#This Row],[Nc Simulation]])</f>
        <v>0.000531434999999192</v>
      </c>
      <c r="M91" s="1" t="n">
        <f aca="false">100*IF(Table2[[#This Row],[Nc Analytic]]&gt;0, Table2[[#This Row],[Absolute Error]]/Table2[[#This Row],[Nc Analytic]],1)</f>
        <v>0.00415787785374992</v>
      </c>
    </row>
    <row r="92" customFormat="false" ht="13.8" hidden="false" customHeight="false" outlineLevel="0" collapsed="false">
      <c r="A92" s="1" t="n">
        <v>9.1</v>
      </c>
      <c r="B92" s="0" t="n">
        <v>0.4211319</v>
      </c>
      <c r="C92" s="5" t="n">
        <v>0.421083</v>
      </c>
      <c r="D92" s="4" t="n">
        <f aca="false">ABS(Table6[[#This Row],[Pb Analytic]]-Table6[[#This Row],[Pb Simulation]])</f>
        <v>4.89000000000184E-005</v>
      </c>
      <c r="E92" s="1" t="n">
        <f aca="false">100*IF(Table6[[#This Row],[Pb Analytic]]&gt;0, Table6[[#This Row],[Absolute Error]]/Table6[[#This Row],[Pb Analytic]],1)</f>
        <v>0.0116129124186962</v>
      </c>
      <c r="F92" s="0" t="n">
        <v>0.4689123</v>
      </c>
      <c r="G92" s="5" t="n">
        <v>0.469027</v>
      </c>
      <c r="H92" s="4" t="n">
        <f aca="false">ABS(Table7[[#This Row],[Pd Analytic]]-Table7[[#This Row],[Pd Simulation]])</f>
        <v>0.000114700000000023</v>
      </c>
      <c r="I92" s="1" t="n">
        <f aca="false">100*IF(Table7[[#This Row],[Pd Analytic]]&gt;0, Table7[[#This Row],[Absolute Error]]/Table7[[#This Row],[Pd Analytic]],1)</f>
        <v>0.0244548821283259</v>
      </c>
      <c r="J92" s="0" t="n">
        <v>12.8049530375</v>
      </c>
      <c r="K92" s="5" t="n">
        <v>12.8044</v>
      </c>
      <c r="L92" s="4" t="n">
        <f aca="false">ABS(Table2[[#This Row],[Nc Analytic]]-Table2[[#This Row],[Nc Simulation]])</f>
        <v>0.000553037500001352</v>
      </c>
      <c r="M92" s="1" t="n">
        <f aca="false">100*IF(Table2[[#This Row],[Nc Analytic]]&gt;0, Table2[[#This Row],[Absolute Error]]/Table2[[#This Row],[Nc Analytic]],1)</f>
        <v>0.00431912077099553</v>
      </c>
    </row>
    <row r="93" customFormat="false" ht="13.8" hidden="false" customHeight="false" outlineLevel="0" collapsed="false">
      <c r="A93" s="1" t="n">
        <v>9.2</v>
      </c>
      <c r="B93" s="0" t="n">
        <v>0.4265398667</v>
      </c>
      <c r="C93" s="5" t="n">
        <v>0.426569</v>
      </c>
      <c r="D93" s="4" t="n">
        <f aca="false">ABS(Table6[[#This Row],[Pb Analytic]]-Table6[[#This Row],[Pb Simulation]])</f>
        <v>2.91332999999838E-005</v>
      </c>
      <c r="E93" s="1" t="n">
        <f aca="false">100*IF(Table6[[#This Row],[Pb Analytic]]&gt;0, Table6[[#This Row],[Absolute Error]]/Table6[[#This Row],[Pb Analytic]],1)</f>
        <v>0.00682968054405825</v>
      </c>
      <c r="F93" s="0" t="n">
        <v>0.4647887667</v>
      </c>
      <c r="G93" s="5" t="n">
        <v>0.464735</v>
      </c>
      <c r="H93" s="4" t="n">
        <f aca="false">ABS(Table7[[#This Row],[Pd Analytic]]-Table7[[#This Row],[Pd Simulation]])</f>
        <v>5.3766700000013E-005</v>
      </c>
      <c r="I93" s="1" t="n">
        <f aca="false">100*IF(Table7[[#This Row],[Pd Analytic]]&gt;0, Table7[[#This Row],[Absolute Error]]/Table7[[#This Row],[Pd Analytic]],1)</f>
        <v>0.0115693244537237</v>
      </c>
      <c r="J93" s="0" t="n">
        <v>12.8269046313</v>
      </c>
      <c r="K93" s="5" t="n">
        <v>12.8267</v>
      </c>
      <c r="L93" s="4" t="n">
        <f aca="false">ABS(Table2[[#This Row],[Nc Analytic]]-Table2[[#This Row],[Nc Simulation]])</f>
        <v>0.000204631299999036</v>
      </c>
      <c r="M93" s="1" t="n">
        <f aca="false">100*IF(Table2[[#This Row],[Nc Analytic]]&gt;0, Table2[[#This Row],[Absolute Error]]/Table2[[#This Row],[Nc Analytic]],1)</f>
        <v>0.00159535422204492</v>
      </c>
    </row>
    <row r="94" customFormat="false" ht="13.8" hidden="false" customHeight="false" outlineLevel="0" collapsed="false">
      <c r="A94" s="1" t="n">
        <v>9.3</v>
      </c>
      <c r="B94" s="0" t="n">
        <v>0.4319201333</v>
      </c>
      <c r="C94" s="5" t="n">
        <v>0.431964</v>
      </c>
      <c r="D94" s="4" t="n">
        <f aca="false">ABS(Table6[[#This Row],[Pb Analytic]]-Table6[[#This Row],[Pb Simulation]])</f>
        <v>4.38667000000059E-005</v>
      </c>
      <c r="E94" s="1" t="n">
        <f aca="false">100*IF(Table6[[#This Row],[Pb Analytic]]&gt;0, Table6[[#This Row],[Absolute Error]]/Table6[[#This Row],[Pb Analytic]],1)</f>
        <v>0.0101551749682858</v>
      </c>
      <c r="F94" s="0" t="n">
        <v>0.4605591667</v>
      </c>
      <c r="G94" s="5" t="n">
        <v>0.460509</v>
      </c>
      <c r="H94" s="4" t="n">
        <f aca="false">ABS(Table7[[#This Row],[Pd Analytic]]-Table7[[#This Row],[Pd Simulation]])</f>
        <v>5.01667000000206E-005</v>
      </c>
      <c r="I94" s="1" t="n">
        <f aca="false">100*IF(Table7[[#This Row],[Pd Analytic]]&gt;0, Table7[[#This Row],[Absolute Error]]/Table7[[#This Row],[Pd Analytic]],1)</f>
        <v>0.0108937501764397</v>
      </c>
      <c r="J94" s="0" t="n">
        <v>12.8472208948</v>
      </c>
      <c r="K94" s="5" t="n">
        <v>12.8482</v>
      </c>
      <c r="L94" s="4" t="n">
        <f aca="false">ABS(Table2[[#This Row],[Nc Analytic]]-Table2[[#This Row],[Nc Simulation]])</f>
        <v>0.000979105200000774</v>
      </c>
      <c r="M94" s="1" t="n">
        <f aca="false">100*IF(Table2[[#This Row],[Nc Analytic]]&gt;0, Table2[[#This Row],[Absolute Error]]/Table2[[#This Row],[Nc Analytic]],1)</f>
        <v>0.00762056319173716</v>
      </c>
    </row>
    <row r="95" customFormat="false" ht="13.8" hidden="false" customHeight="false" outlineLevel="0" collapsed="false">
      <c r="A95" s="1" t="n">
        <v>9.4</v>
      </c>
      <c r="B95" s="0" t="n">
        <v>0.4372662333</v>
      </c>
      <c r="C95" s="5" t="n">
        <v>0.43727</v>
      </c>
      <c r="D95" s="4" t="n">
        <f aca="false">ABS(Table6[[#This Row],[Pb Analytic]]-Table6[[#This Row],[Pb Simulation]])</f>
        <v>3.76670000001855E-006</v>
      </c>
      <c r="E95" s="1" t="n">
        <f aca="false">100*IF(Table6[[#This Row],[Pb Analytic]]&gt;0, Table6[[#This Row],[Absolute Error]]/Table6[[#This Row],[Pb Analytic]],1)</f>
        <v>0.000861412857049089</v>
      </c>
      <c r="F95" s="0" t="n">
        <v>0.4563766667</v>
      </c>
      <c r="G95" s="5" t="n">
        <v>0.456347</v>
      </c>
      <c r="H95" s="4" t="n">
        <f aca="false">ABS(Table7[[#This Row],[Pd Analytic]]-Table7[[#This Row],[Pd Simulation]])</f>
        <v>2.96666999999862E-005</v>
      </c>
      <c r="I95" s="1" t="n">
        <f aca="false">100*IF(Table7[[#This Row],[Pd Analytic]]&gt;0, Table7[[#This Row],[Absolute Error]]/Table7[[#This Row],[Pd Analytic]],1)</f>
        <v>0.00650090830004058</v>
      </c>
      <c r="J95" s="0" t="n">
        <v>12.8688849635</v>
      </c>
      <c r="K95" s="5" t="n">
        <v>12.869</v>
      </c>
      <c r="L95" s="4" t="n">
        <f aca="false">ABS(Table2[[#This Row],[Nc Analytic]]-Table2[[#This Row],[Nc Simulation]])</f>
        <v>0.000115036500000443</v>
      </c>
      <c r="M95" s="1" t="n">
        <f aca="false">100*IF(Table2[[#This Row],[Nc Analytic]]&gt;0, Table2[[#This Row],[Absolute Error]]/Table2[[#This Row],[Nc Analytic]],1)</f>
        <v>0.000893903955244718</v>
      </c>
    </row>
    <row r="96" customFormat="false" ht="13.8" hidden="false" customHeight="false" outlineLevel="0" collapsed="false">
      <c r="A96" s="1" t="n">
        <v>9.5</v>
      </c>
      <c r="B96" s="0" t="n">
        <v>0.4427392333</v>
      </c>
      <c r="C96" s="5" t="n">
        <v>0.442487</v>
      </c>
      <c r="D96" s="4" t="n">
        <f aca="false">ABS(Table6[[#This Row],[Pb Analytic]]-Table6[[#This Row],[Pb Simulation]])</f>
        <v>0.00025223329999996</v>
      </c>
      <c r="E96" s="1" t="n">
        <f aca="false">100*IF(Table6[[#This Row],[Pb Analytic]]&gt;0, Table6[[#This Row],[Absolute Error]]/Table6[[#This Row],[Pb Analytic]],1)</f>
        <v>0.057003550386782</v>
      </c>
      <c r="F96" s="0" t="n">
        <v>0.4521926667</v>
      </c>
      <c r="G96" s="5" t="n">
        <v>0.45225</v>
      </c>
      <c r="H96" s="4" t="n">
        <f aca="false">ABS(Table7[[#This Row],[Pd Analytic]]-Table7[[#This Row],[Pd Simulation]])</f>
        <v>5.73332999999621E-005</v>
      </c>
      <c r="I96" s="1" t="n">
        <f aca="false">100*IF(Table7[[#This Row],[Pd Analytic]]&gt;0, Table7[[#This Row],[Absolute Error]]/Table7[[#This Row],[Pd Analytic]],1)</f>
        <v>0.0126773466003233</v>
      </c>
      <c r="J96" s="0" t="n">
        <v>12.8899670117</v>
      </c>
      <c r="K96" s="5" t="n">
        <v>12.8891</v>
      </c>
      <c r="L96" s="4" t="n">
        <f aca="false">ABS(Table2[[#This Row],[Nc Analytic]]-Table2[[#This Row],[Nc Simulation]])</f>
        <v>0.000867011700000475</v>
      </c>
      <c r="M96" s="1" t="n">
        <f aca="false">100*IF(Table2[[#This Row],[Nc Analytic]]&gt;0, Table2[[#This Row],[Absolute Error]]/Table2[[#This Row],[Nc Analytic]],1)</f>
        <v>0.00672670473501234</v>
      </c>
    </row>
    <row r="97" customFormat="false" ht="13.8" hidden="false" customHeight="false" outlineLevel="0" collapsed="false">
      <c r="A97" s="1" t="n">
        <v>9.6</v>
      </c>
      <c r="B97" s="0" t="n">
        <v>0.4478050667</v>
      </c>
      <c r="C97" s="5" t="n">
        <v>0.447619</v>
      </c>
      <c r="D97" s="4" t="n">
        <f aca="false">ABS(Table6[[#This Row],[Pb Analytic]]-Table6[[#This Row],[Pb Simulation]])</f>
        <v>0.000186066699999987</v>
      </c>
      <c r="E97" s="1" t="n">
        <f aca="false">100*IF(Table6[[#This Row],[Pb Analytic]]&gt;0, Table6[[#This Row],[Absolute Error]]/Table6[[#This Row],[Pb Analytic]],1)</f>
        <v>0.0415680969753266</v>
      </c>
      <c r="F97" s="0" t="n">
        <v>0.4480802333</v>
      </c>
      <c r="G97" s="5" t="n">
        <v>0.448215</v>
      </c>
      <c r="H97" s="4" t="n">
        <f aca="false">ABS(Table7[[#This Row],[Pd Analytic]]-Table7[[#This Row],[Pd Simulation]])</f>
        <v>0.000134766699999955</v>
      </c>
      <c r="I97" s="1" t="n">
        <f aca="false">100*IF(Table7[[#This Row],[Pd Analytic]]&gt;0, Table7[[#This Row],[Absolute Error]]/Table7[[#This Row],[Pd Analytic]],1)</f>
        <v>0.0300674230001127</v>
      </c>
      <c r="J97" s="0" t="n">
        <v>12.9087976014</v>
      </c>
      <c r="K97" s="5" t="n">
        <v>12.9086</v>
      </c>
      <c r="L97" s="4" t="n">
        <f aca="false">ABS(Table2[[#This Row],[Nc Analytic]]-Table2[[#This Row],[Nc Simulation]])</f>
        <v>0.000197601400000025</v>
      </c>
      <c r="M97" s="1" t="n">
        <f aca="false">100*IF(Table2[[#This Row],[Nc Analytic]]&gt;0, Table2[[#This Row],[Absolute Error]]/Table2[[#This Row],[Nc Analytic]],1)</f>
        <v>0.00153077328292785</v>
      </c>
    </row>
    <row r="98" customFormat="false" ht="13.8" hidden="false" customHeight="false" outlineLevel="0" collapsed="false">
      <c r="A98" s="1" t="n">
        <v>9.7</v>
      </c>
      <c r="B98" s="0" t="n">
        <v>0.4523839</v>
      </c>
      <c r="C98" s="5" t="n">
        <v>0.452666</v>
      </c>
      <c r="D98" s="4" t="n">
        <f aca="false">ABS(Table6[[#This Row],[Pb Analytic]]-Table6[[#This Row],[Pb Simulation]])</f>
        <v>0.000282100000000007</v>
      </c>
      <c r="E98" s="1" t="n">
        <f aca="false">100*IF(Table6[[#This Row],[Pb Analytic]]&gt;0, Table6[[#This Row],[Absolute Error]]/Table6[[#This Row],[Pb Analytic]],1)</f>
        <v>0.0623196794104279</v>
      </c>
      <c r="F98" s="0" t="n">
        <v>0.444556</v>
      </c>
      <c r="G98" s="5" t="n">
        <v>0.444242</v>
      </c>
      <c r="H98" s="4" t="n">
        <f aca="false">ABS(Table7[[#This Row],[Pd Analytic]]-Table7[[#This Row],[Pd Simulation]])</f>
        <v>0.000313999999999981</v>
      </c>
      <c r="I98" s="1" t="n">
        <f aca="false">100*IF(Table7[[#This Row],[Pd Analytic]]&gt;0, Table7[[#This Row],[Absolute Error]]/Table7[[#This Row],[Pd Analytic]],1)</f>
        <v>0.0706821957401553</v>
      </c>
      <c r="J98" s="0" t="n">
        <v>12.9262692426</v>
      </c>
      <c r="K98" s="5" t="n">
        <v>12.9274</v>
      </c>
      <c r="L98" s="4" t="n">
        <f aca="false">ABS(Table2[[#This Row],[Nc Analytic]]-Table2[[#This Row],[Nc Simulation]])</f>
        <v>0.00113075740000035</v>
      </c>
      <c r="M98" s="1" t="n">
        <f aca="false">100*IF(Table2[[#This Row],[Nc Analytic]]&gt;0, Table2[[#This Row],[Absolute Error]]/Table2[[#This Row],[Nc Analytic]],1)</f>
        <v>0.00874698237851655</v>
      </c>
    </row>
    <row r="99" customFormat="false" ht="13.8" hidden="false" customHeight="false" outlineLevel="0" collapsed="false">
      <c r="A99" s="1" t="n">
        <v>9.8</v>
      </c>
      <c r="B99" s="0" t="n">
        <v>0.4576900333</v>
      </c>
      <c r="C99" s="5" t="n">
        <v>0.45763</v>
      </c>
      <c r="D99" s="4" t="n">
        <f aca="false">ABS(Table6[[#This Row],[Pb Analytic]]-Table6[[#This Row],[Pb Simulation]])</f>
        <v>6.00333000000397E-005</v>
      </c>
      <c r="E99" s="1" t="n">
        <f aca="false">100*IF(Table6[[#This Row],[Pb Analytic]]&gt;0, Table6[[#This Row],[Absolute Error]]/Table6[[#This Row],[Pb Analytic]],1)</f>
        <v>0.0131183051810501</v>
      </c>
      <c r="F99" s="0" t="n">
        <v>0.4403319</v>
      </c>
      <c r="G99" s="5" t="n">
        <v>0.440329</v>
      </c>
      <c r="H99" s="4" t="n">
        <f aca="false">ABS(Table7[[#This Row],[Pd Analytic]]-Table7[[#This Row],[Pd Simulation]])</f>
        <v>2.89999999997237E-006</v>
      </c>
      <c r="I99" s="1" t="n">
        <f aca="false">100*IF(Table7[[#This Row],[Pd Analytic]]&gt;0, Table7[[#This Row],[Absolute Error]]/Table7[[#This Row],[Pd Analytic]],1)</f>
        <v>0.000658598457056512</v>
      </c>
      <c r="J99" s="0" t="n">
        <v>12.9456403882</v>
      </c>
      <c r="K99" s="5" t="n">
        <v>12.9457</v>
      </c>
      <c r="L99" s="4" t="n">
        <f aca="false">ABS(Table2[[#This Row],[Nc Analytic]]-Table2[[#This Row],[Nc Simulation]])</f>
        <v>5.96118000011359E-005</v>
      </c>
      <c r="M99" s="1" t="n">
        <f aca="false">100*IF(Table2[[#This Row],[Nc Analytic]]&gt;0, Table2[[#This Row],[Absolute Error]]/Table2[[#This Row],[Nc Analytic]],1)</f>
        <v>0.000460475679191823</v>
      </c>
    </row>
    <row r="100" customFormat="false" ht="13.8" hidden="false" customHeight="false" outlineLevel="0" collapsed="false">
      <c r="A100" s="1" t="n">
        <v>9.9</v>
      </c>
      <c r="B100" s="0" t="n">
        <v>0.4626279</v>
      </c>
      <c r="C100" s="5" t="n">
        <v>0.462513</v>
      </c>
      <c r="D100" s="4" t="n">
        <f aca="false">ABS(Table6[[#This Row],[Pb Analytic]]-Table6[[#This Row],[Pb Simulation]])</f>
        <v>0.000114899999999973</v>
      </c>
      <c r="E100" s="1" t="n">
        <f aca="false">100*IF(Table6[[#This Row],[Pb Analytic]]&gt;0, Table6[[#This Row],[Absolute Error]]/Table6[[#This Row],[Pb Analytic]],1)</f>
        <v>0.0248425449662979</v>
      </c>
      <c r="F100" s="0" t="n">
        <v>0.4363482333</v>
      </c>
      <c r="G100" s="5" t="n">
        <v>0.436477</v>
      </c>
      <c r="H100" s="4" t="n">
        <f aca="false">ABS(Table7[[#This Row],[Pd Analytic]]-Table7[[#This Row],[Pd Simulation]])</f>
        <v>0.000128766700000005</v>
      </c>
      <c r="I100" s="1" t="n">
        <f aca="false">100*IF(Table7[[#This Row],[Pd Analytic]]&gt;0, Table7[[#This Row],[Absolute Error]]/Table7[[#This Row],[Pd Analytic]],1)</f>
        <v>0.0295013712062731</v>
      </c>
      <c r="J100" s="0" t="n">
        <v>12.962737391</v>
      </c>
      <c r="K100" s="5" t="n">
        <v>12.9634</v>
      </c>
      <c r="L100" s="4" t="n">
        <f aca="false">ABS(Table2[[#This Row],[Nc Analytic]]-Table2[[#This Row],[Nc Simulation]])</f>
        <v>0.000662609000000813</v>
      </c>
      <c r="M100" s="1" t="n">
        <f aca="false">100*IF(Table2[[#This Row],[Nc Analytic]]&gt;0, Table2[[#This Row],[Absolute Error]]/Table2[[#This Row],[Nc Analytic]],1)</f>
        <v>0.00511138281624276</v>
      </c>
    </row>
    <row r="101" customFormat="false" ht="13.8" hidden="false" customHeight="false" outlineLevel="0" collapsed="false">
      <c r="A101" s="1" t="n">
        <v>10</v>
      </c>
      <c r="B101" s="0" t="n">
        <v>0.4672220333</v>
      </c>
      <c r="C101" s="5" t="n">
        <v>0.467316</v>
      </c>
      <c r="D101" s="4" t="n">
        <f aca="false">ABS(Table6[[#This Row],[Pb Analytic]]-Table6[[#This Row],[Pb Simulation]])</f>
        <v>9.39667000000033E-005</v>
      </c>
      <c r="E101" s="1" t="n">
        <f aca="false">100*IF(Table6[[#This Row],[Pb Analytic]]&gt;0, Table6[[#This Row],[Absolute Error]]/Table6[[#This Row],[Pb Analytic]],1)</f>
        <v>0.0201077429405377</v>
      </c>
      <c r="F101" s="0" t="n">
        <v>0.4328416667</v>
      </c>
      <c r="G101" s="5" t="n">
        <v>0.432684</v>
      </c>
      <c r="H101" s="4" t="n">
        <f aca="false">ABS(Table7[[#This Row],[Pd Analytic]]-Table7[[#This Row],[Pd Simulation]])</f>
        <v>0.000157666700000003</v>
      </c>
      <c r="I101" s="1" t="n">
        <f aca="false">100*IF(Table7[[#This Row],[Pd Analytic]]&gt;0, Table7[[#This Row],[Absolute Error]]/Table7[[#This Row],[Pd Analytic]],1)</f>
        <v>0.0364392258553594</v>
      </c>
      <c r="J101" s="0" t="n">
        <v>12.9803830941</v>
      </c>
      <c r="K101" s="5" t="n">
        <v>12.9805</v>
      </c>
      <c r="L101" s="4" t="n">
        <f aca="false">ABS(Table2[[#This Row],[Nc Analytic]]-Table2[[#This Row],[Nc Simulation]])</f>
        <v>0.000116905899998798</v>
      </c>
      <c r="M101" s="1" t="n">
        <f aca="false">100*IF(Table2[[#This Row],[Nc Analytic]]&gt;0, Table2[[#This Row],[Absolute Error]]/Table2[[#This Row],[Nc Analytic]],1)</f>
        <v>0.000900627094478627</v>
      </c>
    </row>
    <row r="102" customFormat="false" ht="13.8" hidden="false" customHeight="false" outlineLevel="0" collapsed="false">
      <c r="A102" s="1" t="n">
        <v>10.1</v>
      </c>
      <c r="B102" s="0" t="n">
        <v>0.4720228</v>
      </c>
      <c r="C102" s="5" t="n">
        <v>0.472042</v>
      </c>
      <c r="D102" s="4" t="n">
        <f aca="false">ABS(Table6[[#This Row],[Pb Analytic]]-Table6[[#This Row],[Pb Simulation]])</f>
        <v>1.9199999999997E-005</v>
      </c>
      <c r="E102" s="1" t="n">
        <f aca="false">100*IF(Table6[[#This Row],[Pb Analytic]]&gt;0, Table6[[#This Row],[Absolute Error]]/Table6[[#This Row],[Pb Analytic]],1)</f>
        <v>0.00406743467742214</v>
      </c>
      <c r="F102" s="0" t="n">
        <v>0.4289652</v>
      </c>
      <c r="G102" s="5" t="n">
        <v>0.428948</v>
      </c>
      <c r="H102" s="4" t="n">
        <f aca="false">ABS(Table7[[#This Row],[Pd Analytic]]-Table7[[#This Row],[Pd Simulation]])</f>
        <v>1.7199999999995E-005</v>
      </c>
      <c r="I102" s="1" t="n">
        <f aca="false">100*IF(Table7[[#This Row],[Pd Analytic]]&gt;0, Table7[[#This Row],[Absolute Error]]/Table7[[#This Row],[Pd Analytic]],1)</f>
        <v>0.00400981004690429</v>
      </c>
      <c r="J102" s="0" t="n">
        <v>12.9969551566</v>
      </c>
      <c r="K102" s="5" t="n">
        <v>12.9971</v>
      </c>
      <c r="L102" s="4" t="n">
        <f aca="false">ABS(Table2[[#This Row],[Nc Analytic]]-Table2[[#This Row],[Nc Simulation]])</f>
        <v>0.000144843399999317</v>
      </c>
      <c r="M102" s="1" t="n">
        <f aca="false">100*IF(Table2[[#This Row],[Nc Analytic]]&gt;0, Table2[[#This Row],[Absolute Error]]/Table2[[#This Row],[Nc Analytic]],1)</f>
        <v>0.00111442860329856</v>
      </c>
    </row>
    <row r="103" customFormat="false" ht="13.8" hidden="false" customHeight="false" outlineLevel="0" collapsed="false">
      <c r="A103" s="1" t="n">
        <v>10.2</v>
      </c>
      <c r="B103" s="0" t="n">
        <v>0.4764524333</v>
      </c>
      <c r="C103" s="5" t="n">
        <v>0.476691</v>
      </c>
      <c r="D103" s="4" t="n">
        <f aca="false">ABS(Table6[[#This Row],[Pb Analytic]]-Table6[[#This Row],[Pb Simulation]])</f>
        <v>0.000238566699999998</v>
      </c>
      <c r="E103" s="1" t="n">
        <f aca="false">100*IF(Table6[[#This Row],[Pb Analytic]]&gt;0, Table6[[#This Row],[Absolute Error]]/Table6[[#This Row],[Pb Analytic]],1)</f>
        <v>0.0500464032255692</v>
      </c>
      <c r="F103" s="0" t="n">
        <v>0.4254637333</v>
      </c>
      <c r="G103" s="5" t="n">
        <v>0.42527</v>
      </c>
      <c r="H103" s="4" t="n">
        <f aca="false">ABS(Table7[[#This Row],[Pd Analytic]]-Table7[[#This Row],[Pd Simulation]])</f>
        <v>0.000193733299999999</v>
      </c>
      <c r="I103" s="1" t="n">
        <f aca="false">100*IF(Table7[[#This Row],[Pd Analytic]]&gt;0, Table7[[#This Row],[Absolute Error]]/Table7[[#This Row],[Pd Analytic]],1)</f>
        <v>0.0455553648270507</v>
      </c>
      <c r="J103" s="0" t="n">
        <v>13.0130999255</v>
      </c>
      <c r="K103" s="5" t="n">
        <v>13.0133</v>
      </c>
      <c r="L103" s="4" t="n">
        <f aca="false">ABS(Table2[[#This Row],[Nc Analytic]]-Table2[[#This Row],[Nc Simulation]])</f>
        <v>0.000200074499998593</v>
      </c>
      <c r="M103" s="1" t="n">
        <f aca="false">100*IF(Table2[[#This Row],[Nc Analytic]]&gt;0, Table2[[#This Row],[Absolute Error]]/Table2[[#This Row],[Nc Analytic]],1)</f>
        <v>0.00153746167381519</v>
      </c>
    </row>
    <row r="104" customFormat="false" ht="13.8" hidden="false" customHeight="false" outlineLevel="0" collapsed="false">
      <c r="A104" s="1" t="n">
        <v>10.3</v>
      </c>
      <c r="B104" s="0" t="n">
        <v>0.4809552333</v>
      </c>
      <c r="C104" s="5" t="n">
        <v>0.481265</v>
      </c>
      <c r="D104" s="4" t="n">
        <f aca="false">ABS(Table6[[#This Row],[Pb Analytic]]-Table6[[#This Row],[Pb Simulation]])</f>
        <v>0.000309766699999992</v>
      </c>
      <c r="E104" s="1" t="n">
        <f aca="false">100*IF(Table6[[#This Row],[Pb Analytic]]&gt;0, Table6[[#This Row],[Absolute Error]]/Table6[[#This Row],[Pb Analytic]],1)</f>
        <v>0.0643651003085601</v>
      </c>
      <c r="F104" s="0" t="n">
        <v>0.4219580333</v>
      </c>
      <c r="G104" s="5" t="n">
        <v>0.421647</v>
      </c>
      <c r="H104" s="4" t="n">
        <f aca="false">ABS(Table7[[#This Row],[Pd Analytic]]-Table7[[#This Row],[Pd Simulation]])</f>
        <v>0.000311033299999985</v>
      </c>
      <c r="I104" s="1" t="n">
        <f aca="false">100*IF(Table7[[#This Row],[Pd Analytic]]&gt;0, Table7[[#This Row],[Absolute Error]]/Table7[[#This Row],[Pd Analytic]],1)</f>
        <v>0.0737662784272117</v>
      </c>
      <c r="J104" s="0" t="n">
        <v>13.0270923669</v>
      </c>
      <c r="K104" s="5" t="n">
        <v>13.0289</v>
      </c>
      <c r="L104" s="4" t="n">
        <f aca="false">ABS(Table2[[#This Row],[Nc Analytic]]-Table2[[#This Row],[Nc Simulation]])</f>
        <v>0.00180763310000032</v>
      </c>
      <c r="M104" s="1" t="n">
        <f aca="false">100*IF(Table2[[#This Row],[Nc Analytic]]&gt;0, Table2[[#This Row],[Absolute Error]]/Table2[[#This Row],[Nc Analytic]],1)</f>
        <v>0.0138740269708135</v>
      </c>
    </row>
    <row r="105" customFormat="false" ht="13.8" hidden="false" customHeight="false" outlineLevel="0" collapsed="false">
      <c r="A105" s="1" t="n">
        <v>10.4</v>
      </c>
      <c r="B105" s="0" t="n">
        <v>0.4855344</v>
      </c>
      <c r="C105" s="5" t="n">
        <v>0.485767</v>
      </c>
      <c r="D105" s="4" t="n">
        <f aca="false">ABS(Table6[[#This Row],[Pb Analytic]]-Table6[[#This Row],[Pb Simulation]])</f>
        <v>0.000232600000000027</v>
      </c>
      <c r="E105" s="1" t="n">
        <f aca="false">100*IF(Table6[[#This Row],[Pb Analytic]]&gt;0, Table6[[#This Row],[Absolute Error]]/Table6[[#This Row],[Pb Analytic]],1)</f>
        <v>0.0478830385761131</v>
      </c>
      <c r="F105" s="0" t="n">
        <v>0.4182027333</v>
      </c>
      <c r="G105" s="5" t="n">
        <v>0.41808</v>
      </c>
      <c r="H105" s="4" t="n">
        <f aca="false">ABS(Table7[[#This Row],[Pd Analytic]]-Table7[[#This Row],[Pd Simulation]])</f>
        <v>0.000122733300000011</v>
      </c>
      <c r="I105" s="1" t="n">
        <f aca="false">100*IF(Table7[[#This Row],[Pd Analytic]]&gt;0, Table7[[#This Row],[Absolute Error]]/Table7[[#This Row],[Pd Analytic]],1)</f>
        <v>0.0293564150401863</v>
      </c>
      <c r="J105" s="0" t="n">
        <v>13.0434608909</v>
      </c>
      <c r="K105" s="5" t="n">
        <v>13.0441</v>
      </c>
      <c r="L105" s="4" t="n">
        <f aca="false">ABS(Table2[[#This Row],[Nc Analytic]]-Table2[[#This Row],[Nc Simulation]])</f>
        <v>0.000639109099999757</v>
      </c>
      <c r="M105" s="1" t="n">
        <f aca="false">100*IF(Table2[[#This Row],[Nc Analytic]]&gt;0, Table2[[#This Row],[Absolute Error]]/Table2[[#This Row],[Nc Analytic]],1)</f>
        <v>0.00489960288559393</v>
      </c>
    </row>
    <row r="106" customFormat="false" ht="13.8" hidden="false" customHeight="false" outlineLevel="0" collapsed="false">
      <c r="A106" s="1" t="n">
        <v>10.5</v>
      </c>
      <c r="B106" s="0" t="n">
        <v>0.4902454667</v>
      </c>
      <c r="C106" s="5" t="n">
        <v>0.490196</v>
      </c>
      <c r="D106" s="4" t="n">
        <f aca="false">ABS(Table6[[#This Row],[Pb Analytic]]-Table6[[#This Row],[Pb Simulation]])</f>
        <v>4.94667000000004E-005</v>
      </c>
      <c r="E106" s="1" t="n">
        <f aca="false">100*IF(Table6[[#This Row],[Pb Analytic]]&gt;0, Table6[[#This Row],[Absolute Error]]/Table6[[#This Row],[Pb Analytic]],1)</f>
        <v>0.0100912084145934</v>
      </c>
      <c r="F106" s="0" t="n">
        <v>0.4145917333</v>
      </c>
      <c r="G106" s="5" t="n">
        <v>0.414566</v>
      </c>
      <c r="H106" s="4" t="n">
        <f aca="false">ABS(Table7[[#This Row],[Pd Analytic]]-Table7[[#This Row],[Pd Simulation]])</f>
        <v>2.57332999999971E-005</v>
      </c>
      <c r="I106" s="1" t="n">
        <f aca="false">100*IF(Table7[[#This Row],[Pd Analytic]]&gt;0, Table7[[#This Row],[Absolute Error]]/Table7[[#This Row],[Pd Analytic]],1)</f>
        <v>0.00620728665640624</v>
      </c>
      <c r="J106" s="0" t="n">
        <v>13.0599008196</v>
      </c>
      <c r="K106" s="5" t="n">
        <v>13.0588</v>
      </c>
      <c r="L106" s="4" t="n">
        <f aca="false">ABS(Table2[[#This Row],[Nc Analytic]]-Table2[[#This Row],[Nc Simulation]])</f>
        <v>0.00110081959999953</v>
      </c>
      <c r="M106" s="1" t="n">
        <f aca="false">100*IF(Table2[[#This Row],[Nc Analytic]]&gt;0, Table2[[#This Row],[Absolute Error]]/Table2[[#This Row],[Nc Analytic]],1)</f>
        <v>0.00842971482831137</v>
      </c>
    </row>
    <row r="107" customFormat="false" ht="13.8" hidden="false" customHeight="false" outlineLevel="0" collapsed="false">
      <c r="A107" s="1" t="n">
        <v>10.6</v>
      </c>
      <c r="B107" s="0" t="n">
        <v>0.4946904333</v>
      </c>
      <c r="C107" s="5" t="n">
        <v>0.494555</v>
      </c>
      <c r="D107" s="4" t="n">
        <f aca="false">ABS(Table6[[#This Row],[Pb Analytic]]-Table6[[#This Row],[Pb Simulation]])</f>
        <v>0.000135433299999987</v>
      </c>
      <c r="E107" s="1" t="n">
        <f aca="false">100*IF(Table6[[#This Row],[Pb Analytic]]&gt;0, Table6[[#This Row],[Absolute Error]]/Table6[[#This Row],[Pb Analytic]],1)</f>
        <v>0.027384881357986</v>
      </c>
      <c r="F107" s="0" t="n">
        <v>0.4110236</v>
      </c>
      <c r="G107" s="5" t="n">
        <v>0.411106</v>
      </c>
      <c r="H107" s="4" t="n">
        <f aca="false">ABS(Table7[[#This Row],[Pd Analytic]]-Table7[[#This Row],[Pd Simulation]])</f>
        <v>8.2400000000038E-005</v>
      </c>
      <c r="I107" s="1" t="n">
        <f aca="false">100*IF(Table7[[#This Row],[Pd Analytic]]&gt;0, Table7[[#This Row],[Absolute Error]]/Table7[[#This Row],[Pd Analytic]],1)</f>
        <v>0.0200434924326179</v>
      </c>
      <c r="J107" s="0" t="n">
        <v>13.0730055271</v>
      </c>
      <c r="K107" s="5" t="n">
        <v>13.0732</v>
      </c>
      <c r="L107" s="4" t="n">
        <f aca="false">ABS(Table2[[#This Row],[Nc Analytic]]-Table2[[#This Row],[Nc Simulation]])</f>
        <v>0.00019447290000052</v>
      </c>
      <c r="M107" s="1" t="n">
        <f aca="false">100*IF(Table2[[#This Row],[Nc Analytic]]&gt;0, Table2[[#This Row],[Absolute Error]]/Table2[[#This Row],[Nc Analytic]],1)</f>
        <v>0.00148756922559526</v>
      </c>
    </row>
    <row r="108" customFormat="false" ht="13.8" hidden="false" customHeight="false" outlineLevel="0" collapsed="false">
      <c r="A108" s="1" t="n">
        <v>10.7</v>
      </c>
      <c r="B108" s="0" t="n">
        <v>0.4989865667</v>
      </c>
      <c r="C108" s="5" t="n">
        <v>0.498845</v>
      </c>
      <c r="D108" s="4" t="n">
        <f aca="false">ABS(Table6[[#This Row],[Pb Analytic]]-Table6[[#This Row],[Pb Simulation]])</f>
        <v>0.00014156670000004</v>
      </c>
      <c r="E108" s="1" t="n">
        <f aca="false">100*IF(Table6[[#This Row],[Pb Analytic]]&gt;0, Table6[[#This Row],[Absolute Error]]/Table6[[#This Row],[Pb Analytic]],1)</f>
        <v>0.0283788952480309</v>
      </c>
      <c r="F108" s="0" t="n">
        <v>0.4076620333</v>
      </c>
      <c r="G108" s="5" t="n">
        <v>0.407697</v>
      </c>
      <c r="H108" s="4" t="n">
        <f aca="false">ABS(Table7[[#This Row],[Pd Analytic]]-Table7[[#This Row],[Pd Simulation]])</f>
        <v>3.4966699999972E-005</v>
      </c>
      <c r="I108" s="1" t="n">
        <f aca="false">100*IF(Table7[[#This Row],[Pd Analytic]]&gt;0, Table7[[#This Row],[Absolute Error]]/Table7[[#This Row],[Pd Analytic]],1)</f>
        <v>0.00857663902358174</v>
      </c>
      <c r="J108" s="0" t="n">
        <v>13.0877070834</v>
      </c>
      <c r="K108" s="5" t="n">
        <v>13.0871</v>
      </c>
      <c r="L108" s="4" t="n">
        <f aca="false">ABS(Table2[[#This Row],[Nc Analytic]]-Table2[[#This Row],[Nc Simulation]])</f>
        <v>0.000607083400000263</v>
      </c>
      <c r="M108" s="1" t="n">
        <f aca="false">100*IF(Table2[[#This Row],[Nc Analytic]]&gt;0, Table2[[#This Row],[Absolute Error]]/Table2[[#This Row],[Nc Analytic]],1)</f>
        <v>0.00463879239862356</v>
      </c>
    </row>
    <row r="109" customFormat="false" ht="13.8" hidden="false" customHeight="false" outlineLevel="0" collapsed="false">
      <c r="A109" s="1" t="n">
        <v>10.8</v>
      </c>
      <c r="B109" s="0" t="n">
        <v>0.5031112667</v>
      </c>
      <c r="C109" s="5" t="n">
        <v>0.503068</v>
      </c>
      <c r="D109" s="4" t="n">
        <f aca="false">ABS(Table6[[#This Row],[Pb Analytic]]-Table6[[#This Row],[Pb Simulation]])</f>
        <v>4.32666999999887E-005</v>
      </c>
      <c r="E109" s="1" t="n">
        <f aca="false">100*IF(Table6[[#This Row],[Pb Analytic]]&gt;0, Table6[[#This Row],[Absolute Error]]/Table6[[#This Row],[Pb Analytic]],1)</f>
        <v>0.00860056692136822</v>
      </c>
      <c r="F109" s="0" t="n">
        <v>0.4043611333</v>
      </c>
      <c r="G109" s="5" t="n">
        <v>0.40434</v>
      </c>
      <c r="H109" s="4" t="n">
        <f aca="false">ABS(Table7[[#This Row],[Pd Analytic]]-Table7[[#This Row],[Pd Simulation]])</f>
        <v>2.11333000000313E-005</v>
      </c>
      <c r="I109" s="1" t="n">
        <f aca="false">100*IF(Table7[[#This Row],[Pd Analytic]]&gt;0, Table7[[#This Row],[Absolute Error]]/Table7[[#This Row],[Pd Analytic]],1)</f>
        <v>0.00522661621408501</v>
      </c>
      <c r="J109" s="0" t="n">
        <v>13.1015009824</v>
      </c>
      <c r="K109" s="5" t="n">
        <v>13.1006</v>
      </c>
      <c r="L109" s="4" t="n">
        <f aca="false">ABS(Table2[[#This Row],[Nc Analytic]]-Table2[[#This Row],[Nc Simulation]])</f>
        <v>0.000900982399999251</v>
      </c>
      <c r="M109" s="1" t="n">
        <f aca="false">100*IF(Table2[[#This Row],[Nc Analytic]]&gt;0, Table2[[#This Row],[Absolute Error]]/Table2[[#This Row],[Nc Analytic]],1)</f>
        <v>0.00687741324824245</v>
      </c>
    </row>
    <row r="110" customFormat="false" ht="13.8" hidden="false" customHeight="false" outlineLevel="0" collapsed="false">
      <c r="A110" s="1" t="n">
        <v>10.9</v>
      </c>
      <c r="B110" s="0" t="n">
        <v>0.5074044</v>
      </c>
      <c r="C110" s="5" t="n">
        <v>0.507224</v>
      </c>
      <c r="D110" s="4" t="n">
        <f aca="false">ABS(Table6[[#This Row],[Pb Analytic]]-Table6[[#This Row],[Pb Simulation]])</f>
        <v>0.000180399999999969</v>
      </c>
      <c r="E110" s="1" t="n">
        <f aca="false">100*IF(Table6[[#This Row],[Pb Analytic]]&gt;0, Table6[[#This Row],[Absolute Error]]/Table6[[#This Row],[Pb Analytic]],1)</f>
        <v>0.0355661404034449</v>
      </c>
      <c r="F110" s="0" t="n">
        <v>0.4009130667</v>
      </c>
      <c r="G110" s="5" t="n">
        <v>0.401033</v>
      </c>
      <c r="H110" s="4" t="n">
        <f aca="false">ABS(Table7[[#This Row],[Pd Analytic]]-Table7[[#This Row],[Pd Simulation]])</f>
        <v>0.000119933299999986</v>
      </c>
      <c r="I110" s="1" t="n">
        <f aca="false">100*IF(Table7[[#This Row],[Pd Analytic]]&gt;0, Table7[[#This Row],[Absolute Error]]/Table7[[#This Row],[Pd Analytic]],1)</f>
        <v>0.0299060925160737</v>
      </c>
      <c r="J110" s="0" t="n">
        <v>13.1143807961</v>
      </c>
      <c r="K110" s="5" t="n">
        <v>13.1138</v>
      </c>
      <c r="L110" s="4" t="n">
        <f aca="false">ABS(Table2[[#This Row],[Nc Analytic]]-Table2[[#This Row],[Nc Simulation]])</f>
        <v>0.00058079610000128</v>
      </c>
      <c r="M110" s="1" t="n">
        <f aca="false">100*IF(Table2[[#This Row],[Nc Analytic]]&gt;0, Table2[[#This Row],[Absolute Error]]/Table2[[#This Row],[Nc Analytic]],1)</f>
        <v>0.00442889246443655</v>
      </c>
    </row>
    <row r="111" customFormat="false" ht="13.8" hidden="false" customHeight="false" outlineLevel="0" collapsed="false">
      <c r="A111" s="1" t="n">
        <v>11</v>
      </c>
      <c r="B111" s="0" t="n">
        <v>0.5115565667</v>
      </c>
      <c r="C111" s="5" t="n">
        <v>0.511316</v>
      </c>
      <c r="D111" s="4" t="n">
        <f aca="false">ABS(Table6[[#This Row],[Pb Analytic]]-Table6[[#This Row],[Pb Simulation]])</f>
        <v>0.000240566700000056</v>
      </c>
      <c r="E111" s="1" t="n">
        <f aca="false">100*IF(Table6[[#This Row],[Pb Analytic]]&gt;0, Table6[[#This Row],[Absolute Error]]/Table6[[#This Row],[Pb Analytic]],1)</f>
        <v>0.0470485374993264</v>
      </c>
      <c r="F111" s="0" t="n">
        <v>0.3976766667</v>
      </c>
      <c r="G111" s="5" t="n">
        <v>0.397775</v>
      </c>
      <c r="H111" s="4" t="n">
        <f aca="false">ABS(Table7[[#This Row],[Pd Analytic]]-Table7[[#This Row],[Pd Simulation]])</f>
        <v>9.83332999999753E-005</v>
      </c>
      <c r="I111" s="1" t="n">
        <f aca="false">100*IF(Table7[[#This Row],[Pd Analytic]]&gt;0, Table7[[#This Row],[Absolute Error]]/Table7[[#This Row],[Pd Analytic]],1)</f>
        <v>0.0247208346426938</v>
      </c>
      <c r="J111" s="0" t="n">
        <v>13.1270584541</v>
      </c>
      <c r="K111" s="5" t="n">
        <v>13.1266</v>
      </c>
      <c r="L111" s="4" t="n">
        <f aca="false">ABS(Table2[[#This Row],[Nc Analytic]]-Table2[[#This Row],[Nc Simulation]])</f>
        <v>0.000458454100000338</v>
      </c>
      <c r="M111" s="1" t="n">
        <f aca="false">100*IF(Table2[[#This Row],[Nc Analytic]]&gt;0, Table2[[#This Row],[Absolute Error]]/Table2[[#This Row],[Nc Analytic]],1)</f>
        <v>0.00349255785961588</v>
      </c>
    </row>
    <row r="112" customFormat="false" ht="13.8" hidden="false" customHeight="false" outlineLevel="0" collapsed="false">
      <c r="A112" s="1" t="n">
        <v>11.1</v>
      </c>
      <c r="B112" s="0" t="n">
        <v>0.5153821</v>
      </c>
      <c r="C112" s="5" t="n">
        <v>0.515345</v>
      </c>
      <c r="D112" s="4" t="n">
        <f aca="false">ABS(Table6[[#This Row],[Pb Analytic]]-Table6[[#This Row],[Pb Simulation]])</f>
        <v>3.70999999999011E-005</v>
      </c>
      <c r="E112" s="1" t="n">
        <f aca="false">100*IF(Table6[[#This Row],[Pb Analytic]]&gt;0, Table6[[#This Row],[Absolute Error]]/Table6[[#This Row],[Pb Analytic]],1)</f>
        <v>0.00719906082331275</v>
      </c>
      <c r="F112" s="0" t="n">
        <v>0.3945373</v>
      </c>
      <c r="G112" s="5" t="n">
        <v>0.394565</v>
      </c>
      <c r="H112" s="4" t="n">
        <f aca="false">ABS(Table7[[#This Row],[Pd Analytic]]-Table7[[#This Row],[Pd Simulation]])</f>
        <v>2.77000000000194E-005</v>
      </c>
      <c r="I112" s="1" t="n">
        <f aca="false">100*IF(Table7[[#This Row],[Pd Analytic]]&gt;0, Table7[[#This Row],[Absolute Error]]/Table7[[#This Row],[Pd Analytic]],1)</f>
        <v>0.00702038954291926</v>
      </c>
      <c r="J112" s="0" t="n">
        <v>13.1393242368</v>
      </c>
      <c r="K112" s="5" t="n">
        <v>13.139</v>
      </c>
      <c r="L112" s="4" t="n">
        <f aca="false">ABS(Table2[[#This Row],[Nc Analytic]]-Table2[[#This Row],[Nc Simulation]])</f>
        <v>0.000324236800000932</v>
      </c>
      <c r="M112" s="1" t="n">
        <f aca="false">100*IF(Table2[[#This Row],[Nc Analytic]]&gt;0, Table2[[#This Row],[Absolute Error]]/Table2[[#This Row],[Nc Analytic]],1)</f>
        <v>0.00246774335947129</v>
      </c>
    </row>
    <row r="113" customFormat="false" ht="13.8" hidden="false" customHeight="false" outlineLevel="0" collapsed="false">
      <c r="A113" s="1" t="n">
        <v>11.2</v>
      </c>
      <c r="B113" s="0" t="n">
        <v>0.5193596667</v>
      </c>
      <c r="C113" s="5" t="n">
        <v>0.519311</v>
      </c>
      <c r="D113" s="4" t="n">
        <f aca="false">ABS(Table6[[#This Row],[Pb Analytic]]-Table6[[#This Row],[Pb Simulation]])</f>
        <v>4.86667000000329E-005</v>
      </c>
      <c r="E113" s="1" t="n">
        <f aca="false">100*IF(Table6[[#This Row],[Pb Analytic]]&gt;0, Table6[[#This Row],[Absolute Error]]/Table6[[#This Row],[Pb Analytic]],1)</f>
        <v>0.00937139787141673</v>
      </c>
      <c r="F113" s="0" t="n">
        <v>0.3913624333</v>
      </c>
      <c r="G113" s="5" t="n">
        <v>0.391403</v>
      </c>
      <c r="H113" s="4" t="n">
        <f aca="false">ABS(Table7[[#This Row],[Pd Analytic]]-Table7[[#This Row],[Pd Simulation]])</f>
        <v>4.05667000000221E-005</v>
      </c>
      <c r="I113" s="1" t="n">
        <f aca="false">100*IF(Table7[[#This Row],[Pd Analytic]]&gt;0, Table7[[#This Row],[Absolute Error]]/Table7[[#This Row],[Pd Analytic]],1)</f>
        <v>0.0103644325669507</v>
      </c>
      <c r="J113" s="0" t="n">
        <v>13.1508868676</v>
      </c>
      <c r="K113" s="5" t="n">
        <v>13.1512</v>
      </c>
      <c r="L113" s="4" t="n">
        <f aca="false">ABS(Table2[[#This Row],[Nc Analytic]]-Table2[[#This Row],[Nc Simulation]])</f>
        <v>0.00031313239999875</v>
      </c>
      <c r="M113" s="1" t="n">
        <f aca="false">100*IF(Table2[[#This Row],[Nc Analytic]]&gt;0, Table2[[#This Row],[Absolute Error]]/Table2[[#This Row],[Nc Analytic]],1)</f>
        <v>0.00238101770179718</v>
      </c>
    </row>
    <row r="114" customFormat="false" ht="13.8" hidden="false" customHeight="false" outlineLevel="0" collapsed="false">
      <c r="A114" s="1" t="n">
        <v>11.3</v>
      </c>
      <c r="B114" s="0" t="n">
        <v>0.5230547</v>
      </c>
      <c r="C114" s="5" t="n">
        <v>0.523217</v>
      </c>
      <c r="D114" s="4" t="n">
        <f aca="false">ABS(Table6[[#This Row],[Pb Analytic]]-Table6[[#This Row],[Pb Simulation]])</f>
        <v>0.00016230000000006</v>
      </c>
      <c r="E114" s="1" t="n">
        <f aca="false">100*IF(Table6[[#This Row],[Pb Analytic]]&gt;0, Table6[[#This Row],[Absolute Error]]/Table6[[#This Row],[Pb Analytic]],1)</f>
        <v>0.0310196343008846</v>
      </c>
      <c r="F114" s="0" t="n">
        <v>0.3883763333</v>
      </c>
      <c r="G114" s="5" t="n">
        <v>0.388288</v>
      </c>
      <c r="H114" s="4" t="n">
        <f aca="false">ABS(Table7[[#This Row],[Pd Analytic]]-Table7[[#This Row],[Pd Simulation]])</f>
        <v>8.83332999999653E-005</v>
      </c>
      <c r="I114" s="1" t="n">
        <f aca="false">100*IF(Table7[[#This Row],[Pd Analytic]]&gt;0, Table7[[#This Row],[Absolute Error]]/Table7[[#This Row],[Pd Analytic]],1)</f>
        <v>0.0227494282594274</v>
      </c>
      <c r="J114" s="0" t="n">
        <v>13.1619369182</v>
      </c>
      <c r="K114" s="5" t="n">
        <v>13.163</v>
      </c>
      <c r="L114" s="4" t="n">
        <f aca="false">ABS(Table2[[#This Row],[Nc Analytic]]-Table2[[#This Row],[Nc Simulation]])</f>
        <v>0.00106308179999992</v>
      </c>
      <c r="M114" s="1" t="n">
        <f aca="false">100*IF(Table2[[#This Row],[Nc Analytic]]&gt;0, Table2[[#This Row],[Absolute Error]]/Table2[[#This Row],[Nc Analytic]],1)</f>
        <v>0.00807628808022427</v>
      </c>
    </row>
    <row r="115" customFormat="false" ht="13.8" hidden="false" customHeight="false" outlineLevel="0" collapsed="false">
      <c r="A115" s="1" t="n">
        <v>11.4</v>
      </c>
      <c r="B115" s="0" t="n">
        <v>0.5269980333</v>
      </c>
      <c r="C115" s="5" t="n">
        <v>0.527063</v>
      </c>
      <c r="D115" s="4" t="n">
        <f aca="false">ABS(Table6[[#This Row],[Pb Analytic]]-Table6[[#This Row],[Pb Simulation]])</f>
        <v>6.4966700000002E-005</v>
      </c>
      <c r="E115" s="1" t="n">
        <f aca="false">100*IF(Table6[[#This Row],[Pb Analytic]]&gt;0, Table6[[#This Row],[Absolute Error]]/Table6[[#This Row],[Pb Analytic]],1)</f>
        <v>0.0123261735314378</v>
      </c>
      <c r="F115" s="0" t="n">
        <v>0.3852843667</v>
      </c>
      <c r="G115" s="5" t="n">
        <v>0.385218</v>
      </c>
      <c r="H115" s="4" t="n">
        <f aca="false">ABS(Table7[[#This Row],[Pd Analytic]]-Table7[[#This Row],[Pd Simulation]])</f>
        <v>6.63666999999868E-005</v>
      </c>
      <c r="I115" s="1" t="n">
        <f aca="false">100*IF(Table7[[#This Row],[Pd Analytic]]&gt;0, Table7[[#This Row],[Absolute Error]]/Table7[[#This Row],[Pd Analytic]],1)</f>
        <v>0.0172283486233735</v>
      </c>
      <c r="J115" s="0" t="n">
        <v>13.1732674831</v>
      </c>
      <c r="K115" s="5" t="n">
        <v>13.1745</v>
      </c>
      <c r="L115" s="4" t="n">
        <f aca="false">ABS(Table2[[#This Row],[Nc Analytic]]-Table2[[#This Row],[Nc Simulation]])</f>
        <v>0.00123251690000004</v>
      </c>
      <c r="M115" s="1" t="n">
        <f aca="false">100*IF(Table2[[#This Row],[Nc Analytic]]&gt;0, Table2[[#This Row],[Absolute Error]]/Table2[[#This Row],[Nc Analytic]],1)</f>
        <v>0.00935532202360648</v>
      </c>
    </row>
    <row r="116" customFormat="false" ht="13.8" hidden="false" customHeight="false" outlineLevel="0" collapsed="false">
      <c r="A116" s="1" t="n">
        <v>11.5</v>
      </c>
      <c r="B116" s="0" t="n">
        <v>0.5308828333</v>
      </c>
      <c r="C116" s="5" t="n">
        <v>0.530851</v>
      </c>
      <c r="D116" s="4" t="n">
        <f aca="false">ABS(Table6[[#This Row],[Pb Analytic]]-Table6[[#This Row],[Pb Simulation]])</f>
        <v>3.1833300000006E-005</v>
      </c>
      <c r="E116" s="1" t="n">
        <f aca="false">100*IF(Table6[[#This Row],[Pb Analytic]]&gt;0, Table6[[#This Row],[Absolute Error]]/Table6[[#This Row],[Pb Analytic]],1)</f>
        <v>0.00599665442845656</v>
      </c>
      <c r="F116" s="0" t="n">
        <v>0.3821485333</v>
      </c>
      <c r="G116" s="5" t="n">
        <v>0.382193</v>
      </c>
      <c r="H116" s="4" t="n">
        <f aca="false">ABS(Table7[[#This Row],[Pd Analytic]]-Table7[[#This Row],[Pd Simulation]])</f>
        <v>4.44667000000232E-005</v>
      </c>
      <c r="I116" s="1" t="n">
        <f aca="false">100*IF(Table7[[#This Row],[Pd Analytic]]&gt;0, Table7[[#This Row],[Absolute Error]]/Table7[[#This Row],[Pd Analytic]],1)</f>
        <v>0.0116346191583894</v>
      </c>
      <c r="J116" s="0" t="n">
        <v>13.185263804</v>
      </c>
      <c r="K116" s="5" t="n">
        <v>13.1857</v>
      </c>
      <c r="L116" s="4" t="n">
        <f aca="false">ABS(Table2[[#This Row],[Nc Analytic]]-Table2[[#This Row],[Nc Simulation]])</f>
        <v>0.000436196000000777</v>
      </c>
      <c r="M116" s="1" t="n">
        <f aca="false">100*IF(Table2[[#This Row],[Nc Analytic]]&gt;0, Table2[[#This Row],[Absolute Error]]/Table2[[#This Row],[Nc Analytic]],1)</f>
        <v>0.00330809892535684</v>
      </c>
    </row>
    <row r="117" customFormat="false" ht="13.8" hidden="false" customHeight="false" outlineLevel="0" collapsed="false">
      <c r="A117" s="1" t="n">
        <v>11.6</v>
      </c>
      <c r="B117" s="0" t="n">
        <v>0.5345510667</v>
      </c>
      <c r="C117" s="5" t="n">
        <v>0.534581</v>
      </c>
      <c r="D117" s="4" t="n">
        <f aca="false">ABS(Table6[[#This Row],[Pb Analytic]]-Table6[[#This Row],[Pb Simulation]])</f>
        <v>2.99333000000068E-005</v>
      </c>
      <c r="E117" s="1" t="n">
        <f aca="false">100*IF(Table6[[#This Row],[Pb Analytic]]&gt;0, Table6[[#This Row],[Absolute Error]]/Table6[[#This Row],[Pb Analytic]],1)</f>
        <v>0.00559939466610426</v>
      </c>
      <c r="F117" s="0" t="n">
        <v>0.3792065667</v>
      </c>
      <c r="G117" s="5" t="n">
        <v>0.379212</v>
      </c>
      <c r="H117" s="4" t="n">
        <f aca="false">ABS(Table7[[#This Row],[Pd Analytic]]-Table7[[#This Row],[Pd Simulation]])</f>
        <v>5.43329999996844E-006</v>
      </c>
      <c r="I117" s="1" t="n">
        <f aca="false">100*IF(Table7[[#This Row],[Pd Analytic]]&gt;0, Table7[[#This Row],[Absolute Error]]/Table7[[#This Row],[Pd Analytic]],1)</f>
        <v>0.00143278693711392</v>
      </c>
      <c r="J117" s="0" t="n">
        <v>13.1960268898</v>
      </c>
      <c r="K117" s="5" t="n">
        <v>13.1966</v>
      </c>
      <c r="L117" s="4" t="n">
        <f aca="false">ABS(Table2[[#This Row],[Nc Analytic]]-Table2[[#This Row],[Nc Simulation]])</f>
        <v>0.000573110199999505</v>
      </c>
      <c r="M117" s="1" t="n">
        <f aca="false">100*IF(Table2[[#This Row],[Nc Analytic]]&gt;0, Table2[[#This Row],[Absolute Error]]/Table2[[#This Row],[Nc Analytic]],1)</f>
        <v>0.00434286255550297</v>
      </c>
    </row>
    <row r="118" customFormat="false" ht="13.8" hidden="false" customHeight="false" outlineLevel="0" collapsed="false">
      <c r="A118" s="1" t="n">
        <v>11.7</v>
      </c>
      <c r="B118" s="0" t="n">
        <v>0.5380992667</v>
      </c>
      <c r="C118" s="5" t="n">
        <v>0.538256</v>
      </c>
      <c r="D118" s="4" t="n">
        <f aca="false">ABS(Table6[[#This Row],[Pb Analytic]]-Table6[[#This Row],[Pb Simulation]])</f>
        <v>0.000156733299999989</v>
      </c>
      <c r="E118" s="1" t="n">
        <f aca="false">100*IF(Table6[[#This Row],[Pb Analytic]]&gt;0, Table6[[#This Row],[Absolute Error]]/Table6[[#This Row],[Pb Analytic]],1)</f>
        <v>0.0291187278915589</v>
      </c>
      <c r="F118" s="0" t="n">
        <v>0.3763772</v>
      </c>
      <c r="G118" s="5" t="n">
        <v>0.376274</v>
      </c>
      <c r="H118" s="4" t="n">
        <f aca="false">ABS(Table7[[#This Row],[Pd Analytic]]-Table7[[#This Row],[Pd Simulation]])</f>
        <v>0.000103200000000026</v>
      </c>
      <c r="I118" s="1" t="n">
        <f aca="false">100*IF(Table7[[#This Row],[Pd Analytic]]&gt;0, Table7[[#This Row],[Absolute Error]]/Table7[[#This Row],[Pd Analytic]],1)</f>
        <v>0.0274268219435904</v>
      </c>
      <c r="J118" s="0" t="n">
        <v>13.206978893</v>
      </c>
      <c r="K118" s="5" t="n">
        <v>13.2072</v>
      </c>
      <c r="L118" s="4" t="n">
        <f aca="false">ABS(Table2[[#This Row],[Nc Analytic]]-Table2[[#This Row],[Nc Simulation]])</f>
        <v>0.000221106999999776</v>
      </c>
      <c r="M118" s="1" t="n">
        <f aca="false">100*IF(Table2[[#This Row],[Nc Analytic]]&gt;0, Table2[[#This Row],[Absolute Error]]/Table2[[#This Row],[Nc Analytic]],1)</f>
        <v>0.00167413986310328</v>
      </c>
    </row>
    <row r="119" customFormat="false" ht="13.8" hidden="false" customHeight="false" outlineLevel="0" collapsed="false">
      <c r="A119" s="1" t="n">
        <v>11.8</v>
      </c>
      <c r="B119" s="0" t="n">
        <v>0.541939</v>
      </c>
      <c r="C119" s="5" t="n">
        <v>0.541876</v>
      </c>
      <c r="D119" s="4" t="n">
        <f aca="false">ABS(Table6[[#This Row],[Pb Analytic]]-Table6[[#This Row],[Pb Simulation]])</f>
        <v>6.29999999999242E-005</v>
      </c>
      <c r="E119" s="1" t="n">
        <f aca="false">100*IF(Table6[[#This Row],[Pb Analytic]]&gt;0, Table6[[#This Row],[Absolute Error]]/Table6[[#This Row],[Pb Analytic]],1)</f>
        <v>0.0116262761221985</v>
      </c>
      <c r="F119" s="0" t="n">
        <v>0.3733588333</v>
      </c>
      <c r="G119" s="5" t="n">
        <v>0.373378</v>
      </c>
      <c r="H119" s="4" t="n">
        <f aca="false">ABS(Table7[[#This Row],[Pd Analytic]]-Table7[[#This Row],[Pd Simulation]])</f>
        <v>1.91666999999618E-005</v>
      </c>
      <c r="I119" s="1" t="n">
        <f aca="false">100*IF(Table7[[#This Row],[Pd Analytic]]&gt;0, Table7[[#This Row],[Absolute Error]]/Table7[[#This Row],[Pd Analytic]],1)</f>
        <v>0.00513332333451939</v>
      </c>
      <c r="J119" s="0" t="n">
        <v>13.2172087509</v>
      </c>
      <c r="K119" s="5" t="n">
        <v>13.2176</v>
      </c>
      <c r="L119" s="4" t="n">
        <f aca="false">ABS(Table2[[#This Row],[Nc Analytic]]-Table2[[#This Row],[Nc Simulation]])</f>
        <v>0.000391249099999769</v>
      </c>
      <c r="M119" s="1" t="n">
        <f aca="false">100*IF(Table2[[#This Row],[Nc Analytic]]&gt;0, Table2[[#This Row],[Absolute Error]]/Table2[[#This Row],[Nc Analytic]],1)</f>
        <v>0.00296006158455218</v>
      </c>
    </row>
    <row r="120" customFormat="false" ht="13.8" hidden="false" customHeight="false" outlineLevel="0" collapsed="false">
      <c r="A120" s="1" t="n">
        <v>11.9</v>
      </c>
      <c r="B120" s="0" t="n">
        <v>0.5453405667</v>
      </c>
      <c r="C120" s="5" t="n">
        <v>0.545443</v>
      </c>
      <c r="D120" s="4" t="n">
        <f aca="false">ABS(Table6[[#This Row],[Pb Analytic]]-Table6[[#This Row],[Pb Simulation]])</f>
        <v>0.000102433300000038</v>
      </c>
      <c r="E120" s="1" t="n">
        <f aca="false">100*IF(Table6[[#This Row],[Pb Analytic]]&gt;0, Table6[[#This Row],[Absolute Error]]/Table6[[#This Row],[Pb Analytic]],1)</f>
        <v>0.0187798358398655</v>
      </c>
      <c r="F120" s="0" t="n">
        <v>0.3706263333</v>
      </c>
      <c r="G120" s="5" t="n">
        <v>0.370524</v>
      </c>
      <c r="H120" s="4" t="n">
        <f aca="false">ABS(Table7[[#This Row],[Pd Analytic]]-Table7[[#This Row],[Pd Simulation]])</f>
        <v>0.000102333299999979</v>
      </c>
      <c r="I120" s="1" t="n">
        <f aca="false">100*IF(Table7[[#This Row],[Pd Analytic]]&gt;0, Table7[[#This Row],[Absolute Error]]/Table7[[#This Row],[Pd Analytic]],1)</f>
        <v>0.0276185348317462</v>
      </c>
      <c r="J120" s="0" t="n">
        <v>13.2277403606</v>
      </c>
      <c r="K120" s="5" t="n">
        <v>13.2277</v>
      </c>
      <c r="L120" s="4" t="n">
        <f aca="false">ABS(Table2[[#This Row],[Nc Analytic]]-Table2[[#This Row],[Nc Simulation]])</f>
        <v>4.03605999999002E-005</v>
      </c>
      <c r="M120" s="1" t="n">
        <f aca="false">100*IF(Table2[[#This Row],[Nc Analytic]]&gt;0, Table2[[#This Row],[Absolute Error]]/Table2[[#This Row],[Nc Analytic]],1)</f>
        <v>0.000305121827679038</v>
      </c>
    </row>
    <row r="121" customFormat="false" ht="13.8" hidden="false" customHeight="false" outlineLevel="0" collapsed="false">
      <c r="A121" s="1" t="n">
        <v>12</v>
      </c>
      <c r="B121" s="0" t="n">
        <v>0.5491613</v>
      </c>
      <c r="C121" s="5" t="n">
        <v>0.548956</v>
      </c>
      <c r="D121" s="4" t="n">
        <f aca="false">ABS(Table6[[#This Row],[Pb Analytic]]-Table6[[#This Row],[Pb Simulation]])</f>
        <v>0.000205299999999964</v>
      </c>
      <c r="E121" s="1" t="n">
        <f aca="false">100*IF(Table6[[#This Row],[Pb Analytic]]&gt;0, Table6[[#This Row],[Absolute Error]]/Table6[[#This Row],[Pb Analytic]],1)</f>
        <v>0.0373982614271388</v>
      </c>
      <c r="F121" s="0" t="n">
        <v>0.3675575667</v>
      </c>
      <c r="G121" s="5" t="n">
        <v>0.36771</v>
      </c>
      <c r="H121" s="4" t="n">
        <f aca="false">ABS(Table7[[#This Row],[Pd Analytic]]-Table7[[#This Row],[Pd Simulation]])</f>
        <v>0.000152433299999977</v>
      </c>
      <c r="I121" s="1" t="n">
        <f aca="false">100*IF(Table7[[#This Row],[Pd Analytic]]&gt;0, Table7[[#This Row],[Absolute Error]]/Table7[[#This Row],[Pd Analytic]],1)</f>
        <v>0.0414547605449884</v>
      </c>
      <c r="J121" s="0" t="n">
        <v>13.2375956228</v>
      </c>
      <c r="K121" s="5" t="n">
        <v>13.2376</v>
      </c>
      <c r="L121" s="4" t="n">
        <f aca="false">ABS(Table2[[#This Row],[Nc Analytic]]-Table2[[#This Row],[Nc Simulation]])</f>
        <v>4.37719999979436E-006</v>
      </c>
      <c r="M121" s="1" t="n">
        <f aca="false">100*IF(Table2[[#This Row],[Nc Analytic]]&gt;0, Table2[[#This Row],[Absolute Error]]/Table2[[#This Row],[Nc Analytic]],1)</f>
        <v>3.30664168715957E-005</v>
      </c>
    </row>
    <row r="122" customFormat="false" ht="13.8" hidden="false" customHeight="false" outlineLevel="0" collapsed="false">
      <c r="A122" s="1" t="n">
        <v>12.1</v>
      </c>
      <c r="B122" s="0" t="n">
        <v>0.5525477667</v>
      </c>
      <c r="C122" s="5" t="n">
        <v>0.552419</v>
      </c>
      <c r="D122" s="4" t="n">
        <f aca="false">ABS(Table6[[#This Row],[Pb Analytic]]-Table6[[#This Row],[Pb Simulation]])</f>
        <v>0.00012876670000006</v>
      </c>
      <c r="E122" s="1" t="n">
        <f aca="false">100*IF(Table6[[#This Row],[Pb Analytic]]&gt;0, Table6[[#This Row],[Absolute Error]]/Table6[[#This Row],[Pb Analytic]],1)</f>
        <v>0.0233096073813646</v>
      </c>
      <c r="F122" s="0" t="n">
        <v>0.3648869667</v>
      </c>
      <c r="G122" s="5" t="n">
        <v>0.364937</v>
      </c>
      <c r="H122" s="4" t="n">
        <f aca="false">ABS(Table7[[#This Row],[Pd Analytic]]-Table7[[#This Row],[Pd Simulation]])</f>
        <v>5.00333000000297E-005</v>
      </c>
      <c r="I122" s="1" t="n">
        <f aca="false">100*IF(Table7[[#This Row],[Pd Analytic]]&gt;0, Table7[[#This Row],[Absolute Error]]/Table7[[#This Row],[Pd Analytic]],1)</f>
        <v>0.0137101198289101</v>
      </c>
      <c r="J122" s="0" t="n">
        <v>13.2474389457</v>
      </c>
      <c r="K122" s="5" t="n">
        <v>13.2472</v>
      </c>
      <c r="L122" s="4" t="n">
        <f aca="false">ABS(Table2[[#This Row],[Nc Analytic]]-Table2[[#This Row],[Nc Simulation]])</f>
        <v>0.000238945700001381</v>
      </c>
      <c r="M122" s="1" t="n">
        <f aca="false">100*IF(Table2[[#This Row],[Nc Analytic]]&gt;0, Table2[[#This Row],[Absolute Error]]/Table2[[#This Row],[Nc Analytic]],1)</f>
        <v>0.00180374494233786</v>
      </c>
    </row>
    <row r="123" customFormat="false" ht="13.8" hidden="false" customHeight="false" outlineLevel="0" collapsed="false">
      <c r="A123" s="1" t="n">
        <v>12.2</v>
      </c>
      <c r="B123" s="0" t="n">
        <v>0.5556744667</v>
      </c>
      <c r="C123" s="5" t="n">
        <v>0.555831</v>
      </c>
      <c r="D123" s="4" t="n">
        <f aca="false">ABS(Table6[[#This Row],[Pb Analytic]]-Table6[[#This Row],[Pb Simulation]])</f>
        <v>0.000156533299999984</v>
      </c>
      <c r="E123" s="1" t="n">
        <f aca="false">100*IF(Table6[[#This Row],[Pb Analytic]]&gt;0, Table6[[#This Row],[Absolute Error]]/Table6[[#This Row],[Pb Analytic]],1)</f>
        <v>0.0281620312648959</v>
      </c>
      <c r="F123" s="0" t="n">
        <v>0.3623706</v>
      </c>
      <c r="G123" s="5" t="n">
        <v>0.362202</v>
      </c>
      <c r="H123" s="4" t="n">
        <f aca="false">ABS(Table7[[#This Row],[Pd Analytic]]-Table7[[#This Row],[Pd Simulation]])</f>
        <v>0.000168599999999963</v>
      </c>
      <c r="I123" s="1" t="n">
        <f aca="false">100*IF(Table7[[#This Row],[Pd Analytic]]&gt;0, Table7[[#This Row],[Absolute Error]]/Table7[[#This Row],[Pd Analytic]],1)</f>
        <v>0.0465486109960639</v>
      </c>
      <c r="J123" s="0" t="n">
        <v>13.2565659201</v>
      </c>
      <c r="K123" s="5" t="n">
        <v>13.2566</v>
      </c>
      <c r="L123" s="4" t="n">
        <f aca="false">ABS(Table2[[#This Row],[Nc Analytic]]-Table2[[#This Row],[Nc Simulation]])</f>
        <v>3.40799000007053E-005</v>
      </c>
      <c r="M123" s="1" t="n">
        <f aca="false">100*IF(Table2[[#This Row],[Nc Analytic]]&gt;0, Table2[[#This Row],[Absolute Error]]/Table2[[#This Row],[Nc Analytic]],1)</f>
        <v>0.000257078738143304</v>
      </c>
    </row>
    <row r="124" customFormat="false" ht="13.8" hidden="false" customHeight="false" outlineLevel="0" collapsed="false">
      <c r="A124" s="1" t="n">
        <v>12.3</v>
      </c>
      <c r="B124" s="0" t="n">
        <v>0.5591339</v>
      </c>
      <c r="C124" s="5" t="n">
        <v>0.559193</v>
      </c>
      <c r="D124" s="4" t="n">
        <f aca="false">ABS(Table6[[#This Row],[Pb Analytic]]-Table6[[#This Row],[Pb Simulation]])</f>
        <v>5.91000000000896E-005</v>
      </c>
      <c r="E124" s="1" t="n">
        <f aca="false">100*IF(Table6[[#This Row],[Pb Analytic]]&gt;0, Table6[[#This Row],[Absolute Error]]/Table6[[#This Row],[Pb Analytic]],1)</f>
        <v>0.0105688018269345</v>
      </c>
      <c r="F124" s="0" t="n">
        <v>0.3595528333</v>
      </c>
      <c r="G124" s="5" t="n">
        <v>0.359506</v>
      </c>
      <c r="H124" s="4" t="n">
        <f aca="false">ABS(Table7[[#This Row],[Pd Analytic]]-Table7[[#This Row],[Pd Simulation]])</f>
        <v>4.68332999999932E-005</v>
      </c>
      <c r="I124" s="1" t="n">
        <f aca="false">100*IF(Table7[[#This Row],[Pd Analytic]]&gt;0, Table7[[#This Row],[Absolute Error]]/Table7[[#This Row],[Pd Analytic]],1)</f>
        <v>0.0130271261119406</v>
      </c>
      <c r="J124" s="0" t="n">
        <v>13.265382583</v>
      </c>
      <c r="K124" s="5" t="n">
        <v>13.2658</v>
      </c>
      <c r="L124" s="4" t="n">
        <f aca="false">ABS(Table2[[#This Row],[Nc Analytic]]-Table2[[#This Row],[Nc Simulation]])</f>
        <v>0.000417417000001308</v>
      </c>
      <c r="M124" s="1" t="n">
        <f aca="false">100*IF(Table2[[#This Row],[Nc Analytic]]&gt;0, Table2[[#This Row],[Absolute Error]]/Table2[[#This Row],[Nc Analytic]],1)</f>
        <v>0.00314656485098002</v>
      </c>
    </row>
    <row r="125" customFormat="false" ht="13.8" hidden="false" customHeight="false" outlineLevel="0" collapsed="false">
      <c r="A125" s="1" t="n">
        <v>12.4</v>
      </c>
      <c r="B125" s="0" t="n">
        <v>0.5624911</v>
      </c>
      <c r="C125" s="5" t="n">
        <v>0.562507</v>
      </c>
      <c r="D125" s="4" t="n">
        <f aca="false">ABS(Table6[[#This Row],[Pb Analytic]]-Table6[[#This Row],[Pb Simulation]])</f>
        <v>1.58999999999576E-005</v>
      </c>
      <c r="E125" s="1" t="n">
        <f aca="false">100*IF(Table6[[#This Row],[Pb Analytic]]&gt;0, Table6[[#This Row],[Absolute Error]]/Table6[[#This Row],[Pb Analytic]],1)</f>
        <v>0.00282663149080058</v>
      </c>
      <c r="F125" s="0" t="n">
        <v>0.3569122333</v>
      </c>
      <c r="G125" s="5" t="n">
        <v>0.356848</v>
      </c>
      <c r="H125" s="4" t="n">
        <f aca="false">ABS(Table7[[#This Row],[Pd Analytic]]-Table7[[#This Row],[Pd Simulation]])</f>
        <v>6.42332999999939E-005</v>
      </c>
      <c r="I125" s="1" t="n">
        <f aca="false">100*IF(Table7[[#This Row],[Pd Analytic]]&gt;0, Table7[[#This Row],[Absolute Error]]/Table7[[#This Row],[Pd Analytic]],1)</f>
        <v>0.0180001849526953</v>
      </c>
      <c r="J125" s="0" t="n">
        <v>13.2752339973</v>
      </c>
      <c r="K125" s="5" t="n">
        <v>13.2747</v>
      </c>
      <c r="L125" s="4" t="n">
        <f aca="false">ABS(Table2[[#This Row],[Nc Analytic]]-Table2[[#This Row],[Nc Simulation]])</f>
        <v>0.000533997300001587</v>
      </c>
      <c r="M125" s="1" t="n">
        <f aca="false">100*IF(Table2[[#This Row],[Nc Analytic]]&gt;0, Table2[[#This Row],[Absolute Error]]/Table2[[#This Row],[Nc Analytic]],1)</f>
        <v>0.00402266943886933</v>
      </c>
    </row>
    <row r="126" customFormat="false" ht="13.8" hidden="false" customHeight="false" outlineLevel="0" collapsed="false">
      <c r="A126" s="1" t="n">
        <v>12.5</v>
      </c>
      <c r="B126" s="0" t="n">
        <v>0.5658993667</v>
      </c>
      <c r="C126" s="5" t="n">
        <v>0.565773</v>
      </c>
      <c r="D126" s="4" t="n">
        <f aca="false">ABS(Table6[[#This Row],[Pb Analytic]]-Table6[[#This Row],[Pb Simulation]])</f>
        <v>0.000126366699999991</v>
      </c>
      <c r="E126" s="1" t="n">
        <f aca="false">100*IF(Table6[[#This Row],[Pb Analytic]]&gt;0, Table6[[#This Row],[Absolute Error]]/Table6[[#This Row],[Pb Analytic]],1)</f>
        <v>0.0223352298536677</v>
      </c>
      <c r="F126" s="0" t="n">
        <v>0.3540948667</v>
      </c>
      <c r="G126" s="5" t="n">
        <v>0.354227</v>
      </c>
      <c r="H126" s="4" t="n">
        <f aca="false">ABS(Table7[[#This Row],[Pd Analytic]]-Table7[[#This Row],[Pd Simulation]])</f>
        <v>0.000132133300000004</v>
      </c>
      <c r="I126" s="1" t="n">
        <f aca="false">100*IF(Table7[[#This Row],[Pd Analytic]]&gt;0, Table7[[#This Row],[Absolute Error]]/Table7[[#This Row],[Pd Analytic]],1)</f>
        <v>0.0373018713988498</v>
      </c>
      <c r="J126" s="0" t="n">
        <v>13.2837338198</v>
      </c>
      <c r="K126" s="5" t="n">
        <v>13.2835</v>
      </c>
      <c r="L126" s="4" t="n">
        <f aca="false">ABS(Table2[[#This Row],[Nc Analytic]]-Table2[[#This Row],[Nc Simulation]])</f>
        <v>0.000233819800000035</v>
      </c>
      <c r="M126" s="1" t="n">
        <f aca="false">100*IF(Table2[[#This Row],[Nc Analytic]]&gt;0, Table2[[#This Row],[Absolute Error]]/Table2[[#This Row],[Nc Analytic]],1)</f>
        <v>0.00176022734971984</v>
      </c>
    </row>
    <row r="127" customFormat="false" ht="13.8" hidden="false" customHeight="false" outlineLevel="0" collapsed="false">
      <c r="A127" s="1" t="n">
        <v>12.6</v>
      </c>
      <c r="B127" s="0" t="n">
        <v>0.5691771333</v>
      </c>
      <c r="C127" s="5" t="n">
        <v>0.568993</v>
      </c>
      <c r="D127" s="4" t="n">
        <f aca="false">ABS(Table6[[#This Row],[Pb Analytic]]-Table6[[#This Row],[Pb Simulation]])</f>
        <v>0.0001841333</v>
      </c>
      <c r="E127" s="1" t="n">
        <f aca="false">100*IF(Table6[[#This Row],[Pb Analytic]]&gt;0, Table6[[#This Row],[Absolute Error]]/Table6[[#This Row],[Pb Analytic]],1)</f>
        <v>0.0323612592773549</v>
      </c>
      <c r="F127" s="0" t="n">
        <v>0.3514567</v>
      </c>
      <c r="G127" s="5" t="n">
        <v>0.351642</v>
      </c>
      <c r="H127" s="4" t="n">
        <f aca="false">ABS(Table7[[#This Row],[Pd Analytic]]-Table7[[#This Row],[Pd Simulation]])</f>
        <v>0.000185299999999999</v>
      </c>
      <c r="I127" s="1" t="n">
        <f aca="false">100*IF(Table7[[#This Row],[Pd Analytic]]&gt;0, Table7[[#This Row],[Absolute Error]]/Table7[[#This Row],[Pd Analytic]],1)</f>
        <v>0.0526956393149849</v>
      </c>
      <c r="J127" s="0" t="n">
        <v>13.2919401069</v>
      </c>
      <c r="K127" s="5" t="n">
        <v>13.2921</v>
      </c>
      <c r="L127" s="4" t="n">
        <f aca="false">ABS(Table2[[#This Row],[Nc Analytic]]-Table2[[#This Row],[Nc Simulation]])</f>
        <v>0.000159893099999309</v>
      </c>
      <c r="M127" s="1" t="n">
        <f aca="false">100*IF(Table2[[#This Row],[Nc Analytic]]&gt;0, Table2[[#This Row],[Absolute Error]]/Table2[[#This Row],[Nc Analytic]],1)</f>
        <v>0.00120291827475951</v>
      </c>
    </row>
    <row r="128" customFormat="false" ht="13.8" hidden="false" customHeight="false" outlineLevel="0" collapsed="false">
      <c r="A128" s="1" t="n">
        <v>12.7</v>
      </c>
      <c r="B128" s="0" t="n">
        <v>0.5724322667</v>
      </c>
      <c r="C128" s="5" t="n">
        <v>0.572167</v>
      </c>
      <c r="D128" s="4" t="n">
        <f aca="false">ABS(Table6[[#This Row],[Pb Analytic]]-Table6[[#This Row],[Pb Simulation]])</f>
        <v>0.000265266700000044</v>
      </c>
      <c r="E128" s="1" t="n">
        <f aca="false">100*IF(Table6[[#This Row],[Pb Analytic]]&gt;0, Table6[[#This Row],[Absolute Error]]/Table6[[#This Row],[Pb Analytic]],1)</f>
        <v>0.0463617615136917</v>
      </c>
      <c r="F128" s="0" t="n">
        <v>0.3489209333</v>
      </c>
      <c r="G128" s="5" t="n">
        <v>0.349092</v>
      </c>
      <c r="H128" s="4" t="n">
        <f aca="false">ABS(Table7[[#This Row],[Pd Analytic]]-Table7[[#This Row],[Pd Simulation]])</f>
        <v>0.0001710667</v>
      </c>
      <c r="I128" s="1" t="n">
        <f aca="false">100*IF(Table7[[#This Row],[Pd Analytic]]&gt;0, Table7[[#This Row],[Absolute Error]]/Table7[[#This Row],[Pd Analytic]],1)</f>
        <v>0.0490033286354313</v>
      </c>
      <c r="J128" s="0" t="n">
        <v>13.3010230231</v>
      </c>
      <c r="K128" s="5" t="n">
        <v>13.3004</v>
      </c>
      <c r="L128" s="4" t="n">
        <f aca="false">ABS(Table2[[#This Row],[Nc Analytic]]-Table2[[#This Row],[Nc Simulation]])</f>
        <v>0.000623023100001063</v>
      </c>
      <c r="M128" s="1" t="n">
        <f aca="false">100*IF(Table2[[#This Row],[Nc Analytic]]&gt;0, Table2[[#This Row],[Absolute Error]]/Table2[[#This Row],[Nc Analytic]],1)</f>
        <v>0.00468424333103563</v>
      </c>
    </row>
    <row r="129" customFormat="false" ht="13.8" hidden="false" customHeight="false" outlineLevel="0" collapsed="false">
      <c r="A129" s="1" t="n">
        <v>12.8</v>
      </c>
      <c r="B129" s="0" t="n">
        <v>0.5751792667</v>
      </c>
      <c r="C129" s="5" t="n">
        <v>0.575297</v>
      </c>
      <c r="D129" s="4" t="n">
        <f aca="false">ABS(Table6[[#This Row],[Pb Analytic]]-Table6[[#This Row],[Pb Simulation]])</f>
        <v>0.000117733299999978</v>
      </c>
      <c r="E129" s="1" t="n">
        <f aca="false">100*IF(Table6[[#This Row],[Pb Analytic]]&gt;0, Table6[[#This Row],[Absolute Error]]/Table6[[#This Row],[Pb Analytic]],1)</f>
        <v>0.020464786014872</v>
      </c>
      <c r="F129" s="0" t="n">
        <v>0.3466559333</v>
      </c>
      <c r="G129" s="5" t="n">
        <v>0.346578</v>
      </c>
      <c r="H129" s="4" t="n">
        <f aca="false">ABS(Table7[[#This Row],[Pd Analytic]]-Table7[[#This Row],[Pd Simulation]])</f>
        <v>7.79332999999993E-005</v>
      </c>
      <c r="I129" s="1" t="n">
        <f aca="false">100*IF(Table7[[#This Row],[Pd Analytic]]&gt;0, Table7[[#This Row],[Absolute Error]]/Table7[[#This Row],[Pd Analytic]],1)</f>
        <v>0.0224865109729987</v>
      </c>
      <c r="J129" s="0" t="n">
        <v>13.3084130604</v>
      </c>
      <c r="K129" s="5" t="n">
        <v>13.3086</v>
      </c>
      <c r="L129" s="4" t="n">
        <f aca="false">ABS(Table2[[#This Row],[Nc Analytic]]-Table2[[#This Row],[Nc Simulation]])</f>
        <v>0.000186939600000713</v>
      </c>
      <c r="M129" s="1" t="n">
        <f aca="false">100*IF(Table2[[#This Row],[Nc Analytic]]&gt;0, Table2[[#This Row],[Absolute Error]]/Table2[[#This Row],[Nc Analytic]],1)</f>
        <v>0.00140465263063517</v>
      </c>
    </row>
    <row r="130" customFormat="false" ht="13.8" hidden="false" customHeight="false" outlineLevel="0" collapsed="false">
      <c r="A130" s="1" t="n">
        <v>12.9</v>
      </c>
      <c r="B130" s="0" t="n">
        <v>0.5783647</v>
      </c>
      <c r="C130" s="5" t="n">
        <v>0.578383</v>
      </c>
      <c r="D130" s="4" t="n">
        <f aca="false">ABS(Table6[[#This Row],[Pb Analytic]]-Table6[[#This Row],[Pb Simulation]])</f>
        <v>1.83000000000266E-005</v>
      </c>
      <c r="E130" s="1" t="n">
        <f aca="false">100*IF(Table6[[#This Row],[Pb Analytic]]&gt;0, Table6[[#This Row],[Absolute Error]]/Table6[[#This Row],[Pb Analytic]],1)</f>
        <v>0.00316399340921615</v>
      </c>
      <c r="F130" s="0" t="n">
        <v>0.3441318333</v>
      </c>
      <c r="G130" s="5" t="n">
        <v>0.344098</v>
      </c>
      <c r="H130" s="4" t="n">
        <f aca="false">ABS(Table7[[#This Row],[Pd Analytic]]-Table7[[#This Row],[Pd Simulation]])</f>
        <v>3.3833300000008E-005</v>
      </c>
      <c r="I130" s="1" t="n">
        <f aca="false">100*IF(Table7[[#This Row],[Pd Analytic]]&gt;0, Table7[[#This Row],[Absolute Error]]/Table7[[#This Row],[Pd Analytic]],1)</f>
        <v>0.00983246051997046</v>
      </c>
      <c r="J130" s="0" t="n">
        <v>13.3162503942</v>
      </c>
      <c r="K130" s="5" t="n">
        <v>13.3166</v>
      </c>
      <c r="L130" s="4" t="n">
        <f aca="false">ABS(Table2[[#This Row],[Nc Analytic]]-Table2[[#This Row],[Nc Simulation]])</f>
        <v>0.000349605799998542</v>
      </c>
      <c r="M130" s="1" t="n">
        <f aca="false">100*IF(Table2[[#This Row],[Nc Analytic]]&gt;0, Table2[[#This Row],[Absolute Error]]/Table2[[#This Row],[Nc Analytic]],1)</f>
        <v>0.00262533829955501</v>
      </c>
    </row>
    <row r="131" customFormat="false" ht="13.8" hidden="false" customHeight="false" outlineLevel="0" collapsed="false">
      <c r="A131" s="1" t="n">
        <v>13</v>
      </c>
      <c r="B131" s="0" t="n">
        <v>0.5814956333</v>
      </c>
      <c r="C131" s="5" t="n">
        <v>0.581425</v>
      </c>
      <c r="D131" s="4" t="n">
        <f aca="false">ABS(Table6[[#This Row],[Pb Analytic]]-Table6[[#This Row],[Pb Simulation]])</f>
        <v>7.06333000000115E-005</v>
      </c>
      <c r="E131" s="1" t="n">
        <f aca="false">100*IF(Table6[[#This Row],[Pb Analytic]]&gt;0, Table6[[#This Row],[Absolute Error]]/Table6[[#This Row],[Pb Analytic]],1)</f>
        <v>0.0121483080362921</v>
      </c>
      <c r="F131" s="0" t="n">
        <v>0.3416031333</v>
      </c>
      <c r="G131" s="5" t="n">
        <v>0.341651</v>
      </c>
      <c r="H131" s="4" t="n">
        <f aca="false">ABS(Table7[[#This Row],[Pd Analytic]]-Table7[[#This Row],[Pd Simulation]])</f>
        <v>4.78667000000099E-005</v>
      </c>
      <c r="I131" s="1" t="n">
        <f aca="false">100*IF(Table7[[#This Row],[Pd Analytic]]&gt;0, Table7[[#This Row],[Absolute Error]]/Table7[[#This Row],[Pd Analytic]],1)</f>
        <v>0.0140104082821388</v>
      </c>
      <c r="J131" s="0" t="n">
        <v>13.3241005691</v>
      </c>
      <c r="K131" s="5" t="n">
        <v>13.3244</v>
      </c>
      <c r="L131" s="4" t="n">
        <f aca="false">ABS(Table2[[#This Row],[Nc Analytic]]-Table2[[#This Row],[Nc Simulation]])</f>
        <v>0.000299430900000175</v>
      </c>
      <c r="M131" s="1" t="n">
        <f aca="false">100*IF(Table2[[#This Row],[Nc Analytic]]&gt;0, Table2[[#This Row],[Absolute Error]]/Table2[[#This Row],[Nc Analytic]],1)</f>
        <v>0.00224723739905868</v>
      </c>
    </row>
    <row r="132" customFormat="false" ht="13.8" hidden="false" customHeight="false" outlineLevel="0" collapsed="false">
      <c r="A132" s="1" t="n">
        <v>13.1</v>
      </c>
      <c r="B132" s="0" t="n">
        <v>0.5844722333</v>
      </c>
      <c r="C132" s="5" t="n">
        <v>0.584426</v>
      </c>
      <c r="D132" s="4" t="n">
        <f aca="false">ABS(Table6[[#This Row],[Pb Analytic]]-Table6[[#This Row],[Pb Simulation]])</f>
        <v>4.62332999999759E-005</v>
      </c>
      <c r="E132" s="1" t="n">
        <f aca="false">100*IF(Table6[[#This Row],[Pb Analytic]]&gt;0, Table6[[#This Row],[Absolute Error]]/Table6[[#This Row],[Pb Analytic]],1)</f>
        <v>0.00791089034368354</v>
      </c>
      <c r="F132" s="0" t="n">
        <v>0.3392057667</v>
      </c>
      <c r="G132" s="5" t="n">
        <v>0.339238</v>
      </c>
      <c r="H132" s="4" t="n">
        <f aca="false">ABS(Table7[[#This Row],[Pd Analytic]]-Table7[[#This Row],[Pd Simulation]])</f>
        <v>3.22332999999619E-005</v>
      </c>
      <c r="I132" s="1" t="n">
        <f aca="false">100*IF(Table7[[#This Row],[Pd Analytic]]&gt;0, Table7[[#This Row],[Absolute Error]]/Table7[[#This Row],[Pd Analytic]],1)</f>
        <v>0.00950167728850009</v>
      </c>
      <c r="J132" s="0" t="n">
        <v>13.3322247637</v>
      </c>
      <c r="K132" s="5" t="n">
        <v>13.3321</v>
      </c>
      <c r="L132" s="4" t="n">
        <f aca="false">ABS(Table2[[#This Row],[Nc Analytic]]-Table2[[#This Row],[Nc Simulation]])</f>
        <v>0.000124763699998809</v>
      </c>
      <c r="M132" s="1" t="n">
        <f aca="false">100*IF(Table2[[#This Row],[Nc Analytic]]&gt;0, Table2[[#This Row],[Absolute Error]]/Table2[[#This Row],[Nc Analytic]],1)</f>
        <v>0.000935814312815002</v>
      </c>
    </row>
    <row r="133" customFormat="false" ht="13.8" hidden="false" customHeight="false" outlineLevel="0" collapsed="false">
      <c r="A133" s="1" t="n">
        <v>13.2</v>
      </c>
      <c r="B133" s="0" t="n">
        <v>0.5873335333</v>
      </c>
      <c r="C133" s="5" t="n">
        <v>0.587385</v>
      </c>
      <c r="D133" s="4" t="n">
        <f aca="false">ABS(Table6[[#This Row],[Pb Analytic]]-Table6[[#This Row],[Pb Simulation]])</f>
        <v>5.14667000000024E-005</v>
      </c>
      <c r="E133" s="1" t="n">
        <f aca="false">100*IF(Table6[[#This Row],[Pb Analytic]]&gt;0, Table6[[#This Row],[Absolute Error]]/Table6[[#This Row],[Pb Analytic]],1)</f>
        <v>0.0087620044774726</v>
      </c>
      <c r="F133" s="0" t="n">
        <v>0.3369266333</v>
      </c>
      <c r="G133" s="5" t="n">
        <v>0.336857</v>
      </c>
      <c r="H133" s="4" t="n">
        <f aca="false">ABS(Table7[[#This Row],[Pd Analytic]]-Table7[[#This Row],[Pd Simulation]])</f>
        <v>6.96332999999827E-005</v>
      </c>
      <c r="I133" s="1" t="n">
        <f aca="false">100*IF(Table7[[#This Row],[Pd Analytic]]&gt;0, Table7[[#This Row],[Absolute Error]]/Table7[[#This Row],[Pd Analytic]],1)</f>
        <v>0.0206714718708481</v>
      </c>
      <c r="J133" s="0" t="n">
        <v>13.3396519127</v>
      </c>
      <c r="K133" s="5" t="n">
        <v>13.3395</v>
      </c>
      <c r="L133" s="4" t="n">
        <f aca="false">ABS(Table2[[#This Row],[Nc Analytic]]-Table2[[#This Row],[Nc Simulation]])</f>
        <v>0.000151912700001589</v>
      </c>
      <c r="M133" s="1" t="n">
        <f aca="false">100*IF(Table2[[#This Row],[Nc Analytic]]&gt;0, Table2[[#This Row],[Absolute Error]]/Table2[[#This Row],[Nc Analytic]],1)</f>
        <v>0.00113881854643419</v>
      </c>
    </row>
    <row r="134" customFormat="false" ht="13.8" hidden="false" customHeight="false" outlineLevel="0" collapsed="false">
      <c r="A134" s="1" t="n">
        <v>13.3</v>
      </c>
      <c r="B134" s="0" t="n">
        <v>0.5904237667</v>
      </c>
      <c r="C134" s="5" t="n">
        <v>0.590304</v>
      </c>
      <c r="D134" s="4" t="n">
        <f aca="false">ABS(Table6[[#This Row],[Pb Analytic]]-Table6[[#This Row],[Pb Simulation]])</f>
        <v>0.000119766699999913</v>
      </c>
      <c r="E134" s="1" t="n">
        <f aca="false">100*IF(Table6[[#This Row],[Pb Analytic]]&gt;0, Table6[[#This Row],[Absolute Error]]/Table6[[#This Row],[Pb Analytic]],1)</f>
        <v>0.0202889866915882</v>
      </c>
      <c r="F134" s="0" t="n">
        <v>0.3343550333</v>
      </c>
      <c r="G134" s="5" t="n">
        <v>0.334508</v>
      </c>
      <c r="H134" s="4" t="n">
        <f aca="false">ABS(Table7[[#This Row],[Pd Analytic]]-Table7[[#This Row],[Pd Simulation]])</f>
        <v>0.000152966700000035</v>
      </c>
      <c r="I134" s="1" t="n">
        <f aca="false">100*IF(Table7[[#This Row],[Pd Analytic]]&gt;0, Table7[[#This Row],[Absolute Error]]/Table7[[#This Row],[Pd Analytic]],1)</f>
        <v>0.0457288614921122</v>
      </c>
      <c r="J134" s="0" t="n">
        <v>13.3465917265</v>
      </c>
      <c r="K134" s="5" t="n">
        <v>13.3469</v>
      </c>
      <c r="L134" s="4" t="n">
        <f aca="false">ABS(Table2[[#This Row],[Nc Analytic]]-Table2[[#This Row],[Nc Simulation]])</f>
        <v>0.000308273499999956</v>
      </c>
      <c r="M134" s="1" t="n">
        <f aca="false">100*IF(Table2[[#This Row],[Nc Analytic]]&gt;0, Table2[[#This Row],[Absolute Error]]/Table2[[#This Row],[Nc Analytic]],1)</f>
        <v>0.00230970112910081</v>
      </c>
    </row>
    <row r="135" customFormat="false" ht="13.8" hidden="false" customHeight="false" outlineLevel="0" collapsed="false">
      <c r="A135" s="1" t="n">
        <v>13.4</v>
      </c>
      <c r="B135" s="0" t="n">
        <v>0.5931831333</v>
      </c>
      <c r="C135" s="5" t="n">
        <v>0.593184</v>
      </c>
      <c r="D135" s="4" t="n">
        <f aca="false">ABS(Table6[[#This Row],[Pb Analytic]]-Table6[[#This Row],[Pb Simulation]])</f>
        <v>8.66699999990672E-007</v>
      </c>
      <c r="E135" s="1" t="n">
        <f aca="false">100*IF(Table6[[#This Row],[Pb Analytic]]&gt;0, Table6[[#This Row],[Absolute Error]]/Table6[[#This Row],[Pb Analytic]],1)</f>
        <v>0.00014610980741063</v>
      </c>
      <c r="F135" s="0" t="n">
        <v>0.3322509</v>
      </c>
      <c r="G135" s="5" t="n">
        <v>0.33219</v>
      </c>
      <c r="H135" s="4" t="n">
        <f aca="false">ABS(Table7[[#This Row],[Pd Analytic]]-Table7[[#This Row],[Pd Simulation]])</f>
        <v>6.09000000000304E-005</v>
      </c>
      <c r="I135" s="1" t="n">
        <f aca="false">100*IF(Table7[[#This Row],[Pd Analytic]]&gt;0, Table7[[#This Row],[Absolute Error]]/Table7[[#This Row],[Pd Analytic]],1)</f>
        <v>0.0183328817845301</v>
      </c>
      <c r="J135" s="0" t="n">
        <v>13.3541348153</v>
      </c>
      <c r="K135" s="5" t="n">
        <v>13.354</v>
      </c>
      <c r="L135" s="4" t="n">
        <f aca="false">ABS(Table2[[#This Row],[Nc Analytic]]-Table2[[#This Row],[Nc Simulation]])</f>
        <v>0.000134815300000923</v>
      </c>
      <c r="M135" s="1" t="n">
        <f aca="false">100*IF(Table2[[#This Row],[Nc Analytic]]&gt;0, Table2[[#This Row],[Absolute Error]]/Table2[[#This Row],[Nc Analytic]],1)</f>
        <v>0.00100954994758816</v>
      </c>
    </row>
    <row r="136" customFormat="false" ht="13.8" hidden="false" customHeight="false" outlineLevel="0" collapsed="false">
      <c r="A136" s="1" t="n">
        <v>13.5</v>
      </c>
      <c r="B136" s="0" t="n">
        <v>0.5962087667</v>
      </c>
      <c r="C136" s="5" t="n">
        <v>0.596024</v>
      </c>
      <c r="D136" s="4" t="n">
        <f aca="false">ABS(Table6[[#This Row],[Pb Analytic]]-Table6[[#This Row],[Pb Simulation]])</f>
        <v>0.000184766700000005</v>
      </c>
      <c r="E136" s="1" t="n">
        <f aca="false">100*IF(Table6[[#This Row],[Pb Analytic]]&gt;0, Table6[[#This Row],[Absolute Error]]/Table6[[#This Row],[Pb Analytic]],1)</f>
        <v>0.0309998758439266</v>
      </c>
      <c r="F136" s="0" t="n">
        <v>0.3297862333</v>
      </c>
      <c r="G136" s="5" t="n">
        <v>0.329902</v>
      </c>
      <c r="H136" s="4" t="n">
        <f aca="false">ABS(Table7[[#This Row],[Pd Analytic]]-Table7[[#This Row],[Pd Simulation]])</f>
        <v>0.000115766699999964</v>
      </c>
      <c r="I136" s="1" t="n">
        <f aca="false">100*IF(Table7[[#This Row],[Pd Analytic]]&gt;0, Table7[[#This Row],[Absolute Error]]/Table7[[#This Row],[Pd Analytic]],1)</f>
        <v>0.0350912392164837</v>
      </c>
      <c r="J136" s="0" t="n">
        <v>13.3609544996</v>
      </c>
      <c r="K136" s="5" t="n">
        <v>13.361</v>
      </c>
      <c r="L136" s="4" t="n">
        <f aca="false">ABS(Table2[[#This Row],[Nc Analytic]]-Table2[[#This Row],[Nc Simulation]])</f>
        <v>4.55004000006198E-005</v>
      </c>
      <c r="M136" s="1" t="n">
        <f aca="false">100*IF(Table2[[#This Row],[Nc Analytic]]&gt;0, Table2[[#This Row],[Absolute Error]]/Table2[[#This Row],[Nc Analytic]],1)</f>
        <v>0.000340546366294588</v>
      </c>
    </row>
    <row r="137" customFormat="false" ht="13.8" hidden="false" customHeight="false" outlineLevel="0" collapsed="false">
      <c r="A137" s="1" t="n">
        <v>13.6</v>
      </c>
      <c r="B137" s="0" t="n">
        <v>0.5987907</v>
      </c>
      <c r="C137" s="5" t="n">
        <v>0.598826</v>
      </c>
      <c r="D137" s="4" t="n">
        <f aca="false">ABS(Table6[[#This Row],[Pb Analytic]]-Table6[[#This Row],[Pb Simulation]])</f>
        <v>3.52999999999604E-005</v>
      </c>
      <c r="E137" s="1" t="n">
        <f aca="false">100*IF(Table6[[#This Row],[Pb Analytic]]&gt;0, Table6[[#This Row],[Absolute Error]]/Table6[[#This Row],[Pb Analytic]],1)</f>
        <v>0.00589486762431163</v>
      </c>
      <c r="F137" s="0" t="n">
        <v>0.3276216667</v>
      </c>
      <c r="G137" s="5" t="n">
        <v>0.327645</v>
      </c>
      <c r="H137" s="4" t="n">
        <f aca="false">ABS(Table7[[#This Row],[Pd Analytic]]-Table7[[#This Row],[Pd Simulation]])</f>
        <v>2.33333000000391E-005</v>
      </c>
      <c r="I137" s="1" t="n">
        <f aca="false">100*IF(Table7[[#This Row],[Pd Analytic]]&gt;0, Table7[[#This Row],[Absolute Error]]/Table7[[#This Row],[Pd Analytic]],1)</f>
        <v>0.00712151871691589</v>
      </c>
      <c r="J137" s="0" t="n">
        <v>13.3673824022</v>
      </c>
      <c r="K137" s="5" t="n">
        <v>13.3679</v>
      </c>
      <c r="L137" s="4" t="n">
        <f aca="false">ABS(Table2[[#This Row],[Nc Analytic]]-Table2[[#This Row],[Nc Simulation]])</f>
        <v>0.000517597800000047</v>
      </c>
      <c r="M137" s="1" t="n">
        <f aca="false">100*IF(Table2[[#This Row],[Nc Analytic]]&gt;0, Table2[[#This Row],[Absolute Error]]/Table2[[#This Row],[Nc Analytic]],1)</f>
        <v>0.00387194548133998</v>
      </c>
    </row>
    <row r="138" customFormat="false" ht="13.8" hidden="false" customHeight="false" outlineLevel="0" collapsed="false">
      <c r="A138" s="1" t="n">
        <v>13.7</v>
      </c>
      <c r="B138" s="0" t="n">
        <v>0.6016900333</v>
      </c>
      <c r="C138" s="5" t="n">
        <v>0.60159</v>
      </c>
      <c r="D138" s="4" t="n">
        <f aca="false">ABS(Table6[[#This Row],[Pb Analytic]]-Table6[[#This Row],[Pb Simulation]])</f>
        <v>0.00010003330000008</v>
      </c>
      <c r="E138" s="1" t="n">
        <f aca="false">100*IF(Table6[[#This Row],[Pb Analytic]]&gt;0, Table6[[#This Row],[Absolute Error]]/Table6[[#This Row],[Pb Analytic]],1)</f>
        <v>0.0166281520637111</v>
      </c>
      <c r="F138" s="0" t="n">
        <v>0.3253393</v>
      </c>
      <c r="G138" s="5" t="n">
        <v>0.325417</v>
      </c>
      <c r="H138" s="4" t="n">
        <f aca="false">ABS(Table7[[#This Row],[Pd Analytic]]-Table7[[#This Row],[Pd Simulation]])</f>
        <v>7.77000000000139E-005</v>
      </c>
      <c r="I138" s="1" t="n">
        <f aca="false">100*IF(Table7[[#This Row],[Pd Analytic]]&gt;0, Table7[[#This Row],[Absolute Error]]/Table7[[#This Row],[Pd Analytic]],1)</f>
        <v>0.0238770562078852</v>
      </c>
      <c r="J138" s="0" t="n">
        <v>13.3746590999</v>
      </c>
      <c r="K138" s="5" t="n">
        <v>13.3746</v>
      </c>
      <c r="L138" s="4" t="n">
        <f aca="false">ABS(Table2[[#This Row],[Nc Analytic]]-Table2[[#This Row],[Nc Simulation]])</f>
        <v>5.90999000014136E-005</v>
      </c>
      <c r="M138" s="1" t="n">
        <f aca="false">100*IF(Table2[[#This Row],[Nc Analytic]]&gt;0, Table2[[#This Row],[Absolute Error]]/Table2[[#This Row],[Nc Analytic]],1)</f>
        <v>0.000441881626376966</v>
      </c>
    </row>
    <row r="139" customFormat="false" ht="13.8" hidden="false" customHeight="false" outlineLevel="0" collapsed="false">
      <c r="A139" s="1" t="n">
        <v>13.8</v>
      </c>
      <c r="B139" s="0" t="n">
        <v>0.6044065333</v>
      </c>
      <c r="C139" s="5" t="n">
        <v>0.604318</v>
      </c>
      <c r="D139" s="4" t="n">
        <f aca="false">ABS(Table6[[#This Row],[Pb Analytic]]-Table6[[#This Row],[Pb Simulation]])</f>
        <v>8.85333000000266E-005</v>
      </c>
      <c r="E139" s="1" t="n">
        <f aca="false">100*IF(Table6[[#This Row],[Pb Analytic]]&gt;0, Table6[[#This Row],[Absolute Error]]/Table6[[#This Row],[Pb Analytic]],1)</f>
        <v>0.0146501179842445</v>
      </c>
      <c r="F139" s="0" t="n">
        <v>0.3231602667</v>
      </c>
      <c r="G139" s="5" t="n">
        <v>0.323218</v>
      </c>
      <c r="H139" s="4" t="n">
        <f aca="false">ABS(Table7[[#This Row],[Pd Analytic]]-Table7[[#This Row],[Pd Simulation]])</f>
        <v>5.77333000000291E-005</v>
      </c>
      <c r="I139" s="1" t="n">
        <f aca="false">100*IF(Table7[[#This Row],[Pd Analytic]]&gt;0, Table7[[#This Row],[Absolute Error]]/Table7[[#This Row],[Pd Analytic]],1)</f>
        <v>0.0178620311987665</v>
      </c>
      <c r="J139" s="0" t="n">
        <v>13.381643905</v>
      </c>
      <c r="K139" s="5" t="n">
        <v>13.3812</v>
      </c>
      <c r="L139" s="4" t="n">
        <f aca="false">ABS(Table2[[#This Row],[Nc Analytic]]-Table2[[#This Row],[Nc Simulation]])</f>
        <v>0.00044390500000091</v>
      </c>
      <c r="M139" s="1" t="n">
        <f aca="false">100*IF(Table2[[#This Row],[Nc Analytic]]&gt;0, Table2[[#This Row],[Absolute Error]]/Table2[[#This Row],[Nc Analytic]],1)</f>
        <v>0.00331737811258266</v>
      </c>
    </row>
    <row r="140" customFormat="false" ht="13.8" hidden="false" customHeight="false" outlineLevel="0" collapsed="false">
      <c r="A140" s="1" t="n">
        <v>13.9</v>
      </c>
      <c r="B140" s="0" t="n">
        <v>0.6070332333</v>
      </c>
      <c r="C140" s="5" t="n">
        <v>0.60701</v>
      </c>
      <c r="D140" s="4" t="n">
        <f aca="false">ABS(Table6[[#This Row],[Pb Analytic]]-Table6[[#This Row],[Pb Simulation]])</f>
        <v>2.32332999999807E-005</v>
      </c>
      <c r="E140" s="1" t="n">
        <f aca="false">100*IF(Table6[[#This Row],[Pb Analytic]]&gt;0, Table6[[#This Row],[Absolute Error]]/Table6[[#This Row],[Pb Analytic]],1)</f>
        <v>0.00382749872324685</v>
      </c>
      <c r="F140" s="0" t="n">
        <v>0.3210766333</v>
      </c>
      <c r="G140" s="5" t="n">
        <v>0.321048</v>
      </c>
      <c r="H140" s="4" t="n">
        <f aca="false">ABS(Table7[[#This Row],[Pd Analytic]]-Table7[[#This Row],[Pd Simulation]])</f>
        <v>2.8633300000025E-005</v>
      </c>
      <c r="I140" s="1" t="n">
        <f aca="false">100*IF(Table7[[#This Row],[Pd Analytic]]&gt;0, Table7[[#This Row],[Absolute Error]]/Table7[[#This Row],[Pd Analytic]],1)</f>
        <v>0.00891869751564406</v>
      </c>
      <c r="J140" s="0" t="n">
        <v>13.3874580366</v>
      </c>
      <c r="K140" s="5" t="n">
        <v>13.3877</v>
      </c>
      <c r="L140" s="4" t="n">
        <f aca="false">ABS(Table2[[#This Row],[Nc Analytic]]-Table2[[#This Row],[Nc Simulation]])</f>
        <v>0.0002419634000006</v>
      </c>
      <c r="M140" s="1" t="n">
        <f aca="false">100*IF(Table2[[#This Row],[Nc Analytic]]&gt;0, Table2[[#This Row],[Absolute Error]]/Table2[[#This Row],[Nc Analytic]],1)</f>
        <v>0.00180735600589048</v>
      </c>
    </row>
    <row r="141" customFormat="false" ht="13.8" hidden="false" customHeight="false" outlineLevel="0" collapsed="false">
      <c r="A141" s="1" t="n">
        <v>14</v>
      </c>
      <c r="B141" s="0" t="n">
        <v>0.6096608667</v>
      </c>
      <c r="C141" s="5" t="n">
        <v>0.609666</v>
      </c>
      <c r="D141" s="4" t="n">
        <f aca="false">ABS(Table6[[#This Row],[Pb Analytic]]-Table6[[#This Row],[Pb Simulation]])</f>
        <v>5.13330000007084E-006</v>
      </c>
      <c r="E141" s="1" t="n">
        <f aca="false">100*IF(Table6[[#This Row],[Pb Analytic]]&gt;0, Table6[[#This Row],[Absolute Error]]/Table6[[#This Row],[Pb Analytic]],1)</f>
        <v>0.000841985611805618</v>
      </c>
      <c r="F141" s="0" t="n">
        <v>0.3189884</v>
      </c>
      <c r="G141" s="5" t="n">
        <v>0.318905</v>
      </c>
      <c r="H141" s="4" t="n">
        <f aca="false">ABS(Table7[[#This Row],[Pd Analytic]]-Table7[[#This Row],[Pd Simulation]])</f>
        <v>8.34000000000112E-005</v>
      </c>
      <c r="I141" s="1" t="n">
        <f aca="false">100*IF(Table7[[#This Row],[Pd Analytic]]&gt;0, Table7[[#This Row],[Absolute Error]]/Table7[[#This Row],[Pd Analytic]],1)</f>
        <v>0.0261519888368045</v>
      </c>
      <c r="J141" s="0" t="n">
        <v>13.39400524</v>
      </c>
      <c r="K141" s="5" t="n">
        <v>13.394</v>
      </c>
      <c r="L141" s="4" t="n">
        <f aca="false">ABS(Table2[[#This Row],[Nc Analytic]]-Table2[[#This Row],[Nc Simulation]])</f>
        <v>5.24000000012848E-006</v>
      </c>
      <c r="M141" s="1" t="n">
        <f aca="false">100*IF(Table2[[#This Row],[Nc Analytic]]&gt;0, Table2[[#This Row],[Absolute Error]]/Table2[[#This Row],[Nc Analytic]],1)</f>
        <v>3.91219949240591E-005</v>
      </c>
    </row>
    <row r="142" customFormat="false" ht="13.8" hidden="false" customHeight="false" outlineLevel="0" collapsed="false">
      <c r="A142" s="1" t="n">
        <v>14.1</v>
      </c>
      <c r="B142" s="0" t="n">
        <v>0.6121952</v>
      </c>
      <c r="C142" s="5" t="n">
        <v>0.612288</v>
      </c>
      <c r="D142" s="4" t="n">
        <f aca="false">ABS(Table6[[#This Row],[Pb Analytic]]-Table6[[#This Row],[Pb Simulation]])</f>
        <v>9.2800000000004E-005</v>
      </c>
      <c r="E142" s="1" t="n">
        <f aca="false">100*IF(Table6[[#This Row],[Pb Analytic]]&gt;0, Table6[[#This Row],[Absolute Error]]/Table6[[#This Row],[Pb Analytic]],1)</f>
        <v>0.0151562663321842</v>
      </c>
      <c r="F142" s="0" t="n">
        <v>0.3168493333</v>
      </c>
      <c r="G142" s="5" t="n">
        <v>0.31679</v>
      </c>
      <c r="H142" s="4" t="n">
        <f aca="false">ABS(Table7[[#This Row],[Pd Analytic]]-Table7[[#This Row],[Pd Simulation]])</f>
        <v>5.93332999999641E-005</v>
      </c>
      <c r="I142" s="1" t="n">
        <f aca="false">100*IF(Table7[[#This Row],[Pd Analytic]]&gt;0, Table7[[#This Row],[Absolute Error]]/Table7[[#This Row],[Pd Analytic]],1)</f>
        <v>0.0187295369171893</v>
      </c>
      <c r="J142" s="0" t="n">
        <v>13.3994785925</v>
      </c>
      <c r="K142" s="5" t="n">
        <v>13.4002</v>
      </c>
      <c r="L142" s="4" t="n">
        <f aca="false">ABS(Table2[[#This Row],[Nc Analytic]]-Table2[[#This Row],[Nc Simulation]])</f>
        <v>0.000721407500000382</v>
      </c>
      <c r="M142" s="1" t="n">
        <f aca="false">100*IF(Table2[[#This Row],[Nc Analytic]]&gt;0, Table2[[#This Row],[Absolute Error]]/Table2[[#This Row],[Nc Analytic]],1)</f>
        <v>0.00538355770809676</v>
      </c>
    </row>
    <row r="143" customFormat="false" ht="13.8" hidden="false" customHeight="false" outlineLevel="0" collapsed="false">
      <c r="A143" s="1" t="n">
        <v>14.2</v>
      </c>
      <c r="B143" s="0" t="n">
        <v>0.6149867667</v>
      </c>
      <c r="C143" s="5" t="n">
        <v>0.614876</v>
      </c>
      <c r="D143" s="4" t="n">
        <f aca="false">ABS(Table6[[#This Row],[Pb Analytic]]-Table6[[#This Row],[Pb Simulation]])</f>
        <v>0.000110766699999987</v>
      </c>
      <c r="E143" s="1" t="n">
        <f aca="false">100*IF(Table6[[#This Row],[Pb Analytic]]&gt;0, Table6[[#This Row],[Absolute Error]]/Table6[[#This Row],[Pb Analytic]],1)</f>
        <v>0.01801447771583</v>
      </c>
      <c r="F143" s="0" t="n">
        <v>0.3146927667</v>
      </c>
      <c r="G143" s="5" t="n">
        <v>0.314702</v>
      </c>
      <c r="H143" s="4" t="n">
        <f aca="false">ABS(Table7[[#This Row],[Pd Analytic]]-Table7[[#This Row],[Pd Simulation]])</f>
        <v>9.23329999996669E-006</v>
      </c>
      <c r="I143" s="1" t="n">
        <f aca="false">100*IF(Table7[[#This Row],[Pd Analytic]]&gt;0, Table7[[#This Row],[Absolute Error]]/Table7[[#This Row],[Pd Analytic]],1)</f>
        <v>0.00293398198929994</v>
      </c>
      <c r="J143" s="0" t="n">
        <v>13.4061521856</v>
      </c>
      <c r="K143" s="5" t="n">
        <v>13.4063</v>
      </c>
      <c r="L143" s="4" t="n">
        <f aca="false">ABS(Table2[[#This Row],[Nc Analytic]]-Table2[[#This Row],[Nc Simulation]])</f>
        <v>0.000147814400000001</v>
      </c>
      <c r="M143" s="1" t="n">
        <f aca="false">100*IF(Table2[[#This Row],[Nc Analytic]]&gt;0, Table2[[#This Row],[Absolute Error]]/Table2[[#This Row],[Nc Analytic]],1)</f>
        <v>0.00110257416289358</v>
      </c>
    </row>
    <row r="144" customFormat="false" ht="13.8" hidden="false" customHeight="false" outlineLevel="0" collapsed="false">
      <c r="A144" s="1" t="n">
        <v>14.3</v>
      </c>
      <c r="B144" s="0" t="n">
        <v>0.6175071333</v>
      </c>
      <c r="C144" s="5" t="n">
        <v>0.61743</v>
      </c>
      <c r="D144" s="4" t="n">
        <f aca="false">ABS(Table6[[#This Row],[Pb Analytic]]-Table6[[#This Row],[Pb Simulation]])</f>
        <v>7.71332999999208E-005</v>
      </c>
      <c r="E144" s="1" t="n">
        <f aca="false">100*IF(Table6[[#This Row],[Pb Analytic]]&gt;0, Table6[[#This Row],[Absolute Error]]/Table6[[#This Row],[Pb Analytic]],1)</f>
        <v>0.0124926388416372</v>
      </c>
      <c r="F144" s="0" t="n">
        <v>0.3126391333</v>
      </c>
      <c r="G144" s="5" t="n">
        <v>0.31264</v>
      </c>
      <c r="H144" s="4" t="n">
        <f aca="false">ABS(Table7[[#This Row],[Pd Analytic]]-Table7[[#This Row],[Pd Simulation]])</f>
        <v>8.66699999990672E-007</v>
      </c>
      <c r="I144" s="1" t="n">
        <f aca="false">100*IF(Table7[[#This Row],[Pd Analytic]]&gt;0, Table7[[#This Row],[Absolute Error]]/Table7[[#This Row],[Pd Analytic]],1)</f>
        <v>0.00027721980552414</v>
      </c>
      <c r="J144" s="0" t="n">
        <v>13.412369757</v>
      </c>
      <c r="K144" s="5" t="n">
        <v>13.4123</v>
      </c>
      <c r="L144" s="4" t="n">
        <f aca="false">ABS(Table2[[#This Row],[Nc Analytic]]-Table2[[#This Row],[Nc Simulation]])</f>
        <v>6.97570000003367E-005</v>
      </c>
      <c r="M144" s="1" t="n">
        <f aca="false">100*IF(Table2[[#This Row],[Nc Analytic]]&gt;0, Table2[[#This Row],[Absolute Error]]/Table2[[#This Row],[Nc Analytic]],1)</f>
        <v>0.000520097224192247</v>
      </c>
    </row>
    <row r="145" customFormat="false" ht="13.8" hidden="false" customHeight="false" outlineLevel="0" collapsed="false">
      <c r="A145" s="1" t="n">
        <v>14.4</v>
      </c>
      <c r="B145" s="0" t="n">
        <v>0.619878</v>
      </c>
      <c r="C145" s="5" t="n">
        <v>0.619951</v>
      </c>
      <c r="D145" s="4" t="n">
        <f aca="false">ABS(Table6[[#This Row],[Pb Analytic]]-Table6[[#This Row],[Pb Simulation]])</f>
        <v>7.29999999999897E-005</v>
      </c>
      <c r="E145" s="1" t="n">
        <f aca="false">100*IF(Table6[[#This Row],[Pb Analytic]]&gt;0, Table6[[#This Row],[Absolute Error]]/Table6[[#This Row],[Pb Analytic]],1)</f>
        <v>0.011775124163037</v>
      </c>
      <c r="F145" s="0" t="n">
        <v>0.3107329333</v>
      </c>
      <c r="G145" s="5" t="n">
        <v>0.310604</v>
      </c>
      <c r="H145" s="4" t="n">
        <f aca="false">ABS(Table7[[#This Row],[Pd Analytic]]-Table7[[#This Row],[Pd Simulation]])</f>
        <v>0.000128933300000023</v>
      </c>
      <c r="I145" s="1" t="n">
        <f aca="false">100*IF(Table7[[#This Row],[Pd Analytic]]&gt;0, Table7[[#This Row],[Absolute Error]]/Table7[[#This Row],[Pd Analytic]],1)</f>
        <v>0.0415105085575275</v>
      </c>
      <c r="J145" s="0" t="n">
        <v>13.4178029577</v>
      </c>
      <c r="K145" s="5" t="n">
        <v>13.4181</v>
      </c>
      <c r="L145" s="4" t="n">
        <f aca="false">ABS(Table2[[#This Row],[Nc Analytic]]-Table2[[#This Row],[Nc Simulation]])</f>
        <v>0.000297042300001493</v>
      </c>
      <c r="M145" s="1" t="n">
        <f aca="false">100*IF(Table2[[#This Row],[Nc Analytic]]&gt;0, Table2[[#This Row],[Absolute Error]]/Table2[[#This Row],[Nc Analytic]],1)</f>
        <v>0.00221374337649513</v>
      </c>
    </row>
    <row r="146" customFormat="false" ht="13.8" hidden="false" customHeight="false" outlineLevel="0" collapsed="false">
      <c r="A146" s="1" t="n">
        <v>14.5</v>
      </c>
      <c r="B146" s="0" t="n">
        <v>0.6225362</v>
      </c>
      <c r="C146" s="5" t="n">
        <v>0.622441</v>
      </c>
      <c r="D146" s="4" t="n">
        <f aca="false">ABS(Table6[[#This Row],[Pb Analytic]]-Table6[[#This Row],[Pb Simulation]])</f>
        <v>9.5199999999962E-005</v>
      </c>
      <c r="E146" s="1" t="n">
        <f aca="false">100*IF(Table6[[#This Row],[Pb Analytic]]&gt;0, Table6[[#This Row],[Absolute Error]]/Table6[[#This Row],[Pb Analytic]],1)</f>
        <v>0.0152946223015454</v>
      </c>
      <c r="F146" s="0" t="n">
        <v>0.3085456667</v>
      </c>
      <c r="G146" s="5" t="n">
        <v>0.308594</v>
      </c>
      <c r="H146" s="4" t="n">
        <f aca="false">ABS(Table7[[#This Row],[Pd Analytic]]-Table7[[#This Row],[Pd Simulation]])</f>
        <v>4.83332999999808E-005</v>
      </c>
      <c r="I146" s="1" t="n">
        <f aca="false">100*IF(Table7[[#This Row],[Pd Analytic]]&gt;0, Table7[[#This Row],[Absolute Error]]/Table7[[#This Row],[Pd Analytic]],1)</f>
        <v>0.0156624237671442</v>
      </c>
      <c r="J146" s="0" t="n">
        <v>13.4239647741</v>
      </c>
      <c r="K146" s="5" t="n">
        <v>13.4238</v>
      </c>
      <c r="L146" s="4" t="n">
        <f aca="false">ABS(Table2[[#This Row],[Nc Analytic]]-Table2[[#This Row],[Nc Simulation]])</f>
        <v>0.000164774099999931</v>
      </c>
      <c r="M146" s="1" t="n">
        <f aca="false">100*IF(Table2[[#This Row],[Nc Analytic]]&gt;0, Table2[[#This Row],[Absolute Error]]/Table2[[#This Row],[Nc Analytic]],1)</f>
        <v>0.00122747731640766</v>
      </c>
    </row>
    <row r="147" customFormat="false" ht="13.8" hidden="false" customHeight="false" outlineLevel="0" collapsed="false">
      <c r="A147" s="1" t="n">
        <v>14.6</v>
      </c>
      <c r="B147" s="0" t="n">
        <v>0.6247155</v>
      </c>
      <c r="C147" s="5" t="n">
        <v>0.624898</v>
      </c>
      <c r="D147" s="4" t="n">
        <f aca="false">ABS(Table6[[#This Row],[Pb Analytic]]-Table6[[#This Row],[Pb Simulation]])</f>
        <v>0.000182499999999974</v>
      </c>
      <c r="E147" s="1" t="n">
        <f aca="false">100*IF(Table6[[#This Row],[Pb Analytic]]&gt;0, Table6[[#This Row],[Absolute Error]]/Table6[[#This Row],[Pb Analytic]],1)</f>
        <v>0.0292047662178427</v>
      </c>
      <c r="F147" s="0" t="n">
        <v>0.3067678667</v>
      </c>
      <c r="G147" s="5" t="n">
        <v>0.306609</v>
      </c>
      <c r="H147" s="4" t="n">
        <f aca="false">ABS(Table7[[#This Row],[Pd Analytic]]-Table7[[#This Row],[Pd Simulation]])</f>
        <v>0.000158866699999982</v>
      </c>
      <c r="I147" s="1" t="n">
        <f aca="false">100*IF(Table7[[#This Row],[Pd Analytic]]&gt;0, Table7[[#This Row],[Absolute Error]]/Table7[[#This Row],[Pd Analytic]],1)</f>
        <v>0.0518141019996093</v>
      </c>
      <c r="J147" s="0" t="n">
        <v>13.4294561345</v>
      </c>
      <c r="K147" s="5" t="n">
        <v>13.4295</v>
      </c>
      <c r="L147" s="4" t="n">
        <f aca="false">ABS(Table2[[#This Row],[Nc Analytic]]-Table2[[#This Row],[Nc Simulation]])</f>
        <v>4.38655000003507E-005</v>
      </c>
      <c r="M147" s="1" t="n">
        <f aca="false">100*IF(Table2[[#This Row],[Nc Analytic]]&gt;0, Table2[[#This Row],[Absolute Error]]/Table2[[#This Row],[Nc Analytic]],1)</f>
        <v>0.000326635392236127</v>
      </c>
    </row>
    <row r="148" customFormat="false" ht="13.8" hidden="false" customHeight="false" outlineLevel="0" collapsed="false">
      <c r="A148" s="1" t="n">
        <v>14.7</v>
      </c>
      <c r="B148" s="0" t="n">
        <v>0.6272377333</v>
      </c>
      <c r="C148" s="5" t="n">
        <v>0.627325</v>
      </c>
      <c r="D148" s="4" t="n">
        <f aca="false">ABS(Table6[[#This Row],[Pb Analytic]]-Table6[[#This Row],[Pb Simulation]])</f>
        <v>8.72667000000327E-005</v>
      </c>
      <c r="E148" s="1" t="n">
        <f aca="false">100*IF(Table6[[#This Row],[Pb Analytic]]&gt;0, Table6[[#This Row],[Absolute Error]]/Table6[[#This Row],[Pb Analytic]],1)</f>
        <v>0.0139109233650871</v>
      </c>
      <c r="F148" s="0" t="n">
        <v>0.3046636667</v>
      </c>
      <c r="G148" s="5" t="n">
        <v>0.304648</v>
      </c>
      <c r="H148" s="4" t="n">
        <f aca="false">ABS(Table7[[#This Row],[Pd Analytic]]-Table7[[#This Row],[Pd Simulation]])</f>
        <v>1.56667000000277E-005</v>
      </c>
      <c r="I148" s="1" t="n">
        <f aca="false">100*IF(Table7[[#This Row],[Pd Analytic]]&gt;0, Table7[[#This Row],[Absolute Error]]/Table7[[#This Row],[Pd Analytic]],1)</f>
        <v>0.00514255796854983</v>
      </c>
      <c r="J148" s="0" t="n">
        <v>13.4347837502</v>
      </c>
      <c r="K148" s="5" t="n">
        <v>13.435</v>
      </c>
      <c r="L148" s="4" t="n">
        <f aca="false">ABS(Table2[[#This Row],[Nc Analytic]]-Table2[[#This Row],[Nc Simulation]])</f>
        <v>0.000216249800001123</v>
      </c>
      <c r="M148" s="1" t="n">
        <f aca="false">100*IF(Table2[[#This Row],[Nc Analytic]]&gt;0, Table2[[#This Row],[Absolute Error]]/Table2[[#This Row],[Nc Analytic]],1)</f>
        <v>0.00160960029773817</v>
      </c>
    </row>
    <row r="149" customFormat="false" ht="13.8" hidden="false" customHeight="false" outlineLevel="0" collapsed="false">
      <c r="A149" s="1" t="n">
        <v>14.8</v>
      </c>
      <c r="B149" s="0" t="n">
        <v>0.6298316667</v>
      </c>
      <c r="C149" s="5" t="n">
        <v>0.629721</v>
      </c>
      <c r="D149" s="4" t="n">
        <f aca="false">ABS(Table6[[#This Row],[Pb Analytic]]-Table6[[#This Row],[Pb Simulation]])</f>
        <v>0.000110666700000039</v>
      </c>
      <c r="E149" s="1" t="n">
        <f aca="false">100*IF(Table6[[#This Row],[Pb Analytic]]&gt;0, Table6[[#This Row],[Absolute Error]]/Table6[[#This Row],[Pb Analytic]],1)</f>
        <v>0.0175739255956272</v>
      </c>
      <c r="F149" s="0" t="n">
        <v>0.3025737333</v>
      </c>
      <c r="G149" s="5" t="n">
        <v>0.302712</v>
      </c>
      <c r="H149" s="4" t="n">
        <f aca="false">ABS(Table7[[#This Row],[Pd Analytic]]-Table7[[#This Row],[Pd Simulation]])</f>
        <v>0.0001382667</v>
      </c>
      <c r="I149" s="1" t="n">
        <f aca="false">100*IF(Table7[[#This Row],[Pd Analytic]]&gt;0, Table7[[#This Row],[Absolute Error]]/Table7[[#This Row],[Pd Analytic]],1)</f>
        <v>0.0456759890589076</v>
      </c>
      <c r="J149" s="0" t="n">
        <v>13.4407924861</v>
      </c>
      <c r="K149" s="5" t="n">
        <v>13.4404</v>
      </c>
      <c r="L149" s="4" t="n">
        <f aca="false">ABS(Table2[[#This Row],[Nc Analytic]]-Table2[[#This Row],[Nc Simulation]])</f>
        <v>0.00039248609999909</v>
      </c>
      <c r="M149" s="1" t="n">
        <f aca="false">100*IF(Table2[[#This Row],[Nc Analytic]]&gt;0, Table2[[#This Row],[Absolute Error]]/Table2[[#This Row],[Nc Analytic]],1)</f>
        <v>0.00292019657152384</v>
      </c>
    </row>
    <row r="150" customFormat="false" ht="13.8" hidden="false" customHeight="false" outlineLevel="0" collapsed="false">
      <c r="A150" s="1" t="n">
        <v>14.9</v>
      </c>
      <c r="B150" s="0" t="n">
        <v>0.6320086333</v>
      </c>
      <c r="C150" s="5" t="n">
        <v>0.632087</v>
      </c>
      <c r="D150" s="4" t="n">
        <f aca="false">ABS(Table6[[#This Row],[Pb Analytic]]-Table6[[#This Row],[Pb Simulation]])</f>
        <v>7.83666999999433E-005</v>
      </c>
      <c r="E150" s="1" t="n">
        <f aca="false">100*IF(Table6[[#This Row],[Pb Analytic]]&gt;0, Table6[[#This Row],[Absolute Error]]/Table6[[#This Row],[Pb Analytic]],1)</f>
        <v>0.0123980876050201</v>
      </c>
      <c r="F150" s="0" t="n">
        <v>0.3008666</v>
      </c>
      <c r="G150" s="5" t="n">
        <v>0.300799</v>
      </c>
      <c r="H150" s="4" t="n">
        <f aca="false">ABS(Table7[[#This Row],[Pd Analytic]]-Table7[[#This Row],[Pd Simulation]])</f>
        <v>6.7600000000001E-005</v>
      </c>
      <c r="I150" s="1" t="n">
        <f aca="false">100*IF(Table7[[#This Row],[Pd Analytic]]&gt;0, Table7[[#This Row],[Absolute Error]]/Table7[[#This Row],[Pd Analytic]],1)</f>
        <v>0.0224734789676831</v>
      </c>
      <c r="J150" s="0" t="n">
        <v>13.4451043642</v>
      </c>
      <c r="K150" s="5" t="n">
        <v>13.4457</v>
      </c>
      <c r="L150" s="4" t="n">
        <f aca="false">ABS(Table2[[#This Row],[Nc Analytic]]-Table2[[#This Row],[Nc Simulation]])</f>
        <v>0.000595635799999883</v>
      </c>
      <c r="M150" s="1" t="n">
        <f aca="false">100*IF(Table2[[#This Row],[Nc Analytic]]&gt;0, Table2[[#This Row],[Absolute Error]]/Table2[[#This Row],[Nc Analytic]],1)</f>
        <v>0.00442993522092478</v>
      </c>
    </row>
    <row r="151" customFormat="false" ht="13.8" hidden="false" customHeight="false" outlineLevel="0" collapsed="false">
      <c r="A151" s="1" t="n">
        <v>15</v>
      </c>
      <c r="B151" s="0" t="n">
        <v>0.6344377333</v>
      </c>
      <c r="C151" s="5" t="n">
        <v>0.634424</v>
      </c>
      <c r="D151" s="4" t="n">
        <f aca="false">ABS(Table6[[#This Row],[Pb Analytic]]-Table6[[#This Row],[Pb Simulation]])</f>
        <v>1.37332999999851E-005</v>
      </c>
      <c r="E151" s="1" t="n">
        <f aca="false">100*IF(Table6[[#This Row],[Pb Analytic]]&gt;0, Table6[[#This Row],[Absolute Error]]/Table6[[#This Row],[Pb Analytic]],1)</f>
        <v>0.00216468796892694</v>
      </c>
      <c r="F151" s="0" t="n">
        <v>0.2989364</v>
      </c>
      <c r="G151" s="5" t="n">
        <v>0.29891</v>
      </c>
      <c r="H151" s="4" t="n">
        <f aca="false">ABS(Table7[[#This Row],[Pd Analytic]]-Table7[[#This Row],[Pd Simulation]])</f>
        <v>2.6399999999982E-005</v>
      </c>
      <c r="I151" s="1" t="n">
        <f aca="false">100*IF(Table7[[#This Row],[Pd Analytic]]&gt;0, Table7[[#This Row],[Absolute Error]]/Table7[[#This Row],[Pd Analytic]],1)</f>
        <v>0.00883208992672778</v>
      </c>
      <c r="J151" s="0" t="n">
        <v>13.4507771037</v>
      </c>
      <c r="K151" s="5" t="n">
        <v>13.4509</v>
      </c>
      <c r="L151" s="4" t="n">
        <f aca="false">ABS(Table2[[#This Row],[Nc Analytic]]-Table2[[#This Row],[Nc Simulation]])</f>
        <v>0.000122896300000619</v>
      </c>
      <c r="M151" s="1" t="n">
        <f aca="false">100*IF(Table2[[#This Row],[Nc Analytic]]&gt;0, Table2[[#This Row],[Absolute Error]]/Table2[[#This Row],[Nc Analytic]],1)</f>
        <v>0.000913666000049208</v>
      </c>
    </row>
    <row r="152" customFormat="false" ht="13.8" hidden="false" customHeight="false" outlineLevel="0" collapsed="false">
      <c r="A152" s="1" t="n">
        <v>15.1</v>
      </c>
      <c r="B152" s="0" t="n">
        <v>0.6367964</v>
      </c>
      <c r="C152" s="5" t="n">
        <v>0.636732</v>
      </c>
      <c r="D152" s="4" t="n">
        <f aca="false">ABS(Table6[[#This Row],[Pb Analytic]]-Table6[[#This Row],[Pb Simulation]])</f>
        <v>6.44000000000755E-005</v>
      </c>
      <c r="E152" s="1" t="n">
        <f aca="false">100*IF(Table6[[#This Row],[Pb Analytic]]&gt;0, Table6[[#This Row],[Absolute Error]]/Table6[[#This Row],[Pb Analytic]],1)</f>
        <v>0.0101141453547294</v>
      </c>
      <c r="F152" s="0" t="n">
        <v>0.2970065333</v>
      </c>
      <c r="G152" s="5" t="n">
        <v>0.297043</v>
      </c>
      <c r="H152" s="4" t="n">
        <f aca="false">ABS(Table7[[#This Row],[Pd Analytic]]-Table7[[#This Row],[Pd Simulation]])</f>
        <v>3.64667000000152E-005</v>
      </c>
      <c r="I152" s="1" t="n">
        <f aca="false">100*IF(Table7[[#This Row],[Pd Analytic]]&gt;0, Table7[[#This Row],[Absolute Error]]/Table7[[#This Row],[Pd Analytic]],1)</f>
        <v>0.0122765727520982</v>
      </c>
      <c r="J152" s="0" t="n">
        <v>13.4566224436</v>
      </c>
      <c r="K152" s="5" t="n">
        <v>13.4561</v>
      </c>
      <c r="L152" s="4" t="n">
        <f aca="false">ABS(Table2[[#This Row],[Nc Analytic]]-Table2[[#This Row],[Nc Simulation]])</f>
        <v>0.00052244360000131</v>
      </c>
      <c r="M152" s="1" t="n">
        <f aca="false">100*IF(Table2[[#This Row],[Nc Analytic]]&gt;0, Table2[[#This Row],[Absolute Error]]/Table2[[#This Row],[Nc Analytic]],1)</f>
        <v>0.00388257816158701</v>
      </c>
    </row>
    <row r="153" customFormat="false" ht="13.8" hidden="false" customHeight="false" outlineLevel="0" collapsed="false">
      <c r="A153" s="1" t="n">
        <v>15.2</v>
      </c>
      <c r="B153" s="0" t="n">
        <v>0.6389404667</v>
      </c>
      <c r="C153" s="5" t="n">
        <v>0.639011</v>
      </c>
      <c r="D153" s="4" t="n">
        <f aca="false">ABS(Table6[[#This Row],[Pb Analytic]]-Table6[[#This Row],[Pb Simulation]])</f>
        <v>7.05332999999531E-005</v>
      </c>
      <c r="E153" s="1" t="n">
        <f aca="false">100*IF(Table6[[#This Row],[Pb Analytic]]&gt;0, Table6[[#This Row],[Absolute Error]]/Table6[[#This Row],[Pb Analytic]],1)</f>
        <v>0.0110378851068218</v>
      </c>
      <c r="F153" s="0" t="n">
        <v>0.2952412333</v>
      </c>
      <c r="G153" s="5" t="n">
        <v>0.295199</v>
      </c>
      <c r="H153" s="4" t="n">
        <f aca="false">ABS(Table7[[#This Row],[Pd Analytic]]-Table7[[#This Row],[Pd Simulation]])</f>
        <v>4.22333000000275E-005</v>
      </c>
      <c r="I153" s="1" t="n">
        <f aca="false">100*IF(Table7[[#This Row],[Pd Analytic]]&gt;0, Table7[[#This Row],[Absolute Error]]/Table7[[#This Row],[Pd Analytic]],1)</f>
        <v>0.0143067219062488</v>
      </c>
      <c r="J153" s="0" t="n">
        <v>13.4609203531</v>
      </c>
      <c r="K153" s="5" t="n">
        <v>13.4611</v>
      </c>
      <c r="L153" s="4" t="n">
        <f aca="false">ABS(Table2[[#This Row],[Nc Analytic]]-Table2[[#This Row],[Nc Simulation]])</f>
        <v>0.000179646899999497</v>
      </c>
      <c r="M153" s="1" t="n">
        <f aca="false">100*IF(Table2[[#This Row],[Nc Analytic]]&gt;0, Table2[[#This Row],[Absolute Error]]/Table2[[#This Row],[Nc Analytic]],1)</f>
        <v>0.0013345632972008</v>
      </c>
    </row>
    <row r="154" customFormat="false" ht="13.8" hidden="false" customHeight="false" outlineLevel="0" collapsed="false">
      <c r="A154" s="1" t="n">
        <v>15.3</v>
      </c>
      <c r="B154" s="0" t="n">
        <v>0.6413152667</v>
      </c>
      <c r="C154" s="5" t="n">
        <v>0.641263</v>
      </c>
      <c r="D154" s="4" t="n">
        <f aca="false">ABS(Table6[[#This Row],[Pb Analytic]]-Table6[[#This Row],[Pb Simulation]])</f>
        <v>5.22667000000254E-005</v>
      </c>
      <c r="E154" s="1" t="n">
        <f aca="false">100*IF(Table6[[#This Row],[Pb Analytic]]&gt;0, Table6[[#This Row],[Absolute Error]]/Table6[[#This Row],[Pb Analytic]],1)</f>
        <v>0.00815058720057534</v>
      </c>
      <c r="F154" s="0" t="n">
        <v>0.2933673667</v>
      </c>
      <c r="G154" s="5" t="n">
        <v>0.293378</v>
      </c>
      <c r="H154" s="4" t="n">
        <f aca="false">ABS(Table7[[#This Row],[Pd Analytic]]-Table7[[#This Row],[Pd Simulation]])</f>
        <v>1.0633300000007E-005</v>
      </c>
      <c r="I154" s="1" t="n">
        <f aca="false">100*IF(Table7[[#This Row],[Pd Analytic]]&gt;0, Table7[[#This Row],[Absolute Error]]/Table7[[#This Row],[Pd Analytic]],1)</f>
        <v>0.00362443673349977</v>
      </c>
      <c r="J154" s="0" t="n">
        <v>13.4661926268</v>
      </c>
      <c r="K154" s="5" t="n">
        <v>13.466</v>
      </c>
      <c r="L154" s="4" t="n">
        <f aca="false">ABS(Table2[[#This Row],[Nc Analytic]]-Table2[[#This Row],[Nc Simulation]])</f>
        <v>0.000192626800000539</v>
      </c>
      <c r="M154" s="1" t="n">
        <f aca="false">100*IF(Table2[[#This Row],[Nc Analytic]]&gt;0, Table2[[#This Row],[Absolute Error]]/Table2[[#This Row],[Nc Analytic]],1)</f>
        <v>0.00143046784494682</v>
      </c>
    </row>
    <row r="155" customFormat="false" ht="13.8" hidden="false" customHeight="false" outlineLevel="0" collapsed="false">
      <c r="A155" s="1" t="n">
        <v>15.4</v>
      </c>
      <c r="B155" s="0" t="n">
        <v>0.6434047333</v>
      </c>
      <c r="C155" s="5" t="n">
        <v>0.643487</v>
      </c>
      <c r="D155" s="4" t="n">
        <f aca="false">ABS(Table6[[#This Row],[Pb Analytic]]-Table6[[#This Row],[Pb Simulation]])</f>
        <v>8.22666999999999E-005</v>
      </c>
      <c r="E155" s="1" t="n">
        <f aca="false">100*IF(Table6[[#This Row],[Pb Analytic]]&gt;0, Table6[[#This Row],[Absolute Error]]/Table6[[#This Row],[Pb Analytic]],1)</f>
        <v>0.0127845162373132</v>
      </c>
      <c r="F155" s="0" t="n">
        <v>0.2916239667</v>
      </c>
      <c r="G155" s="5" t="n">
        <v>0.291578</v>
      </c>
      <c r="H155" s="4" t="n">
        <f aca="false">ABS(Table7[[#This Row],[Pd Analytic]]-Table7[[#This Row],[Pd Simulation]])</f>
        <v>4.59667000000108E-005</v>
      </c>
      <c r="I155" s="1" t="n">
        <f aca="false">100*IF(Table7[[#This Row],[Pd Analytic]]&gt;0, Table7[[#This Row],[Absolute Error]]/Table7[[#This Row],[Pd Analytic]],1)</f>
        <v>0.0157648039289695</v>
      </c>
      <c r="J155" s="0" t="n">
        <v>13.470443646</v>
      </c>
      <c r="K155" s="5" t="n">
        <v>13.4709</v>
      </c>
      <c r="L155" s="4" t="n">
        <f aca="false">ABS(Table2[[#This Row],[Nc Analytic]]-Table2[[#This Row],[Nc Simulation]])</f>
        <v>0.000456354000000658</v>
      </c>
      <c r="M155" s="1" t="n">
        <f aca="false">100*IF(Table2[[#This Row],[Nc Analytic]]&gt;0, Table2[[#This Row],[Absolute Error]]/Table2[[#This Row],[Nc Analytic]],1)</f>
        <v>0.00338770238069215</v>
      </c>
    </row>
    <row r="156" customFormat="false" ht="13.8" hidden="false" customHeight="false" outlineLevel="0" collapsed="false">
      <c r="A156" s="1" t="n">
        <v>15.5</v>
      </c>
      <c r="B156" s="0" t="n">
        <v>0.6456726</v>
      </c>
      <c r="C156" s="5" t="n">
        <v>0.645685</v>
      </c>
      <c r="D156" s="4" t="n">
        <f aca="false">ABS(Table6[[#This Row],[Pb Analytic]]-Table6[[#This Row],[Pb Simulation]])</f>
        <v>1.23999999999125E-005</v>
      </c>
      <c r="E156" s="1" t="n">
        <f aca="false">100*IF(Table6[[#This Row],[Pb Analytic]]&gt;0, Table6[[#This Row],[Absolute Error]]/Table6[[#This Row],[Pb Analytic]],1)</f>
        <v>0.00192044108193817</v>
      </c>
      <c r="F156" s="0" t="n">
        <v>0.2898259333</v>
      </c>
      <c r="G156" s="5" t="n">
        <v>0.289799</v>
      </c>
      <c r="H156" s="4" t="n">
        <f aca="false">ABS(Table7[[#This Row],[Pd Analytic]]-Table7[[#This Row],[Pd Simulation]])</f>
        <v>2.69333000000316E-005</v>
      </c>
      <c r="I156" s="1" t="n">
        <f aca="false">100*IF(Table7[[#This Row],[Pd Analytic]]&gt;0, Table7[[#This Row],[Absolute Error]]/Table7[[#This Row],[Pd Analytic]],1)</f>
        <v>0.00929378638298668</v>
      </c>
      <c r="J156" s="0" t="n">
        <v>13.4757002707</v>
      </c>
      <c r="K156" s="5" t="n">
        <v>13.4757</v>
      </c>
      <c r="L156" s="4" t="n">
        <f aca="false">ABS(Table2[[#This Row],[Nc Analytic]]-Table2[[#This Row],[Nc Simulation]])</f>
        <v>2.70700001081536E-007</v>
      </c>
      <c r="M156" s="1" t="n">
        <f aca="false">100*IF(Table2[[#This Row],[Nc Analytic]]&gt;0, Table2[[#This Row],[Absolute Error]]/Table2[[#This Row],[Nc Analytic]],1)</f>
        <v>2.00880103505967E-006</v>
      </c>
    </row>
    <row r="157" customFormat="false" ht="13.8" hidden="false" customHeight="false" outlineLevel="0" collapsed="false">
      <c r="A157" s="1" t="n">
        <v>15.6</v>
      </c>
      <c r="B157" s="0" t="n">
        <v>0.647714</v>
      </c>
      <c r="C157" s="5" t="n">
        <v>0.647856</v>
      </c>
      <c r="D157" s="4" t="n">
        <f aca="false">ABS(Table6[[#This Row],[Pb Analytic]]-Table6[[#This Row],[Pb Simulation]])</f>
        <v>0.000141999999999975</v>
      </c>
      <c r="E157" s="1" t="n">
        <f aca="false">100*IF(Table6[[#This Row],[Pb Analytic]]&gt;0, Table6[[#This Row],[Absolute Error]]/Table6[[#This Row],[Pb Analytic]],1)</f>
        <v>0.0219184510138018</v>
      </c>
      <c r="F157" s="0" t="n">
        <v>0.2881058667</v>
      </c>
      <c r="G157" s="5" t="n">
        <v>0.288042</v>
      </c>
      <c r="H157" s="4" t="n">
        <f aca="false">ABS(Table7[[#This Row],[Pd Analytic]]-Table7[[#This Row],[Pd Simulation]])</f>
        <v>6.38666999999704E-005</v>
      </c>
      <c r="I157" s="1" t="n">
        <f aca="false">100*IF(Table7[[#This Row],[Pd Analytic]]&gt;0, Table7[[#This Row],[Absolute Error]]/Table7[[#This Row],[Pd Analytic]],1)</f>
        <v>0.0221727039806592</v>
      </c>
      <c r="J157" s="0" t="n">
        <v>13.4796902003</v>
      </c>
      <c r="K157" s="5" t="n">
        <v>13.4803</v>
      </c>
      <c r="L157" s="4" t="n">
        <f aca="false">ABS(Table2[[#This Row],[Nc Analytic]]-Table2[[#This Row],[Nc Simulation]])</f>
        <v>0.000609799699999414</v>
      </c>
      <c r="M157" s="1" t="n">
        <f aca="false">100*IF(Table2[[#This Row],[Nc Analytic]]&gt;0, Table2[[#This Row],[Absolute Error]]/Table2[[#This Row],[Nc Analytic]],1)</f>
        <v>0.00452363597248885</v>
      </c>
    </row>
    <row r="158" customFormat="false" ht="13.8" hidden="false" customHeight="false" outlineLevel="0" collapsed="false">
      <c r="A158" s="1" t="n">
        <v>15.7</v>
      </c>
      <c r="B158" s="0" t="n">
        <v>0.6500677333</v>
      </c>
      <c r="C158" s="5" t="n">
        <v>0.650001</v>
      </c>
      <c r="D158" s="4" t="n">
        <f aca="false">ABS(Table6[[#This Row],[Pb Analytic]]-Table6[[#This Row],[Pb Simulation]])</f>
        <v>6.67332999999548E-005</v>
      </c>
      <c r="E158" s="1" t="n">
        <f aca="false">100*IF(Table6[[#This Row],[Pb Analytic]]&gt;0, Table6[[#This Row],[Absolute Error]]/Table6[[#This Row],[Pb Analytic]],1)</f>
        <v>0.010266645743615</v>
      </c>
      <c r="F158" s="0" t="n">
        <v>0.2862690333</v>
      </c>
      <c r="G158" s="5" t="n">
        <v>0.286305</v>
      </c>
      <c r="H158" s="4" t="n">
        <f aca="false">ABS(Table7[[#This Row],[Pd Analytic]]-Table7[[#This Row],[Pd Simulation]])</f>
        <v>3.59667000000008E-005</v>
      </c>
      <c r="I158" s="1" t="n">
        <f aca="false">100*IF(Table7[[#This Row],[Pd Analytic]]&gt;0, Table7[[#This Row],[Absolute Error]]/Table7[[#This Row],[Pd Analytic]],1)</f>
        <v>0.0125623722952798</v>
      </c>
      <c r="J158" s="0" t="n">
        <v>13.484700169</v>
      </c>
      <c r="K158" s="5" t="n">
        <v>13.485</v>
      </c>
      <c r="L158" s="4" t="n">
        <f aca="false">ABS(Table2[[#This Row],[Nc Analytic]]-Table2[[#This Row],[Nc Simulation]])</f>
        <v>0.000299830999999529</v>
      </c>
      <c r="M158" s="1" t="n">
        <f aca="false">100*IF(Table2[[#This Row],[Nc Analytic]]&gt;0, Table2[[#This Row],[Absolute Error]]/Table2[[#This Row],[Nc Analytic]],1)</f>
        <v>0.00222344086021156</v>
      </c>
    </row>
    <row r="159" customFormat="false" ht="13.8" hidden="false" customHeight="false" outlineLevel="0" collapsed="false">
      <c r="A159" s="1" t="n">
        <v>15.8</v>
      </c>
      <c r="B159" s="0" t="n">
        <v>0.6524626667</v>
      </c>
      <c r="C159" s="5" t="n">
        <v>0.652121</v>
      </c>
      <c r="D159" s="4" t="n">
        <f aca="false">ABS(Table6[[#This Row],[Pb Analytic]]-Table6[[#This Row],[Pb Simulation]])</f>
        <v>0.000341666700000021</v>
      </c>
      <c r="E159" s="1" t="n">
        <f aca="false">100*IF(Table6[[#This Row],[Pb Analytic]]&gt;0, Table6[[#This Row],[Absolute Error]]/Table6[[#This Row],[Pb Analytic]],1)</f>
        <v>0.0523931448304871</v>
      </c>
      <c r="F159" s="0" t="n">
        <v>0.2843168</v>
      </c>
      <c r="G159" s="5" t="n">
        <v>0.284588</v>
      </c>
      <c r="H159" s="4" t="n">
        <f aca="false">ABS(Table7[[#This Row],[Pd Analytic]]-Table7[[#This Row],[Pd Simulation]])</f>
        <v>0.000271200000000027</v>
      </c>
      <c r="I159" s="1" t="n">
        <f aca="false">100*IF(Table7[[#This Row],[Pd Analytic]]&gt;0, Table7[[#This Row],[Absolute Error]]/Table7[[#This Row],[Pd Analytic]],1)</f>
        <v>0.0952956554738875</v>
      </c>
      <c r="J159" s="0" t="n">
        <v>13.4903451499</v>
      </c>
      <c r="K159" s="5" t="n">
        <v>13.4895</v>
      </c>
      <c r="L159" s="4" t="n">
        <f aca="false">ABS(Table2[[#This Row],[Nc Analytic]]-Table2[[#This Row],[Nc Simulation]])</f>
        <v>0.000845149899999953</v>
      </c>
      <c r="M159" s="1" t="n">
        <f aca="false">100*IF(Table2[[#This Row],[Nc Analytic]]&gt;0, Table2[[#This Row],[Absolute Error]]/Table2[[#This Row],[Nc Analytic]],1)</f>
        <v>0.00626524259609291</v>
      </c>
    </row>
    <row r="160" customFormat="false" ht="13.8" hidden="false" customHeight="false" outlineLevel="0" collapsed="false">
      <c r="A160" s="1" t="n">
        <v>15.9</v>
      </c>
      <c r="B160" s="0" t="n">
        <v>0.6541756667</v>
      </c>
      <c r="C160" s="5" t="n">
        <v>0.654215</v>
      </c>
      <c r="D160" s="4" t="n">
        <f aca="false">ABS(Table6[[#This Row],[Pb Analytic]]-Table6[[#This Row],[Pb Simulation]])</f>
        <v>3.93332999999441E-005</v>
      </c>
      <c r="E160" s="1" t="n">
        <f aca="false">100*IF(Table6[[#This Row],[Pb Analytic]]&gt;0, Table6[[#This Row],[Absolute Error]]/Table6[[#This Row],[Pb Analytic]],1)</f>
        <v>0.00601228953783451</v>
      </c>
      <c r="F160" s="0" t="n">
        <v>0.2829776</v>
      </c>
      <c r="G160" s="5" t="n">
        <v>0.282891</v>
      </c>
      <c r="H160" s="4" t="n">
        <f aca="false">ABS(Table7[[#This Row],[Pd Analytic]]-Table7[[#This Row],[Pd Simulation]])</f>
        <v>8.65999999999922E-005</v>
      </c>
      <c r="I160" s="1" t="n">
        <f aca="false">100*IF(Table7[[#This Row],[Pd Analytic]]&gt;0, Table7[[#This Row],[Absolute Error]]/Table7[[#This Row],[Pd Analytic]],1)</f>
        <v>0.0306124973929861</v>
      </c>
      <c r="J160" s="0" t="n">
        <v>13.4940084207</v>
      </c>
      <c r="K160" s="5" t="n">
        <v>13.4939</v>
      </c>
      <c r="L160" s="4" t="n">
        <f aca="false">ABS(Table2[[#This Row],[Nc Analytic]]-Table2[[#This Row],[Nc Simulation]])</f>
        <v>0.000108420700000167</v>
      </c>
      <c r="M160" s="1" t="n">
        <f aca="false">100*IF(Table2[[#This Row],[Nc Analytic]]&gt;0, Table2[[#This Row],[Absolute Error]]/Table2[[#This Row],[Nc Analytic]],1)</f>
        <v>0.000803479349929723</v>
      </c>
    </row>
    <row r="161" customFormat="false" ht="13.8" hidden="false" customHeight="false" outlineLevel="0" collapsed="false">
      <c r="A161" s="1" t="n">
        <v>16</v>
      </c>
      <c r="B161" s="0" t="n">
        <v>0.6563383667</v>
      </c>
      <c r="C161" s="5" t="n">
        <v>0.656285</v>
      </c>
      <c r="D161" s="4" t="n">
        <f aca="false">ABS(Table6[[#This Row],[Pb Analytic]]-Table6[[#This Row],[Pb Simulation]])</f>
        <v>5.33667000000015E-005</v>
      </c>
      <c r="E161" s="1" t="n">
        <f aca="false">100*IF(Table6[[#This Row],[Pb Analytic]]&gt;0, Table6[[#This Row],[Absolute Error]]/Table6[[#This Row],[Pb Analytic]],1)</f>
        <v>0.00813163488423498</v>
      </c>
      <c r="F161" s="0" t="n">
        <v>0.2811732</v>
      </c>
      <c r="G161" s="5" t="n">
        <v>0.281215</v>
      </c>
      <c r="H161" s="4" t="n">
        <f aca="false">ABS(Table7[[#This Row],[Pd Analytic]]-Table7[[#This Row],[Pd Simulation]])</f>
        <v>4.17999999999807E-005</v>
      </c>
      <c r="I161" s="1" t="n">
        <f aca="false">100*IF(Table7[[#This Row],[Pd Analytic]]&gt;0, Table7[[#This Row],[Absolute Error]]/Table7[[#This Row],[Pd Analytic]],1)</f>
        <v>0.0148640719733943</v>
      </c>
      <c r="J161" s="0" t="n">
        <v>13.4986737652</v>
      </c>
      <c r="K161" s="5" t="n">
        <v>13.4983</v>
      </c>
      <c r="L161" s="4" t="n">
        <f aca="false">ABS(Table2[[#This Row],[Nc Analytic]]-Table2[[#This Row],[Nc Simulation]])</f>
        <v>0.000373765199999099</v>
      </c>
      <c r="M161" s="1" t="n">
        <f aca="false">100*IF(Table2[[#This Row],[Nc Analytic]]&gt;0, Table2[[#This Row],[Absolute Error]]/Table2[[#This Row],[Nc Analytic]],1)</f>
        <v>0.0027689797974493</v>
      </c>
    </row>
    <row r="162" customFormat="false" ht="13.8" hidden="false" customHeight="false" outlineLevel="0" collapsed="false">
      <c r="A162" s="1" t="n">
        <v>16.1</v>
      </c>
      <c r="B162" s="0" t="n">
        <v>0.6583427333</v>
      </c>
      <c r="C162" s="5" t="n">
        <v>0.658331</v>
      </c>
      <c r="D162" s="4" t="n">
        <f aca="false">ABS(Table6[[#This Row],[Pb Analytic]]-Table6[[#This Row],[Pb Simulation]])</f>
        <v>1.17333000000386E-005</v>
      </c>
      <c r="E162" s="1" t="n">
        <f aca="false">100*IF(Table6[[#This Row],[Pb Analytic]]&gt;0, Table6[[#This Row],[Absolute Error]]/Table6[[#This Row],[Pb Analytic]],1)</f>
        <v>0.00178227973466821</v>
      </c>
      <c r="F162" s="0" t="n">
        <v>0.2795325667</v>
      </c>
      <c r="G162" s="5" t="n">
        <v>0.279557</v>
      </c>
      <c r="H162" s="4" t="n">
        <f aca="false">ABS(Table7[[#This Row],[Pd Analytic]]-Table7[[#This Row],[Pd Simulation]])</f>
        <v>2.44333000000152E-005</v>
      </c>
      <c r="I162" s="1" t="n">
        <f aca="false">100*IF(Table7[[#This Row],[Pd Analytic]]&gt;0, Table7[[#This Row],[Absolute Error]]/Table7[[#This Row],[Pd Analytic]],1)</f>
        <v>0.00874000651030566</v>
      </c>
      <c r="J162" s="0" t="n">
        <v>13.5025202233</v>
      </c>
      <c r="K162" s="5" t="n">
        <v>13.5026</v>
      </c>
      <c r="L162" s="4" t="n">
        <f aca="false">ABS(Table2[[#This Row],[Nc Analytic]]-Table2[[#This Row],[Nc Simulation]])</f>
        <v>7.97766999998117E-005</v>
      </c>
      <c r="M162" s="1" t="n">
        <f aca="false">100*IF(Table2[[#This Row],[Nc Analytic]]&gt;0, Table2[[#This Row],[Absolute Error]]/Table2[[#This Row],[Nc Analytic]],1)</f>
        <v>0.000590824730050596</v>
      </c>
    </row>
    <row r="163" customFormat="false" ht="13.8" hidden="false" customHeight="false" outlineLevel="0" collapsed="false">
      <c r="A163" s="1" t="n">
        <v>16.2</v>
      </c>
      <c r="B163" s="0" t="n">
        <v>0.6605700333</v>
      </c>
      <c r="C163" s="5" t="n">
        <v>0.660353</v>
      </c>
      <c r="D163" s="4" t="n">
        <f aca="false">ABS(Table6[[#This Row],[Pb Analytic]]-Table6[[#This Row],[Pb Simulation]])</f>
        <v>0.000217033300000002</v>
      </c>
      <c r="E163" s="1" t="n">
        <f aca="false">100*IF(Table6[[#This Row],[Pb Analytic]]&gt;0, Table6[[#This Row],[Absolute Error]]/Table6[[#This Row],[Pb Analytic]],1)</f>
        <v>0.0328662548667156</v>
      </c>
      <c r="F163" s="0" t="n">
        <v>0.2777759</v>
      </c>
      <c r="G163" s="5" t="n">
        <v>0.277918</v>
      </c>
      <c r="H163" s="4" t="n">
        <f aca="false">ABS(Table7[[#This Row],[Pd Analytic]]-Table7[[#This Row],[Pd Simulation]])</f>
        <v>0.000142099999999978</v>
      </c>
      <c r="I163" s="1" t="n">
        <f aca="false">100*IF(Table7[[#This Row],[Pd Analytic]]&gt;0, Table7[[#This Row],[Absolute Error]]/Table7[[#This Row],[Pd Analytic]],1)</f>
        <v>0.0511301894803425</v>
      </c>
      <c r="J163" s="0" t="n">
        <v>13.506479786</v>
      </c>
      <c r="K163" s="5" t="n">
        <v>13.5068</v>
      </c>
      <c r="L163" s="4" t="n">
        <f aca="false">ABS(Table2[[#This Row],[Nc Analytic]]-Table2[[#This Row],[Nc Simulation]])</f>
        <v>0.000320214000000263</v>
      </c>
      <c r="M163" s="1" t="n">
        <f aca="false">100*IF(Table2[[#This Row],[Nc Analytic]]&gt;0, Table2[[#This Row],[Absolute Error]]/Table2[[#This Row],[Nc Analytic]],1)</f>
        <v>0.00237076139426262</v>
      </c>
    </row>
    <row r="164" customFormat="false" ht="13.8" hidden="false" customHeight="false" outlineLevel="0" collapsed="false">
      <c r="A164" s="1" t="n">
        <v>16.3</v>
      </c>
      <c r="B164" s="0" t="n">
        <v>0.6624402667</v>
      </c>
      <c r="C164" s="5" t="n">
        <v>0.662352</v>
      </c>
      <c r="D164" s="4" t="n">
        <f aca="false">ABS(Table6[[#This Row],[Pb Analytic]]-Table6[[#This Row],[Pb Simulation]])</f>
        <v>8.82666999999504E-005</v>
      </c>
      <c r="E164" s="1" t="n">
        <f aca="false">100*IF(Table6[[#This Row],[Pb Analytic]]&gt;0, Table6[[#This Row],[Absolute Error]]/Table6[[#This Row],[Pb Analytic]],1)</f>
        <v>0.0133262525062128</v>
      </c>
      <c r="F164" s="0" t="n">
        <v>0.2763251</v>
      </c>
      <c r="G164" s="5" t="n">
        <v>0.276298</v>
      </c>
      <c r="H164" s="4" t="n">
        <f aca="false">ABS(Table7[[#This Row],[Pd Analytic]]-Table7[[#This Row],[Pd Simulation]])</f>
        <v>2.71000000000021E-005</v>
      </c>
      <c r="I164" s="1" t="n">
        <f aca="false">100*IF(Table7[[#This Row],[Pd Analytic]]&gt;0, Table7[[#This Row],[Absolute Error]]/Table7[[#This Row],[Pd Analytic]],1)</f>
        <v>0.00980825051212898</v>
      </c>
      <c r="J164" s="0" t="n">
        <v>13.5108803593</v>
      </c>
      <c r="K164" s="5" t="n">
        <v>13.511</v>
      </c>
      <c r="L164" s="4" t="n">
        <f aca="false">ABS(Table2[[#This Row],[Nc Analytic]]-Table2[[#This Row],[Nc Simulation]])</f>
        <v>0.000119640699999479</v>
      </c>
      <c r="M164" s="1" t="n">
        <f aca="false">100*IF(Table2[[#This Row],[Nc Analytic]]&gt;0, Table2[[#This Row],[Absolute Error]]/Table2[[#This Row],[Nc Analytic]],1)</f>
        <v>0.000885505884090587</v>
      </c>
    </row>
    <row r="165" customFormat="false" ht="13.8" hidden="false" customHeight="false" outlineLevel="0" collapsed="false">
      <c r="A165" s="1" t="n">
        <v>16.4</v>
      </c>
      <c r="B165" s="0" t="n">
        <v>0.6645023667</v>
      </c>
      <c r="C165" s="5" t="n">
        <v>0.664328</v>
      </c>
      <c r="D165" s="4" t="n">
        <f aca="false">ABS(Table6[[#This Row],[Pb Analytic]]-Table6[[#This Row],[Pb Simulation]])</f>
        <v>0.000174366699999928</v>
      </c>
      <c r="E165" s="1" t="n">
        <f aca="false">100*IF(Table6[[#This Row],[Pb Analytic]]&gt;0, Table6[[#This Row],[Absolute Error]]/Table6[[#This Row],[Pb Analytic]],1)</f>
        <v>0.0262470797557725</v>
      </c>
      <c r="F165" s="0" t="n">
        <v>0.2745157</v>
      </c>
      <c r="G165" s="5" t="n">
        <v>0.274697</v>
      </c>
      <c r="H165" s="4" t="n">
        <f aca="false">ABS(Table7[[#This Row],[Pd Analytic]]-Table7[[#This Row],[Pd Simulation]])</f>
        <v>0.000181300000000051</v>
      </c>
      <c r="I165" s="1" t="n">
        <f aca="false">100*IF(Table7[[#This Row],[Pd Analytic]]&gt;0, Table7[[#This Row],[Absolute Error]]/Table7[[#This Row],[Pd Analytic]],1)</f>
        <v>0.0659999927192692</v>
      </c>
      <c r="J165" s="0" t="n">
        <v>13.5155354758</v>
      </c>
      <c r="K165" s="5" t="n">
        <v>13.5151</v>
      </c>
      <c r="L165" s="4" t="n">
        <f aca="false">ABS(Table2[[#This Row],[Nc Analytic]]-Table2[[#This Row],[Nc Simulation]])</f>
        <v>0.000435475799999807</v>
      </c>
      <c r="M165" s="1" t="n">
        <f aca="false">100*IF(Table2[[#This Row],[Nc Analytic]]&gt;0, Table2[[#This Row],[Absolute Error]]/Table2[[#This Row],[Nc Analytic]],1)</f>
        <v>0.00322214264045258</v>
      </c>
    </row>
    <row r="166" customFormat="false" ht="13.8" hidden="false" customHeight="false" outlineLevel="0" collapsed="false">
      <c r="A166" s="1" t="n">
        <v>16.5</v>
      </c>
      <c r="B166" s="0" t="n">
        <v>0.6662230667</v>
      </c>
      <c r="C166" s="5" t="n">
        <v>0.666281</v>
      </c>
      <c r="D166" s="4" t="n">
        <f aca="false">ABS(Table6[[#This Row],[Pb Analytic]]-Table6[[#This Row],[Pb Simulation]])</f>
        <v>5.79333000000348E-005</v>
      </c>
      <c r="E166" s="1" t="n">
        <f aca="false">100*IF(Table6[[#This Row],[Pb Analytic]]&gt;0, Table6[[#This Row],[Absolute Error]]/Table6[[#This Row],[Pb Analytic]],1)</f>
        <v>0.00869502507200938</v>
      </c>
      <c r="F166" s="0" t="n">
        <v>0.2731375</v>
      </c>
      <c r="G166" s="5" t="n">
        <v>0.273113</v>
      </c>
      <c r="H166" s="4" t="n">
        <f aca="false">ABS(Table7[[#This Row],[Pd Analytic]]-Table7[[#This Row],[Pd Simulation]])</f>
        <v>2.44999999999829E-005</v>
      </c>
      <c r="I166" s="1" t="n">
        <f aca="false">100*IF(Table7[[#This Row],[Pd Analytic]]&gt;0, Table7[[#This Row],[Absolute Error]]/Table7[[#This Row],[Pd Analytic]],1)</f>
        <v>0.00897064584988004</v>
      </c>
      <c r="J166" s="0" t="n">
        <v>13.518702668</v>
      </c>
      <c r="K166" s="5" t="n">
        <v>13.5191</v>
      </c>
      <c r="L166" s="4" t="n">
        <f aca="false">ABS(Table2[[#This Row],[Nc Analytic]]-Table2[[#This Row],[Nc Simulation]])</f>
        <v>0.000397332000000361</v>
      </c>
      <c r="M166" s="1" t="n">
        <f aca="false">100*IF(Table2[[#This Row],[Nc Analytic]]&gt;0, Table2[[#This Row],[Absolute Error]]/Table2[[#This Row],[Nc Analytic]],1)</f>
        <v>0.0029390418001225</v>
      </c>
    </row>
    <row r="167" customFormat="false" ht="13.8" hidden="false" customHeight="false" outlineLevel="0" collapsed="false">
      <c r="A167" s="1" t="n">
        <v>16.6</v>
      </c>
      <c r="B167" s="0" t="n">
        <v>0.6683266</v>
      </c>
      <c r="C167" s="5" t="n">
        <v>0.668212</v>
      </c>
      <c r="D167" s="4" t="n">
        <f aca="false">ABS(Table6[[#This Row],[Pb Analytic]]-Table6[[#This Row],[Pb Simulation]])</f>
        <v>0.000114599999999965</v>
      </c>
      <c r="E167" s="1" t="n">
        <f aca="false">100*IF(Table6[[#This Row],[Pb Analytic]]&gt;0, Table6[[#This Row],[Absolute Error]]/Table6[[#This Row],[Pb Analytic]],1)</f>
        <v>0.0171502457303917</v>
      </c>
      <c r="F167" s="0" t="n">
        <v>0.2715095333</v>
      </c>
      <c r="G167" s="5" t="n">
        <v>0.271547</v>
      </c>
      <c r="H167" s="4" t="n">
        <f aca="false">ABS(Table7[[#This Row],[Pd Analytic]]-Table7[[#This Row],[Pd Simulation]])</f>
        <v>3.74666999999884E-005</v>
      </c>
      <c r="I167" s="1" t="n">
        <f aca="false">100*IF(Table7[[#This Row],[Pd Analytic]]&gt;0, Table7[[#This Row],[Absolute Error]]/Table7[[#This Row],[Pd Analytic]],1)</f>
        <v>0.0137975009850922</v>
      </c>
      <c r="J167" s="0" t="n">
        <v>13.5235461288</v>
      </c>
      <c r="K167" s="5" t="n">
        <v>13.5231</v>
      </c>
      <c r="L167" s="4" t="n">
        <f aca="false">ABS(Table2[[#This Row],[Nc Analytic]]-Table2[[#This Row],[Nc Simulation]])</f>
        <v>0.000446128800000167</v>
      </c>
      <c r="M167" s="1" t="n">
        <f aca="false">100*IF(Table2[[#This Row],[Nc Analytic]]&gt;0, Table2[[#This Row],[Absolute Error]]/Table2[[#This Row],[Nc Analytic]],1)</f>
        <v>0.00329901280032069</v>
      </c>
    </row>
    <row r="168" customFormat="false" ht="13.8" hidden="false" customHeight="false" outlineLevel="0" collapsed="false">
      <c r="A168" s="1" t="n">
        <v>16.7</v>
      </c>
      <c r="B168" s="0" t="n">
        <v>0.6701616333</v>
      </c>
      <c r="C168" s="5" t="n">
        <v>0.670121</v>
      </c>
      <c r="D168" s="4" t="n">
        <f aca="false">ABS(Table6[[#This Row],[Pb Analytic]]-Table6[[#This Row],[Pb Simulation]])</f>
        <v>4.0633300000037E-005</v>
      </c>
      <c r="E168" s="1" t="n">
        <f aca="false">100*IF(Table6[[#This Row],[Pb Analytic]]&gt;0, Table6[[#This Row],[Absolute Error]]/Table6[[#This Row],[Pb Analytic]],1)</f>
        <v>0.00606357657796681</v>
      </c>
      <c r="F168" s="0" t="n">
        <v>0.2699503667</v>
      </c>
      <c r="G168" s="5" t="n">
        <v>0.269999</v>
      </c>
      <c r="H168" s="4" t="n">
        <f aca="false">ABS(Table7[[#This Row],[Pd Analytic]]-Table7[[#This Row],[Pd Simulation]])</f>
        <v>4.86332999999894E-005</v>
      </c>
      <c r="I168" s="1" t="n">
        <f aca="false">100*IF(Table7[[#This Row],[Pd Analytic]]&gt;0, Table7[[#This Row],[Absolute Error]]/Table7[[#This Row],[Pd Analytic]],1)</f>
        <v>0.0180124000459222</v>
      </c>
      <c r="J168" s="0" t="n">
        <v>13.5267750955</v>
      </c>
      <c r="K168" s="5" t="n">
        <v>13.527</v>
      </c>
      <c r="L168" s="4" t="n">
        <f aca="false">ABS(Table2[[#This Row],[Nc Analytic]]-Table2[[#This Row],[Nc Simulation]])</f>
        <v>0.000224904499999568</v>
      </c>
      <c r="M168" s="1" t="n">
        <f aca="false">100*IF(Table2[[#This Row],[Nc Analytic]]&gt;0, Table2[[#This Row],[Absolute Error]]/Table2[[#This Row],[Nc Analytic]],1)</f>
        <v>0.00166263399127351</v>
      </c>
    </row>
    <row r="169" customFormat="false" ht="13.8" hidden="false" customHeight="false" outlineLevel="0" collapsed="false">
      <c r="A169" s="1" t="n">
        <v>16.8</v>
      </c>
      <c r="B169" s="0" t="n">
        <v>0.6721774</v>
      </c>
      <c r="C169" s="5" t="n">
        <v>0.672008</v>
      </c>
      <c r="D169" s="4" t="n">
        <f aca="false">ABS(Table6[[#This Row],[Pb Analytic]]-Table6[[#This Row],[Pb Simulation]])</f>
        <v>0.000169399999999986</v>
      </c>
      <c r="E169" s="1" t="n">
        <f aca="false">100*IF(Table6[[#This Row],[Pb Analytic]]&gt;0, Table6[[#This Row],[Absolute Error]]/Table6[[#This Row],[Pb Analytic]],1)</f>
        <v>0.0252080332376975</v>
      </c>
      <c r="F169" s="0" t="n">
        <v>0.2683029</v>
      </c>
      <c r="G169" s="5" t="n">
        <v>0.268468</v>
      </c>
      <c r="H169" s="4" t="n">
        <f aca="false">ABS(Table7[[#This Row],[Pd Analytic]]-Table7[[#This Row],[Pd Simulation]])</f>
        <v>0.000165099999999974</v>
      </c>
      <c r="I169" s="1" t="n">
        <f aca="false">100*IF(Table7[[#This Row],[Pd Analytic]]&gt;0, Table7[[#This Row],[Absolute Error]]/Table7[[#This Row],[Pd Analytic]],1)</f>
        <v>0.0614970871761154</v>
      </c>
      <c r="J169" s="0" t="n">
        <v>13.5309330842</v>
      </c>
      <c r="K169" s="5" t="n">
        <v>13.5308</v>
      </c>
      <c r="L169" s="4" t="n">
        <f aca="false">ABS(Table2[[#This Row],[Nc Analytic]]-Table2[[#This Row],[Nc Simulation]])</f>
        <v>0.000133084200001576</v>
      </c>
      <c r="M169" s="1" t="n">
        <f aca="false">100*IF(Table2[[#This Row],[Nc Analytic]]&gt;0, Table2[[#This Row],[Absolute Error]]/Table2[[#This Row],[Nc Analytic]],1)</f>
        <v>0.000983564903786741</v>
      </c>
    </row>
    <row r="170" customFormat="false" ht="13.8" hidden="false" customHeight="false" outlineLevel="0" collapsed="false">
      <c r="A170" s="1" t="n">
        <v>16.9</v>
      </c>
      <c r="B170" s="0" t="n">
        <v>0.6737675</v>
      </c>
      <c r="C170" s="5" t="n">
        <v>0.673875</v>
      </c>
      <c r="D170" s="4" t="n">
        <f aca="false">ABS(Table6[[#This Row],[Pb Analytic]]-Table6[[#This Row],[Pb Simulation]])</f>
        <v>0.000107500000000038</v>
      </c>
      <c r="E170" s="1" t="n">
        <f aca="false">100*IF(Table6[[#This Row],[Pb Analytic]]&gt;0, Table6[[#This Row],[Absolute Error]]/Table6[[#This Row],[Pb Analytic]],1)</f>
        <v>0.0159525134483455</v>
      </c>
      <c r="F170" s="0" t="n">
        <v>0.2670951667</v>
      </c>
      <c r="G170" s="5" t="n">
        <v>0.266954</v>
      </c>
      <c r="H170" s="4" t="n">
        <f aca="false">ABS(Table7[[#This Row],[Pd Analytic]]-Table7[[#This Row],[Pd Simulation]])</f>
        <v>0.000141166699999973</v>
      </c>
      <c r="I170" s="1" t="n">
        <f aca="false">100*IF(Table7[[#This Row],[Pd Analytic]]&gt;0, Table7[[#This Row],[Absolute Error]]/Table7[[#This Row],[Pd Analytic]],1)</f>
        <v>0.0528805337249012</v>
      </c>
      <c r="J170" s="0" t="n">
        <v>13.5339104511</v>
      </c>
      <c r="K170" s="5" t="n">
        <v>13.5346</v>
      </c>
      <c r="L170" s="4" t="n">
        <f aca="false">ABS(Table2[[#This Row],[Nc Analytic]]-Table2[[#This Row],[Nc Simulation]])</f>
        <v>0.000689548899998727</v>
      </c>
      <c r="M170" s="1" t="n">
        <f aca="false">100*IF(Table2[[#This Row],[Nc Analytic]]&gt;0, Table2[[#This Row],[Absolute Error]]/Table2[[#This Row],[Nc Analytic]],1)</f>
        <v>0.00509471207127456</v>
      </c>
    </row>
    <row r="171" customFormat="false" ht="13.8" hidden="false" customHeight="false" outlineLevel="0" collapsed="false">
      <c r="A171" s="1" t="n">
        <v>17</v>
      </c>
      <c r="B171" s="0" t="n">
        <v>0.6756866667</v>
      </c>
      <c r="C171" s="5" t="n">
        <v>0.67572</v>
      </c>
      <c r="D171" s="4" t="n">
        <f aca="false">ABS(Table6[[#This Row],[Pb Analytic]]-Table6[[#This Row],[Pb Simulation]])</f>
        <v>3.33332999999936E-005</v>
      </c>
      <c r="E171" s="1" t="n">
        <f aca="false">100*IF(Table6[[#This Row],[Pb Analytic]]&gt;0, Table6[[#This Row],[Absolute Error]]/Table6[[#This Row],[Pb Analytic]],1)</f>
        <v>0.0049330047948845</v>
      </c>
      <c r="F171" s="0" t="n">
        <v>0.2654683</v>
      </c>
      <c r="G171" s="5" t="n">
        <v>0.265456</v>
      </c>
      <c r="H171" s="4" t="n">
        <f aca="false">ABS(Table7[[#This Row],[Pd Analytic]]-Table7[[#This Row],[Pd Simulation]])</f>
        <v>1.22999999999651E-005</v>
      </c>
      <c r="I171" s="1" t="n">
        <f aca="false">100*IF(Table7[[#This Row],[Pd Analytic]]&gt;0, Table7[[#This Row],[Absolute Error]]/Table7[[#This Row],[Pd Analytic]],1)</f>
        <v>0.00463353625458272</v>
      </c>
      <c r="J171" s="0" t="n">
        <v>13.5382912929</v>
      </c>
      <c r="K171" s="5" t="n">
        <v>13.5383</v>
      </c>
      <c r="L171" s="4" t="n">
        <f aca="false">ABS(Table2[[#This Row],[Nc Analytic]]-Table2[[#This Row],[Nc Simulation]])</f>
        <v>8.70709999922781E-006</v>
      </c>
      <c r="M171" s="1" t="n">
        <f aca="false">100*IF(Table2[[#This Row],[Nc Analytic]]&gt;0, Table2[[#This Row],[Absolute Error]]/Table2[[#This Row],[Nc Analytic]],1)</f>
        <v>6.43145742022839E-005</v>
      </c>
    </row>
    <row r="172" customFormat="false" ht="13.8" hidden="false" customHeight="false" outlineLevel="0" collapsed="false">
      <c r="A172" s="1" t="n">
        <v>17.1</v>
      </c>
      <c r="B172" s="0" t="n">
        <v>0.6773249667</v>
      </c>
      <c r="C172" s="5" t="n">
        <v>0.677545</v>
      </c>
      <c r="D172" s="4" t="n">
        <f aca="false">ABS(Table6[[#This Row],[Pb Analytic]]-Table6[[#This Row],[Pb Simulation]])</f>
        <v>0.000220033299999978</v>
      </c>
      <c r="E172" s="1" t="n">
        <f aca="false">100*IF(Table6[[#This Row],[Pb Analytic]]&gt;0, Table6[[#This Row],[Absolute Error]]/Table6[[#This Row],[Pb Analytic]],1)</f>
        <v>0.0324750828358231</v>
      </c>
      <c r="F172" s="0" t="n">
        <v>0.2641362333</v>
      </c>
      <c r="G172" s="5" t="n">
        <v>0.263975</v>
      </c>
      <c r="H172" s="4" t="n">
        <f aca="false">ABS(Table7[[#This Row],[Pd Analytic]]-Table7[[#This Row],[Pd Simulation]])</f>
        <v>0.000161233300000008</v>
      </c>
      <c r="I172" s="1" t="n">
        <f aca="false">100*IF(Table7[[#This Row],[Pd Analytic]]&gt;0, Table7[[#This Row],[Absolute Error]]/Table7[[#This Row],[Pd Analytic]],1)</f>
        <v>0.0610790036935345</v>
      </c>
      <c r="J172" s="0" t="n">
        <v>13.5415437961</v>
      </c>
      <c r="K172" s="5" t="n">
        <v>13.5419</v>
      </c>
      <c r="L172" s="4" t="n">
        <f aca="false">ABS(Table2[[#This Row],[Nc Analytic]]-Table2[[#This Row],[Nc Simulation]])</f>
        <v>0.000356203900000907</v>
      </c>
      <c r="M172" s="1" t="n">
        <f aca="false">100*IF(Table2[[#This Row],[Nc Analytic]]&gt;0, Table2[[#This Row],[Absolute Error]]/Table2[[#This Row],[Nc Analytic]],1)</f>
        <v>0.00263038347647602</v>
      </c>
    </row>
    <row r="173" customFormat="false" ht="13.8" hidden="false" customHeight="false" outlineLevel="0" collapsed="false">
      <c r="A173" s="1" t="n">
        <v>17.2</v>
      </c>
      <c r="B173" s="0" t="n">
        <v>0.6791876667</v>
      </c>
      <c r="C173" s="5" t="n">
        <v>0.67935</v>
      </c>
      <c r="D173" s="4" t="n">
        <f aca="false">ABS(Table6[[#This Row],[Pb Analytic]]-Table6[[#This Row],[Pb Simulation]])</f>
        <v>0.000162333300000039</v>
      </c>
      <c r="E173" s="1" t="n">
        <f aca="false">100*IF(Table6[[#This Row],[Pb Analytic]]&gt;0, Table6[[#This Row],[Absolute Error]]/Table6[[#This Row],[Pb Analytic]],1)</f>
        <v>0.0238953852947728</v>
      </c>
      <c r="F173" s="0" t="n">
        <v>0.2626670667</v>
      </c>
      <c r="G173" s="5" t="n">
        <v>0.26251</v>
      </c>
      <c r="H173" s="4" t="n">
        <f aca="false">ABS(Table7[[#This Row],[Pd Analytic]]-Table7[[#This Row],[Pd Simulation]])</f>
        <v>0.000157066699999986</v>
      </c>
      <c r="I173" s="1" t="n">
        <f aca="false">100*IF(Table7[[#This Row],[Pd Analytic]]&gt;0, Table7[[#This Row],[Absolute Error]]/Table7[[#This Row],[Pd Analytic]],1)</f>
        <v>0.0598326539941282</v>
      </c>
      <c r="J173" s="0" t="n">
        <v>13.5451577198</v>
      </c>
      <c r="K173" s="5" t="n">
        <v>13.5455</v>
      </c>
      <c r="L173" s="4" t="n">
        <f aca="false">ABS(Table2[[#This Row],[Nc Analytic]]-Table2[[#This Row],[Nc Simulation]])</f>
        <v>0.000342280199999934</v>
      </c>
      <c r="M173" s="1" t="n">
        <f aca="false">100*IF(Table2[[#This Row],[Nc Analytic]]&gt;0, Table2[[#This Row],[Absolute Error]]/Table2[[#This Row],[Nc Analytic]],1)</f>
        <v>0.00252689232586419</v>
      </c>
    </row>
    <row r="174" customFormat="false" ht="13.8" hidden="false" customHeight="false" outlineLevel="0" collapsed="false">
      <c r="A174" s="1" t="n">
        <v>17.3</v>
      </c>
      <c r="B174" s="0" t="n">
        <v>0.6809893</v>
      </c>
      <c r="C174" s="5" t="n">
        <v>0.681135</v>
      </c>
      <c r="D174" s="4" t="n">
        <f aca="false">ABS(Table6[[#This Row],[Pb Analytic]]-Table6[[#This Row],[Pb Simulation]])</f>
        <v>0.000145700000000026</v>
      </c>
      <c r="E174" s="1" t="n">
        <f aca="false">100*IF(Table6[[#This Row],[Pb Analytic]]&gt;0, Table6[[#This Row],[Absolute Error]]/Table6[[#This Row],[Pb Analytic]],1)</f>
        <v>0.0213907668817527</v>
      </c>
      <c r="F174" s="0" t="n">
        <v>0.2612044333</v>
      </c>
      <c r="G174" s="5" t="n">
        <v>0.261061</v>
      </c>
      <c r="H174" s="4" t="n">
        <f aca="false">ABS(Table7[[#This Row],[Pd Analytic]]-Table7[[#This Row],[Pd Simulation]])</f>
        <v>0.000143433299999995</v>
      </c>
      <c r="I174" s="1" t="n">
        <f aca="false">100*IF(Table7[[#This Row],[Pd Analytic]]&gt;0, Table7[[#This Row],[Absolute Error]]/Table7[[#This Row],[Pd Analytic]],1)</f>
        <v>0.054942446401414</v>
      </c>
      <c r="J174" s="0" t="n">
        <v>13.5487166057</v>
      </c>
      <c r="K174" s="5" t="n">
        <v>13.5491</v>
      </c>
      <c r="L174" s="4" t="n">
        <f aca="false">ABS(Table2[[#This Row],[Nc Analytic]]-Table2[[#This Row],[Nc Simulation]])</f>
        <v>0.000383394300000006</v>
      </c>
      <c r="M174" s="1" t="n">
        <f aca="false">100*IF(Table2[[#This Row],[Nc Analytic]]&gt;0, Table2[[#This Row],[Absolute Error]]/Table2[[#This Row],[Nc Analytic]],1)</f>
        <v>0.0028296661770893</v>
      </c>
    </row>
    <row r="175" customFormat="false" ht="13.8" hidden="false" customHeight="false" outlineLevel="0" collapsed="false">
      <c r="A175" s="1" t="n">
        <v>17.4</v>
      </c>
      <c r="B175" s="0" t="n">
        <v>0.6831012667</v>
      </c>
      <c r="C175" s="5" t="n">
        <v>0.682901</v>
      </c>
      <c r="D175" s="4" t="n">
        <f aca="false">ABS(Table6[[#This Row],[Pb Analytic]]-Table6[[#This Row],[Pb Simulation]])</f>
        <v>0.000200266700000062</v>
      </c>
      <c r="E175" s="1" t="n">
        <f aca="false">100*IF(Table6[[#This Row],[Pb Analytic]]&gt;0, Table6[[#This Row],[Absolute Error]]/Table6[[#This Row],[Pb Analytic]],1)</f>
        <v>0.0293258759322453</v>
      </c>
      <c r="F175" s="0" t="n">
        <v>0.2594275333</v>
      </c>
      <c r="G175" s="5" t="n">
        <v>0.259628</v>
      </c>
      <c r="H175" s="4" t="n">
        <f aca="false">ABS(Table7[[#This Row],[Pd Analytic]]-Table7[[#This Row],[Pd Simulation]])</f>
        <v>0.000200466700000013</v>
      </c>
      <c r="I175" s="1" t="n">
        <f aca="false">100*IF(Table7[[#This Row],[Pd Analytic]]&gt;0, Table7[[#This Row],[Absolute Error]]/Table7[[#This Row],[Pd Analytic]],1)</f>
        <v>0.0772130509806387</v>
      </c>
      <c r="J175" s="0" t="n">
        <v>13.5529604832</v>
      </c>
      <c r="K175" s="5" t="n">
        <v>13.5526</v>
      </c>
      <c r="L175" s="4" t="n">
        <f aca="false">ABS(Table2[[#This Row],[Nc Analytic]]-Table2[[#This Row],[Nc Simulation]])</f>
        <v>0.000360483199999706</v>
      </c>
      <c r="M175" s="1" t="n">
        <f aca="false">100*IF(Table2[[#This Row],[Nc Analytic]]&gt;0, Table2[[#This Row],[Absolute Error]]/Table2[[#This Row],[Nc Analytic]],1)</f>
        <v>0.00265988223661664</v>
      </c>
    </row>
    <row r="176" customFormat="false" ht="13.8" hidden="false" customHeight="false" outlineLevel="0" collapsed="false">
      <c r="A176" s="1" t="n">
        <v>17.5</v>
      </c>
      <c r="B176" s="0" t="n">
        <v>0.6847245</v>
      </c>
      <c r="C176" s="5" t="n">
        <v>0.684647</v>
      </c>
      <c r="D176" s="4" t="n">
        <f aca="false">ABS(Table6[[#This Row],[Pb Analytic]]-Table6[[#This Row],[Pb Simulation]])</f>
        <v>7.74999999999526E-005</v>
      </c>
      <c r="E176" s="1" t="n">
        <f aca="false">100*IF(Table6[[#This Row],[Pb Analytic]]&gt;0, Table6[[#This Row],[Absolute Error]]/Table6[[#This Row],[Pb Analytic]],1)</f>
        <v>0.0113197019778006</v>
      </c>
      <c r="F176" s="0" t="n">
        <v>0.2581433667</v>
      </c>
      <c r="G176" s="5" t="n">
        <v>0.25821</v>
      </c>
      <c r="H176" s="4" t="n">
        <f aca="false">ABS(Table7[[#This Row],[Pd Analytic]]-Table7[[#This Row],[Pd Simulation]])</f>
        <v>6.66333000000074E-005</v>
      </c>
      <c r="I176" s="1" t="n">
        <f aca="false">100*IF(Table7[[#This Row],[Pd Analytic]]&gt;0, Table7[[#This Row],[Absolute Error]]/Table7[[#This Row],[Pd Analytic]],1)</f>
        <v>0.0258058556988527</v>
      </c>
      <c r="J176" s="0" t="n">
        <v>13.556456862</v>
      </c>
      <c r="K176" s="5" t="n">
        <v>13.556</v>
      </c>
      <c r="L176" s="4" t="n">
        <f aca="false">ABS(Table2[[#This Row],[Nc Analytic]]-Table2[[#This Row],[Nc Simulation]])</f>
        <v>0.000456862000000058</v>
      </c>
      <c r="M176" s="1" t="n">
        <f aca="false">100*IF(Table2[[#This Row],[Nc Analytic]]&gt;0, Table2[[#This Row],[Absolute Error]]/Table2[[#This Row],[Nc Analytic]],1)</f>
        <v>0.00337018294482191</v>
      </c>
    </row>
    <row r="177" customFormat="false" ht="13.8" hidden="false" customHeight="false" outlineLevel="0" collapsed="false">
      <c r="A177" s="1" t="n">
        <v>17.6</v>
      </c>
      <c r="B177" s="0" t="n">
        <v>0.6863556333</v>
      </c>
      <c r="C177" s="5" t="n">
        <v>0.686375</v>
      </c>
      <c r="D177" s="4" t="n">
        <f aca="false">ABS(Table6[[#This Row],[Pb Analytic]]-Table6[[#This Row],[Pb Simulation]])</f>
        <v>1.9366699999912E-005</v>
      </c>
      <c r="E177" s="1" t="n">
        <f aca="false">100*IF(Table6[[#This Row],[Pb Analytic]]&gt;0, Table6[[#This Row],[Absolute Error]]/Table6[[#This Row],[Pb Analytic]],1)</f>
        <v>0.00282159169548891</v>
      </c>
      <c r="F177" s="0" t="n">
        <v>0.2568055667</v>
      </c>
      <c r="G177" s="5" t="n">
        <v>0.256807</v>
      </c>
      <c r="H177" s="4" t="n">
        <f aca="false">ABS(Table7[[#This Row],[Pd Analytic]]-Table7[[#This Row],[Pd Simulation]])</f>
        <v>1.43330000001995E-006</v>
      </c>
      <c r="I177" s="1" t="n">
        <f aca="false">100*IF(Table7[[#This Row],[Pd Analytic]]&gt;0, Table7[[#This Row],[Absolute Error]]/Table7[[#This Row],[Pd Analytic]],1)</f>
        <v>0.000558123415646752</v>
      </c>
      <c r="J177" s="0" t="n">
        <v>13.5593755345</v>
      </c>
      <c r="K177" s="5" t="n">
        <v>13.5594</v>
      </c>
      <c r="L177" s="4" t="n">
        <f aca="false">ABS(Table2[[#This Row],[Nc Analytic]]-Table2[[#This Row],[Nc Simulation]])</f>
        <v>2.44654999992378E-005</v>
      </c>
      <c r="M177" s="1" t="n">
        <f aca="false">100*IF(Table2[[#This Row],[Nc Analytic]]&gt;0, Table2[[#This Row],[Absolute Error]]/Table2[[#This Row],[Nc Analytic]],1)</f>
        <v>0.000180432025010235</v>
      </c>
    </row>
    <row r="178" customFormat="false" ht="13.8" hidden="false" customHeight="false" outlineLevel="0" collapsed="false">
      <c r="A178" s="1" t="n">
        <v>17.7</v>
      </c>
      <c r="B178" s="0" t="n">
        <v>0.6881591333</v>
      </c>
      <c r="C178" s="5" t="n">
        <v>0.688084</v>
      </c>
      <c r="D178" s="4" t="n">
        <f aca="false">ABS(Table6[[#This Row],[Pb Analytic]]-Table6[[#This Row],[Pb Simulation]])</f>
        <v>7.51332999999743E-005</v>
      </c>
      <c r="E178" s="1" t="n">
        <f aca="false">100*IF(Table6[[#This Row],[Pb Analytic]]&gt;0, Table6[[#This Row],[Absolute Error]]/Table6[[#This Row],[Pb Analytic]],1)</f>
        <v>0.0109192046319889</v>
      </c>
      <c r="F178" s="0" t="n">
        <v>0.2553118</v>
      </c>
      <c r="G178" s="5" t="n">
        <v>0.255419</v>
      </c>
      <c r="H178" s="4" t="n">
        <f aca="false">ABS(Table7[[#This Row],[Pd Analytic]]-Table7[[#This Row],[Pd Simulation]])</f>
        <v>0.00010720000000003</v>
      </c>
      <c r="I178" s="1" t="n">
        <f aca="false">100*IF(Table7[[#This Row],[Pd Analytic]]&gt;0, Table7[[#This Row],[Absolute Error]]/Table7[[#This Row],[Pd Analytic]],1)</f>
        <v>0.0419702528003122</v>
      </c>
      <c r="J178" s="0" t="n">
        <v>13.5623176727</v>
      </c>
      <c r="K178" s="5" t="n">
        <v>13.5627</v>
      </c>
      <c r="L178" s="4" t="n">
        <f aca="false">ABS(Table2[[#This Row],[Nc Analytic]]-Table2[[#This Row],[Nc Simulation]])</f>
        <v>0.000382327299998764</v>
      </c>
      <c r="M178" s="1" t="n">
        <f aca="false">100*IF(Table2[[#This Row],[Nc Analytic]]&gt;0, Table2[[#This Row],[Absolute Error]]/Table2[[#This Row],[Nc Analytic]],1)</f>
        <v>0.00281896156369133</v>
      </c>
    </row>
    <row r="179" customFormat="false" ht="13.8" hidden="false" customHeight="false" outlineLevel="0" collapsed="false">
      <c r="A179" s="1" t="n">
        <v>17.8</v>
      </c>
      <c r="B179" s="0" t="n">
        <v>0.6896737</v>
      </c>
      <c r="C179" s="5" t="n">
        <v>0.689775</v>
      </c>
      <c r="D179" s="4" t="n">
        <f aca="false">ABS(Table6[[#This Row],[Pb Analytic]]-Table6[[#This Row],[Pb Simulation]])</f>
        <v>0.000101300000000082</v>
      </c>
      <c r="E179" s="1" t="n">
        <f aca="false">100*IF(Table6[[#This Row],[Pb Analytic]]&gt;0, Table6[[#This Row],[Absolute Error]]/Table6[[#This Row],[Pb Analytic]],1)</f>
        <v>0.0146859483164919</v>
      </c>
      <c r="F179" s="0" t="n">
        <v>0.2541339667</v>
      </c>
      <c r="G179" s="5" t="n">
        <v>0.254045</v>
      </c>
      <c r="H179" s="4" t="n">
        <f aca="false">ABS(Table7[[#This Row],[Pd Analytic]]-Table7[[#This Row],[Pd Simulation]])</f>
        <v>8.89666999999705E-005</v>
      </c>
      <c r="I179" s="1" t="n">
        <f aca="false">100*IF(Table7[[#This Row],[Pd Analytic]]&gt;0, Table7[[#This Row],[Absolute Error]]/Table7[[#This Row],[Pd Analytic]],1)</f>
        <v>0.0350200555019664</v>
      </c>
      <c r="J179" s="0" t="n">
        <v>13.5653942205</v>
      </c>
      <c r="K179" s="5" t="n">
        <v>13.566</v>
      </c>
      <c r="L179" s="4" t="n">
        <f aca="false">ABS(Table2[[#This Row],[Nc Analytic]]-Table2[[#This Row],[Nc Simulation]])</f>
        <v>0.000605779500000736</v>
      </c>
      <c r="M179" s="1" t="n">
        <f aca="false">100*IF(Table2[[#This Row],[Nc Analytic]]&gt;0, Table2[[#This Row],[Absolute Error]]/Table2[[#This Row],[Nc Analytic]],1)</f>
        <v>0.00446542459089441</v>
      </c>
    </row>
    <row r="180" customFormat="false" ht="13.8" hidden="false" customHeight="false" outlineLevel="0" collapsed="false">
      <c r="A180" s="1" t="n">
        <v>17.9</v>
      </c>
      <c r="B180" s="0" t="n">
        <v>0.6912022</v>
      </c>
      <c r="C180" s="5" t="n">
        <v>0.691448</v>
      </c>
      <c r="D180" s="4" t="n">
        <f aca="false">ABS(Table6[[#This Row],[Pb Analytic]]-Table6[[#This Row],[Pb Simulation]])</f>
        <v>0.000245799999999963</v>
      </c>
      <c r="E180" s="1" t="n">
        <f aca="false">100*IF(Table6[[#This Row],[Pb Analytic]]&gt;0, Table6[[#This Row],[Absolute Error]]/Table6[[#This Row],[Pb Analytic]],1)</f>
        <v>0.0355485878909134</v>
      </c>
      <c r="F180" s="0" t="n">
        <v>0.2528318667</v>
      </c>
      <c r="G180" s="5" t="n">
        <v>0.252686</v>
      </c>
      <c r="H180" s="4" t="n">
        <f aca="false">ABS(Table7[[#This Row],[Pd Analytic]]-Table7[[#This Row],[Pd Simulation]])</f>
        <v>0.000145866699999997</v>
      </c>
      <c r="I180" s="1" t="n">
        <f aca="false">100*IF(Table7[[#This Row],[Pd Analytic]]&gt;0, Table7[[#This Row],[Absolute Error]]/Table7[[#This Row],[Pd Analytic]],1)</f>
        <v>0.0577264668402669</v>
      </c>
      <c r="J180" s="0" t="n">
        <v>13.568503816</v>
      </c>
      <c r="K180" s="5" t="n">
        <v>13.5693</v>
      </c>
      <c r="L180" s="4" t="n">
        <f aca="false">ABS(Table2[[#This Row],[Nc Analytic]]-Table2[[#This Row],[Nc Simulation]])</f>
        <v>0.000796184000000366</v>
      </c>
      <c r="M180" s="1" t="n">
        <f aca="false">100*IF(Table2[[#This Row],[Nc Analytic]]&gt;0, Table2[[#This Row],[Absolute Error]]/Table2[[#This Row],[Nc Analytic]],1)</f>
        <v>0.00586753922457582</v>
      </c>
    </row>
    <row r="181" customFormat="false" ht="13.8" hidden="false" customHeight="false" outlineLevel="0" collapsed="false">
      <c r="A181" s="1" t="n">
        <v>18</v>
      </c>
      <c r="B181" s="0" t="n">
        <v>0.6931357</v>
      </c>
      <c r="C181" s="5" t="n">
        <v>0.693103</v>
      </c>
      <c r="D181" s="4" t="n">
        <f aca="false">ABS(Table6[[#This Row],[Pb Analytic]]-Table6[[#This Row],[Pb Simulation]])</f>
        <v>3.26999999999966E-005</v>
      </c>
      <c r="E181" s="1" t="n">
        <f aca="false">100*IF(Table6[[#This Row],[Pb Analytic]]&gt;0, Table6[[#This Row],[Absolute Error]]/Table6[[#This Row],[Pb Analytic]],1)</f>
        <v>0.00471791349914755</v>
      </c>
      <c r="F181" s="0" t="n">
        <v>0.2513593333</v>
      </c>
      <c r="G181" s="5" t="n">
        <v>0.251342</v>
      </c>
      <c r="H181" s="4" t="n">
        <f aca="false">ABS(Table7[[#This Row],[Pd Analytic]]-Table7[[#This Row],[Pd Simulation]])</f>
        <v>1.73332999999776E-005</v>
      </c>
      <c r="I181" s="1" t="n">
        <f aca="false">100*IF(Table7[[#This Row],[Pd Analytic]]&gt;0, Table7[[#This Row],[Absolute Error]]/Table7[[#This Row],[Pd Analytic]],1)</f>
        <v>0.00689630065805857</v>
      </c>
      <c r="J181" s="0" t="n">
        <v>13.572754036</v>
      </c>
      <c r="K181" s="5" t="n">
        <v>13.5725</v>
      </c>
      <c r="L181" s="4" t="n">
        <f aca="false">ABS(Table2[[#This Row],[Nc Analytic]]-Table2[[#This Row],[Nc Simulation]])</f>
        <v>0.000254035999999402</v>
      </c>
      <c r="M181" s="1" t="n">
        <f aca="false">100*IF(Table2[[#This Row],[Nc Analytic]]&gt;0, Table2[[#This Row],[Absolute Error]]/Table2[[#This Row],[Nc Analytic]],1)</f>
        <v>0.0018716964450131</v>
      </c>
    </row>
    <row r="182" customFormat="false" ht="13.8" hidden="false" customHeight="false" outlineLevel="0" collapsed="false">
      <c r="A182" s="1" t="n">
        <v>18.1</v>
      </c>
      <c r="B182" s="0" t="n">
        <v>0.6947996667</v>
      </c>
      <c r="C182" s="5" t="n">
        <v>0.69474</v>
      </c>
      <c r="D182" s="4" t="n">
        <f aca="false">ABS(Table6[[#This Row],[Pb Analytic]]-Table6[[#This Row],[Pb Simulation]])</f>
        <v>5.96667000000162E-005</v>
      </c>
      <c r="E182" s="1" t="n">
        <f aca="false">100*IF(Table6[[#This Row],[Pb Analytic]]&gt;0, Table6[[#This Row],[Absolute Error]]/Table6[[#This Row],[Pb Analytic]],1)</f>
        <v>0.00858834959841324</v>
      </c>
      <c r="F182" s="0" t="n">
        <v>0.2499457667</v>
      </c>
      <c r="G182" s="5" t="n">
        <v>0.250011</v>
      </c>
      <c r="H182" s="4" t="n">
        <f aca="false">ABS(Table7[[#This Row],[Pd Analytic]]-Table7[[#This Row],[Pd Simulation]])</f>
        <v>6.52332999999949E-005</v>
      </c>
      <c r="I182" s="1" t="n">
        <f aca="false">100*IF(Table7[[#This Row],[Pd Analytic]]&gt;0, Table7[[#This Row],[Absolute Error]]/Table7[[#This Row],[Pd Analytic]],1)</f>
        <v>0.0260921719444324</v>
      </c>
      <c r="J182" s="0" t="n">
        <v>13.5758896646</v>
      </c>
      <c r="K182" s="5" t="n">
        <v>13.5756</v>
      </c>
      <c r="L182" s="4" t="n">
        <f aca="false">ABS(Table2[[#This Row],[Nc Analytic]]-Table2[[#This Row],[Nc Simulation]])</f>
        <v>0.00028966460000035</v>
      </c>
      <c r="M182" s="1" t="n">
        <f aca="false">100*IF(Table2[[#This Row],[Nc Analytic]]&gt;0, Table2[[#This Row],[Absolute Error]]/Table2[[#This Row],[Nc Analytic]],1)</f>
        <v>0.00213371490026481</v>
      </c>
    </row>
    <row r="183" customFormat="false" ht="13.8" hidden="false" customHeight="false" outlineLevel="0" collapsed="false">
      <c r="A183" s="1" t="n">
        <v>18.2</v>
      </c>
      <c r="B183" s="0" t="n">
        <v>0.6962890667</v>
      </c>
      <c r="C183" s="5" t="n">
        <v>0.696361</v>
      </c>
      <c r="D183" s="4" t="n">
        <f aca="false">ABS(Table6[[#This Row],[Pb Analytic]]-Table6[[#This Row],[Pb Simulation]])</f>
        <v>7.19332999999933E-005</v>
      </c>
      <c r="E183" s="1" t="n">
        <f aca="false">100*IF(Table6[[#This Row],[Pb Analytic]]&gt;0, Table6[[#This Row],[Absolute Error]]/Table6[[#This Row],[Pb Analytic]],1)</f>
        <v>0.0103298863664096</v>
      </c>
      <c r="F183" s="0" t="n">
        <v>0.2487665</v>
      </c>
      <c r="G183" s="5" t="n">
        <v>0.248694</v>
      </c>
      <c r="H183" s="4" t="n">
        <f aca="false">ABS(Table7[[#This Row],[Pd Analytic]]-Table7[[#This Row],[Pd Simulation]])</f>
        <v>7.25000000000031E-005</v>
      </c>
      <c r="I183" s="1" t="n">
        <f aca="false">100*IF(Table7[[#This Row],[Pd Analytic]]&gt;0, Table7[[#This Row],[Absolute Error]]/Table7[[#This Row],[Pd Analytic]],1)</f>
        <v>0.029152291571169</v>
      </c>
      <c r="J183" s="0" t="n">
        <v>13.5784426046</v>
      </c>
      <c r="K183" s="5" t="n">
        <v>13.5787</v>
      </c>
      <c r="L183" s="4" t="n">
        <f aca="false">ABS(Table2[[#This Row],[Nc Analytic]]-Table2[[#This Row],[Nc Simulation]])</f>
        <v>0.000257395400000249</v>
      </c>
      <c r="M183" s="1" t="n">
        <f aca="false">100*IF(Table2[[#This Row],[Nc Analytic]]&gt;0, Table2[[#This Row],[Absolute Error]]/Table2[[#This Row],[Nc Analytic]],1)</f>
        <v>0.00189558205130277</v>
      </c>
    </row>
    <row r="184" customFormat="false" ht="13.8" hidden="false" customHeight="false" outlineLevel="0" collapsed="false">
      <c r="A184" s="1" t="n">
        <v>18.3</v>
      </c>
      <c r="B184" s="0" t="n">
        <v>0.6979731333</v>
      </c>
      <c r="C184" s="5" t="n">
        <v>0.697964</v>
      </c>
      <c r="D184" s="4" t="n">
        <f aca="false">ABS(Table6[[#This Row],[Pb Analytic]]-Table6[[#This Row],[Pb Simulation]])</f>
        <v>9.13329999996382E-006</v>
      </c>
      <c r="E184" s="1" t="n">
        <f aca="false">100*IF(Table6[[#This Row],[Pb Analytic]]&gt;0, Table6[[#This Row],[Absolute Error]]/Table6[[#This Row],[Pb Analytic]],1)</f>
        <v>0.00130856319236577</v>
      </c>
      <c r="F184" s="0" t="n">
        <v>0.2473780667</v>
      </c>
      <c r="G184" s="5" t="n">
        <v>0.247391</v>
      </c>
      <c r="H184" s="4" t="n">
        <f aca="false">ABS(Table7[[#This Row],[Pd Analytic]]-Table7[[#This Row],[Pd Simulation]])</f>
        <v>1.29332999999898E-005</v>
      </c>
      <c r="I184" s="1" t="n">
        <f aca="false">100*IF(Table7[[#This Row],[Pd Analytic]]&gt;0, Table7[[#This Row],[Absolute Error]]/Table7[[#This Row],[Pd Analytic]],1)</f>
        <v>0.00522787813622558</v>
      </c>
      <c r="J184" s="0" t="n">
        <v>13.5812542459</v>
      </c>
      <c r="K184" s="5" t="n">
        <v>13.5818</v>
      </c>
      <c r="L184" s="4" t="n">
        <f aca="false">ABS(Table2[[#This Row],[Nc Analytic]]-Table2[[#This Row],[Nc Simulation]])</f>
        <v>0.00054575409999913</v>
      </c>
      <c r="M184" s="1" t="n">
        <f aca="false">100*IF(Table2[[#This Row],[Nc Analytic]]&gt;0, Table2[[#This Row],[Absolute Error]]/Table2[[#This Row],[Nc Analytic]],1)</f>
        <v>0.00401827519179438</v>
      </c>
    </row>
    <row r="185" customFormat="false" ht="13.8" hidden="false" customHeight="false" outlineLevel="0" collapsed="false">
      <c r="A185" s="1" t="n">
        <v>18.4</v>
      </c>
      <c r="B185" s="0" t="n">
        <v>0.6994754333</v>
      </c>
      <c r="C185" s="5" t="n">
        <v>0.699551</v>
      </c>
      <c r="D185" s="4" t="n">
        <f aca="false">ABS(Table6[[#This Row],[Pb Analytic]]-Table6[[#This Row],[Pb Simulation]])</f>
        <v>7.55667000000848E-005</v>
      </c>
      <c r="E185" s="1" t="n">
        <f aca="false">100*IF(Table6[[#This Row],[Pb Analytic]]&gt;0, Table6[[#This Row],[Absolute Error]]/Table6[[#This Row],[Pb Analytic]],1)</f>
        <v>0.0108021716787032</v>
      </c>
      <c r="F185" s="0" t="n">
        <v>0.2462147333</v>
      </c>
      <c r="G185" s="5" t="n">
        <v>0.246101</v>
      </c>
      <c r="H185" s="4" t="n">
        <f aca="false">ABS(Table7[[#This Row],[Pd Analytic]]-Table7[[#This Row],[Pd Simulation]])</f>
        <v>0.000113733300000002</v>
      </c>
      <c r="I185" s="1" t="n">
        <f aca="false">100*IF(Table7[[#This Row],[Pd Analytic]]&gt;0, Table7[[#This Row],[Absolute Error]]/Table7[[#This Row],[Pd Analytic]],1)</f>
        <v>0.0462140747091649</v>
      </c>
      <c r="J185" s="0" t="n">
        <v>13.5845676296</v>
      </c>
      <c r="K185" s="5" t="n">
        <v>13.5848</v>
      </c>
      <c r="L185" s="4" t="n">
        <f aca="false">ABS(Table2[[#This Row],[Nc Analytic]]-Table2[[#This Row],[Nc Simulation]])</f>
        <v>0.000232370399999127</v>
      </c>
      <c r="M185" s="1" t="n">
        <f aca="false">100*IF(Table2[[#This Row],[Nc Analytic]]&gt;0, Table2[[#This Row],[Absolute Error]]/Table2[[#This Row],[Nc Analytic]],1)</f>
        <v>0.00171051763735297</v>
      </c>
    </row>
    <row r="186" customFormat="false" ht="13.8" hidden="false" customHeight="false" outlineLevel="0" collapsed="false">
      <c r="A186" s="1" t="n">
        <v>18.5</v>
      </c>
      <c r="B186" s="0" t="n">
        <v>0.7011595</v>
      </c>
      <c r="C186" s="5" t="n">
        <v>0.701122</v>
      </c>
      <c r="D186" s="4" t="n">
        <f aca="false">ABS(Table6[[#This Row],[Pb Analytic]]-Table6[[#This Row],[Pb Simulation]])</f>
        <v>3.75000000000236E-005</v>
      </c>
      <c r="E186" s="1" t="n">
        <f aca="false">100*IF(Table6[[#This Row],[Pb Analytic]]&gt;0, Table6[[#This Row],[Absolute Error]]/Table6[[#This Row],[Pb Analytic]],1)</f>
        <v>0.00534856986373607</v>
      </c>
      <c r="F186" s="0" t="n">
        <v>0.2447823333</v>
      </c>
      <c r="G186" s="5" t="n">
        <v>0.244824</v>
      </c>
      <c r="H186" s="4" t="n">
        <f aca="false">ABS(Table7[[#This Row],[Pd Analytic]]-Table7[[#This Row],[Pd Simulation]])</f>
        <v>4.16667000000259E-005</v>
      </c>
      <c r="I186" s="1" t="n">
        <f aca="false">100*IF(Table7[[#This Row],[Pd Analytic]]&gt;0, Table7[[#This Row],[Absolute Error]]/Table7[[#This Row],[Pd Analytic]],1)</f>
        <v>0.0170190422507703</v>
      </c>
      <c r="J186" s="0" t="n">
        <v>13.5878634228</v>
      </c>
      <c r="K186" s="5" t="n">
        <v>13.5877</v>
      </c>
      <c r="L186" s="4" t="n">
        <f aca="false">ABS(Table2[[#This Row],[Nc Analytic]]-Table2[[#This Row],[Nc Simulation]])</f>
        <v>0.000163422800000035</v>
      </c>
      <c r="M186" s="1" t="n">
        <f aca="false">100*IF(Table2[[#This Row],[Nc Analytic]]&gt;0, Table2[[#This Row],[Absolute Error]]/Table2[[#This Row],[Nc Analytic]],1)</f>
        <v>0.00120272599483382</v>
      </c>
    </row>
    <row r="187" customFormat="false" ht="13.8" hidden="false" customHeight="false" outlineLevel="0" collapsed="false">
      <c r="A187" s="1" t="n">
        <v>18.6</v>
      </c>
      <c r="B187" s="0" t="n">
        <v>0.7024053667</v>
      </c>
      <c r="C187" s="5" t="n">
        <v>0.702676</v>
      </c>
      <c r="D187" s="4" t="n">
        <f aca="false">ABS(Table6[[#This Row],[Pb Analytic]]-Table6[[#This Row],[Pb Simulation]])</f>
        <v>0.000270633299999989</v>
      </c>
      <c r="E187" s="1" t="n">
        <f aca="false">100*IF(Table6[[#This Row],[Pb Analytic]]&gt;0, Table6[[#This Row],[Absolute Error]]/Table6[[#This Row],[Pb Analytic]],1)</f>
        <v>0.0385146639418437</v>
      </c>
      <c r="F187" s="0" t="n">
        <v>0.2437212333</v>
      </c>
      <c r="G187" s="5" t="n">
        <v>0.24356</v>
      </c>
      <c r="H187" s="4" t="n">
        <f aca="false">ABS(Table7[[#This Row],[Pd Analytic]]-Table7[[#This Row],[Pd Simulation]])</f>
        <v>0.000161233300000008</v>
      </c>
      <c r="I187" s="1" t="n">
        <f aca="false">100*IF(Table7[[#This Row],[Pd Analytic]]&gt;0, Table7[[#This Row],[Absolute Error]]/Table7[[#This Row],[Pd Analytic]],1)</f>
        <v>0.0661985958285464</v>
      </c>
      <c r="J187" s="0" t="n">
        <v>13.5898700631</v>
      </c>
      <c r="K187" s="5" t="n">
        <v>13.5907</v>
      </c>
      <c r="L187" s="4" t="n">
        <f aca="false">ABS(Table2[[#This Row],[Nc Analytic]]-Table2[[#This Row],[Nc Simulation]])</f>
        <v>0.000829936900000661</v>
      </c>
      <c r="M187" s="1" t="n">
        <f aca="false">100*IF(Table2[[#This Row],[Nc Analytic]]&gt;0, Table2[[#This Row],[Absolute Error]]/Table2[[#This Row],[Nc Analytic]],1)</f>
        <v>0.00610665307894855</v>
      </c>
    </row>
    <row r="188" customFormat="false" ht="13.8" hidden="false" customHeight="false" outlineLevel="0" collapsed="false">
      <c r="A188" s="1" t="n">
        <v>18.7</v>
      </c>
      <c r="B188" s="0" t="n">
        <v>0.7043417</v>
      </c>
      <c r="C188" s="5" t="n">
        <v>0.704215</v>
      </c>
      <c r="D188" s="4" t="n">
        <f aca="false">ABS(Table6[[#This Row],[Pb Analytic]]-Table6[[#This Row],[Pb Simulation]])</f>
        <v>0.000126699999999924</v>
      </c>
      <c r="E188" s="1" t="n">
        <f aca="false">100*IF(Table6[[#This Row],[Pb Analytic]]&gt;0, Table6[[#This Row],[Absolute Error]]/Table6[[#This Row],[Pb Analytic]],1)</f>
        <v>0.017991664477457</v>
      </c>
      <c r="F188" s="0" t="n">
        <v>0.2421392</v>
      </c>
      <c r="G188" s="5" t="n">
        <v>0.242309</v>
      </c>
      <c r="H188" s="4" t="n">
        <f aca="false">ABS(Table7[[#This Row],[Pd Analytic]]-Table7[[#This Row],[Pd Simulation]])</f>
        <v>0.000169799999999998</v>
      </c>
      <c r="I188" s="1" t="n">
        <f aca="false">100*IF(Table7[[#This Row],[Pd Analytic]]&gt;0, Table7[[#This Row],[Absolute Error]]/Table7[[#This Row],[Pd Analytic]],1)</f>
        <v>0.0700758122892661</v>
      </c>
      <c r="J188" s="0" t="n">
        <v>13.5938425821</v>
      </c>
      <c r="K188" s="5" t="n">
        <v>13.5936</v>
      </c>
      <c r="L188" s="4" t="n">
        <f aca="false">ABS(Table2[[#This Row],[Nc Analytic]]-Table2[[#This Row],[Nc Simulation]])</f>
        <v>0.000242582100000277</v>
      </c>
      <c r="M188" s="1" t="n">
        <f aca="false">100*IF(Table2[[#This Row],[Nc Analytic]]&gt;0, Table2[[#This Row],[Absolute Error]]/Table2[[#This Row],[Nc Analytic]],1)</f>
        <v>0.00178453169138622</v>
      </c>
    </row>
    <row r="189" customFormat="false" ht="13.8" hidden="false" customHeight="false" outlineLevel="0" collapsed="false">
      <c r="A189" s="1" t="n">
        <v>18.8</v>
      </c>
      <c r="B189" s="0" t="n">
        <v>0.7056586333</v>
      </c>
      <c r="C189" s="5" t="n">
        <v>0.705738</v>
      </c>
      <c r="D189" s="4" t="n">
        <f aca="false">ABS(Table6[[#This Row],[Pb Analytic]]-Table6[[#This Row],[Pb Simulation]])</f>
        <v>7.9366699999972E-005</v>
      </c>
      <c r="E189" s="1" t="n">
        <f aca="false">100*IF(Table6[[#This Row],[Pb Analytic]]&gt;0, Table6[[#This Row],[Absolute Error]]/Table6[[#This Row],[Pb Analytic]],1)</f>
        <v>0.0112459156230743</v>
      </c>
      <c r="F189" s="0" t="n">
        <v>0.2411862</v>
      </c>
      <c r="G189" s="5" t="n">
        <v>0.241071</v>
      </c>
      <c r="H189" s="4" t="n">
        <f aca="false">ABS(Table7[[#This Row],[Pd Analytic]]-Table7[[#This Row],[Pd Simulation]])</f>
        <v>0.000115199999999982</v>
      </c>
      <c r="I189" s="1" t="n">
        <f aca="false">100*IF(Table7[[#This Row],[Pd Analytic]]&gt;0, Table7[[#This Row],[Absolute Error]]/Table7[[#This Row],[Pd Analytic]],1)</f>
        <v>0.0477867516208843</v>
      </c>
      <c r="J189" s="0" t="n">
        <v>13.5963241993</v>
      </c>
      <c r="K189" s="5" t="n">
        <v>13.5964</v>
      </c>
      <c r="L189" s="4" t="n">
        <f aca="false">ABS(Table2[[#This Row],[Nc Analytic]]-Table2[[#This Row],[Nc Simulation]])</f>
        <v>7.5800699999462E-005</v>
      </c>
      <c r="M189" s="1" t="n">
        <f aca="false">100*IF(Table2[[#This Row],[Nc Analytic]]&gt;0, Table2[[#This Row],[Absolute Error]]/Table2[[#This Row],[Nc Analytic]],1)</f>
        <v>0.000557505663259849</v>
      </c>
    </row>
    <row r="190" customFormat="false" ht="13.8" hidden="false" customHeight="false" outlineLevel="0" collapsed="false">
      <c r="A190" s="1" t="n">
        <v>18.9</v>
      </c>
      <c r="B190" s="0" t="n">
        <v>0.7072902333</v>
      </c>
      <c r="C190" s="5" t="n">
        <v>0.707245</v>
      </c>
      <c r="D190" s="4" t="n">
        <f aca="false">ABS(Table6[[#This Row],[Pb Analytic]]-Table6[[#This Row],[Pb Simulation]])</f>
        <v>4.52332999999472E-005</v>
      </c>
      <c r="E190" s="1" t="n">
        <f aca="false">100*IF(Table6[[#This Row],[Pb Analytic]]&gt;0, Table6[[#This Row],[Absolute Error]]/Table6[[#This Row],[Pb Analytic]],1)</f>
        <v>0.00639570445884343</v>
      </c>
      <c r="F190" s="0" t="n">
        <v>0.239802</v>
      </c>
      <c r="G190" s="5" t="n">
        <v>0.239845</v>
      </c>
      <c r="H190" s="4" t="n">
        <f aca="false">ABS(Table7[[#This Row],[Pd Analytic]]-Table7[[#This Row],[Pd Simulation]])</f>
        <v>4.30000000000153E-005</v>
      </c>
      <c r="I190" s="1" t="n">
        <f aca="false">100*IF(Table7[[#This Row],[Pd Analytic]]&gt;0, Table7[[#This Row],[Absolute Error]]/Table7[[#This Row],[Pd Analytic]],1)</f>
        <v>0.0179282453251122</v>
      </c>
      <c r="J190" s="0" t="n">
        <v>13.5990140265</v>
      </c>
      <c r="K190" s="5" t="n">
        <v>13.5992</v>
      </c>
      <c r="L190" s="4" t="n">
        <f aca="false">ABS(Table2[[#This Row],[Nc Analytic]]-Table2[[#This Row],[Nc Simulation]])</f>
        <v>0.000185973499998937</v>
      </c>
      <c r="M190" s="1" t="n">
        <f aca="false">100*IF(Table2[[#This Row],[Nc Analytic]]&gt;0, Table2[[#This Row],[Absolute Error]]/Table2[[#This Row],[Nc Analytic]],1)</f>
        <v>0.00136753264897154</v>
      </c>
    </row>
    <row r="191" customFormat="false" ht="13.8" hidden="false" customHeight="false" outlineLevel="0" collapsed="false">
      <c r="A191" s="1" t="n">
        <v>19</v>
      </c>
      <c r="B191" s="0" t="n">
        <v>0.7087741</v>
      </c>
      <c r="C191" s="5" t="n">
        <v>0.708737</v>
      </c>
      <c r="D191" s="4" t="n">
        <f aca="false">ABS(Table6[[#This Row],[Pb Analytic]]-Table6[[#This Row],[Pb Simulation]])</f>
        <v>3.71000000000121E-005</v>
      </c>
      <c r="E191" s="1" t="n">
        <f aca="false">100*IF(Table6[[#This Row],[Pb Analytic]]&gt;0, Table6[[#This Row],[Absolute Error]]/Table6[[#This Row],[Pb Analytic]],1)</f>
        <v>0.0052346639162358</v>
      </c>
      <c r="F191" s="0" t="n">
        <v>0.2386460333</v>
      </c>
      <c r="G191" s="5" t="n">
        <v>0.238631</v>
      </c>
      <c r="H191" s="4" t="n">
        <f aca="false">ABS(Table7[[#This Row],[Pd Analytic]]-Table7[[#This Row],[Pd Simulation]])</f>
        <v>1.50332999999947E-005</v>
      </c>
      <c r="I191" s="1" t="n">
        <f aca="false">100*IF(Table7[[#This Row],[Pd Analytic]]&gt;0, Table7[[#This Row],[Absolute Error]]/Table7[[#This Row],[Pd Analytic]],1)</f>
        <v>0.00629981016715963</v>
      </c>
      <c r="J191" s="0" t="n">
        <v>13.6018813313</v>
      </c>
      <c r="K191" s="5" t="n">
        <v>13.602</v>
      </c>
      <c r="L191" s="4" t="n">
        <f aca="false">ABS(Table2[[#This Row],[Nc Analytic]]-Table2[[#This Row],[Nc Simulation]])</f>
        <v>0.000118668700000768</v>
      </c>
      <c r="M191" s="1" t="n">
        <f aca="false">100*IF(Table2[[#This Row],[Nc Analytic]]&gt;0, Table2[[#This Row],[Absolute Error]]/Table2[[#This Row],[Nc Analytic]],1)</f>
        <v>0.000872435671230466</v>
      </c>
    </row>
    <row r="192" customFormat="false" ht="13.8" hidden="false" customHeight="false" outlineLevel="0" collapsed="false">
      <c r="A192" s="1" t="n">
        <v>19.1</v>
      </c>
      <c r="B192" s="0" t="n">
        <v>0.7101045667</v>
      </c>
      <c r="C192" s="5" t="n">
        <v>0.710214</v>
      </c>
      <c r="D192" s="4" t="n">
        <f aca="false">ABS(Table6[[#This Row],[Pb Analytic]]-Table6[[#This Row],[Pb Simulation]])</f>
        <v>0.000109433300000017</v>
      </c>
      <c r="E192" s="1" t="n">
        <f aca="false">100*IF(Table6[[#This Row],[Pb Analytic]]&gt;0, Table6[[#This Row],[Absolute Error]]/Table6[[#This Row],[Pb Analytic]],1)</f>
        <v>0.0154084965939867</v>
      </c>
      <c r="F192" s="0" t="n">
        <v>0.2375468333</v>
      </c>
      <c r="G192" s="5" t="n">
        <v>0.23743</v>
      </c>
      <c r="H192" s="4" t="n">
        <f aca="false">ABS(Table7[[#This Row],[Pd Analytic]]-Table7[[#This Row],[Pd Simulation]])</f>
        <v>0.000116833300000008</v>
      </c>
      <c r="I192" s="1" t="n">
        <f aca="false">100*IF(Table7[[#This Row],[Pd Analytic]]&gt;0, Table7[[#This Row],[Absolute Error]]/Table7[[#This Row],[Pd Analytic]],1)</f>
        <v>0.0492074716758656</v>
      </c>
      <c r="J192" s="0" t="n">
        <v>13.6043144767</v>
      </c>
      <c r="K192" s="5" t="n">
        <v>13.6047</v>
      </c>
      <c r="L192" s="4" t="n">
        <f aca="false">ABS(Table2[[#This Row],[Nc Analytic]]-Table2[[#This Row],[Nc Simulation]])</f>
        <v>0.000385523299998525</v>
      </c>
      <c r="M192" s="1" t="n">
        <f aca="false">100*IF(Table2[[#This Row],[Nc Analytic]]&gt;0, Table2[[#This Row],[Absolute Error]]/Table2[[#This Row],[Nc Analytic]],1)</f>
        <v>0.00283375083609727</v>
      </c>
    </row>
    <row r="193" customFormat="false" ht="13.8" hidden="false" customHeight="false" outlineLevel="0" collapsed="false">
      <c r="A193" s="1" t="n">
        <v>19.2</v>
      </c>
      <c r="B193" s="0" t="n">
        <v>0.7118418667</v>
      </c>
      <c r="C193" s="5" t="n">
        <v>0.711677</v>
      </c>
      <c r="D193" s="4" t="n">
        <f aca="false">ABS(Table6[[#This Row],[Pb Analytic]]-Table6[[#This Row],[Pb Simulation]])</f>
        <v>0.000164866700000044</v>
      </c>
      <c r="E193" s="1" t="n">
        <f aca="false">100*IF(Table6[[#This Row],[Pb Analytic]]&gt;0, Table6[[#This Row],[Absolute Error]]/Table6[[#This Row],[Pb Analytic]],1)</f>
        <v>0.0231659446631047</v>
      </c>
      <c r="F193" s="0" t="n">
        <v>0.2361099333</v>
      </c>
      <c r="G193" s="5" t="n">
        <v>0.23624</v>
      </c>
      <c r="H193" s="4" t="n">
        <f aca="false">ABS(Table7[[#This Row],[Pd Analytic]]-Table7[[#This Row],[Pd Simulation]])</f>
        <v>0.000130066700000014</v>
      </c>
      <c r="I193" s="1" t="n">
        <f aca="false">100*IF(Table7[[#This Row],[Pd Analytic]]&gt;0, Table7[[#This Row],[Absolute Error]]/Table7[[#This Row],[Pd Analytic]],1)</f>
        <v>0.0550570182864944</v>
      </c>
      <c r="J193" s="0" t="n">
        <v>13.6078847088</v>
      </c>
      <c r="K193" s="5" t="n">
        <v>13.6074</v>
      </c>
      <c r="L193" s="4" t="n">
        <f aca="false">ABS(Table2[[#This Row],[Nc Analytic]]-Table2[[#This Row],[Nc Simulation]])</f>
        <v>0.000484708800000178</v>
      </c>
      <c r="M193" s="1" t="n">
        <f aca="false">100*IF(Table2[[#This Row],[Nc Analytic]]&gt;0, Table2[[#This Row],[Absolute Error]]/Table2[[#This Row],[Nc Analytic]],1)</f>
        <v>0.00356209709422945</v>
      </c>
    </row>
    <row r="194" customFormat="false" ht="13.8" hidden="false" customHeight="false" outlineLevel="0" collapsed="false">
      <c r="A194" s="1" t="n">
        <v>19.3</v>
      </c>
      <c r="B194" s="0" t="n">
        <v>0.7131152667</v>
      </c>
      <c r="C194" s="5" t="n">
        <v>0.713125</v>
      </c>
      <c r="D194" s="4" t="n">
        <f aca="false">ABS(Table6[[#This Row],[Pb Analytic]]-Table6[[#This Row],[Pb Simulation]])</f>
        <v>9.73329999998107E-006</v>
      </c>
      <c r="E194" s="1" t="n">
        <f aca="false">100*IF(Table6[[#This Row],[Pb Analytic]]&gt;0, Table6[[#This Row],[Absolute Error]]/Table6[[#This Row],[Pb Analytic]],1)</f>
        <v>0.00136487992988341</v>
      </c>
      <c r="F194" s="0" t="n">
        <v>0.2350264</v>
      </c>
      <c r="G194" s="5" t="n">
        <v>0.235062</v>
      </c>
      <c r="H194" s="4" t="n">
        <f aca="false">ABS(Table7[[#This Row],[Pd Analytic]]-Table7[[#This Row],[Pd Simulation]])</f>
        <v>3.55999999999967E-005</v>
      </c>
      <c r="I194" s="1" t="n">
        <f aca="false">100*IF(Table7[[#This Row],[Pd Analytic]]&gt;0, Table7[[#This Row],[Absolute Error]]/Table7[[#This Row],[Pd Analytic]],1)</f>
        <v>0.0151449404837859</v>
      </c>
      <c r="J194" s="0" t="n">
        <v>13.6097145566</v>
      </c>
      <c r="K194" s="5" t="n">
        <v>13.6101</v>
      </c>
      <c r="L194" s="4" t="n">
        <f aca="false">ABS(Table2[[#This Row],[Nc Analytic]]-Table2[[#This Row],[Nc Simulation]])</f>
        <v>0.000385443399999019</v>
      </c>
      <c r="M194" s="1" t="n">
        <f aca="false">100*IF(Table2[[#This Row],[Nc Analytic]]&gt;0, Table2[[#This Row],[Absolute Error]]/Table2[[#This Row],[Nc Analytic]],1)</f>
        <v>0.00283203944129007</v>
      </c>
    </row>
    <row r="195" customFormat="false" ht="13.8" hidden="false" customHeight="false" outlineLevel="0" collapsed="false">
      <c r="A195" s="1" t="n">
        <v>19.4</v>
      </c>
      <c r="B195" s="0" t="n">
        <v>0.7147233333</v>
      </c>
      <c r="C195" s="5" t="n">
        <v>0.714558</v>
      </c>
      <c r="D195" s="4" t="n">
        <f aca="false">ABS(Table6[[#This Row],[Pb Analytic]]-Table6[[#This Row],[Pb Simulation]])</f>
        <v>0.000165333300000015</v>
      </c>
      <c r="E195" s="1" t="n">
        <f aca="false">100*IF(Table6[[#This Row],[Pb Analytic]]&gt;0, Table6[[#This Row],[Absolute Error]]/Table6[[#This Row],[Pb Analytic]],1)</f>
        <v>0.023137841854687</v>
      </c>
      <c r="F195" s="0" t="n">
        <v>0.2337062</v>
      </c>
      <c r="G195" s="5" t="n">
        <v>0.233895</v>
      </c>
      <c r="H195" s="4" t="n">
        <f aca="false">ABS(Table7[[#This Row],[Pd Analytic]]-Table7[[#This Row],[Pd Simulation]])</f>
        <v>0.000188799999999989</v>
      </c>
      <c r="I195" s="1" t="n">
        <f aca="false">100*IF(Table7[[#This Row],[Pd Analytic]]&gt;0, Table7[[#This Row],[Absolute Error]]/Table7[[#This Row],[Pd Analytic]],1)</f>
        <v>0.0807199811881353</v>
      </c>
      <c r="J195" s="0" t="n">
        <v>13.613022134</v>
      </c>
      <c r="K195" s="5" t="n">
        <v>13.6127</v>
      </c>
      <c r="L195" s="4" t="n">
        <f aca="false">ABS(Table2[[#This Row],[Nc Analytic]]-Table2[[#This Row],[Nc Simulation]])</f>
        <v>0.000322133999999252</v>
      </c>
      <c r="M195" s="1" t="n">
        <f aca="false">100*IF(Table2[[#This Row],[Nc Analytic]]&gt;0, Table2[[#This Row],[Absolute Error]]/Table2[[#This Row],[Nc Analytic]],1)</f>
        <v>0.00236642253189487</v>
      </c>
    </row>
    <row r="196" customFormat="false" ht="13.8" hidden="false" customHeight="false" outlineLevel="0" collapsed="false">
      <c r="A196" s="1" t="n">
        <v>19.5</v>
      </c>
      <c r="B196" s="0" t="n">
        <v>0.7159489</v>
      </c>
      <c r="C196" s="5" t="n">
        <v>0.715978</v>
      </c>
      <c r="D196" s="4" t="n">
        <f aca="false">ABS(Table6[[#This Row],[Pb Analytic]]-Table6[[#This Row],[Pb Simulation]])</f>
        <v>2.91000000000041E-005</v>
      </c>
      <c r="E196" s="1" t="n">
        <f aca="false">100*IF(Table6[[#This Row],[Pb Analytic]]&gt;0, Table6[[#This Row],[Absolute Error]]/Table6[[#This Row],[Pb Analytic]],1)</f>
        <v>0.00406437069295483</v>
      </c>
      <c r="F196" s="0" t="n">
        <v>0.2327701</v>
      </c>
      <c r="G196" s="5" t="n">
        <v>0.23274</v>
      </c>
      <c r="H196" s="4" t="n">
        <f aca="false">ABS(Table7[[#This Row],[Pd Analytic]]-Table7[[#This Row],[Pd Simulation]])</f>
        <v>3.01000000000051E-005</v>
      </c>
      <c r="I196" s="1" t="n">
        <f aca="false">100*IF(Table7[[#This Row],[Pd Analytic]]&gt;0, Table7[[#This Row],[Absolute Error]]/Table7[[#This Row],[Pd Analytic]],1)</f>
        <v>0.0129328864827727</v>
      </c>
      <c r="J196" s="0" t="n">
        <v>13.6150379914</v>
      </c>
      <c r="K196" s="5" t="n">
        <v>13.6153</v>
      </c>
      <c r="L196" s="4" t="n">
        <f aca="false">ABS(Table2[[#This Row],[Nc Analytic]]-Table2[[#This Row],[Nc Simulation]])</f>
        <v>0.00026200860000003</v>
      </c>
      <c r="M196" s="1" t="n">
        <f aca="false">100*IF(Table2[[#This Row],[Nc Analytic]]&gt;0, Table2[[#This Row],[Absolute Error]]/Table2[[#This Row],[Nc Analytic]],1)</f>
        <v>0.00192436890850756</v>
      </c>
    </row>
    <row r="197" customFormat="false" ht="13.8" hidden="false" customHeight="false" outlineLevel="0" collapsed="false">
      <c r="A197" s="1" t="n">
        <v>19.6</v>
      </c>
      <c r="B197" s="0" t="n">
        <v>0.7173973</v>
      </c>
      <c r="C197" s="5" t="n">
        <v>0.717384</v>
      </c>
      <c r="D197" s="4" t="n">
        <f aca="false">ABS(Table6[[#This Row],[Pb Analytic]]-Table6[[#This Row],[Pb Simulation]])</f>
        <v>1.32999999999939E-005</v>
      </c>
      <c r="E197" s="1" t="n">
        <f aca="false">100*IF(Table6[[#This Row],[Pb Analytic]]&gt;0, Table6[[#This Row],[Absolute Error]]/Table6[[#This Row],[Pb Analytic]],1)</f>
        <v>0.00185395827060457</v>
      </c>
      <c r="F197" s="0" t="n">
        <v>0.2315809333</v>
      </c>
      <c r="G197" s="5" t="n">
        <v>0.231596</v>
      </c>
      <c r="H197" s="4" t="n">
        <f aca="false">ABS(Table7[[#This Row],[Pd Analytic]]-Table7[[#This Row],[Pd Simulation]])</f>
        <v>1.50666999999827E-005</v>
      </c>
      <c r="I197" s="1" t="n">
        <f aca="false">100*IF(Table7[[#This Row],[Pd Analytic]]&gt;0, Table7[[#This Row],[Absolute Error]]/Table7[[#This Row],[Pd Analytic]],1)</f>
        <v>0.00650559595156336</v>
      </c>
      <c r="J197" s="0" t="n">
        <v>13.6180247935</v>
      </c>
      <c r="K197" s="5" t="n">
        <v>13.6178</v>
      </c>
      <c r="L197" s="4" t="n">
        <f aca="false">ABS(Table2[[#This Row],[Nc Analytic]]-Table2[[#This Row],[Nc Simulation]])</f>
        <v>0.000224793499999265</v>
      </c>
      <c r="M197" s="1" t="n">
        <f aca="false">100*IF(Table2[[#This Row],[Nc Analytic]]&gt;0, Table2[[#This Row],[Absolute Error]]/Table2[[#This Row],[Nc Analytic]],1)</f>
        <v>0.00165073286433392</v>
      </c>
    </row>
    <row r="198" customFormat="false" ht="13.8" hidden="false" customHeight="false" outlineLevel="0" collapsed="false">
      <c r="A198" s="1" t="n">
        <v>19.7</v>
      </c>
      <c r="B198" s="0" t="n">
        <v>0.7187975667</v>
      </c>
      <c r="C198" s="5" t="n">
        <v>0.718775</v>
      </c>
      <c r="D198" s="4" t="n">
        <f aca="false">ABS(Table6[[#This Row],[Pb Analytic]]-Table6[[#This Row],[Pb Simulation]])</f>
        <v>2.2566699999893E-005</v>
      </c>
      <c r="E198" s="1" t="n">
        <f aca="false">100*IF(Table6[[#This Row],[Pb Analytic]]&gt;0, Table6[[#This Row],[Absolute Error]]/Table6[[#This Row],[Pb Analytic]],1)</f>
        <v>0.0031396055789215</v>
      </c>
      <c r="F198" s="0" t="n">
        <v>0.2304596667</v>
      </c>
      <c r="G198" s="5" t="n">
        <v>0.230463</v>
      </c>
      <c r="H198" s="4" t="n">
        <f aca="false">ABS(Table7[[#This Row],[Pd Analytic]]-Table7[[#This Row],[Pd Simulation]])</f>
        <v>3.33329999999132E-006</v>
      </c>
      <c r="I198" s="1" t="n">
        <f aca="false">100*IF(Table7[[#This Row],[Pd Analytic]]&gt;0, Table7[[#This Row],[Absolute Error]]/Table7[[#This Row],[Pd Analytic]],1)</f>
        <v>0.00144634930552467</v>
      </c>
      <c r="J198" s="0" t="n">
        <v>13.6204056365</v>
      </c>
      <c r="K198" s="5" t="n">
        <v>13.6204</v>
      </c>
      <c r="L198" s="4" t="n">
        <f aca="false">ABS(Table2[[#This Row],[Nc Analytic]]-Table2[[#This Row],[Nc Simulation]])</f>
        <v>5.63649999918425E-006</v>
      </c>
      <c r="M198" s="1" t="n">
        <f aca="false">100*IF(Table2[[#This Row],[Nc Analytic]]&gt;0, Table2[[#This Row],[Absolute Error]]/Table2[[#This Row],[Nc Analytic]],1)</f>
        <v>4.13827787670278E-005</v>
      </c>
    </row>
    <row r="199" customFormat="false" ht="13.8" hidden="false" customHeight="false" outlineLevel="0" collapsed="false">
      <c r="A199" s="1" t="n">
        <v>19.8</v>
      </c>
      <c r="B199" s="0" t="n">
        <v>0.7201531</v>
      </c>
      <c r="C199" s="5" t="n">
        <v>0.720154</v>
      </c>
      <c r="D199" s="4" t="n">
        <f aca="false">ABS(Table6[[#This Row],[Pb Analytic]]-Table6[[#This Row],[Pb Simulation]])</f>
        <v>8.99999999970369E-007</v>
      </c>
      <c r="E199" s="1" t="n">
        <f aca="false">100*IF(Table6[[#This Row],[Pb Analytic]]&gt;0, Table6[[#This Row],[Absolute Error]]/Table6[[#This Row],[Pb Analytic]],1)</f>
        <v>0.000124973269602109</v>
      </c>
      <c r="F199" s="0" t="n">
        <v>0.2294460333</v>
      </c>
      <c r="G199" s="5" t="n">
        <v>0.229341</v>
      </c>
      <c r="H199" s="4" t="n">
        <f aca="false">ABS(Table7[[#This Row],[Pd Analytic]]-Table7[[#This Row],[Pd Simulation]])</f>
        <v>0.000105033300000001</v>
      </c>
      <c r="I199" s="1" t="n">
        <f aca="false">100*IF(Table7[[#This Row],[Pd Analytic]]&gt;0, Table7[[#This Row],[Absolute Error]]/Table7[[#This Row],[Pd Analytic]],1)</f>
        <v>0.0457978730362218</v>
      </c>
      <c r="J199" s="0" t="n">
        <v>13.6229476637</v>
      </c>
      <c r="K199" s="5" t="n">
        <v>13.6229</v>
      </c>
      <c r="L199" s="4" t="n">
        <f aca="false">ABS(Table2[[#This Row],[Nc Analytic]]-Table2[[#This Row],[Nc Simulation]])</f>
        <v>4.76637000002E-005</v>
      </c>
      <c r="M199" s="1" t="n">
        <f aca="false">100*IF(Table2[[#This Row],[Nc Analytic]]&gt;0, Table2[[#This Row],[Absolute Error]]/Table2[[#This Row],[Nc Analytic]],1)</f>
        <v>0.000349879247445111</v>
      </c>
    </row>
    <row r="200" customFormat="false" ht="13.8" hidden="false" customHeight="false" outlineLevel="0" collapsed="false">
      <c r="A200" s="1" t="n">
        <v>19.9</v>
      </c>
      <c r="B200" s="0" t="n">
        <v>0.7214769667</v>
      </c>
      <c r="C200" s="5" t="n">
        <v>0.721519</v>
      </c>
      <c r="D200" s="4" t="n">
        <f aca="false">ABS(Table6[[#This Row],[Pb Analytic]]-Table6[[#This Row],[Pb Simulation]])</f>
        <v>4.20332999999662E-005</v>
      </c>
      <c r="E200" s="1" t="n">
        <f aca="false">100*IF(Table6[[#This Row],[Pb Analytic]]&gt;0, Table6[[#This Row],[Absolute Error]]/Table6[[#This Row],[Pb Analytic]],1)</f>
        <v>0.00582566779252746</v>
      </c>
      <c r="F200" s="0" t="n">
        <v>0.2282491</v>
      </c>
      <c r="G200" s="5" t="n">
        <v>0.22823</v>
      </c>
      <c r="H200" s="4" t="n">
        <f aca="false">ABS(Table7[[#This Row],[Pd Analytic]]-Table7[[#This Row],[Pd Simulation]])</f>
        <v>1.91000000000219E-005</v>
      </c>
      <c r="I200" s="1" t="n">
        <f aca="false">100*IF(Table7[[#This Row],[Pd Analytic]]&gt;0, Table7[[#This Row],[Absolute Error]]/Table7[[#This Row],[Pd Analytic]],1)</f>
        <v>0.00836875082154926</v>
      </c>
      <c r="J200" s="0" t="n">
        <v>13.6251315534</v>
      </c>
      <c r="K200" s="5" t="n">
        <v>13.6253</v>
      </c>
      <c r="L200" s="4" t="n">
        <f aca="false">ABS(Table2[[#This Row],[Nc Analytic]]-Table2[[#This Row],[Nc Simulation]])</f>
        <v>0.000168446600000038</v>
      </c>
      <c r="M200" s="1" t="n">
        <f aca="false">100*IF(Table2[[#This Row],[Nc Analytic]]&gt;0, Table2[[#This Row],[Absolute Error]]/Table2[[#This Row],[Nc Analytic]],1)</f>
        <v>0.00123627810029899</v>
      </c>
    </row>
    <row r="201" customFormat="false" ht="13.8" hidden="false" customHeight="false" outlineLevel="0" collapsed="false">
      <c r="A201" s="1" t="n">
        <v>20</v>
      </c>
      <c r="B201" s="0" t="n">
        <v>0.7227608333</v>
      </c>
      <c r="C201" s="5" t="n">
        <v>0.722871</v>
      </c>
      <c r="D201" s="4" t="n">
        <f aca="false">ABS(Table6[[#This Row],[Pb Analytic]]-Table6[[#This Row],[Pb Simulation]])</f>
        <v>0.000110166700000081</v>
      </c>
      <c r="E201" s="1" t="n">
        <f aca="false">100*IF(Table6[[#This Row],[Pb Analytic]]&gt;0, Table6[[#This Row],[Absolute Error]]/Table6[[#This Row],[Pb Analytic]],1)</f>
        <v>0.0152401604159083</v>
      </c>
      <c r="F201" s="0" t="n">
        <v>0.2272292</v>
      </c>
      <c r="G201" s="5" t="n">
        <v>0.227129</v>
      </c>
      <c r="H201" s="4" t="n">
        <f aca="false">ABS(Table7[[#This Row],[Pd Analytic]]-Table7[[#This Row],[Pd Simulation]])</f>
        <v>0.000100199999999995</v>
      </c>
      <c r="I201" s="1" t="n">
        <f aca="false">100*IF(Table7[[#This Row],[Pd Analytic]]&gt;0, Table7[[#This Row],[Absolute Error]]/Table7[[#This Row],[Pd Analytic]],1)</f>
        <v>0.0441158988944585</v>
      </c>
      <c r="J201" s="0" t="n">
        <v>13.6276613979</v>
      </c>
      <c r="K201" s="5" t="n">
        <v>13.6277</v>
      </c>
      <c r="L201" s="4" t="n">
        <f aca="false">ABS(Table2[[#This Row],[Nc Analytic]]-Table2[[#This Row],[Nc Simulation]])</f>
        <v>3.86021000000625E-005</v>
      </c>
      <c r="M201" s="1" t="n">
        <f aca="false">100*IF(Table2[[#This Row],[Nc Analytic]]&gt;0, Table2[[#This Row],[Absolute Error]]/Table2[[#This Row],[Nc Analytic]],1)</f>
        <v>0.000283262032478426</v>
      </c>
    </row>
    <row r="202" customFormat="false" ht="13.8" hidden="false" customHeight="false" outlineLevel="0" collapsed="false">
      <c r="A202" s="1" t="s">
        <v>9</v>
      </c>
      <c r="D202" s="1" t="n">
        <f aca="false">MAX(D2:D201)</f>
        <v>0.289885</v>
      </c>
      <c r="E202" s="1" t="n">
        <f aca="false">MAX(E2:E201)</f>
        <v>100</v>
      </c>
      <c r="H202" s="1" t="n">
        <f aca="false">MAX(H2:H201)</f>
        <v>0.000313999999999981</v>
      </c>
      <c r="I202" s="1" t="n">
        <f aca="false">MAX(I2:I201)</f>
        <v>0.0952956554738875</v>
      </c>
      <c r="L202" s="1" t="n">
        <f aca="false">MAX(L2:L201)</f>
        <v>0.00508075020000032</v>
      </c>
      <c r="M202" s="1" t="n">
        <f aca="false">MAX(M2:M201)</f>
        <v>0.13962351593419</v>
      </c>
    </row>
    <row r="203" customFormat="false" ht="15" hidden="false" customHeight="false" outlineLevel="0" collapsed="false">
      <c r="A203" s="1" t="s">
        <v>10</v>
      </c>
      <c r="D203" s="1" t="n">
        <f aca="false">AVERAGE(D2:D201)</f>
        <v>0.0228074611698776</v>
      </c>
      <c r="E203" s="1" t="n">
        <f aca="false">AVERAGE(E2:E201)</f>
        <v>31.0190807674661</v>
      </c>
      <c r="H203" s="1" t="n">
        <f aca="false">AVERAGE(H2:H201)</f>
        <v>9.31701639999982E-005</v>
      </c>
      <c r="I203" s="1" t="n">
        <f aca="false">AVERAGE(I2:I201)</f>
        <v>0.0237635222961487</v>
      </c>
      <c r="L203" s="1" t="n">
        <f aca="false">AVERAGE(L2:L201)</f>
        <v>0.000781074964500038</v>
      </c>
      <c r="M203" s="1" t="n">
        <f aca="false">AVERAGE(M2:M201)</f>
        <v>0.0113462204517721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2013-10-26T20:48:41Z</dcterms:created>
  <dc:creator>morteza</dc:creator>
  <dc:description/>
  <dc:language>en-US</dc:language>
  <cp:lastModifiedBy/>
  <cp:lastPrinted>2013-10-26T20:55:24Z</cp:lastPrinted>
  <dcterms:modified xsi:type="dcterms:W3CDTF">2022-12-16T23:40:56Z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