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<sst xmlns="http://schemas.openxmlformats.org/spreadsheetml/2006/main" count="15" uniqueCount="11">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</sst>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3.33E-008</c:v>
                </c:pt>
                <c:pt idx="7">
                  <c:v>1E-007</c:v>
                </c:pt>
                <c:pt idx="8">
                  <c:v>1.333E-007</c:v>
                </c:pt>
                <c:pt idx="9">
                  <c:v>2E-007</c:v>
                </c:pt>
                <c:pt idx="10">
                  <c:v>7.333E-007</c:v>
                </c:pt>
                <c:pt idx="11">
                  <c:v>3.3667E-006</c:v>
                </c:pt>
                <c:pt idx="12">
                  <c:v>8.0333E-006</c:v>
                </c:pt>
                <c:pt idx="13">
                  <c:v>1.68333E-005</c:v>
                </c:pt>
                <c:pt idx="14">
                  <c:v>4.13E-005</c:v>
                </c:pt>
                <c:pt idx="15">
                  <c:v>7.26E-005</c:v>
                </c:pt>
                <c:pt idx="16">
                  <c:v>0.0001329333</c:v>
                </c:pt>
                <c:pt idx="17">
                  <c:v>0.0002410667</c:v>
                </c:pt>
                <c:pt idx="18">
                  <c:v>0.0004000667</c:v>
                </c:pt>
                <c:pt idx="19">
                  <c:v>0.0006516</c:v>
                </c:pt>
                <c:pt idx="20">
                  <c:v>0.0010112333</c:v>
                </c:pt>
                <c:pt idx="21">
                  <c:v>0.0014825333</c:v>
                </c:pt>
                <c:pt idx="22">
                  <c:v>0.0021870333</c:v>
                </c:pt>
                <c:pt idx="23">
                  <c:v>0.0031213333</c:v>
                </c:pt>
                <c:pt idx="24">
                  <c:v>0.0042619333</c:v>
                </c:pt>
                <c:pt idx="25">
                  <c:v>0.0057255667</c:v>
                </c:pt>
                <c:pt idx="26">
                  <c:v>0.0075902</c:v>
                </c:pt>
                <c:pt idx="27">
                  <c:v>0.0098219</c:v>
                </c:pt>
                <c:pt idx="28">
                  <c:v>0.012535</c:v>
                </c:pt>
                <c:pt idx="29">
                  <c:v>0.0155805667</c:v>
                </c:pt>
                <c:pt idx="30">
                  <c:v>0.0191828</c:v>
                </c:pt>
                <c:pt idx="31">
                  <c:v>0.0232822</c:v>
                </c:pt>
                <c:pt idx="32">
                  <c:v>0.0278545</c:v>
                </c:pt>
                <c:pt idx="33">
                  <c:v>0.0329923333</c:v>
                </c:pt>
                <c:pt idx="34">
                  <c:v>0.0385930333</c:v>
                </c:pt>
                <c:pt idx="35">
                  <c:v>0.0445309</c:v>
                </c:pt>
                <c:pt idx="36">
                  <c:v>0.0510471</c:v>
                </c:pt>
                <c:pt idx="37">
                  <c:v>0.0580348333</c:v>
                </c:pt>
                <c:pt idx="38">
                  <c:v>0.0652794</c:v>
                </c:pt>
                <c:pt idx="39">
                  <c:v>0.0731006</c:v>
                </c:pt>
                <c:pt idx="40">
                  <c:v>0.0809701</c:v>
                </c:pt>
                <c:pt idx="41">
                  <c:v>0.0891739667</c:v>
                </c:pt>
                <c:pt idx="42">
                  <c:v>0.097691</c:v>
                </c:pt>
                <c:pt idx="43">
                  <c:v>0.1065697667</c:v>
                </c:pt>
                <c:pt idx="44">
                  <c:v>0.1154368333</c:v>
                </c:pt>
                <c:pt idx="45">
                  <c:v>0.1246283</c:v>
                </c:pt>
                <c:pt idx="46">
                  <c:v>0.1339156667</c:v>
                </c:pt>
                <c:pt idx="47">
                  <c:v>0.1430192</c:v>
                </c:pt>
                <c:pt idx="48">
                  <c:v>0.1524187</c:v>
                </c:pt>
                <c:pt idx="49">
                  <c:v>0.1619391</c:v>
                </c:pt>
                <c:pt idx="50">
                  <c:v>0.1712793667</c:v>
                </c:pt>
                <c:pt idx="51">
                  <c:v>0.1806735667</c:v>
                </c:pt>
                <c:pt idx="52">
                  <c:v>0.1900222</c:v>
                </c:pt>
                <c:pt idx="53">
                  <c:v>0.1993689</c:v>
                </c:pt>
                <c:pt idx="54">
                  <c:v>0.2087143333</c:v>
                </c:pt>
                <c:pt idx="55">
                  <c:v>0.2177375</c:v>
                </c:pt>
                <c:pt idx="56">
                  <c:v>0.2267796667</c:v>
                </c:pt>
                <c:pt idx="57">
                  <c:v>0.2360164</c:v>
                </c:pt>
                <c:pt idx="58">
                  <c:v>0.2449151667</c:v>
                </c:pt>
                <c:pt idx="59">
                  <c:v>0.2539082333</c:v>
                </c:pt>
                <c:pt idx="60">
                  <c:v>0.2625265</c:v>
                </c:pt>
                <c:pt idx="61">
                  <c:v>0.2713558333</c:v>
                </c:pt>
                <c:pt idx="62">
                  <c:v>0.2795045</c:v>
                </c:pt>
                <c:pt idx="63">
                  <c:v>0.2881305</c:v>
                </c:pt>
                <c:pt idx="64">
                  <c:v>0.2962375667</c:v>
                </c:pt>
                <c:pt idx="65">
                  <c:v>0.3046133</c:v>
                </c:pt>
                <c:pt idx="66">
                  <c:v>0.3123664</c:v>
                </c:pt>
                <c:pt idx="67">
                  <c:v>0.3203230333</c:v>
                </c:pt>
                <c:pt idx="68">
                  <c:v>0.3283142</c:v>
                </c:pt>
                <c:pt idx="69">
                  <c:v>0.3354956333</c:v>
                </c:pt>
                <c:pt idx="70">
                  <c:v>0.3429683333</c:v>
                </c:pt>
                <c:pt idx="71">
                  <c:v>0.3505262</c:v>
                </c:pt>
                <c:pt idx="72">
                  <c:v>0.3575471</c:v>
                </c:pt>
                <c:pt idx="73">
                  <c:v>0.3647366667</c:v>
                </c:pt>
                <c:pt idx="74">
                  <c:v>0.3717719667</c:v>
                </c:pt>
                <c:pt idx="75">
                  <c:v>0.3785436667</c:v>
                </c:pt>
                <c:pt idx="76">
                  <c:v>0.3854063</c:v>
                </c:pt>
                <c:pt idx="77">
                  <c:v>0.3918852</c:v>
                </c:pt>
                <c:pt idx="78">
                  <c:v>0.3984859</c:v>
                </c:pt>
                <c:pt idx="79">
                  <c:v>0.4046061333</c:v>
                </c:pt>
                <c:pt idx="80">
                  <c:v>0.4108879333</c:v>
                </c:pt>
                <c:pt idx="81">
                  <c:v>0.417027</c:v>
                </c:pt>
                <c:pt idx="82">
                  <c:v>0.423044</c:v>
                </c:pt>
                <c:pt idx="83">
                  <c:v>0.4288579667</c:v>
                </c:pt>
                <c:pt idx="84">
                  <c:v>0.4348651</c:v>
                </c:pt>
                <c:pt idx="85">
                  <c:v>0.4404369333</c:v>
                </c:pt>
                <c:pt idx="86">
                  <c:v>0.4462849</c:v>
                </c:pt>
                <c:pt idx="87">
                  <c:v>0.4515989667</c:v>
                </c:pt>
                <c:pt idx="88">
                  <c:v>0.4570862667</c:v>
                </c:pt>
                <c:pt idx="89">
                  <c:v>0.4624907333</c:v>
                </c:pt>
                <c:pt idx="90">
                  <c:v>0.4675912667</c:v>
                </c:pt>
                <c:pt idx="91">
                  <c:v>0.4727547667</c:v>
                </c:pt>
                <c:pt idx="92">
                  <c:v>0.4777857</c:v>
                </c:pt>
                <c:pt idx="93">
                  <c:v>0.4829058333</c:v>
                </c:pt>
                <c:pt idx="94">
                  <c:v>0.4874815333</c:v>
                </c:pt>
                <c:pt idx="95">
                  <c:v>0.4923816</c:v>
                </c:pt>
                <c:pt idx="96">
                  <c:v>0.4971643</c:v>
                </c:pt>
                <c:pt idx="97">
                  <c:v>0.5017629333</c:v>
                </c:pt>
                <c:pt idx="98">
                  <c:v>0.5062956333</c:v>
                </c:pt>
                <c:pt idx="99">
                  <c:v>0.5107430667</c:v>
                </c:pt>
                <c:pt idx="100">
                  <c:v>0.5151813333</c:v>
                </c:pt>
                <c:pt idx="101">
                  <c:v>0.5195882667</c:v>
                </c:pt>
                <c:pt idx="102">
                  <c:v>0.5237405667</c:v>
                </c:pt>
                <c:pt idx="103">
                  <c:v>0.5279845667</c:v>
                </c:pt>
                <c:pt idx="104">
                  <c:v>0.5321055</c:v>
                </c:pt>
                <c:pt idx="105">
                  <c:v>0.5363236667</c:v>
                </c:pt>
                <c:pt idx="106">
                  <c:v>0.5399585667</c:v>
                </c:pt>
                <c:pt idx="107">
                  <c:v>0.5440844333</c:v>
                </c:pt>
                <c:pt idx="108">
                  <c:v>0.5477078</c:v>
                </c:pt>
                <c:pt idx="109">
                  <c:v>0.5514484667</c:v>
                </c:pt>
                <c:pt idx="110">
                  <c:v>0.5554084</c:v>
                </c:pt>
                <c:pt idx="111">
                  <c:v>0.5589984333</c:v>
                </c:pt>
                <c:pt idx="112">
                  <c:v>0.5626523</c:v>
                </c:pt>
                <c:pt idx="113">
                  <c:v>0.5661492667</c:v>
                </c:pt>
                <c:pt idx="114">
                  <c:v>0.5696791</c:v>
                </c:pt>
                <c:pt idx="115">
                  <c:v>0.5731710333</c:v>
                </c:pt>
                <c:pt idx="116">
                  <c:v>0.5764960333</c:v>
                </c:pt>
                <c:pt idx="117">
                  <c:v>0.5799834333</c:v>
                </c:pt>
                <c:pt idx="118">
                  <c:v>0.5831776333</c:v>
                </c:pt>
                <c:pt idx="119">
                  <c:v>0.5863733333</c:v>
                </c:pt>
                <c:pt idx="120">
                  <c:v>0.5896631</c:v>
                </c:pt>
                <c:pt idx="121">
                  <c:v>0.5928628667</c:v>
                </c:pt>
                <c:pt idx="122">
                  <c:v>0.5958825</c:v>
                </c:pt>
                <c:pt idx="123">
                  <c:v>0.5989134667</c:v>
                </c:pt>
                <c:pt idx="124">
                  <c:v>0.6018660333</c:v>
                </c:pt>
                <c:pt idx="125">
                  <c:v>0.6049208</c:v>
                </c:pt>
                <c:pt idx="126">
                  <c:v>0.6077888333</c:v>
                </c:pt>
                <c:pt idx="127">
                  <c:v>0.6106311</c:v>
                </c:pt>
                <c:pt idx="128">
                  <c:v>0.6137</c:v>
                </c:pt>
                <c:pt idx="129">
                  <c:v>0.6163004</c:v>
                </c:pt>
                <c:pt idx="130">
                  <c:v>0.619124</c:v>
                </c:pt>
                <c:pt idx="131">
                  <c:v>0.6218245</c:v>
                </c:pt>
                <c:pt idx="132">
                  <c:v>0.6245480333</c:v>
                </c:pt>
                <c:pt idx="133">
                  <c:v>0.6271402</c:v>
                </c:pt>
                <c:pt idx="134">
                  <c:v>0.6297453667</c:v>
                </c:pt>
                <c:pt idx="135">
                  <c:v>0.6323936</c:v>
                </c:pt>
                <c:pt idx="136">
                  <c:v>0.6349323667</c:v>
                </c:pt>
                <c:pt idx="137">
                  <c:v>0.6373271</c:v>
                </c:pt>
                <c:pt idx="138">
                  <c:v>0.6398152</c:v>
                </c:pt>
                <c:pt idx="139">
                  <c:v>0.6423261667</c:v>
                </c:pt>
                <c:pt idx="140">
                  <c:v>0.6447858</c:v>
                </c:pt>
                <c:pt idx="141">
                  <c:v>0.6471759</c:v>
                </c:pt>
                <c:pt idx="142">
                  <c:v>0.6494427</c:v>
                </c:pt>
                <c:pt idx="143">
                  <c:v>0.6517849</c:v>
                </c:pt>
                <c:pt idx="144">
                  <c:v>0.6541291</c:v>
                </c:pt>
                <c:pt idx="145">
                  <c:v>0.6563888667</c:v>
                </c:pt>
                <c:pt idx="146">
                  <c:v>0.6585514333</c:v>
                </c:pt>
                <c:pt idx="147">
                  <c:v>0.6607465</c:v>
                </c:pt>
                <c:pt idx="148">
                  <c:v>0.6628965</c:v>
                </c:pt>
                <c:pt idx="149">
                  <c:v>0.6650385667</c:v>
                </c:pt>
                <c:pt idx="150">
                  <c:v>0.6672455</c:v>
                </c:pt>
                <c:pt idx="151">
                  <c:v>0.6694089333</c:v>
                </c:pt>
                <c:pt idx="152">
                  <c:v>0.6713524333</c:v>
                </c:pt>
                <c:pt idx="153">
                  <c:v>0.6733578667</c:v>
                </c:pt>
                <c:pt idx="154">
                  <c:v>0.6755564667</c:v>
                </c:pt>
                <c:pt idx="155">
                  <c:v>0.6774463</c:v>
                </c:pt>
                <c:pt idx="156">
                  <c:v>0.6793443333</c:v>
                </c:pt>
                <c:pt idx="157">
                  <c:v>0.6814079333</c:v>
                </c:pt>
                <c:pt idx="158">
                  <c:v>0.6832582</c:v>
                </c:pt>
                <c:pt idx="159">
                  <c:v>0.6852157333</c:v>
                </c:pt>
                <c:pt idx="160">
                  <c:v>0.6871288333</c:v>
                </c:pt>
                <c:pt idx="161">
                  <c:v>0.6889128333</c:v>
                </c:pt>
                <c:pt idx="162">
                  <c:v>0.6906805667</c:v>
                </c:pt>
                <c:pt idx="163">
                  <c:v>0.6925720333</c:v>
                </c:pt>
                <c:pt idx="164">
                  <c:v>0.6944739667</c:v>
                </c:pt>
                <c:pt idx="165">
                  <c:v>0.6960858333</c:v>
                </c:pt>
                <c:pt idx="166">
                  <c:v>0.6979898333</c:v>
                </c:pt>
                <c:pt idx="167">
                  <c:v>0.6995634667</c:v>
                </c:pt>
                <c:pt idx="168">
                  <c:v>0.7013436667</c:v>
                </c:pt>
                <c:pt idx="169">
                  <c:v>0.7031220667</c:v>
                </c:pt>
                <c:pt idx="170">
                  <c:v>0.7046043333</c:v>
                </c:pt>
                <c:pt idx="171">
                  <c:v>0.7063254333</c:v>
                </c:pt>
                <c:pt idx="172">
                  <c:v>0.7080324</c:v>
                </c:pt>
                <c:pt idx="173">
                  <c:v>0.7096494667</c:v>
                </c:pt>
                <c:pt idx="174">
                  <c:v>0.7112517667</c:v>
                </c:pt>
                <c:pt idx="175">
                  <c:v>0.7127625333</c:v>
                </c:pt>
                <c:pt idx="176">
                  <c:v>0.7144004</c:v>
                </c:pt>
                <c:pt idx="177">
                  <c:v>0.7158454333</c:v>
                </c:pt>
                <c:pt idx="178">
                  <c:v>0.7174672333</c:v>
                </c:pt>
                <c:pt idx="179">
                  <c:v>0.7190023</c:v>
                </c:pt>
                <c:pt idx="180">
                  <c:v>0.7204318</c:v>
                </c:pt>
                <c:pt idx="181">
                  <c:v>0.7219675667</c:v>
                </c:pt>
                <c:pt idx="182">
                  <c:v>0.7235152333</c:v>
                </c:pt>
                <c:pt idx="183">
                  <c:v>0.7249132</c:v>
                </c:pt>
                <c:pt idx="184">
                  <c:v>0.7264454333</c:v>
                </c:pt>
                <c:pt idx="185">
                  <c:v>0.7278534667</c:v>
                </c:pt>
                <c:pt idx="186">
                  <c:v>0.7292132667</c:v>
                </c:pt>
                <c:pt idx="187">
                  <c:v>0.7306064</c:v>
                </c:pt>
                <c:pt idx="188">
                  <c:v>0.7320228667</c:v>
                </c:pt>
                <c:pt idx="189">
                  <c:v>0.7332997</c:v>
                </c:pt>
                <c:pt idx="190">
                  <c:v>0.7346776667</c:v>
                </c:pt>
                <c:pt idx="191">
                  <c:v>0.7360295333</c:v>
                </c:pt>
                <c:pt idx="192">
                  <c:v>0.7374881</c:v>
                </c:pt>
                <c:pt idx="193">
                  <c:v>0.7385667</c:v>
                </c:pt>
                <c:pt idx="194">
                  <c:v>0.7400383333</c:v>
                </c:pt>
                <c:pt idx="195">
                  <c:v>0.7413050667</c:v>
                </c:pt>
                <c:pt idx="196">
                  <c:v>0.7425439667</c:v>
                </c:pt>
                <c:pt idx="197">
                  <c:v>0.7438168333</c:v>
                </c:pt>
                <c:pt idx="198">
                  <c:v>0.7450407667</c:v>
                </c:pt>
                <c:pt idx="199">
                  <c:v>0.7463129667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3E-010</c:v>
                </c:pt>
                <c:pt idx="6">
                  <c:v>2.2E-009</c:v>
                </c:pt>
                <c:pt idx="7">
                  <c:v>1.23E-008</c:v>
                </c:pt>
                <c:pt idx="8">
                  <c:v>5.5E-008</c:v>
                </c:pt>
                <c:pt idx="9">
                  <c:v>2.053E-007</c:v>
                </c:pt>
                <c:pt idx="10">
                  <c:v>6.61E-007</c:v>
                </c:pt>
                <c:pt idx="11">
                  <c:v>1.8818E-006</c:v>
                </c:pt>
                <c:pt idx="12">
                  <c:v>4.8286E-006</c:v>
                </c:pt>
                <c:pt idx="13">
                  <c:v>1.13317E-005</c:v>
                </c:pt>
                <c:pt idx="14">
                  <c:v>2.46102E-005</c:v>
                </c:pt>
                <c:pt idx="15">
                  <c:v>4.99376E-005</c:v>
                </c:pt>
                <c:pt idx="16">
                  <c:v>9.54232E-005</c:v>
                </c:pt>
                <c:pt idx="17">
                  <c:v>0.0001728442</c:v>
                </c:pt>
                <c:pt idx="18">
                  <c:v>0.0002984366</c:v>
                </c:pt>
                <c:pt idx="19">
                  <c:v>0.0004935313</c:v>
                </c:pt>
                <c:pt idx="20">
                  <c:v>0.0007849254</c:v>
                </c:pt>
                <c:pt idx="21">
                  <c:v>0.0012048883</c:v>
                </c:pt>
                <c:pt idx="22">
                  <c:v>0.0017907398</c:v>
                </c:pt>
                <c:pt idx="23">
                  <c:v>0.0025839819</c:v>
                </c:pt>
                <c:pt idx="24">
                  <c:v>0.0036290148</c:v>
                </c:pt>
                <c:pt idx="25">
                  <c:v>0.0049715216</c:v>
                </c:pt>
                <c:pt idx="26">
                  <c:v>0.0066566405</c:v>
                </c:pt>
                <c:pt idx="27">
                  <c:v>0.0087270723</c:v>
                </c:pt>
                <c:pt idx="28">
                  <c:v>0.0112212707</c:v>
                </c:pt>
                <c:pt idx="29">
                  <c:v>0.014171855</c:v>
                </c:pt>
                <c:pt idx="30">
                  <c:v>0.0176043527</c:v>
                </c:pt>
                <c:pt idx="31">
                  <c:v>0.021536343</c:v>
                </c:pt>
                <c:pt idx="32">
                  <c:v>0.0259770301</c:v>
                </c:pt>
                <c:pt idx="33">
                  <c:v>0.030927235</c:v>
                </c:pt>
                <c:pt idx="34">
                  <c:v>0.0363797625</c:v>
                </c:pt>
                <c:pt idx="35">
                  <c:v>0.0423200754</c:v>
                </c:pt>
                <c:pt idx="36">
                  <c:v>0.0487271973</c:v>
                </c:pt>
                <c:pt idx="37">
                  <c:v>0.05557476</c:v>
                </c:pt>
                <c:pt idx="38">
                  <c:v>0.062832118</c:v>
                </c:pt>
                <c:pt idx="39">
                  <c:v>0.0704654637</c:v>
                </c:pt>
                <c:pt idx="40">
                  <c:v>0.078438888</c:v>
                </c:pt>
                <c:pt idx="41">
                  <c:v>0.0867153492</c:v>
                </c:pt>
                <c:pt idx="42">
                  <c:v>0.0952575242</c:v>
                </c:pt>
                <c:pt idx="43">
                  <c:v>0.104028529</c:v>
                </c:pt>
                <c:pt idx="44">
                  <c:v>0.1129925072</c:v>
                </c:pt>
                <c:pt idx="45">
                  <c:v>0.1221150901</c:v>
                </c:pt>
                <c:pt idx="46">
                  <c:v>0.131363739</c:v>
                </c:pt>
                <c:pt idx="47">
                  <c:v>0.1407079828</c:v>
                </c:pt>
                <c:pt idx="48">
                  <c:v>0.1501195645</c:v>
                </c:pt>
                <c:pt idx="49">
                  <c:v>0.159572514</c:v>
                </c:pt>
                <c:pt idx="50">
                  <c:v>0.1690431581</c:v>
                </c:pt>
                <c:pt idx="51">
                  <c:v>0.1785100838</c:v>
                </c:pt>
                <c:pt idx="52">
                  <c:v>0.1879540649</c:v>
                </c:pt>
                <c:pt idx="53">
                  <c:v>0.1973579613</c:v>
                </c:pt>
                <c:pt idx="54">
                  <c:v>0.206706602</c:v>
                </c:pt>
                <c:pt idx="55">
                  <c:v>0.2159866551</c:v>
                </c:pt>
                <c:pt idx="56">
                  <c:v>0.2251864936</c:v>
                </c:pt>
                <c:pt idx="57">
                  <c:v>0.2342960585</c:v>
                </c:pt>
                <c:pt idx="58">
                  <c:v>0.2433067246</c:v>
                </c:pt>
                <c:pt idx="59">
                  <c:v>0.2522111702</c:v>
                </c:pt>
                <c:pt idx="60">
                  <c:v>0.2610032525</c:v>
                </c:pt>
                <c:pt idx="61">
                  <c:v>0.2696778902</c:v>
                </c:pt>
                <c:pt idx="62">
                  <c:v>0.2782309537</c:v>
                </c:pt>
                <c:pt idx="63">
                  <c:v>0.2866591629</c:v>
                </c:pt>
                <c:pt idx="64">
                  <c:v>0.294959994</c:v>
                </c:pt>
                <c:pt idx="65">
                  <c:v>0.303131593</c:v>
                </c:pt>
                <c:pt idx="66">
                  <c:v>0.3111726973</c:v>
                </c:pt>
                <c:pt idx="67">
                  <c:v>0.3190825649</c:v>
                </c:pt>
                <c:pt idx="68">
                  <c:v>0.3268609102</c:v>
                </c:pt>
                <c:pt idx="69">
                  <c:v>0.3345078454</c:v>
                </c:pt>
                <c:pt idx="70">
                  <c:v>0.3420238294</c:v>
                </c:pt>
                <c:pt idx="71">
                  <c:v>0.3494096203</c:v>
                </c:pt>
                <c:pt idx="72">
                  <c:v>0.3566662343</c:v>
                </c:pt>
                <c:pt idx="73">
                  <c:v>0.3637949083</c:v>
                </c:pt>
                <c:pt idx="74">
                  <c:v>0.3707970667</c:v>
                </c:pt>
                <c:pt idx="75">
                  <c:v>0.3776742926</c:v>
                </c:pt>
                <c:pt idx="76">
                  <c:v>0.3844283012</c:v>
                </c:pt>
                <c:pt idx="77">
                  <c:v>0.3910609168</c:v>
                </c:pt>
                <c:pt idx="78">
                  <c:v>0.3975740531</c:v>
                </c:pt>
                <c:pt idx="79">
                  <c:v>0.4039696946</c:v>
                </c:pt>
                <c:pt idx="80">
                  <c:v>0.4102498814</c:v>
                </c:pt>
                <c:pt idx="81">
                  <c:v>0.4164166949</c:v>
                </c:pt>
                <c:pt idx="82">
                  <c:v>0.4224722464</c:v>
                </c:pt>
                <c:pt idx="83">
                  <c:v>0.4284186657</c:v>
                </c:pt>
                <c:pt idx="84">
                  <c:v>0.4342580928</c:v>
                </c:pt>
                <c:pt idx="85">
                  <c:v>0.4399926694</c:v>
                </c:pt>
                <c:pt idx="86">
                  <c:v>0.4456245319</c:v>
                </c:pt>
                <c:pt idx="87">
                  <c:v>0.4511558061</c:v>
                </c:pt>
                <c:pt idx="88">
                  <c:v>0.4565886015</c:v>
                </c:pt>
                <c:pt idx="89">
                  <c:v>0.4619250071</c:v>
                </c:pt>
                <c:pt idx="90">
                  <c:v>0.467167088</c:v>
                </c:pt>
                <c:pt idx="91">
                  <c:v>0.4723168818</c:v>
                </c:pt>
                <c:pt idx="92">
                  <c:v>0.4773763966</c:v>
                </c:pt>
                <c:pt idx="93">
                  <c:v>0.4823476085</c:v>
                </c:pt>
                <c:pt idx="94">
                  <c:v>0.4872324597</c:v>
                </c:pt>
                <c:pt idx="95">
                  <c:v>0.4920328575</c:v>
                </c:pt>
                <c:pt idx="96">
                  <c:v>0.4967506731</c:v>
                </c:pt>
                <c:pt idx="97">
                  <c:v>0.5013877408</c:v>
                </c:pt>
                <c:pt idx="98">
                  <c:v>0.5059458572</c:v>
                </c:pt>
                <c:pt idx="99">
                  <c:v>0.510426781</c:v>
                </c:pt>
                <c:pt idx="100">
                  <c:v>0.5148322329</c:v>
                </c:pt>
                <c:pt idx="101">
                  <c:v>0.5191638954</c:v>
                </c:pt>
                <c:pt idx="102">
                  <c:v>0.523423413</c:v>
                </c:pt>
                <c:pt idx="103">
                  <c:v>0.5276123921</c:v>
                </c:pt>
                <c:pt idx="104">
                  <c:v>0.5317324019</c:v>
                </c:pt>
                <c:pt idx="105">
                  <c:v>0.5357849741</c:v>
                </c:pt>
                <c:pt idx="106">
                  <c:v>0.539771604</c:v>
                </c:pt>
                <c:pt idx="107">
                  <c:v>0.5436937502</c:v>
                </c:pt>
                <c:pt idx="108">
                  <c:v>0.5475528363</c:v>
                </c:pt>
                <c:pt idx="109">
                  <c:v>0.5513502502</c:v>
                </c:pt>
                <c:pt idx="110">
                  <c:v>0.5550873458</c:v>
                </c:pt>
                <c:pt idx="111">
                  <c:v>0.5587654433</c:v>
                </c:pt>
                <c:pt idx="112">
                  <c:v>0.5623858295</c:v>
                </c:pt>
                <c:pt idx="113">
                  <c:v>0.5659497591</c:v>
                </c:pt>
                <c:pt idx="114">
                  <c:v>0.569458455</c:v>
                </c:pt>
                <c:pt idx="115">
                  <c:v>0.5729131094</c:v>
                </c:pt>
                <c:pt idx="116">
                  <c:v>0.576314884</c:v>
                </c:pt>
                <c:pt idx="117">
                  <c:v>0.5796649112</c:v>
                </c:pt>
                <c:pt idx="118">
                  <c:v>0.5829642944</c:v>
                </c:pt>
                <c:pt idx="119">
                  <c:v>0.5862141092</c:v>
                </c:pt>
                <c:pt idx="120">
                  <c:v>0.5894154037</c:v>
                </c:pt>
                <c:pt idx="121">
                  <c:v>0.5925691993</c:v>
                </c:pt>
                <c:pt idx="122">
                  <c:v>0.5956764915</c:v>
                </c:pt>
                <c:pt idx="123">
                  <c:v>0.5987382505</c:v>
                </c:pt>
                <c:pt idx="124">
                  <c:v>0.6017554218</c:v>
                </c:pt>
                <c:pt idx="125">
                  <c:v>0.6047289272</c:v>
                </c:pt>
                <c:pt idx="126">
                  <c:v>0.6076596648</c:v>
                </c:pt>
                <c:pt idx="127">
                  <c:v>0.6105485102</c:v>
                </c:pt>
                <c:pt idx="128">
                  <c:v>0.6133963171</c:v>
                </c:pt>
                <c:pt idx="129">
                  <c:v>0.6162039174</c:v>
                </c:pt>
                <c:pt idx="130">
                  <c:v>0.6189721223</c:v>
                </c:pt>
                <c:pt idx="131">
                  <c:v>0.6217017227</c:v>
                </c:pt>
                <c:pt idx="132">
                  <c:v>0.6243934898</c:v>
                </c:pt>
                <c:pt idx="133">
                  <c:v>0.6270481755</c:v>
                </c:pt>
                <c:pt idx="134">
                  <c:v>0.6296665131</c:v>
                </c:pt>
                <c:pt idx="135">
                  <c:v>0.6322492177</c:v>
                </c:pt>
                <c:pt idx="136">
                  <c:v>0.6347969868</c:v>
                </c:pt>
                <c:pt idx="137">
                  <c:v>0.6373105009</c:v>
                </c:pt>
                <c:pt idx="138">
                  <c:v>0.6397904236</c:v>
                </c:pt>
                <c:pt idx="139">
                  <c:v>0.6422374025</c:v>
                </c:pt>
                <c:pt idx="140">
                  <c:v>0.6446520692</c:v>
                </c:pt>
                <c:pt idx="141">
                  <c:v>0.6470350403</c:v>
                </c:pt>
                <c:pt idx="142">
                  <c:v>0.6493869173</c:v>
                </c:pt>
                <c:pt idx="143">
                  <c:v>0.6517082873</c:v>
                </c:pt>
                <c:pt idx="144">
                  <c:v>0.6539997234</c:v>
                </c:pt>
                <c:pt idx="145">
                  <c:v>0.656261785</c:v>
                </c:pt>
                <c:pt idx="146">
                  <c:v>0.658495018</c:v>
                </c:pt>
                <c:pt idx="147">
                  <c:v>0.6606999558</c:v>
                </c:pt>
                <c:pt idx="148">
                  <c:v>0.6628771187</c:v>
                </c:pt>
                <c:pt idx="149">
                  <c:v>0.6650270153</c:v>
                </c:pt>
                <c:pt idx="150">
                  <c:v>0.6671501419</c:v>
                </c:pt>
                <c:pt idx="151">
                  <c:v>0.6692469836</c:v>
                </c:pt>
                <c:pt idx="152">
                  <c:v>0.6713180139</c:v>
                </c:pt>
                <c:pt idx="153">
                  <c:v>0.6733636955</c:v>
                </c:pt>
                <c:pt idx="154">
                  <c:v>0.6753844807</c:v>
                </c:pt>
                <c:pt idx="155">
                  <c:v>0.6773808111</c:v>
                </c:pt>
                <c:pt idx="156">
                  <c:v>0.6793531185</c:v>
                </c:pt>
                <c:pt idx="157">
                  <c:v>0.6813018246</c:v>
                </c:pt>
                <c:pt idx="158">
                  <c:v>0.683227342</c:v>
                </c:pt>
                <c:pt idx="159">
                  <c:v>0.6851300736</c:v>
                </c:pt>
                <c:pt idx="160">
                  <c:v>0.6870104135</c:v>
                </c:pt>
                <c:pt idx="161">
                  <c:v>0.6888687471</c:v>
                </c:pt>
                <c:pt idx="162">
                  <c:v>0.6907054509</c:v>
                </c:pt>
                <c:pt idx="163">
                  <c:v>0.6925208935</c:v>
                </c:pt>
                <c:pt idx="164">
                  <c:v>0.6943154351</c:v>
                </c:pt>
                <c:pt idx="165">
                  <c:v>0.696089428</c:v>
                </c:pt>
                <c:pt idx="166">
                  <c:v>0.6978432171</c:v>
                </c:pt>
                <c:pt idx="167">
                  <c:v>0.6995771396</c:v>
                </c:pt>
                <c:pt idx="168">
                  <c:v>0.7012915253</c:v>
                </c:pt>
                <c:pt idx="169">
                  <c:v>0.7029866972</c:v>
                </c:pt>
                <c:pt idx="170">
                  <c:v>0.7046629712</c:v>
                </c:pt>
                <c:pt idx="171">
                  <c:v>0.7063206565</c:v>
                </c:pt>
                <c:pt idx="172">
                  <c:v>0.7079600556</c:v>
                </c:pt>
                <c:pt idx="173">
                  <c:v>0.709581465</c:v>
                </c:pt>
                <c:pt idx="174">
                  <c:v>0.7111851744</c:v>
                </c:pt>
                <c:pt idx="175">
                  <c:v>0.712771468</c:v>
                </c:pt>
                <c:pt idx="176">
                  <c:v>0.7143406236</c:v>
                </c:pt>
                <c:pt idx="177">
                  <c:v>0.7158929136</c:v>
                </c:pt>
                <c:pt idx="178">
                  <c:v>0.7174286045</c:v>
                </c:pt>
                <c:pt idx="179">
                  <c:v>0.7189479576</c:v>
                </c:pt>
                <c:pt idx="180">
                  <c:v>0.7204512284</c:v>
                </c:pt>
                <c:pt idx="181">
                  <c:v>0.7219386678</c:v>
                </c:pt>
                <c:pt idx="182">
                  <c:v>0.723410521</c:v>
                </c:pt>
                <c:pt idx="183">
                  <c:v>0.7248670286</c:v>
                </c:pt>
                <c:pt idx="184">
                  <c:v>0.7263084264</c:v>
                </c:pt>
                <c:pt idx="185">
                  <c:v>0.7277349453</c:v>
                </c:pt>
                <c:pt idx="186">
                  <c:v>0.7291468115</c:v>
                </c:pt>
                <c:pt idx="187">
                  <c:v>0.7305442471</c:v>
                </c:pt>
                <c:pt idx="188">
                  <c:v>0.7319274694</c:v>
                </c:pt>
                <c:pt idx="189">
                  <c:v>0.7332966916</c:v>
                </c:pt>
                <c:pt idx="190">
                  <c:v>0.7346521229</c:v>
                </c:pt>
                <c:pt idx="191">
                  <c:v>0.735993968</c:v>
                </c:pt>
                <c:pt idx="192">
                  <c:v>0.737322428</c:v>
                </c:pt>
                <c:pt idx="193">
                  <c:v>0.7386376999</c:v>
                </c:pt>
                <c:pt idx="194">
                  <c:v>0.739939977</c:v>
                </c:pt>
                <c:pt idx="195">
                  <c:v>0.741229449</c:v>
                </c:pt>
                <c:pt idx="196">
                  <c:v>0.7425063016</c:v>
                </c:pt>
                <c:pt idx="197">
                  <c:v>0.7437707174</c:v>
                </c:pt>
                <c:pt idx="198">
                  <c:v>0.7450228753</c:v>
                </c:pt>
                <c:pt idx="199">
                  <c:v>0.7462629509</c:v>
                </c:pt>
              </c:numCache>
            </c:numRef>
          </c:yVal>
          <c:smooth val="0"/>
        </c:ser>
        <c:axId val="72569186"/>
        <c:axId val="89753977"/>
      </c:scatterChart>
      <c:valAx>
        <c:axId val="72569186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9753977"/>
        <c:crosses val="autoZero"/>
        <c:crossBetween val="midCat"/>
      </c:valAx>
      <c:valAx>
        <c:axId val="89753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56918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0.0671256333</c:v>
                </c:pt>
                <c:pt idx="1">
                  <c:v>0.0863455333</c:v>
                </c:pt>
                <c:pt idx="2">
                  <c:v>0.1073708667</c:v>
                </c:pt>
                <c:pt idx="3">
                  <c:v>0.1300754333</c:v>
                </c:pt>
                <c:pt idx="4">
                  <c:v>0.1538510333</c:v>
                </c:pt>
                <c:pt idx="5">
                  <c:v>0.1789827333</c:v>
                </c:pt>
                <c:pt idx="6">
                  <c:v>0.2048616333</c:v>
                </c:pt>
                <c:pt idx="7">
                  <c:v>0.2315427667</c:v>
                </c:pt>
                <c:pt idx="8">
                  <c:v>0.2584342333</c:v>
                </c:pt>
                <c:pt idx="9">
                  <c:v>0.2855111</c:v>
                </c:pt>
                <c:pt idx="10">
                  <c:v>0.3124746667</c:v>
                </c:pt>
                <c:pt idx="11">
                  <c:v>0.3387766667</c:v>
                </c:pt>
                <c:pt idx="12">
                  <c:v>0.3647436</c:v>
                </c:pt>
                <c:pt idx="13">
                  <c:v>0.3900441667</c:v>
                </c:pt>
                <c:pt idx="14">
                  <c:v>0.4145653667</c:v>
                </c:pt>
                <c:pt idx="15">
                  <c:v>0.4383536333</c:v>
                </c:pt>
                <c:pt idx="16">
                  <c:v>0.4612891333</c:v>
                </c:pt>
                <c:pt idx="17">
                  <c:v>0.4826798</c:v>
                </c:pt>
                <c:pt idx="18">
                  <c:v>0.5030215333</c:v>
                </c:pt>
                <c:pt idx="19">
                  <c:v>0.5222407</c:v>
                </c:pt>
                <c:pt idx="20">
                  <c:v>0.5407056333</c:v>
                </c:pt>
                <c:pt idx="21">
                  <c:v>0.5578235333</c:v>
                </c:pt>
                <c:pt idx="22">
                  <c:v>0.5736430333</c:v>
                </c:pt>
                <c:pt idx="23">
                  <c:v>0.5885540333</c:v>
                </c:pt>
                <c:pt idx="24">
                  <c:v>0.6022468667</c:v>
                </c:pt>
                <c:pt idx="25">
                  <c:v>0.6144160333</c:v>
                </c:pt>
                <c:pt idx="26">
                  <c:v>0.6258597333</c:v>
                </c:pt>
                <c:pt idx="27">
                  <c:v>0.6360146</c:v>
                </c:pt>
                <c:pt idx="28">
                  <c:v>0.6449320333</c:v>
                </c:pt>
                <c:pt idx="29">
                  <c:v>0.6529955333</c:v>
                </c:pt>
                <c:pt idx="30">
                  <c:v>0.6595835</c:v>
                </c:pt>
                <c:pt idx="31">
                  <c:v>0.6651579667</c:v>
                </c:pt>
                <c:pt idx="32">
                  <c:v>0.6696139</c:v>
                </c:pt>
                <c:pt idx="33">
                  <c:v>0.6735930333</c:v>
                </c:pt>
                <c:pt idx="34">
                  <c:v>0.6760029333</c:v>
                </c:pt>
                <c:pt idx="35">
                  <c:v>0.6780522333</c:v>
                </c:pt>
                <c:pt idx="36">
                  <c:v>0.6789276333</c:v>
                </c:pt>
                <c:pt idx="37">
                  <c:v>0.6789336</c:v>
                </c:pt>
                <c:pt idx="38">
                  <c:v>0.6784614667</c:v>
                </c:pt>
                <c:pt idx="39">
                  <c:v>0.6769983333</c:v>
                </c:pt>
                <c:pt idx="40">
                  <c:v>0.6750567333</c:v>
                </c:pt>
                <c:pt idx="41">
                  <c:v>0.6726748</c:v>
                </c:pt>
                <c:pt idx="42">
                  <c:v>0.6696963</c:v>
                </c:pt>
                <c:pt idx="43">
                  <c:v>0.6659136667</c:v>
                </c:pt>
                <c:pt idx="44">
                  <c:v>0.6623915333</c:v>
                </c:pt>
                <c:pt idx="45">
                  <c:v>0.6579907667</c:v>
                </c:pt>
                <c:pt idx="46">
                  <c:v>0.6533821333</c:v>
                </c:pt>
                <c:pt idx="47">
                  <c:v>0.6485201</c:v>
                </c:pt>
                <c:pt idx="48">
                  <c:v>0.6434809</c:v>
                </c:pt>
                <c:pt idx="49">
                  <c:v>0.6381554667</c:v>
                </c:pt>
                <c:pt idx="50">
                  <c:v>0.6327292667</c:v>
                </c:pt>
                <c:pt idx="51">
                  <c:v>0.6269889333</c:v>
                </c:pt>
                <c:pt idx="52">
                  <c:v>0.6212096</c:v>
                </c:pt>
                <c:pt idx="53">
                  <c:v>0.6154026</c:v>
                </c:pt>
                <c:pt idx="54">
                  <c:v>0.6095447</c:v>
                </c:pt>
                <c:pt idx="55">
                  <c:v>0.6034481667</c:v>
                </c:pt>
                <c:pt idx="56">
                  <c:v>0.5974944333</c:v>
                </c:pt>
                <c:pt idx="57">
                  <c:v>0.5913954</c:v>
                </c:pt>
                <c:pt idx="58">
                  <c:v>0.5854502</c:v>
                </c:pt>
                <c:pt idx="59">
                  <c:v>0.5794294667</c:v>
                </c:pt>
                <c:pt idx="60">
                  <c:v>0.5735886667</c:v>
                </c:pt>
                <c:pt idx="61">
                  <c:v>0.5673481333</c:v>
                </c:pt>
                <c:pt idx="62">
                  <c:v>0.5615951667</c:v>
                </c:pt>
                <c:pt idx="63">
                  <c:v>0.5554653</c:v>
                </c:pt>
                <c:pt idx="64">
                  <c:v>0.5497707333</c:v>
                </c:pt>
                <c:pt idx="65">
                  <c:v>0.5439056667</c:v>
                </c:pt>
                <c:pt idx="66">
                  <c:v>0.538337</c:v>
                </c:pt>
                <c:pt idx="67">
                  <c:v>0.5326203333</c:v>
                </c:pt>
                <c:pt idx="68">
                  <c:v>0.5268127</c:v>
                </c:pt>
                <c:pt idx="69">
                  <c:v>0.5215913333</c:v>
                </c:pt>
                <c:pt idx="70">
                  <c:v>0.5160607333</c:v>
                </c:pt>
                <c:pt idx="71">
                  <c:v>0.5106505667</c:v>
                </c:pt>
                <c:pt idx="72">
                  <c:v>0.5052996667</c:v>
                </c:pt>
                <c:pt idx="73">
                  <c:v>0.5000476333</c:v>
                </c:pt>
                <c:pt idx="74">
                  <c:v>0.4948418</c:v>
                </c:pt>
                <c:pt idx="75">
                  <c:v>0.4897995667</c:v>
                </c:pt>
                <c:pt idx="76">
                  <c:v>0.4847585333</c:v>
                </c:pt>
                <c:pt idx="77">
                  <c:v>0.4798395</c:v>
                </c:pt>
                <c:pt idx="78">
                  <c:v>0.4749407667</c:v>
                </c:pt>
                <c:pt idx="79">
                  <c:v>0.4702916333</c:v>
                </c:pt>
                <c:pt idx="80">
                  <c:v>0.465602</c:v>
                </c:pt>
                <c:pt idx="81">
                  <c:v>0.4608994667</c:v>
                </c:pt>
                <c:pt idx="82">
                  <c:v>0.4563926</c:v>
                </c:pt>
                <c:pt idx="83">
                  <c:v>0.4518480333</c:v>
                </c:pt>
                <c:pt idx="84">
                  <c:v>0.4474199333</c:v>
                </c:pt>
                <c:pt idx="85">
                  <c:v>0.4431765667</c:v>
                </c:pt>
                <c:pt idx="86">
                  <c:v>0.4387158667</c:v>
                </c:pt>
                <c:pt idx="87">
                  <c:v>0.4347318333</c:v>
                </c:pt>
                <c:pt idx="88">
                  <c:v>0.4304426333</c:v>
                </c:pt>
                <c:pt idx="89">
                  <c:v>0.4263338667</c:v>
                </c:pt>
                <c:pt idx="90">
                  <c:v>0.4223907</c:v>
                </c:pt>
                <c:pt idx="91">
                  <c:v>0.4184491333</c:v>
                </c:pt>
                <c:pt idx="92">
                  <c:v>0.4146548333</c:v>
                </c:pt>
                <c:pt idx="93">
                  <c:v>0.410672</c:v>
                </c:pt>
                <c:pt idx="94">
                  <c:v>0.4070768333</c:v>
                </c:pt>
                <c:pt idx="95">
                  <c:v>0.4034150333</c:v>
                </c:pt>
                <c:pt idx="96">
                  <c:v>0.3997395667</c:v>
                </c:pt>
                <c:pt idx="97">
                  <c:v>0.3961131</c:v>
                </c:pt>
                <c:pt idx="98">
                  <c:v>0.3925086667</c:v>
                </c:pt>
                <c:pt idx="99">
                  <c:v>0.3891513667</c:v>
                </c:pt>
                <c:pt idx="100">
                  <c:v>0.3858042667</c:v>
                </c:pt>
                <c:pt idx="101">
                  <c:v>0.3824828</c:v>
                </c:pt>
                <c:pt idx="102">
                  <c:v>0.3791929333</c:v>
                </c:pt>
                <c:pt idx="103">
                  <c:v>0.3759207667</c:v>
                </c:pt>
                <c:pt idx="104">
                  <c:v>0.3725971</c:v>
                </c:pt>
                <c:pt idx="105">
                  <c:v>0.3693196333</c:v>
                </c:pt>
                <c:pt idx="106">
                  <c:v>0.3665574</c:v>
                </c:pt>
                <c:pt idx="107">
                  <c:v>0.3632912667</c:v>
                </c:pt>
                <c:pt idx="108">
                  <c:v>0.3604913</c:v>
                </c:pt>
                <c:pt idx="109">
                  <c:v>0.3575542333</c:v>
                </c:pt>
                <c:pt idx="110">
                  <c:v>0.3545117667</c:v>
                </c:pt>
                <c:pt idx="111">
                  <c:v>0.3516175667</c:v>
                </c:pt>
                <c:pt idx="112">
                  <c:v>0.3487967</c:v>
                </c:pt>
                <c:pt idx="113">
                  <c:v>0.3461393667</c:v>
                </c:pt>
                <c:pt idx="114">
                  <c:v>0.3433048667</c:v>
                </c:pt>
                <c:pt idx="115">
                  <c:v>0.3406262</c:v>
                </c:pt>
                <c:pt idx="116">
                  <c:v>0.3379452</c:v>
                </c:pt>
                <c:pt idx="117">
                  <c:v>0.3352729667</c:v>
                </c:pt>
                <c:pt idx="118">
                  <c:v>0.3327886333</c:v>
                </c:pt>
                <c:pt idx="119">
                  <c:v>0.3302811</c:v>
                </c:pt>
                <c:pt idx="120">
                  <c:v>0.3276767667</c:v>
                </c:pt>
                <c:pt idx="121">
                  <c:v>0.3252454667</c:v>
                </c:pt>
                <c:pt idx="122">
                  <c:v>0.3228019667</c:v>
                </c:pt>
                <c:pt idx="123">
                  <c:v>0.3204338667</c:v>
                </c:pt>
                <c:pt idx="124">
                  <c:v>0.3181442667</c:v>
                </c:pt>
                <c:pt idx="125">
                  <c:v>0.3157251</c:v>
                </c:pt>
                <c:pt idx="126">
                  <c:v>0.3135622667</c:v>
                </c:pt>
                <c:pt idx="127">
                  <c:v>0.3112192667</c:v>
                </c:pt>
                <c:pt idx="128">
                  <c:v>0.3088674667</c:v>
                </c:pt>
                <c:pt idx="129">
                  <c:v>0.3067166</c:v>
                </c:pt>
                <c:pt idx="130">
                  <c:v>0.3045382667</c:v>
                </c:pt>
                <c:pt idx="131">
                  <c:v>0.3023786333</c:v>
                </c:pt>
                <c:pt idx="132">
                  <c:v>0.3002298667</c:v>
                </c:pt>
                <c:pt idx="133">
                  <c:v>0.2982541333</c:v>
                </c:pt>
                <c:pt idx="134">
                  <c:v>0.2960952</c:v>
                </c:pt>
                <c:pt idx="135">
                  <c:v>0.2940048667</c:v>
                </c:pt>
                <c:pt idx="136">
                  <c:v>0.2920187667</c:v>
                </c:pt>
                <c:pt idx="137">
                  <c:v>0.2902055</c:v>
                </c:pt>
                <c:pt idx="138">
                  <c:v>0.2881437333</c:v>
                </c:pt>
                <c:pt idx="139">
                  <c:v>0.2862008333</c:v>
                </c:pt>
                <c:pt idx="140">
                  <c:v>0.2843246667</c:v>
                </c:pt>
                <c:pt idx="141">
                  <c:v>0.2823927667</c:v>
                </c:pt>
                <c:pt idx="142">
                  <c:v>0.2806198333</c:v>
                </c:pt>
                <c:pt idx="143">
                  <c:v>0.2786833333</c:v>
                </c:pt>
                <c:pt idx="144">
                  <c:v>0.2769155333</c:v>
                </c:pt>
                <c:pt idx="145">
                  <c:v>0.2750899333</c:v>
                </c:pt>
                <c:pt idx="146">
                  <c:v>0.2733606333</c:v>
                </c:pt>
                <c:pt idx="147">
                  <c:v>0.2717268667</c:v>
                </c:pt>
                <c:pt idx="148">
                  <c:v>0.2700691667</c:v>
                </c:pt>
                <c:pt idx="149">
                  <c:v>0.2682877667</c:v>
                </c:pt>
                <c:pt idx="150">
                  <c:v>0.2665316</c:v>
                </c:pt>
                <c:pt idx="151">
                  <c:v>0.2648489333</c:v>
                </c:pt>
                <c:pt idx="152">
                  <c:v>0.2632836</c:v>
                </c:pt>
                <c:pt idx="153">
                  <c:v>0.2616426333</c:v>
                </c:pt>
                <c:pt idx="154">
                  <c:v>0.2599571667</c:v>
                </c:pt>
                <c:pt idx="155">
                  <c:v>0.2584781</c:v>
                </c:pt>
                <c:pt idx="156">
                  <c:v>0.2569391333</c:v>
                </c:pt>
                <c:pt idx="157">
                  <c:v>0.2553136333</c:v>
                </c:pt>
                <c:pt idx="158">
                  <c:v>0.2538937</c:v>
                </c:pt>
                <c:pt idx="159">
                  <c:v>0.2522817333</c:v>
                </c:pt>
                <c:pt idx="160">
                  <c:v>0.2508788667</c:v>
                </c:pt>
                <c:pt idx="161">
                  <c:v>0.2493686</c:v>
                </c:pt>
                <c:pt idx="162">
                  <c:v>0.2479402667</c:v>
                </c:pt>
                <c:pt idx="163">
                  <c:v>0.2464289333</c:v>
                </c:pt>
                <c:pt idx="164">
                  <c:v>0.2450142333</c:v>
                </c:pt>
                <c:pt idx="165">
                  <c:v>0.2436306667</c:v>
                </c:pt>
                <c:pt idx="166">
                  <c:v>0.2422099667</c:v>
                </c:pt>
                <c:pt idx="167">
                  <c:v>0.2408112667</c:v>
                </c:pt>
                <c:pt idx="168">
                  <c:v>0.2394915333</c:v>
                </c:pt>
                <c:pt idx="169">
                  <c:v>0.2381485333</c:v>
                </c:pt>
                <c:pt idx="170">
                  <c:v>0.2368826667</c:v>
                </c:pt>
                <c:pt idx="171">
                  <c:v>0.2355224333</c:v>
                </c:pt>
                <c:pt idx="172">
                  <c:v>0.2341446333</c:v>
                </c:pt>
                <c:pt idx="173">
                  <c:v>0.2329163333</c:v>
                </c:pt>
                <c:pt idx="174">
                  <c:v>0.2315986333</c:v>
                </c:pt>
                <c:pt idx="175">
                  <c:v>0.2303892333</c:v>
                </c:pt>
                <c:pt idx="176">
                  <c:v>0.2290829</c:v>
                </c:pt>
                <c:pt idx="177">
                  <c:v>0.2279124</c:v>
                </c:pt>
                <c:pt idx="178">
                  <c:v>0.2267133667</c:v>
                </c:pt>
                <c:pt idx="179">
                  <c:v>0.2254639667</c:v>
                </c:pt>
                <c:pt idx="180">
                  <c:v>0.2242820333</c:v>
                </c:pt>
                <c:pt idx="181">
                  <c:v>0.2230203</c:v>
                </c:pt>
                <c:pt idx="182">
                  <c:v>0.2218790333</c:v>
                </c:pt>
                <c:pt idx="183">
                  <c:v>0.2207437333</c:v>
                </c:pt>
                <c:pt idx="184">
                  <c:v>0.2195484333</c:v>
                </c:pt>
                <c:pt idx="185">
                  <c:v>0.2184071</c:v>
                </c:pt>
                <c:pt idx="186">
                  <c:v>0.2172494</c:v>
                </c:pt>
                <c:pt idx="187">
                  <c:v>0.2161967</c:v>
                </c:pt>
                <c:pt idx="188">
                  <c:v>0.2150473667</c:v>
                </c:pt>
                <c:pt idx="189">
                  <c:v>0.2141042333</c:v>
                </c:pt>
                <c:pt idx="190">
                  <c:v>0.2129282667</c:v>
                </c:pt>
                <c:pt idx="191">
                  <c:v>0.2119436667</c:v>
                </c:pt>
                <c:pt idx="192">
                  <c:v>0.2108194333</c:v>
                </c:pt>
                <c:pt idx="193">
                  <c:v>0.2098866667</c:v>
                </c:pt>
                <c:pt idx="194">
                  <c:v>0.2087095</c:v>
                </c:pt>
                <c:pt idx="195">
                  <c:v>0.2076811667</c:v>
                </c:pt>
                <c:pt idx="196">
                  <c:v>0.2066697333</c:v>
                </c:pt>
                <c:pt idx="197">
                  <c:v>0.2056840333</c:v>
                </c:pt>
                <c:pt idx="198">
                  <c:v>0.2046969</c:v>
                </c:pt>
                <c:pt idx="199">
                  <c:v>0.2036765333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0.0670412264</c:v>
                </c:pt>
                <c:pt idx="1">
                  <c:v>0.0858494112</c:v>
                </c:pt>
                <c:pt idx="2">
                  <c:v>0.106167408</c:v>
                </c:pt>
                <c:pt idx="3">
                  <c:v>0.1279137705</c:v>
                </c:pt>
                <c:pt idx="4">
                  <c:v>0.150969368</c:v>
                </c:pt>
                <c:pt idx="5">
                  <c:v>0.175179213</c:v>
                </c:pt>
                <c:pt idx="6">
                  <c:v>0.2003566517</c:v>
                </c:pt>
                <c:pt idx="7">
                  <c:v>0.2262897305</c:v>
                </c:pt>
                <c:pt idx="8">
                  <c:v>0.2527492809</c:v>
                </c:pt>
                <c:pt idx="9">
                  <c:v>0.2794980419</c:v>
                </c:pt>
                <c:pt idx="10">
                  <c:v>0.3063000116</c:v>
                </c:pt>
                <c:pt idx="11">
                  <c:v>0.3329292027</c:v>
                </c:pt>
                <c:pt idx="12">
                  <c:v>0.3591770788</c:v>
                </c:pt>
                <c:pt idx="13">
                  <c:v>0.3848581432</c:v>
                </c:pt>
                <c:pt idx="14">
                  <c:v>0.4098133989</c:v>
                </c:pt>
                <c:pt idx="15">
                  <c:v>0.4339116579</c:v>
                </c:pt>
                <c:pt idx="16">
                  <c:v>0.457048908</c:v>
                </c:pt>
                <c:pt idx="17">
                  <c:v>0.4791461158</c:v>
                </c:pt>
                <c:pt idx="18">
                  <c:v>0.5001459475</c:v>
                </c:pt>
                <c:pt idx="19">
                  <c:v>0.5200089157</c:v>
                </c:pt>
                <c:pt idx="20">
                  <c:v>0.5387094313</c:v>
                </c:pt>
                <c:pt idx="21">
                  <c:v>0.5562321582</c:v>
                </c:pt>
                <c:pt idx="22">
                  <c:v>0.5725689597</c:v>
                </c:pt>
                <c:pt idx="23">
                  <c:v>0.5877166072</c:v>
                </c:pt>
                <c:pt idx="24">
                  <c:v>0.6016753028</c:v>
                </c:pt>
                <c:pt idx="25">
                  <c:v>0.6144479682</c:v>
                </c:pt>
                <c:pt idx="26">
                  <c:v>0.6260401712</c:v>
                </c:pt>
                <c:pt idx="27">
                  <c:v>0.6364605164</c:v>
                </c:pt>
                <c:pt idx="28">
                  <c:v>0.645721305</c:v>
                </c:pt>
                <c:pt idx="29">
                  <c:v>0.6538392745</c:v>
                </c:pt>
                <c:pt idx="30">
                  <c:v>0.6608362604</c:v>
                </c:pt>
                <c:pt idx="31">
                  <c:v>0.6667396596</c:v>
                </c:pt>
                <c:pt idx="32">
                  <c:v>0.6715826252</c:v>
                </c:pt>
                <c:pt idx="33">
                  <c:v>0.6754039649</c:v>
                </c:pt>
                <c:pt idx="34">
                  <c:v>0.6782477582</c:v>
                </c:pt>
                <c:pt idx="35">
                  <c:v>0.6801627321</c:v>
                </c:pt>
                <c:pt idx="36">
                  <c:v>0.6812014561</c:v>
                </c:pt>
                <c:pt idx="37">
                  <c:v>0.6814194226</c:v>
                </c:pt>
                <c:pt idx="38">
                  <c:v>0.6808740793</c:v>
                </c:pt>
                <c:pt idx="39">
                  <c:v>0.6796238704</c:v>
                </c:pt>
                <c:pt idx="40">
                  <c:v>0.6777273347</c:v>
                </c:pt>
                <c:pt idx="41">
                  <c:v>0.6752422934</c:v>
                </c:pt>
                <c:pt idx="42">
                  <c:v>0.6722251506</c:v>
                </c:pt>
                <c:pt idx="43">
                  <c:v>0.6687303158</c:v>
                </c:pt>
                <c:pt idx="44">
                  <c:v>0.6648097501</c:v>
                </c:pt>
                <c:pt idx="45">
                  <c:v>0.6605126314</c:v>
                </c:pt>
                <c:pt idx="46">
                  <c:v>0.6558851269</c:v>
                </c:pt>
                <c:pt idx="47">
                  <c:v>0.6509702621</c:v>
                </c:pt>
                <c:pt idx="48">
                  <c:v>0.6458078693</c:v>
                </c:pt>
                <c:pt idx="49">
                  <c:v>0.6404346039</c:v>
                </c:pt>
                <c:pt idx="50">
                  <c:v>0.6348840131</c:v>
                </c:pt>
                <c:pt idx="51">
                  <c:v>0.6291866452</c:v>
                </c:pt>
                <c:pt idx="52">
                  <c:v>0.6233701881</c:v>
                </c:pt>
                <c:pt idx="53">
                  <c:v>0.6174596287</c:v>
                </c:pt>
                <c:pt idx="54">
                  <c:v>0.6114774235</c:v>
                </c:pt>
                <c:pt idx="55">
                  <c:v>0.6054436764</c:v>
                </c:pt>
                <c:pt idx="56">
                  <c:v>0.5993763171</c:v>
                </c:pt>
                <c:pt idx="57">
                  <c:v>0.5932912764</c:v>
                </c:pt>
                <c:pt idx="58">
                  <c:v>0.5872026564</c:v>
                </c:pt>
                <c:pt idx="59">
                  <c:v>0.5811228933</c:v>
                </c:pt>
                <c:pt idx="60">
                  <c:v>0.575062911</c:v>
                </c:pt>
                <c:pt idx="61">
                  <c:v>0.5690322646</c:v>
                </c:pt>
                <c:pt idx="62">
                  <c:v>0.5630392751</c:v>
                </c:pt>
                <c:pt idx="63">
                  <c:v>0.5570911523</c:v>
                </c:pt>
                <c:pt idx="64">
                  <c:v>0.5511941091</c:v>
                </c:pt>
                <c:pt idx="65">
                  <c:v>0.5453534656</c:v>
                </c:pt>
                <c:pt idx="66">
                  <c:v>0.5395737435</c:v>
                </c:pt>
                <c:pt idx="67">
                  <c:v>0.5338587529</c:v>
                </c:pt>
                <c:pt idx="68">
                  <c:v>0.5282116699</c:v>
                </c:pt>
                <c:pt idx="69">
                  <c:v>0.5226351076</c:v>
                </c:pt>
                <c:pt idx="70">
                  <c:v>0.5171311794</c:v>
                </c:pt>
                <c:pt idx="71">
                  <c:v>0.5117015564</c:v>
                </c:pt>
                <c:pt idx="72">
                  <c:v>0.5063475188</c:v>
                </c:pt>
                <c:pt idx="73">
                  <c:v>0.5010700019</c:v>
                </c:pt>
                <c:pt idx="74">
                  <c:v>0.4958696377</c:v>
                </c:pt>
                <c:pt idx="75">
                  <c:v>0.4907467915</c:v>
                </c:pt>
                <c:pt idx="76">
                  <c:v>0.4857015954</c:v>
                </c:pt>
                <c:pt idx="77">
                  <c:v>0.4807339771</c:v>
                </c:pt>
                <c:pt idx="78">
                  <c:v>0.475843687</c:v>
                </c:pt>
                <c:pt idx="79">
                  <c:v>0.471030321</c:v>
                </c:pt>
                <c:pt idx="80">
                  <c:v>0.4662933417</c:v>
                </c:pt>
                <c:pt idx="81">
                  <c:v>0.4616320967</c:v>
                </c:pt>
                <c:pt idx="82">
                  <c:v>0.4570458353</c:v>
                </c:pt>
                <c:pt idx="83">
                  <c:v>0.4525337232</c:v>
                </c:pt>
                <c:pt idx="84">
                  <c:v>0.4480948551</c:v>
                </c:pt>
                <c:pt idx="85">
                  <c:v>0.4437282666</c:v>
                </c:pt>
                <c:pt idx="86">
                  <c:v>0.4394329442</c:v>
                </c:pt>
                <c:pt idx="87">
                  <c:v>0.4352078344</c:v>
                </c:pt>
                <c:pt idx="88">
                  <c:v>0.4310518515</c:v>
                </c:pt>
                <c:pt idx="89">
                  <c:v>0.4269638848</c:v>
                </c:pt>
                <c:pt idx="90">
                  <c:v>0.4229428048</c:v>
                </c:pt>
                <c:pt idx="91">
                  <c:v>0.4189874683</c:v>
                </c:pt>
                <c:pt idx="92">
                  <c:v>0.4150967236</c:v>
                </c:pt>
                <c:pt idx="93">
                  <c:v>0.4112694145</c:v>
                </c:pt>
                <c:pt idx="94">
                  <c:v>0.4075043839</c:v>
                </c:pt>
                <c:pt idx="95">
                  <c:v>0.4038004771</c:v>
                </c:pt>
                <c:pt idx="96">
                  <c:v>0.4001565444</c:v>
                </c:pt>
                <c:pt idx="97">
                  <c:v>0.3965714438</c:v>
                </c:pt>
                <c:pt idx="98">
                  <c:v>0.3930440426</c:v>
                </c:pt>
                <c:pt idx="99">
                  <c:v>0.3895732197</c:v>
                </c:pt>
                <c:pt idx="100">
                  <c:v>0.3861578667</c:v>
                </c:pt>
                <c:pt idx="101">
                  <c:v>0.3827968894</c:v>
                </c:pt>
                <c:pt idx="102">
                  <c:v>0.3794892089</c:v>
                </c:pt>
                <c:pt idx="103">
                  <c:v>0.3762337621</c:v>
                </c:pt>
                <c:pt idx="104">
                  <c:v>0.3730295032</c:v>
                </c:pt>
                <c:pt idx="105">
                  <c:v>0.3698754035</c:v>
                </c:pt>
                <c:pt idx="106">
                  <c:v>0.3667704524</c:v>
                </c:pt>
                <c:pt idx="107">
                  <c:v>0.3637136574</c:v>
                </c:pt>
                <c:pt idx="108">
                  <c:v>0.3607040447</c:v>
                </c:pt>
                <c:pt idx="109">
                  <c:v>0.3577406591</c:v>
                </c:pt>
                <c:pt idx="110">
                  <c:v>0.3548225642</c:v>
                </c:pt>
                <c:pt idx="111">
                  <c:v>0.3519488426</c:v>
                </c:pt>
                <c:pt idx="112">
                  <c:v>0.3491185954</c:v>
                </c:pt>
                <c:pt idx="113">
                  <c:v>0.3463309428</c:v>
                </c:pt>
                <c:pt idx="114">
                  <c:v>0.3435850233</c:v>
                </c:pt>
                <c:pt idx="115">
                  <c:v>0.3408799941</c:v>
                </c:pt>
                <c:pt idx="116">
                  <c:v>0.3382150306</c:v>
                </c:pt>
                <c:pt idx="117">
                  <c:v>0.3355893262</c:v>
                </c:pt>
                <c:pt idx="118">
                  <c:v>0.3330020922</c:v>
                </c:pt>
                <c:pt idx="119">
                  <c:v>0.3304525575</c:v>
                </c:pt>
                <c:pt idx="120">
                  <c:v>0.3279399683</c:v>
                </c:pt>
                <c:pt idx="121">
                  <c:v>0.3254635876</c:v>
                </c:pt>
                <c:pt idx="122">
                  <c:v>0.3230226956</c:v>
                </c:pt>
                <c:pt idx="123">
                  <c:v>0.3206165883</c:v>
                </c:pt>
                <c:pt idx="124">
                  <c:v>0.3182445782</c:v>
                </c:pt>
                <c:pt idx="125">
                  <c:v>0.3159059935</c:v>
                </c:pt>
                <c:pt idx="126">
                  <c:v>0.3136001778</c:v>
                </c:pt>
                <c:pt idx="127">
                  <c:v>0.3113264898</c:v>
                </c:pt>
                <c:pt idx="128">
                  <c:v>0.3090843031</c:v>
                </c:pt>
                <c:pt idx="129">
                  <c:v>0.3068730057</c:v>
                </c:pt>
                <c:pt idx="130">
                  <c:v>0.3046919999</c:v>
                </c:pt>
                <c:pt idx="131">
                  <c:v>0.3025407015</c:v>
                </c:pt>
                <c:pt idx="132">
                  <c:v>0.3004185403</c:v>
                </c:pt>
                <c:pt idx="133">
                  <c:v>0.2983249588</c:v>
                </c:pt>
                <c:pt idx="134">
                  <c:v>0.2962594129</c:v>
                </c:pt>
                <c:pt idx="135">
                  <c:v>0.2942213706</c:v>
                </c:pt>
                <c:pt idx="136">
                  <c:v>0.2922103124</c:v>
                </c:pt>
                <c:pt idx="137">
                  <c:v>0.290225731</c:v>
                </c:pt>
                <c:pt idx="138">
                  <c:v>0.2882671304</c:v>
                </c:pt>
                <c:pt idx="139">
                  <c:v>0.2863340261</c:v>
                </c:pt>
                <c:pt idx="140">
                  <c:v>0.284425945</c:v>
                </c:pt>
                <c:pt idx="141">
                  <c:v>0.2825424245</c:v>
                </c:pt>
                <c:pt idx="142">
                  <c:v>0.2806830128</c:v>
                </c:pt>
                <c:pt idx="143">
                  <c:v>0.2788472682</c:v>
                </c:pt>
                <c:pt idx="144">
                  <c:v>0.2770347593</c:v>
                </c:pt>
                <c:pt idx="145">
                  <c:v>0.2752450643</c:v>
                </c:pt>
                <c:pt idx="146">
                  <c:v>0.2734777711</c:v>
                </c:pt>
                <c:pt idx="147">
                  <c:v>0.2717324767</c:v>
                </c:pt>
                <c:pt idx="148">
                  <c:v>0.2700087873</c:v>
                </c:pt>
                <c:pt idx="149">
                  <c:v>0.268306318</c:v>
                </c:pt>
                <c:pt idx="150">
                  <c:v>0.2666246925</c:v>
                </c:pt>
                <c:pt idx="151">
                  <c:v>0.2649635427</c:v>
                </c:pt>
                <c:pt idx="152">
                  <c:v>0.263322509</c:v>
                </c:pt>
                <c:pt idx="153">
                  <c:v>0.2617012395</c:v>
                </c:pt>
                <c:pt idx="154">
                  <c:v>0.2600993903</c:v>
                </c:pt>
                <c:pt idx="155">
                  <c:v>0.2585166248</c:v>
                </c:pt>
                <c:pt idx="156">
                  <c:v>0.256952614</c:v>
                </c:pt>
                <c:pt idx="157">
                  <c:v>0.2554070361</c:v>
                </c:pt>
                <c:pt idx="158">
                  <c:v>0.2538795763</c:v>
                </c:pt>
                <c:pt idx="159">
                  <c:v>0.2523699264</c:v>
                </c:pt>
                <c:pt idx="160">
                  <c:v>0.2508777852</c:v>
                </c:pt>
                <c:pt idx="161">
                  <c:v>0.2494028579</c:v>
                </c:pt>
                <c:pt idx="162">
                  <c:v>0.2479448558</c:v>
                </c:pt>
                <c:pt idx="163">
                  <c:v>0.2465034967</c:v>
                </c:pt>
                <c:pt idx="164">
                  <c:v>0.2450785043</c:v>
                </c:pt>
                <c:pt idx="165">
                  <c:v>0.2436696081</c:v>
                </c:pt>
                <c:pt idx="166">
                  <c:v>0.2422765433</c:v>
                </c:pt>
                <c:pt idx="167">
                  <c:v>0.2408990509</c:v>
                </c:pt>
                <c:pt idx="168">
                  <c:v>0.239536877</c:v>
                </c:pt>
                <c:pt idx="169">
                  <c:v>0.2381897733</c:v>
                </c:pt>
                <c:pt idx="170">
                  <c:v>0.2368574966</c:v>
                </c:pt>
                <c:pt idx="171">
                  <c:v>0.2355398086</c:v>
                </c:pt>
                <c:pt idx="172">
                  <c:v>0.2342364761</c:v>
                </c:pt>
                <c:pt idx="173">
                  <c:v>0.2329472707</c:v>
                </c:pt>
                <c:pt idx="174">
                  <c:v>0.2316719684</c:v>
                </c:pt>
                <c:pt idx="175">
                  <c:v>0.2304103502</c:v>
                </c:pt>
                <c:pt idx="176">
                  <c:v>0.2291622012</c:v>
                </c:pt>
                <c:pt idx="177">
                  <c:v>0.2279273111</c:v>
                </c:pt>
                <c:pt idx="178">
                  <c:v>0.2267054737</c:v>
                </c:pt>
                <c:pt idx="179">
                  <c:v>0.2254964869</c:v>
                </c:pt>
                <c:pt idx="180">
                  <c:v>0.2243001528</c:v>
                </c:pt>
                <c:pt idx="181">
                  <c:v>0.2231162773</c:v>
                </c:pt>
                <c:pt idx="182">
                  <c:v>0.2219446703</c:v>
                </c:pt>
                <c:pt idx="183">
                  <c:v>0.2207851453</c:v>
                </c:pt>
                <c:pt idx="184">
                  <c:v>0.2196375195</c:v>
                </c:pt>
                <c:pt idx="185">
                  <c:v>0.2185016139</c:v>
                </c:pt>
                <c:pt idx="186">
                  <c:v>0.2173772526</c:v>
                </c:pt>
                <c:pt idx="187">
                  <c:v>0.2162642636</c:v>
                </c:pt>
                <c:pt idx="188">
                  <c:v>0.2151624777</c:v>
                </c:pt>
                <c:pt idx="189">
                  <c:v>0.2140717294</c:v>
                </c:pt>
                <c:pt idx="190">
                  <c:v>0.2129918562</c:v>
                </c:pt>
                <c:pt idx="191">
                  <c:v>0.2119226987</c:v>
                </c:pt>
                <c:pt idx="192">
                  <c:v>0.2108641005</c:v>
                </c:pt>
                <c:pt idx="193">
                  <c:v>0.2098159083</c:v>
                </c:pt>
                <c:pt idx="194">
                  <c:v>0.2087779717</c:v>
                </c:pt>
                <c:pt idx="195">
                  <c:v>0.2077501429</c:v>
                </c:pt>
                <c:pt idx="196">
                  <c:v>0.2067322771</c:v>
                </c:pt>
                <c:pt idx="197">
                  <c:v>0.2057242321</c:v>
                </c:pt>
                <c:pt idx="198">
                  <c:v>0.2047258684</c:v>
                </c:pt>
              </c:numCache>
            </c:numRef>
          </c:yVal>
          <c:smooth val="0"/>
        </c:ser>
        <c:axId val="78333342"/>
        <c:axId val="15838830"/>
      </c:scatterChart>
      <c:valAx>
        <c:axId val="78333342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5838830"/>
        <c:crosses val="autoZero"/>
        <c:crossBetween val="midCat"/>
      </c:valAx>
      <c:valAx>
        <c:axId val="15838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83333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0.1015578979</c:v>
                </c:pt>
                <c:pt idx="1">
                  <c:v>0.216565849</c:v>
                </c:pt>
                <c:pt idx="2">
                  <c:v>0.3457144685</c:v>
                </c:pt>
                <c:pt idx="3">
                  <c:v>0.4894979888</c:v>
                </c:pt>
                <c:pt idx="4">
                  <c:v>0.6473673958</c:v>
                </c:pt>
                <c:pt idx="5">
                  <c:v>0.8205544782</c:v>
                </c:pt>
                <c:pt idx="6">
                  <c:v>1.0077915457</c:v>
                </c:pt>
                <c:pt idx="7">
                  <c:v>1.2086175301</c:v>
                </c:pt>
                <c:pt idx="8">
                  <c:v>1.4220694723</c:v>
                </c:pt>
                <c:pt idx="9">
                  <c:v>1.6487621995</c:v>
                </c:pt>
                <c:pt idx="10">
                  <c:v>1.8863346762</c:v>
                </c:pt>
                <c:pt idx="11">
                  <c:v>2.1335059649</c:v>
                </c:pt>
                <c:pt idx="12">
                  <c:v>2.3897330979</c:v>
                </c:pt>
                <c:pt idx="13">
                  <c:v>2.6544836283</c:v>
                </c:pt>
                <c:pt idx="14">
                  <c:v>2.9264309034</c:v>
                </c:pt>
                <c:pt idx="15">
                  <c:v>3.2060050291</c:v>
                </c:pt>
                <c:pt idx="16">
                  <c:v>3.4910498537</c:v>
                </c:pt>
                <c:pt idx="17">
                  <c:v>3.7770614632</c:v>
                </c:pt>
                <c:pt idx="18">
                  <c:v>4.0668394375</c:v>
                </c:pt>
                <c:pt idx="19">
                  <c:v>4.3596015337</c:v>
                </c:pt>
                <c:pt idx="20">
                  <c:v>4.6550700368</c:v>
                </c:pt>
                <c:pt idx="21">
                  <c:v>4.9502962892</c:v>
                </c:pt>
                <c:pt idx="22">
                  <c:v>5.244870278</c:v>
                </c:pt>
                <c:pt idx="23">
                  <c:v>5.5433105193</c:v>
                </c:pt>
                <c:pt idx="24">
                  <c:v>5.8355990755</c:v>
                </c:pt>
                <c:pt idx="25">
                  <c:v>6.1227704123</c:v>
                </c:pt>
                <c:pt idx="26">
                  <c:v>6.4119601916</c:v>
                </c:pt>
                <c:pt idx="27">
                  <c:v>6.6933912986</c:v>
                </c:pt>
                <c:pt idx="28">
                  <c:v>6.9725983608</c:v>
                </c:pt>
                <c:pt idx="29">
                  <c:v>7.2448536033</c:v>
                </c:pt>
                <c:pt idx="30">
                  <c:v>7.509621485</c:v>
                </c:pt>
                <c:pt idx="31">
                  <c:v>7.7674783671</c:v>
                </c:pt>
                <c:pt idx="32">
                  <c:v>8.0150359768</c:v>
                </c:pt>
                <c:pt idx="33">
                  <c:v>8.262549788</c:v>
                </c:pt>
                <c:pt idx="34">
                  <c:v>8.4946936343</c:v>
                </c:pt>
                <c:pt idx="35">
                  <c:v>8.7212348529</c:v>
                </c:pt>
                <c:pt idx="36">
                  <c:v>8.9378848557</c:v>
                </c:pt>
                <c:pt idx="37">
                  <c:v>9.1470494783</c:v>
                </c:pt>
                <c:pt idx="38">
                  <c:v>9.3467956627</c:v>
                </c:pt>
                <c:pt idx="39">
                  <c:v>9.5387583666</c:v>
                </c:pt>
                <c:pt idx="40">
                  <c:v>9.7169748461</c:v>
                </c:pt>
                <c:pt idx="41">
                  <c:v>9.8905590944</c:v>
                </c:pt>
                <c:pt idx="42">
                  <c:v>10.0553470117</c:v>
                </c:pt>
                <c:pt idx="43">
                  <c:v>10.21120253</c:v>
                </c:pt>
                <c:pt idx="44">
                  <c:v>10.3611969423</c:v>
                </c:pt>
                <c:pt idx="45">
                  <c:v>10.5051759353</c:v>
                </c:pt>
                <c:pt idx="46">
                  <c:v>10.6408489573</c:v>
                </c:pt>
                <c:pt idx="47">
                  <c:v>10.7659253682</c:v>
                </c:pt>
                <c:pt idx="48">
                  <c:v>10.8856132679</c:v>
                </c:pt>
                <c:pt idx="49">
                  <c:v>11.0014301794</c:v>
                </c:pt>
                <c:pt idx="50">
                  <c:v>11.1074748215</c:v>
                </c:pt>
                <c:pt idx="51">
                  <c:v>11.2089446851</c:v>
                </c:pt>
                <c:pt idx="52">
                  <c:v>11.3071023531</c:v>
                </c:pt>
                <c:pt idx="53">
                  <c:v>11.3998767261</c:v>
                </c:pt>
                <c:pt idx="54">
                  <c:v>11.4884960786</c:v>
                </c:pt>
                <c:pt idx="55">
                  <c:v>11.5716801045</c:v>
                </c:pt>
                <c:pt idx="56">
                  <c:v>11.6493645997</c:v>
                </c:pt>
                <c:pt idx="57">
                  <c:v>11.7229308644</c:v>
                </c:pt>
                <c:pt idx="58">
                  <c:v>11.7962513382</c:v>
                </c:pt>
                <c:pt idx="59">
                  <c:v>11.8650761014</c:v>
                </c:pt>
                <c:pt idx="60">
                  <c:v>11.9305780157</c:v>
                </c:pt>
                <c:pt idx="61">
                  <c:v>11.9911251986</c:v>
                </c:pt>
                <c:pt idx="62">
                  <c:v>12.0490568523</c:v>
                </c:pt>
                <c:pt idx="63">
                  <c:v>12.104908226</c:v>
                </c:pt>
                <c:pt idx="64">
                  <c:v>12.1570486363</c:v>
                </c:pt>
                <c:pt idx="65">
                  <c:v>12.2099355232</c:v>
                </c:pt>
                <c:pt idx="66">
                  <c:v>12.2571597997</c:v>
                </c:pt>
                <c:pt idx="67">
                  <c:v>12.3039753648</c:v>
                </c:pt>
                <c:pt idx="68">
                  <c:v>12.3490824906</c:v>
                </c:pt>
                <c:pt idx="69">
                  <c:v>12.3891753794</c:v>
                </c:pt>
                <c:pt idx="70">
                  <c:v>12.4290370388</c:v>
                </c:pt>
                <c:pt idx="71">
                  <c:v>12.4700790645</c:v>
                </c:pt>
                <c:pt idx="72">
                  <c:v>12.5049410129</c:v>
                </c:pt>
                <c:pt idx="73">
                  <c:v>12.5424686893</c:v>
                </c:pt>
                <c:pt idx="74">
                  <c:v>12.5755694523</c:v>
                </c:pt>
                <c:pt idx="75">
                  <c:v>12.6094845202</c:v>
                </c:pt>
                <c:pt idx="76">
                  <c:v>12.6404045825</c:v>
                </c:pt>
                <c:pt idx="77">
                  <c:v>12.6700747008</c:v>
                </c:pt>
                <c:pt idx="78">
                  <c:v>12.7003977666</c:v>
                </c:pt>
                <c:pt idx="79">
                  <c:v>12.7260589089</c:v>
                </c:pt>
                <c:pt idx="80">
                  <c:v>12.7543502107</c:v>
                </c:pt>
                <c:pt idx="81">
                  <c:v>12.7791259193</c:v>
                </c:pt>
                <c:pt idx="82">
                  <c:v>12.8043397771</c:v>
                </c:pt>
                <c:pt idx="83">
                  <c:v>12.8291233673</c:v>
                </c:pt>
                <c:pt idx="84">
                  <c:v>12.8516520504</c:v>
                </c:pt>
                <c:pt idx="85">
                  <c:v>12.8735519616</c:v>
                </c:pt>
                <c:pt idx="86">
                  <c:v>12.8956333993</c:v>
                </c:pt>
                <c:pt idx="87">
                  <c:v>12.916195772</c:v>
                </c:pt>
                <c:pt idx="88">
                  <c:v>12.9363082455</c:v>
                </c:pt>
                <c:pt idx="89">
                  <c:v>12.9559847279</c:v>
                </c:pt>
                <c:pt idx="90">
                  <c:v>12.9738270822</c:v>
                </c:pt>
                <c:pt idx="91">
                  <c:v>12.9915921453</c:v>
                </c:pt>
                <c:pt idx="92">
                  <c:v>13.009794613</c:v>
                </c:pt>
                <c:pt idx="93">
                  <c:v>13.0268917618</c:v>
                </c:pt>
                <c:pt idx="94">
                  <c:v>13.043484507</c:v>
                </c:pt>
                <c:pt idx="95">
                  <c:v>13.0600611143</c:v>
                </c:pt>
                <c:pt idx="96">
                  <c:v>13.0751421881</c:v>
                </c:pt>
                <c:pt idx="97">
                  <c:v>13.0902736418</c:v>
                </c:pt>
                <c:pt idx="98">
                  <c:v>13.1032438748</c:v>
                </c:pt>
                <c:pt idx="99">
                  <c:v>13.119941475</c:v>
                </c:pt>
                <c:pt idx="100">
                  <c:v>13.1324208864</c:v>
                </c:pt>
                <c:pt idx="101">
                  <c:v>13.146179731</c:v>
                </c:pt>
                <c:pt idx="102">
                  <c:v>13.1593106289</c:v>
                </c:pt>
                <c:pt idx="103">
                  <c:v>13.1714307483</c:v>
                </c:pt>
                <c:pt idx="104">
                  <c:v>13.1843685087</c:v>
                </c:pt>
                <c:pt idx="105">
                  <c:v>13.1951068178</c:v>
                </c:pt>
                <c:pt idx="106">
                  <c:v>13.2065633661</c:v>
                </c:pt>
                <c:pt idx="107">
                  <c:v>13.2188427902</c:v>
                </c:pt>
                <c:pt idx="108">
                  <c:v>13.2285047978</c:v>
                </c:pt>
                <c:pt idx="109">
                  <c:v>13.2388497701</c:v>
                </c:pt>
                <c:pt idx="110">
                  <c:v>13.2510605649</c:v>
                </c:pt>
                <c:pt idx="111">
                  <c:v>13.2601914045</c:v>
                </c:pt>
                <c:pt idx="112">
                  <c:v>13.2701955441</c:v>
                </c:pt>
                <c:pt idx="113">
                  <c:v>13.2792369281</c:v>
                </c:pt>
                <c:pt idx="114">
                  <c:v>13.2901739402</c:v>
                </c:pt>
                <c:pt idx="115">
                  <c:v>13.2986493608</c:v>
                </c:pt>
                <c:pt idx="116">
                  <c:v>13.307117353</c:v>
                </c:pt>
                <c:pt idx="117">
                  <c:v>13.3166789712</c:v>
                </c:pt>
                <c:pt idx="118">
                  <c:v>13.3244889071</c:v>
                </c:pt>
                <c:pt idx="119">
                  <c:v>13.3326395607</c:v>
                </c:pt>
                <c:pt idx="120">
                  <c:v>13.3410643556</c:v>
                </c:pt>
                <c:pt idx="121">
                  <c:v>13.3488016359</c:v>
                </c:pt>
                <c:pt idx="122">
                  <c:v>13.3568411471</c:v>
                </c:pt>
                <c:pt idx="123">
                  <c:v>13.3642867389</c:v>
                </c:pt>
                <c:pt idx="124">
                  <c:v>13.3710291833</c:v>
                </c:pt>
                <c:pt idx="125">
                  <c:v>13.3792230579</c:v>
                </c:pt>
                <c:pt idx="126">
                  <c:v>13.3864321643</c:v>
                </c:pt>
                <c:pt idx="127">
                  <c:v>13.3929630335</c:v>
                </c:pt>
                <c:pt idx="128">
                  <c:v>13.4004314527</c:v>
                </c:pt>
                <c:pt idx="129">
                  <c:v>13.4061959994</c:v>
                </c:pt>
                <c:pt idx="130">
                  <c:v>13.4128343947</c:v>
                </c:pt>
                <c:pt idx="131">
                  <c:v>13.4190421714</c:v>
                </c:pt>
                <c:pt idx="132">
                  <c:v>13.4255355102</c:v>
                </c:pt>
                <c:pt idx="133">
                  <c:v>13.4311239546</c:v>
                </c:pt>
                <c:pt idx="134">
                  <c:v>13.4376305727</c:v>
                </c:pt>
                <c:pt idx="135">
                  <c:v>13.4432845199</c:v>
                </c:pt>
                <c:pt idx="136">
                  <c:v>13.4487195063</c:v>
                </c:pt>
                <c:pt idx="137">
                  <c:v>13.4545278209</c:v>
                </c:pt>
                <c:pt idx="138">
                  <c:v>13.4601734246</c:v>
                </c:pt>
                <c:pt idx="139">
                  <c:v>13.465552228</c:v>
                </c:pt>
                <c:pt idx="140">
                  <c:v>13.470813855</c:v>
                </c:pt>
                <c:pt idx="141">
                  <c:v>13.4757696652</c:v>
                </c:pt>
                <c:pt idx="142">
                  <c:v>13.4813090967</c:v>
                </c:pt>
                <c:pt idx="143">
                  <c:v>13.485843918</c:v>
                </c:pt>
                <c:pt idx="144">
                  <c:v>13.4904350088</c:v>
                </c:pt>
                <c:pt idx="145">
                  <c:v>13.495509541</c:v>
                </c:pt>
                <c:pt idx="146">
                  <c:v>13.4998314424</c:v>
                </c:pt>
                <c:pt idx="147">
                  <c:v>13.5049526283</c:v>
                </c:pt>
                <c:pt idx="148">
                  <c:v>13.5093122636</c:v>
                </c:pt>
                <c:pt idx="149">
                  <c:v>13.5140364174</c:v>
                </c:pt>
                <c:pt idx="150">
                  <c:v>13.5181476063</c:v>
                </c:pt>
                <c:pt idx="151">
                  <c:v>13.5233601393</c:v>
                </c:pt>
                <c:pt idx="152">
                  <c:v>13.5271548192</c:v>
                </c:pt>
                <c:pt idx="153">
                  <c:v>13.5308408628</c:v>
                </c:pt>
                <c:pt idx="154">
                  <c:v>13.5356414534</c:v>
                </c:pt>
                <c:pt idx="155">
                  <c:v>13.5398582297</c:v>
                </c:pt>
                <c:pt idx="156">
                  <c:v>13.5433011697</c:v>
                </c:pt>
                <c:pt idx="157">
                  <c:v>13.5468934714</c:v>
                </c:pt>
                <c:pt idx="158">
                  <c:v>13.5510146274</c:v>
                </c:pt>
                <c:pt idx="159">
                  <c:v>13.5548759828</c:v>
                </c:pt>
                <c:pt idx="160">
                  <c:v>13.5590393049</c:v>
                </c:pt>
                <c:pt idx="161">
                  <c:v>13.5621537227</c:v>
                </c:pt>
                <c:pt idx="162">
                  <c:v>13.5660020192</c:v>
                </c:pt>
                <c:pt idx="163">
                  <c:v>13.569692652</c:v>
                </c:pt>
                <c:pt idx="164">
                  <c:v>13.5734938653</c:v>
                </c:pt>
                <c:pt idx="165">
                  <c:v>13.5765104412</c:v>
                </c:pt>
                <c:pt idx="166">
                  <c:v>13.5801292563</c:v>
                </c:pt>
                <c:pt idx="167">
                  <c:v>13.5831679337</c:v>
                </c:pt>
                <c:pt idx="168">
                  <c:v>13.5864494536</c:v>
                </c:pt>
                <c:pt idx="169">
                  <c:v>13.5901105322</c:v>
                </c:pt>
                <c:pt idx="170">
                  <c:v>13.5924169617</c:v>
                </c:pt>
                <c:pt idx="171">
                  <c:v>13.5961038138</c:v>
                </c:pt>
                <c:pt idx="172">
                  <c:v>13.5988989464</c:v>
                </c:pt>
                <c:pt idx="173">
                  <c:v>13.6022331175</c:v>
                </c:pt>
                <c:pt idx="174">
                  <c:v>13.6047294378</c:v>
                </c:pt>
                <c:pt idx="175">
                  <c:v>13.6079691568</c:v>
                </c:pt>
                <c:pt idx="176">
                  <c:v>13.6109603412</c:v>
                </c:pt>
                <c:pt idx="177">
                  <c:v>13.6132408475</c:v>
                </c:pt>
                <c:pt idx="178">
                  <c:v>13.6163838578</c:v>
                </c:pt>
                <c:pt idx="179">
                  <c:v>13.6190946248</c:v>
                </c:pt>
                <c:pt idx="180">
                  <c:v>13.6218596418</c:v>
                </c:pt>
                <c:pt idx="181">
                  <c:v>13.6248003581</c:v>
                </c:pt>
                <c:pt idx="182">
                  <c:v>13.6276262377</c:v>
                </c:pt>
                <c:pt idx="183">
                  <c:v>13.6296039455</c:v>
                </c:pt>
                <c:pt idx="184">
                  <c:v>13.6325643366</c:v>
                </c:pt>
                <c:pt idx="185">
                  <c:v>13.6353357935</c:v>
                </c:pt>
                <c:pt idx="186">
                  <c:v>13.6377962297</c:v>
                </c:pt>
                <c:pt idx="187">
                  <c:v>13.6399721166</c:v>
                </c:pt>
                <c:pt idx="188">
                  <c:v>13.642722466</c:v>
                </c:pt>
                <c:pt idx="189">
                  <c:v>13.6445878886</c:v>
                </c:pt>
                <c:pt idx="190">
                  <c:v>13.6472891086</c:v>
                </c:pt>
                <c:pt idx="191">
                  <c:v>13.6499075191</c:v>
                </c:pt>
                <c:pt idx="192">
                  <c:v>13.6520781375</c:v>
                </c:pt>
                <c:pt idx="193">
                  <c:v>13.6543521087</c:v>
                </c:pt>
                <c:pt idx="194">
                  <c:v>13.6565026903</c:v>
                </c:pt>
                <c:pt idx="195">
                  <c:v>13.6587603469</c:v>
                </c:pt>
                <c:pt idx="196">
                  <c:v>13.6607666775</c:v>
                </c:pt>
                <c:pt idx="197">
                  <c:v>13.6633772932</c:v>
                </c:pt>
                <c:pt idx="198">
                  <c:v>13.6649330624</c:v>
                </c:pt>
                <c:pt idx="199">
                  <c:v>13.6673781149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0.1009064832</c:v>
                </c:pt>
                <c:pt idx="1">
                  <c:v>0.2141546291</c:v>
                </c:pt>
                <c:pt idx="2">
                  <c:v>0.3405146925</c:v>
                </c:pt>
                <c:pt idx="3">
                  <c:v>0.4806093225</c:v>
                </c:pt>
                <c:pt idx="4">
                  <c:v>0.6348768294</c:v>
                </c:pt>
                <c:pt idx="5">
                  <c:v>0.8035415673</c:v>
                </c:pt>
                <c:pt idx="6">
                  <c:v>0.9865947417</c:v>
                </c:pt>
                <c:pt idx="7">
                  <c:v>1.1837880755</c:v>
                </c:pt>
                <c:pt idx="8">
                  <c:v>1.3946414311</c:v>
                </c:pt>
                <c:pt idx="9">
                  <c:v>1.6184638929</c:v>
                </c:pt>
                <c:pt idx="10">
                  <c:v>1.8543862237</c:v>
                </c:pt>
                <c:pt idx="11">
                  <c:v>2.1014013155</c:v>
                </c:pt>
                <c:pt idx="12">
                  <c:v>2.3584084515</c:v>
                </c:pt>
                <c:pt idx="13">
                  <c:v>2.6242570188</c:v>
                </c:pt>
                <c:pt idx="14">
                  <c:v>2.8977857237</c:v>
                </c:pt>
                <c:pt idx="15">
                  <c:v>3.1778542626</c:v>
                </c:pt>
                <c:pt idx="16">
                  <c:v>3.463365601</c:v>
                </c:pt>
                <c:pt idx="17">
                  <c:v>3.753278312</c:v>
                </c:pt>
                <c:pt idx="18">
                  <c:v>4.0466096341</c:v>
                </c:pt>
                <c:pt idx="19">
                  <c:v>4.342430896</c:v>
                </c:pt>
                <c:pt idx="20">
                  <c:v>4.6398576203</c:v>
                </c:pt>
                <c:pt idx="21">
                  <c:v>4.9380369321</c:v>
                </c:pt>
                <c:pt idx="22">
                  <c:v>5.2361348642</c:v>
                </c:pt>
                <c:pt idx="23">
                  <c:v>5.5333258125</c:v>
                </c:pt>
                <c:pt idx="24">
                  <c:v>5.8287858305</c:v>
                </c:pt>
                <c:pt idx="25">
                  <c:v>6.1216907432</c:v>
                </c:pt>
                <c:pt idx="26">
                  <c:v>6.4112193221</c:v>
                </c:pt>
                <c:pt idx="27">
                  <c:v>6.6965610748</c:v>
                </c:pt>
                <c:pt idx="28">
                  <c:v>6.9769276583</c:v>
                </c:pt>
                <c:pt idx="29">
                  <c:v>7.2515665706</c:v>
                </c:pt>
                <c:pt idx="30">
                  <c:v>7.5197756297</c:v>
                </c:pt>
                <c:pt idx="31">
                  <c:v>7.7809168093</c:v>
                </c:pt>
                <c:pt idx="32">
                  <c:v>8.0344282154</c:v>
                </c:pt>
                <c:pt idx="33">
                  <c:v>8.2798333131</c:v>
                </c:pt>
                <c:pt idx="34">
                  <c:v>8.5167468839</c:v>
                </c:pt>
                <c:pt idx="35">
                  <c:v>8.7448775527</c:v>
                </c:pt>
                <c:pt idx="36">
                  <c:v>8.9640270344</c:v>
                </c:pt>
                <c:pt idx="37">
                  <c:v>9.1740864876</c:v>
                </c:pt>
                <c:pt idx="38">
                  <c:v>9.37503051</c:v>
                </c:pt>
                <c:pt idx="39">
                  <c:v>9.5669093826</c:v>
                </c:pt>
                <c:pt idx="40">
                  <c:v>9.7498401709</c:v>
                </c:pt>
                <c:pt idx="41">
                  <c:v>9.9239972438</c:v>
                </c:pt>
                <c:pt idx="42">
                  <c:v>10.0896026911</c:v>
                </c:pt>
                <c:pt idx="43">
                  <c:v>10.2469170246</c:v>
                </c:pt>
                <c:pt idx="44">
                  <c:v>10.396230449</c:v>
                </c:pt>
                <c:pt idx="45">
                  <c:v>10.5378548951</c:v>
                </c:pt>
                <c:pt idx="46">
                  <c:v>10.6721169307</c:v>
                </c:pt>
                <c:pt idx="47">
                  <c:v>10.7993515945</c:v>
                </c:pt>
                <c:pt idx="48">
                  <c:v>10.9198971488</c:v>
                </c:pt>
                <c:pt idx="49">
                  <c:v>11.034090713</c:v>
                </c:pt>
                <c:pt idx="50">
                  <c:v>11.1422647086</c:v>
                </c:pt>
                <c:pt idx="51">
                  <c:v>11.2447440405</c:v>
                </c:pt>
                <c:pt idx="52">
                  <c:v>11.3418439238</c:v>
                </c:pt>
                <c:pt idx="53">
                  <c:v>11.4338682726</c:v>
                </c:pt>
                <c:pt idx="54">
                  <c:v>11.5211085645</c:v>
                </c:pt>
                <c:pt idx="55">
                  <c:v>11.6038431033</c:v>
                </c:pt>
                <c:pt idx="56">
                  <c:v>11.6823366098</c:v>
                </c:pt>
                <c:pt idx="57">
                  <c:v>11.7568400771</c:v>
                </c:pt>
                <c:pt idx="58">
                  <c:v>11.8275908365</c:v>
                </c:pt>
                <c:pt idx="59">
                  <c:v>11.894812787</c:v>
                </c:pt>
                <c:pt idx="60">
                  <c:v>11.9587167492</c:v>
                </c:pt>
                <c:pt idx="61">
                  <c:v>12.0195009102</c:v>
                </c:pt>
                <c:pt idx="62">
                  <c:v>12.0773513333</c:v>
                </c:pt>
                <c:pt idx="63">
                  <c:v>12.1324425097</c:v>
                </c:pt>
                <c:pt idx="64">
                  <c:v>12.1849379353</c:v>
                </c:pt>
                <c:pt idx="65">
                  <c:v>12.2349906974</c:v>
                </c:pt>
                <c:pt idx="66">
                  <c:v>12.282744062</c:v>
                </c:pt>
                <c:pt idx="67">
                  <c:v>12.3283320524</c:v>
                </c:pt>
                <c:pt idx="68">
                  <c:v>12.3718800132</c:v>
                </c:pt>
                <c:pt idx="69">
                  <c:v>12.4135051545</c:v>
                </c:pt>
                <c:pt idx="70">
                  <c:v>12.4533170743</c:v>
                </c:pt>
                <c:pt idx="71">
                  <c:v>12.4914182562</c:v>
                </c:pt>
                <c:pt idx="72">
                  <c:v>12.5279045418</c:v>
                </c:pt>
                <c:pt idx="73">
                  <c:v>12.5628655764</c:v>
                </c:pt>
                <c:pt idx="74">
                  <c:v>12.596385229</c:v>
                </c:pt>
                <c:pt idx="75">
                  <c:v>12.6285419868</c:v>
                </c:pt>
                <c:pt idx="76">
                  <c:v>12.6594093239</c:v>
                </c:pt>
                <c:pt idx="77">
                  <c:v>12.6890560468</c:v>
                </c:pt>
                <c:pt idx="78">
                  <c:v>12.7175466165</c:v>
                </c:pt>
                <c:pt idx="79">
                  <c:v>12.7449414481</c:v>
                </c:pt>
                <c:pt idx="80">
                  <c:v>12.7712971905</c:v>
                </c:pt>
                <c:pt idx="81">
                  <c:v>12.796666986</c:v>
                </c:pt>
                <c:pt idx="82">
                  <c:v>12.8211007118</c:v>
                </c:pt>
                <c:pt idx="83">
                  <c:v>12.8446452038</c:v>
                </c:pt>
                <c:pt idx="84">
                  <c:v>12.8673444651</c:v>
                </c:pt>
                <c:pt idx="85">
                  <c:v>12.8892398586</c:v>
                </c:pt>
                <c:pt idx="86">
                  <c:v>12.9103702867</c:v>
                </c:pt>
                <c:pt idx="87">
                  <c:v>12.9307723568</c:v>
                </c:pt>
                <c:pt idx="88">
                  <c:v>12.9504805361</c:v>
                </c:pt>
                <c:pt idx="89">
                  <c:v>12.9695272938</c:v>
                </c:pt>
                <c:pt idx="90">
                  <c:v>12.9879432344</c:v>
                </c:pt>
                <c:pt idx="91">
                  <c:v>13.0057572204</c:v>
                </c:pt>
                <c:pt idx="92">
                  <c:v>13.0229964864</c:v>
                </c:pt>
                <c:pt idx="93">
                  <c:v>13.0396867453</c:v>
                </c:pt>
                <c:pt idx="94">
                  <c:v>13.0558522865</c:v>
                </c:pt>
                <c:pt idx="95">
                  <c:v>13.0715160673</c:v>
                </c:pt>
                <c:pt idx="96">
                  <c:v>13.0866997978</c:v>
                </c:pt>
                <c:pt idx="97">
                  <c:v>13.1014240199</c:v>
                </c:pt>
                <c:pt idx="98">
                  <c:v>13.1157081802</c:v>
                </c:pt>
                <c:pt idx="99">
                  <c:v>13.1295706987</c:v>
                </c:pt>
                <c:pt idx="100">
                  <c:v>13.143029032</c:v>
                </c:pt>
                <c:pt idx="101">
                  <c:v>13.1560997323</c:v>
                </c:pt>
                <c:pt idx="102">
                  <c:v>13.1687985026</c:v>
                </c:pt>
                <c:pt idx="103">
                  <c:v>13.1811402477</c:v>
                </c:pt>
                <c:pt idx="104">
                  <c:v>13.193139122</c:v>
                </c:pt>
                <c:pt idx="105">
                  <c:v>13.2048085744</c:v>
                </c:pt>
                <c:pt idx="106">
                  <c:v>13.2161613891</c:v>
                </c:pt>
                <c:pt idx="107">
                  <c:v>13.2272097252</c:v>
                </c:pt>
                <c:pt idx="108">
                  <c:v>13.2379651522</c:v>
                </c:pt>
                <c:pt idx="109">
                  <c:v>13.2484386846</c:v>
                </c:pt>
                <c:pt idx="110">
                  <c:v>13.2586408125</c:v>
                </c:pt>
                <c:pt idx="111">
                  <c:v>13.2685815323</c:v>
                </c:pt>
                <c:pt idx="112">
                  <c:v>13.2782703735</c:v>
                </c:pt>
                <c:pt idx="113">
                  <c:v>13.287716425</c:v>
                </c:pt>
                <c:pt idx="114">
                  <c:v>13.2969283595</c:v>
                </c:pt>
                <c:pt idx="115">
                  <c:v>13.3059144557</c:v>
                </c:pt>
                <c:pt idx="116">
                  <c:v>13.3146826203</c:v>
                </c:pt>
                <c:pt idx="117">
                  <c:v>13.3232404074</c:v>
                </c:pt>
                <c:pt idx="118">
                  <c:v>13.3315950377</c:v>
                </c:pt>
                <c:pt idx="119">
                  <c:v>13.3397534159</c:v>
                </c:pt>
                <c:pt idx="120">
                  <c:v>13.3477221471</c:v>
                </c:pt>
                <c:pt idx="121">
                  <c:v>13.3555075527</c:v>
                </c:pt>
                <c:pt idx="122">
                  <c:v>13.3631156849</c:v>
                </c:pt>
                <c:pt idx="123">
                  <c:v>13.3705523404</c:v>
                </c:pt>
                <c:pt idx="124">
                  <c:v>13.3778230733</c:v>
                </c:pt>
                <c:pt idx="125">
                  <c:v>13.3849332073</c:v>
                </c:pt>
                <c:pt idx="126">
                  <c:v>13.3918878473</c:v>
                </c:pt>
                <c:pt idx="127">
                  <c:v>13.3986918903</c:v>
                </c:pt>
                <c:pt idx="128">
                  <c:v>13.4053500353</c:v>
                </c:pt>
                <c:pt idx="129">
                  <c:v>13.411866793</c:v>
                </c:pt>
                <c:pt idx="130">
                  <c:v>13.4182464953</c:v>
                </c:pt>
                <c:pt idx="131">
                  <c:v>13.4244933032</c:v>
                </c:pt>
                <c:pt idx="132">
                  <c:v>13.4306112154</c:v>
                </c:pt>
                <c:pt idx="133">
                  <c:v>13.4366040759</c:v>
                </c:pt>
                <c:pt idx="134">
                  <c:v>13.442475581</c:v>
                </c:pt>
                <c:pt idx="135">
                  <c:v>13.4482292864</c:v>
                </c:pt>
                <c:pt idx="136">
                  <c:v>13.4538686133</c:v>
                </c:pt>
                <c:pt idx="137">
                  <c:v>13.4593968552</c:v>
                </c:pt>
                <c:pt idx="138">
                  <c:v>13.464817183</c:v>
                </c:pt>
                <c:pt idx="139">
                  <c:v>13.4701326509</c:v>
                </c:pt>
                <c:pt idx="140">
                  <c:v>13.4753462015</c:v>
                </c:pt>
                <c:pt idx="141">
                  <c:v>13.4804606706</c:v>
                </c:pt>
                <c:pt idx="142">
                  <c:v>13.4854787924</c:v>
                </c:pt>
                <c:pt idx="143">
                  <c:v>13.4904032031</c:v>
                </c:pt>
                <c:pt idx="144">
                  <c:v>13.495236446</c:v>
                </c:pt>
                <c:pt idx="145">
                  <c:v>13.499980975</c:v>
                </c:pt>
                <c:pt idx="146">
                  <c:v>13.5046391583</c:v>
                </c:pt>
                <c:pt idx="147">
                  <c:v>13.5092132825</c:v>
                </c:pt>
                <c:pt idx="148">
                  <c:v>13.5137055557</c:v>
                </c:pt>
                <c:pt idx="149">
                  <c:v>13.5181181107</c:v>
                </c:pt>
                <c:pt idx="150">
                  <c:v>13.5224530085</c:v>
                </c:pt>
                <c:pt idx="151">
                  <c:v>13.5267122407</c:v>
                </c:pt>
                <c:pt idx="152">
                  <c:v>13.530897733</c:v>
                </c:pt>
                <c:pt idx="153">
                  <c:v>13.5350113472</c:v>
                </c:pt>
                <c:pt idx="154">
                  <c:v>13.5390548843</c:v>
                </c:pt>
                <c:pt idx="155">
                  <c:v>13.5430300864</c:v>
                </c:pt>
                <c:pt idx="156">
                  <c:v>13.5469386398</c:v>
                </c:pt>
                <c:pt idx="157">
                  <c:v>13.5507821763</c:v>
                </c:pt>
                <c:pt idx="158">
                  <c:v>13.5545622759</c:v>
                </c:pt>
                <c:pt idx="159">
                  <c:v>13.5582804689</c:v>
                </c:pt>
                <c:pt idx="160">
                  <c:v>13.5619382373</c:v>
                </c:pt>
                <c:pt idx="161">
                  <c:v>13.5655370171</c:v>
                </c:pt>
                <c:pt idx="162">
                  <c:v>13.5690781998</c:v>
                </c:pt>
                <c:pt idx="163">
                  <c:v>13.5725631342</c:v>
                </c:pt>
                <c:pt idx="164">
                  <c:v>13.5759931281</c:v>
                </c:pt>
                <c:pt idx="165">
                  <c:v>13.5793694494</c:v>
                </c:pt>
                <c:pt idx="166">
                  <c:v>13.5826933283</c:v>
                </c:pt>
                <c:pt idx="167">
                  <c:v>13.5859659578</c:v>
                </c:pt>
                <c:pt idx="168">
                  <c:v>13.5891884959</c:v>
                </c:pt>
                <c:pt idx="169">
                  <c:v>13.5923620664</c:v>
                </c:pt>
                <c:pt idx="170">
                  <c:v>13.5954877599</c:v>
                </c:pt>
                <c:pt idx="171">
                  <c:v>13.5985666358</c:v>
                </c:pt>
                <c:pt idx="172">
                  <c:v>13.6015997226</c:v>
                </c:pt>
                <c:pt idx="173">
                  <c:v>13.6045880195</c:v>
                </c:pt>
                <c:pt idx="174">
                  <c:v>13.6075324969</c:v>
                </c:pt>
                <c:pt idx="175">
                  <c:v>13.6104340983</c:v>
                </c:pt>
                <c:pt idx="176">
                  <c:v>13.6132937401</c:v>
                </c:pt>
                <c:pt idx="177">
                  <c:v>13.6161123135</c:v>
                </c:pt>
                <c:pt idx="178">
                  <c:v>13.6188906849</c:v>
                </c:pt>
                <c:pt idx="179">
                  <c:v>13.6216296966</c:v>
                </c:pt>
                <c:pt idx="180">
                  <c:v>13.6243301681</c:v>
                </c:pt>
                <c:pt idx="181">
                  <c:v>13.6269928965</c:v>
                </c:pt>
                <c:pt idx="182">
                  <c:v>13.6296186573</c:v>
                </c:pt>
                <c:pt idx="183">
                  <c:v>13.6322082052</c:v>
                </c:pt>
                <c:pt idx="184">
                  <c:v>13.6347622747</c:v>
                </c:pt>
                <c:pt idx="185">
                  <c:v>13.6372815809</c:v>
                </c:pt>
                <c:pt idx="186">
                  <c:v>13.63976682</c:v>
                </c:pt>
                <c:pt idx="187">
                  <c:v>13.6422186698</c:v>
                </c:pt>
                <c:pt idx="188">
                  <c:v>13.6446377908</c:v>
                </c:pt>
                <c:pt idx="189">
                  <c:v>13.647024826</c:v>
                </c:pt>
                <c:pt idx="190">
                  <c:v>13.6493804021</c:v>
                </c:pt>
                <c:pt idx="191">
                  <c:v>13.6517051297</c:v>
                </c:pt>
                <c:pt idx="192">
                  <c:v>13.6539996038</c:v>
                </c:pt>
                <c:pt idx="193">
                  <c:v>13.6562644046</c:v>
                </c:pt>
                <c:pt idx="194">
                  <c:v>13.6585000975</c:v>
                </c:pt>
                <c:pt idx="195">
                  <c:v>13.6607072337</c:v>
                </c:pt>
                <c:pt idx="196">
                  <c:v>13.6628863511</c:v>
                </c:pt>
                <c:pt idx="197">
                  <c:v>13.6650379738</c:v>
                </c:pt>
                <c:pt idx="198">
                  <c:v>13.6671626136</c:v>
                </c:pt>
              </c:numCache>
            </c:numRef>
          </c:yVal>
          <c:smooth val="0"/>
        </c:ser>
        <c:axId val="59466333"/>
        <c:axId val="27284520"/>
      </c:scatterChart>
      <c:valAx>
        <c:axId val="5946633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7284520"/>
        <c:crosses val="autoZero"/>
        <c:crossBetween val="midCat"/>
      </c:valAx>
      <c:valAx>
        <c:axId val="27284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946633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655920</xdr:colOff>
      <xdr:row>218</xdr:row>
      <xdr:rowOff>79920</xdr:rowOff>
    </xdr:to>
    <xdr:graphicFrame>
      <xdr:nvGraphicFramePr>
        <xdr:cNvPr id="0" name="Chart 4"/>
        <xdr:cNvGraphicFramePr/>
      </xdr:nvGraphicFramePr>
      <xdr:xfrm>
        <a:off x="907200" y="35818560"/>
        <a:ext cx="5882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406440</xdr:colOff>
      <xdr:row>218</xdr:row>
      <xdr:rowOff>75240</xdr:rowOff>
    </xdr:to>
    <xdr:graphicFrame>
      <xdr:nvGraphicFramePr>
        <xdr:cNvPr id="1" name="Chart 5"/>
        <xdr:cNvGraphicFramePr/>
      </xdr:nvGraphicFramePr>
      <xdr:xfrm>
        <a:off x="6848280" y="35813880"/>
        <a:ext cx="6388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1406160</xdr:colOff>
      <xdr:row>234</xdr:row>
      <xdr:rowOff>75240</xdr:rowOff>
    </xdr:to>
    <xdr:graphicFrame>
      <xdr:nvGraphicFramePr>
        <xdr:cNvPr id="2" name="Chart 3"/>
        <xdr:cNvGraphicFramePr/>
      </xdr:nvGraphicFramePr>
      <xdr:xfrm>
        <a:off x="3972600" y="38862000"/>
        <a:ext cx="6159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165" activePane="bottomRight" state="frozen"/>
      <selection pane="topLeft" activeCell="A1" activeCellId="0" sqref="A1"/>
      <selection pane="topRight" activeCell="B1" activeCellId="0" sqref="B1"/>
      <selection pane="bottomLeft" activeCell="A165" activeCellId="0" sqref="A165"/>
      <selection pane="bottomRight" activeCell="J181" activeCellId="0" sqref="J181"/>
    </sheetView>
  </sheetViews>
  <sheetFormatPr defaultColWidth="9.16015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3" t="n">
        <v>0</v>
      </c>
      <c r="C2" s="3" t="n">
        <v>0</v>
      </c>
      <c r="D2" s="4" t="n">
        <f aca="false">ABS(Table6[[#This Row],[Pb Analytic]]-Table6[[#This Row],[Pb Simulation]])</f>
        <v>0</v>
      </c>
      <c r="E2" s="1" t="n">
        <f aca="false">100*IF(Table6[[#This Row],[Pb Analytic]]&gt;0, Table6[[#This Row],[Absolute Error]]/Table6[[#This Row],[Pb Analytic]],1)</f>
        <v>100</v>
      </c>
      <c r="F2" s="3" t="n">
        <v>0.0671256333</v>
      </c>
      <c r="G2" s="3" t="n">
        <v>0.0670412264</v>
      </c>
      <c r="H2" s="4" t="n">
        <f aca="false">ABS(Table7[[#This Row],[Pd Analytic]]-Table7[[#This Row],[Pd Simulation]])</f>
        <v>8.44069000000003E-005</v>
      </c>
      <c r="I2" s="1" t="n">
        <f aca="false">100*IF(Table7[[#This Row],[Pd Analytic]]&gt;0, Table7[[#This Row],[Absolute Error]]/Table7[[#This Row],[Pd Analytic]],1)</f>
        <v>0.12590297721642</v>
      </c>
      <c r="J2" s="3" t="n">
        <v>0.1015578979</v>
      </c>
      <c r="K2" s="3" t="n">
        <v>0.1009064832</v>
      </c>
      <c r="L2" s="4" t="n">
        <f aca="false">ABS(Table2[[#This Row],[Nc Analytic]]-Table2[[#This Row],[Nc Simulation]])</f>
        <v>0.000651414700000005</v>
      </c>
      <c r="M2" s="1" t="n">
        <f aca="false">100*IF(Table2[[#This Row],[Nc Analytic]]&gt;0, Table2[[#This Row],[Absolute Error]]/Table2[[#This Row],[Nc Analytic]],1)</f>
        <v>0.645562781837199</v>
      </c>
    </row>
    <row r="3" customFormat="false" ht="13.8" hidden="false" customHeight="false" outlineLevel="0" collapsed="false">
      <c r="A3" s="1" t="n">
        <v>0.2</v>
      </c>
      <c r="B3" s="3" t="n">
        <v>0</v>
      </c>
      <c r="C3" s="3" t="n">
        <v>0</v>
      </c>
      <c r="D3" s="4" t="n">
        <f aca="false">ABS(Table6[[#This Row],[Pb Analytic]]-Table6[[#This Row],[Pb Simulation]])</f>
        <v>0</v>
      </c>
      <c r="E3" s="1" t="n">
        <f aca="false">100*IF(Table6[[#This Row],[Pb Analytic]]&gt;0, Table6[[#This Row],[Absolute Error]]/Table6[[#This Row],[Pb Analytic]],1)</f>
        <v>100</v>
      </c>
      <c r="F3" s="3" t="n">
        <v>0.0863455333</v>
      </c>
      <c r="G3" s="3" t="n">
        <v>0.0858494112</v>
      </c>
      <c r="H3" s="4" t="n">
        <f aca="false">ABS(Table7[[#This Row],[Pd Analytic]]-Table7[[#This Row],[Pd Simulation]])</f>
        <v>0.000496122099999996</v>
      </c>
      <c r="I3" s="1" t="n">
        <f aca="false">100*IF(Table7[[#This Row],[Pd Analytic]]&gt;0, Table7[[#This Row],[Absolute Error]]/Table7[[#This Row],[Pd Analytic]],1)</f>
        <v>0.577898081146066</v>
      </c>
      <c r="J3" s="3" t="n">
        <v>0.216565849</v>
      </c>
      <c r="K3" s="3" t="n">
        <v>0.2141546291</v>
      </c>
      <c r="L3" s="4" t="n">
        <f aca="false">ABS(Table2[[#This Row],[Nc Analytic]]-Table2[[#This Row],[Nc Simulation]])</f>
        <v>0.00241121990000001</v>
      </c>
      <c r="M3" s="1" t="n">
        <f aca="false">100*IF(Table2[[#This Row],[Nc Analytic]]&gt;0, Table2[[#This Row],[Absolute Error]]/Table2[[#This Row],[Nc Analytic]],1)</f>
        <v>1.1259247162358</v>
      </c>
    </row>
    <row r="4" customFormat="false" ht="13.8" hidden="false" customHeight="false" outlineLevel="0" collapsed="false">
      <c r="A4" s="1" t="n">
        <v>0.3</v>
      </c>
      <c r="B4" s="3" t="n">
        <v>0</v>
      </c>
      <c r="C4" s="3" t="n">
        <v>0</v>
      </c>
      <c r="D4" s="4" t="n">
        <f aca="false">ABS(Table6[[#This Row],[Pb Analytic]]-Table6[[#This Row],[Pb Simulation]])</f>
        <v>0</v>
      </c>
      <c r="E4" s="1" t="n">
        <f aca="false">100*IF(Table6[[#This Row],[Pb Analytic]]&gt;0, Table6[[#This Row],[Absolute Error]]/Table6[[#This Row],[Pb Analytic]],1)</f>
        <v>100</v>
      </c>
      <c r="F4" s="3" t="n">
        <v>0.1073708667</v>
      </c>
      <c r="G4" s="3" t="n">
        <v>0.106167408</v>
      </c>
      <c r="H4" s="4" t="n">
        <f aca="false">ABS(Table7[[#This Row],[Pd Analytic]]-Table7[[#This Row],[Pd Simulation]])</f>
        <v>0.00120345869999999</v>
      </c>
      <c r="I4" s="1" t="n">
        <f aca="false">100*IF(Table7[[#This Row],[Pd Analytic]]&gt;0, Table7[[#This Row],[Absolute Error]]/Table7[[#This Row],[Pd Analytic]],1)</f>
        <v>1.13354816009071</v>
      </c>
      <c r="J4" s="3" t="n">
        <v>0.3457144685</v>
      </c>
      <c r="K4" s="3" t="n">
        <v>0.3405146925</v>
      </c>
      <c r="L4" s="4" t="n">
        <f aca="false">ABS(Table2[[#This Row],[Nc Analytic]]-Table2[[#This Row],[Nc Simulation]])</f>
        <v>0.00519977599999999</v>
      </c>
      <c r="M4" s="1" t="n">
        <f aca="false">100*IF(Table2[[#This Row],[Nc Analytic]]&gt;0, Table2[[#This Row],[Absolute Error]]/Table2[[#This Row],[Nc Analytic]],1)</f>
        <v>1.52703425565109</v>
      </c>
    </row>
    <row r="5" customFormat="false" ht="13.8" hidden="false" customHeight="false" outlineLevel="0" collapsed="false">
      <c r="A5" s="1" t="n">
        <v>0.4</v>
      </c>
      <c r="B5" s="3" t="n">
        <v>0</v>
      </c>
      <c r="C5" s="3" t="n">
        <v>0</v>
      </c>
      <c r="D5" s="4" t="n">
        <f aca="false">ABS(Table6[[#This Row],[Pb Analytic]]-Table6[[#This Row],[Pb Simulation]])</f>
        <v>0</v>
      </c>
      <c r="E5" s="1" t="n">
        <f aca="false">100*IF(Table6[[#This Row],[Pb Analytic]]&gt;0, Table6[[#This Row],[Absolute Error]]/Table6[[#This Row],[Pb Analytic]],1)</f>
        <v>100</v>
      </c>
      <c r="F5" s="3" t="n">
        <v>0.1300754333</v>
      </c>
      <c r="G5" s="3" t="n">
        <v>0.1279137705</v>
      </c>
      <c r="H5" s="4" t="n">
        <f aca="false">ABS(Table7[[#This Row],[Pd Analytic]]-Table7[[#This Row],[Pd Simulation]])</f>
        <v>0.00216166279999999</v>
      </c>
      <c r="I5" s="1" t="n">
        <f aca="false">100*IF(Table7[[#This Row],[Pd Analytic]]&gt;0, Table7[[#This Row],[Absolute Error]]/Table7[[#This Row],[Pd Analytic]],1)</f>
        <v>1.68993751927592</v>
      </c>
      <c r="J5" s="3" t="n">
        <v>0.4894979888</v>
      </c>
      <c r="K5" s="3" t="n">
        <v>0.4806093225</v>
      </c>
      <c r="L5" s="4" t="n">
        <f aca="false">ABS(Table2[[#This Row],[Nc Analytic]]-Table2[[#This Row],[Nc Simulation]])</f>
        <v>0.00888866630000001</v>
      </c>
      <c r="M5" s="1" t="n">
        <f aca="false">100*IF(Table2[[#This Row],[Nc Analytic]]&gt;0, Table2[[#This Row],[Absolute Error]]/Table2[[#This Row],[Nc Analytic]],1)</f>
        <v>1.84945773705836</v>
      </c>
    </row>
    <row r="6" customFormat="false" ht="13.8" hidden="false" customHeight="false" outlineLevel="0" collapsed="false">
      <c r="A6" s="1" t="n">
        <v>0.5</v>
      </c>
      <c r="B6" s="3" t="n">
        <v>0</v>
      </c>
      <c r="C6" s="3" t="n">
        <v>0</v>
      </c>
      <c r="D6" s="4" t="n">
        <f aca="false">ABS(Table6[[#This Row],[Pb Analytic]]-Table6[[#This Row],[Pb Simulation]])</f>
        <v>0</v>
      </c>
      <c r="E6" s="1" t="n">
        <f aca="false">100*IF(Table6[[#This Row],[Pb Analytic]]&gt;0, Table6[[#This Row],[Absolute Error]]/Table6[[#This Row],[Pb Analytic]],1)</f>
        <v>100</v>
      </c>
      <c r="F6" s="3" t="n">
        <v>0.1538510333</v>
      </c>
      <c r="G6" s="3" t="n">
        <v>0.150969368</v>
      </c>
      <c r="H6" s="4" t="n">
        <f aca="false">ABS(Table7[[#This Row],[Pd Analytic]]-Table7[[#This Row],[Pd Simulation]])</f>
        <v>0.0028816653</v>
      </c>
      <c r="I6" s="1" t="n">
        <f aca="false">100*IF(Table7[[#This Row],[Pd Analytic]]&gt;0, Table7[[#This Row],[Absolute Error]]/Table7[[#This Row],[Pd Analytic]],1)</f>
        <v>1.90877483172613</v>
      </c>
      <c r="J6" s="3" t="n">
        <v>0.6473673958</v>
      </c>
      <c r="K6" s="3" t="n">
        <v>0.6348768294</v>
      </c>
      <c r="L6" s="4" t="n">
        <f aca="false">ABS(Table2[[#This Row],[Nc Analytic]]-Table2[[#This Row],[Nc Simulation]])</f>
        <v>0.0124905664</v>
      </c>
      <c r="M6" s="1" t="n">
        <f aca="false">100*IF(Table2[[#This Row],[Nc Analytic]]&gt;0, Table2[[#This Row],[Absolute Error]]/Table2[[#This Row],[Nc Analytic]],1)</f>
        <v>1.96739994619183</v>
      </c>
    </row>
    <row r="7" customFormat="false" ht="13.8" hidden="false" customHeight="false" outlineLevel="0" collapsed="false">
      <c r="A7" s="1" t="n">
        <v>0.6</v>
      </c>
      <c r="B7" s="3" t="n">
        <v>0</v>
      </c>
      <c r="C7" s="3" t="n">
        <v>3E-010</v>
      </c>
      <c r="D7" s="4" t="n">
        <f aca="false">ABS(Table6[[#This Row],[Pb Analytic]]-Table6[[#This Row],[Pb Simulation]])</f>
        <v>3E-010</v>
      </c>
      <c r="E7" s="1" t="n">
        <f aca="false">100*IF(Table6[[#This Row],[Pb Analytic]]&gt;0, Table6[[#This Row],[Absolute Error]]/Table6[[#This Row],[Pb Analytic]],1)</f>
        <v>100</v>
      </c>
      <c r="F7" s="3" t="n">
        <v>0.1789827333</v>
      </c>
      <c r="G7" s="3" t="n">
        <v>0.175179213</v>
      </c>
      <c r="H7" s="4" t="n">
        <f aca="false">ABS(Table7[[#This Row],[Pd Analytic]]-Table7[[#This Row],[Pd Simulation]])</f>
        <v>0.0038035203</v>
      </c>
      <c r="I7" s="1" t="n">
        <f aca="false">100*IF(Table7[[#This Row],[Pd Analytic]]&gt;0, Table7[[#This Row],[Absolute Error]]/Table7[[#This Row],[Pd Analytic]],1)</f>
        <v>2.17121668425351</v>
      </c>
      <c r="J7" s="3" t="n">
        <v>0.8205544782</v>
      </c>
      <c r="K7" s="3" t="n">
        <v>0.8035415673</v>
      </c>
      <c r="L7" s="4" t="n">
        <f aca="false">ABS(Table2[[#This Row],[Nc Analytic]]-Table2[[#This Row],[Nc Simulation]])</f>
        <v>0.0170129109</v>
      </c>
      <c r="M7" s="1" t="n">
        <f aca="false">100*IF(Table2[[#This Row],[Nc Analytic]]&gt;0, Table2[[#This Row],[Absolute Error]]/Table2[[#This Row],[Nc Analytic]],1)</f>
        <v>2.117240923474</v>
      </c>
    </row>
    <row r="8" customFormat="false" ht="13.8" hidden="false" customHeight="false" outlineLevel="0" collapsed="false">
      <c r="A8" s="1" t="n">
        <v>0.7</v>
      </c>
      <c r="B8" s="3" t="n">
        <v>3.33E-008</v>
      </c>
      <c r="C8" s="3" t="n">
        <v>2.2E-009</v>
      </c>
      <c r="D8" s="4" t="n">
        <f aca="false">ABS(Table6[[#This Row],[Pb Analytic]]-Table6[[#This Row],[Pb Simulation]])</f>
        <v>3.11E-008</v>
      </c>
      <c r="E8" s="1" t="n">
        <f aca="false">100*IF(Table6[[#This Row],[Pb Analytic]]&gt;0, Table6[[#This Row],[Absolute Error]]/Table6[[#This Row],[Pb Analytic]],1)</f>
        <v>1413.63636363636</v>
      </c>
      <c r="F8" s="3" t="n">
        <v>0.2048616333</v>
      </c>
      <c r="G8" s="3" t="n">
        <v>0.2003566517</v>
      </c>
      <c r="H8" s="4" t="n">
        <f aca="false">ABS(Table7[[#This Row],[Pd Analytic]]-Table7[[#This Row],[Pd Simulation]])</f>
        <v>0.00450498160000001</v>
      </c>
      <c r="I8" s="1" t="n">
        <f aca="false">100*IF(Table7[[#This Row],[Pd Analytic]]&gt;0, Table7[[#This Row],[Absolute Error]]/Table7[[#This Row],[Pd Analytic]],1)</f>
        <v>2.24848117682934</v>
      </c>
      <c r="J8" s="3" t="n">
        <v>1.0077915457</v>
      </c>
      <c r="K8" s="3" t="n">
        <v>0.9865947417</v>
      </c>
      <c r="L8" s="4" t="n">
        <f aca="false">ABS(Table2[[#This Row],[Nc Analytic]]-Table2[[#This Row],[Nc Simulation]])</f>
        <v>0.0211968039999999</v>
      </c>
      <c r="M8" s="1" t="n">
        <f aca="false">100*IF(Table2[[#This Row],[Nc Analytic]]&gt;0, Table2[[#This Row],[Absolute Error]]/Table2[[#This Row],[Nc Analytic]],1)</f>
        <v>2.14848134741482</v>
      </c>
    </row>
    <row r="9" customFormat="false" ht="13.8" hidden="false" customHeight="false" outlineLevel="0" collapsed="false">
      <c r="A9" s="1" t="n">
        <v>0.8</v>
      </c>
      <c r="B9" s="3" t="n">
        <v>1E-007</v>
      </c>
      <c r="C9" s="3" t="n">
        <v>1.23E-008</v>
      </c>
      <c r="D9" s="4" t="n">
        <f aca="false">ABS(Table6[[#This Row],[Pb Analytic]]-Table6[[#This Row],[Pb Simulation]])</f>
        <v>8.77E-008</v>
      </c>
      <c r="E9" s="1" t="n">
        <f aca="false">100*IF(Table6[[#This Row],[Pb Analytic]]&gt;0, Table6[[#This Row],[Absolute Error]]/Table6[[#This Row],[Pb Analytic]],1)</f>
        <v>713.008130081301</v>
      </c>
      <c r="F9" s="3" t="n">
        <v>0.2315427667</v>
      </c>
      <c r="G9" s="3" t="n">
        <v>0.2262897305</v>
      </c>
      <c r="H9" s="4" t="n">
        <f aca="false">ABS(Table7[[#This Row],[Pd Analytic]]-Table7[[#This Row],[Pd Simulation]])</f>
        <v>0.00525303620000001</v>
      </c>
      <c r="I9" s="1" t="n">
        <f aca="false">100*IF(Table7[[#This Row],[Pd Analytic]]&gt;0, Table7[[#This Row],[Absolute Error]]/Table7[[#This Row],[Pd Analytic]],1)</f>
        <v>2.32137631186052</v>
      </c>
      <c r="J9" s="3" t="n">
        <v>1.2086175301</v>
      </c>
      <c r="K9" s="3" t="n">
        <v>1.1837880755</v>
      </c>
      <c r="L9" s="4" t="n">
        <f aca="false">ABS(Table2[[#This Row],[Nc Analytic]]-Table2[[#This Row],[Nc Simulation]])</f>
        <v>0.0248294545999999</v>
      </c>
      <c r="M9" s="1" t="n">
        <f aca="false">100*IF(Table2[[#This Row],[Nc Analytic]]&gt;0, Table2[[#This Row],[Absolute Error]]/Table2[[#This Row],[Nc Analytic]],1)</f>
        <v>2.09745773875215</v>
      </c>
    </row>
    <row r="10" customFormat="false" ht="13.8" hidden="false" customHeight="false" outlineLevel="0" collapsed="false">
      <c r="A10" s="1" t="n">
        <v>0.9</v>
      </c>
      <c r="B10" s="3" t="n">
        <v>1.333E-007</v>
      </c>
      <c r="C10" s="3" t="n">
        <v>5.5E-008</v>
      </c>
      <c r="D10" s="4" t="n">
        <f aca="false">ABS(Table6[[#This Row],[Pb Analytic]]-Table6[[#This Row],[Pb Simulation]])</f>
        <v>7.83E-008</v>
      </c>
      <c r="E10" s="1" t="n">
        <f aca="false">100*IF(Table6[[#This Row],[Pb Analytic]]&gt;0, Table6[[#This Row],[Absolute Error]]/Table6[[#This Row],[Pb Analytic]],1)</f>
        <v>142.363636363636</v>
      </c>
      <c r="F10" s="3" t="n">
        <v>0.2584342333</v>
      </c>
      <c r="G10" s="3" t="n">
        <v>0.2527492809</v>
      </c>
      <c r="H10" s="4" t="n">
        <f aca="false">ABS(Table7[[#This Row],[Pd Analytic]]-Table7[[#This Row],[Pd Simulation]])</f>
        <v>0.0056849524</v>
      </c>
      <c r="I10" s="1" t="n">
        <f aca="false">100*IF(Table7[[#This Row],[Pd Analytic]]&gt;0, Table7[[#This Row],[Absolute Error]]/Table7[[#This Row],[Pd Analytic]],1)</f>
        <v>2.24924572673631</v>
      </c>
      <c r="J10" s="3" t="n">
        <v>1.4220694723</v>
      </c>
      <c r="K10" s="3" t="n">
        <v>1.3946414311</v>
      </c>
      <c r="L10" s="4" t="n">
        <f aca="false">ABS(Table2[[#This Row],[Nc Analytic]]-Table2[[#This Row],[Nc Simulation]])</f>
        <v>0.0274280412000001</v>
      </c>
      <c r="M10" s="1" t="n">
        <f aca="false">100*IF(Table2[[#This Row],[Nc Analytic]]&gt;0, Table2[[#This Row],[Absolute Error]]/Table2[[#This Row],[Nc Analytic]],1)</f>
        <v>1.96667333899343</v>
      </c>
    </row>
    <row r="11" customFormat="false" ht="13.8" hidden="false" customHeight="false" outlineLevel="0" collapsed="false">
      <c r="A11" s="1" t="n">
        <v>1</v>
      </c>
      <c r="B11" s="3" t="n">
        <v>2E-007</v>
      </c>
      <c r="C11" s="3" t="n">
        <v>2.053E-007</v>
      </c>
      <c r="D11" s="4" t="n">
        <f aca="false">ABS(Table6[[#This Row],[Pb Analytic]]-Table6[[#This Row],[Pb Simulation]])</f>
        <v>5.3E-009</v>
      </c>
      <c r="E11" s="1" t="n">
        <f aca="false">100*IF(Table6[[#This Row],[Pb Analytic]]&gt;0, Table6[[#This Row],[Absolute Error]]/Table6[[#This Row],[Pb Analytic]],1)</f>
        <v>2.5815879201169</v>
      </c>
      <c r="F11" s="3" t="n">
        <v>0.2855111</v>
      </c>
      <c r="G11" s="3" t="n">
        <v>0.2794980419</v>
      </c>
      <c r="H11" s="4" t="n">
        <f aca="false">ABS(Table7[[#This Row],[Pd Analytic]]-Table7[[#This Row],[Pd Simulation]])</f>
        <v>0.00601305810000002</v>
      </c>
      <c r="I11" s="1" t="n">
        <f aca="false">100*IF(Table7[[#This Row],[Pd Analytic]]&gt;0, Table7[[#This Row],[Absolute Error]]/Table7[[#This Row],[Pd Analytic]],1)</f>
        <v>2.15137754065247</v>
      </c>
      <c r="J11" s="3" t="n">
        <v>1.6487621995</v>
      </c>
      <c r="K11" s="3" t="n">
        <v>1.6184638929</v>
      </c>
      <c r="L11" s="4" t="n">
        <f aca="false">ABS(Table2[[#This Row],[Nc Analytic]]-Table2[[#This Row],[Nc Simulation]])</f>
        <v>0.0302983066</v>
      </c>
      <c r="M11" s="1" t="n">
        <f aca="false">100*IF(Table2[[#This Row],[Nc Analytic]]&gt;0, Table2[[#This Row],[Absolute Error]]/Table2[[#This Row],[Nc Analytic]],1)</f>
        <v>1.87204093541505</v>
      </c>
    </row>
    <row r="12" customFormat="false" ht="13.8" hidden="false" customHeight="false" outlineLevel="0" collapsed="false">
      <c r="A12" s="1" t="n">
        <v>1.1</v>
      </c>
      <c r="B12" s="3" t="n">
        <v>7.333E-007</v>
      </c>
      <c r="C12" s="3" t="n">
        <v>6.61E-007</v>
      </c>
      <c r="D12" s="4" t="n">
        <f aca="false">ABS(Table6[[#This Row],[Pb Analytic]]-Table6[[#This Row],[Pb Simulation]])</f>
        <v>7.23E-008</v>
      </c>
      <c r="E12" s="1" t="n">
        <f aca="false">100*IF(Table6[[#This Row],[Pb Analytic]]&gt;0, Table6[[#This Row],[Absolute Error]]/Table6[[#This Row],[Pb Analytic]],1)</f>
        <v>10.9379727685325</v>
      </c>
      <c r="F12" s="3" t="n">
        <v>0.3124746667</v>
      </c>
      <c r="G12" s="3" t="n">
        <v>0.3063000116</v>
      </c>
      <c r="H12" s="4" t="n">
        <f aca="false">ABS(Table7[[#This Row],[Pd Analytic]]-Table7[[#This Row],[Pd Simulation]])</f>
        <v>0.00617465510000004</v>
      </c>
      <c r="I12" s="1" t="n">
        <f aca="false">100*IF(Table7[[#This Row],[Pd Analytic]]&gt;0, Table7[[#This Row],[Absolute Error]]/Table7[[#This Row],[Pd Analytic]],1)</f>
        <v>2.01588470981306</v>
      </c>
      <c r="J12" s="3" t="n">
        <v>1.8863346762</v>
      </c>
      <c r="K12" s="3" t="n">
        <v>1.8543862237</v>
      </c>
      <c r="L12" s="4" t="n">
        <f aca="false">ABS(Table2[[#This Row],[Nc Analytic]]-Table2[[#This Row],[Nc Simulation]])</f>
        <v>0.0319484525</v>
      </c>
      <c r="M12" s="1" t="n">
        <f aca="false">100*IF(Table2[[#This Row],[Nc Analytic]]&gt;0, Table2[[#This Row],[Absolute Error]]/Table2[[#This Row],[Nc Analytic]],1)</f>
        <v>1.72285859826192</v>
      </c>
    </row>
    <row r="13" customFormat="false" ht="13.8" hidden="false" customHeight="false" outlineLevel="0" collapsed="false">
      <c r="A13" s="1" t="n">
        <v>1.2</v>
      </c>
      <c r="B13" s="3" t="n">
        <v>3.3667E-006</v>
      </c>
      <c r="C13" s="3" t="n">
        <v>1.8818E-006</v>
      </c>
      <c r="D13" s="4" t="n">
        <f aca="false">ABS(Table6[[#This Row],[Pb Analytic]]-Table6[[#This Row],[Pb Simulation]])</f>
        <v>1.4849E-006</v>
      </c>
      <c r="E13" s="1" t="n">
        <f aca="false">100*IF(Table6[[#This Row],[Pb Analytic]]&gt;0, Table6[[#This Row],[Absolute Error]]/Table6[[#This Row],[Pb Analytic]],1)</f>
        <v>78.9084918694867</v>
      </c>
      <c r="F13" s="3" t="n">
        <v>0.3387766667</v>
      </c>
      <c r="G13" s="3" t="n">
        <v>0.3329292027</v>
      </c>
      <c r="H13" s="4" t="n">
        <f aca="false">ABS(Table7[[#This Row],[Pd Analytic]]-Table7[[#This Row],[Pd Simulation]])</f>
        <v>0.00584746400000002</v>
      </c>
      <c r="I13" s="1" t="n">
        <f aca="false">100*IF(Table7[[#This Row],[Pd Analytic]]&gt;0, Table7[[#This Row],[Absolute Error]]/Table7[[#This Row],[Pd Analytic]],1)</f>
        <v>1.75636860707264</v>
      </c>
      <c r="J13" s="3" t="n">
        <v>2.1335059649</v>
      </c>
      <c r="K13" s="3" t="n">
        <v>2.1014013155</v>
      </c>
      <c r="L13" s="4" t="n">
        <f aca="false">ABS(Table2[[#This Row],[Nc Analytic]]-Table2[[#This Row],[Nc Simulation]])</f>
        <v>0.0321046493999999</v>
      </c>
      <c r="M13" s="1" t="n">
        <f aca="false">100*IF(Table2[[#This Row],[Nc Analytic]]&gt;0, Table2[[#This Row],[Absolute Error]]/Table2[[#This Row],[Nc Analytic]],1)</f>
        <v>1.5277733559599</v>
      </c>
    </row>
    <row r="14" customFormat="false" ht="13.8" hidden="false" customHeight="false" outlineLevel="0" collapsed="false">
      <c r="A14" s="1" t="n">
        <v>1.3</v>
      </c>
      <c r="B14" s="3" t="n">
        <v>8.0333E-006</v>
      </c>
      <c r="C14" s="3" t="n">
        <v>4.8286E-006</v>
      </c>
      <c r="D14" s="4" t="n">
        <f aca="false">ABS(Table6[[#This Row],[Pb Analytic]]-Table6[[#This Row],[Pb Simulation]])</f>
        <v>3.2047E-006</v>
      </c>
      <c r="E14" s="1" t="n">
        <f aca="false">100*IF(Table6[[#This Row],[Pb Analytic]]&gt;0, Table6[[#This Row],[Absolute Error]]/Table6[[#This Row],[Pb Analytic]],1)</f>
        <v>66.3691339104502</v>
      </c>
      <c r="F14" s="3" t="n">
        <v>0.3647436</v>
      </c>
      <c r="G14" s="3" t="n">
        <v>0.3591770788</v>
      </c>
      <c r="H14" s="4" t="n">
        <f aca="false">ABS(Table7[[#This Row],[Pd Analytic]]-Table7[[#This Row],[Pd Simulation]])</f>
        <v>0.00556652120000001</v>
      </c>
      <c r="I14" s="1" t="n">
        <f aca="false">100*IF(Table7[[#This Row],[Pd Analytic]]&gt;0, Table7[[#This Row],[Absolute Error]]/Table7[[#This Row],[Pd Analytic]],1)</f>
        <v>1.54979856136633</v>
      </c>
      <c r="J14" s="3" t="n">
        <v>2.3897330979</v>
      </c>
      <c r="K14" s="3" t="n">
        <v>2.3584084515</v>
      </c>
      <c r="L14" s="4" t="n">
        <f aca="false">ABS(Table2[[#This Row],[Nc Analytic]]-Table2[[#This Row],[Nc Simulation]])</f>
        <v>0.0313246464000003</v>
      </c>
      <c r="M14" s="1" t="n">
        <f aca="false">100*IF(Table2[[#This Row],[Nc Analytic]]&gt;0, Table2[[#This Row],[Absolute Error]]/Table2[[#This Row],[Nc Analytic]],1)</f>
        <v>1.32821125111204</v>
      </c>
    </row>
    <row r="15" customFormat="false" ht="13.8" hidden="false" customHeight="false" outlineLevel="0" collapsed="false">
      <c r="A15" s="1" t="n">
        <v>1.4</v>
      </c>
      <c r="B15" s="3" t="n">
        <v>1.68333E-005</v>
      </c>
      <c r="C15" s="3" t="n">
        <v>1.13317E-005</v>
      </c>
      <c r="D15" s="4" t="n">
        <f aca="false">ABS(Table6[[#This Row],[Pb Analytic]]-Table6[[#This Row],[Pb Simulation]])</f>
        <v>5.5016E-006</v>
      </c>
      <c r="E15" s="1" t="n">
        <f aca="false">100*IF(Table6[[#This Row],[Pb Analytic]]&gt;0, Table6[[#This Row],[Absolute Error]]/Table6[[#This Row],[Pb Analytic]],1)</f>
        <v>48.5505263993929</v>
      </c>
      <c r="F15" s="3" t="n">
        <v>0.3900441667</v>
      </c>
      <c r="G15" s="3" t="n">
        <v>0.3848581432</v>
      </c>
      <c r="H15" s="4" t="n">
        <f aca="false">ABS(Table7[[#This Row],[Pd Analytic]]-Table7[[#This Row],[Pd Simulation]])</f>
        <v>0.00518602349999997</v>
      </c>
      <c r="I15" s="1" t="n">
        <f aca="false">100*IF(Table7[[#This Row],[Pd Analytic]]&gt;0, Table7[[#This Row],[Absolute Error]]/Table7[[#This Row],[Pd Analytic]],1)</f>
        <v>1.34751559545537</v>
      </c>
      <c r="J15" s="3" t="n">
        <v>2.6544836283</v>
      </c>
      <c r="K15" s="3" t="n">
        <v>2.6242570188</v>
      </c>
      <c r="L15" s="4" t="n">
        <f aca="false">ABS(Table2[[#This Row],[Nc Analytic]]-Table2[[#This Row],[Nc Simulation]])</f>
        <v>0.0302266095000001</v>
      </c>
      <c r="M15" s="1" t="n">
        <f aca="false">100*IF(Table2[[#This Row],[Nc Analytic]]&gt;0, Table2[[#This Row],[Absolute Error]]/Table2[[#This Row],[Nc Analytic]],1)</f>
        <v>1.1518158962121</v>
      </c>
    </row>
    <row r="16" customFormat="false" ht="13.8" hidden="false" customHeight="false" outlineLevel="0" collapsed="false">
      <c r="A16" s="1" t="n">
        <v>1.5</v>
      </c>
      <c r="B16" s="3" t="n">
        <v>4.13E-005</v>
      </c>
      <c r="C16" s="3" t="n">
        <v>2.46102E-005</v>
      </c>
      <c r="D16" s="4" t="n">
        <f aca="false">ABS(Table6[[#This Row],[Pb Analytic]]-Table6[[#This Row],[Pb Simulation]])</f>
        <v>1.66898E-005</v>
      </c>
      <c r="E16" s="1" t="n">
        <f aca="false">100*IF(Table6[[#This Row],[Pb Analytic]]&gt;0, Table6[[#This Row],[Absolute Error]]/Table6[[#This Row],[Pb Analytic]],1)</f>
        <v>67.8165963706106</v>
      </c>
      <c r="F16" s="3" t="n">
        <v>0.4145653667</v>
      </c>
      <c r="G16" s="3" t="n">
        <v>0.4098133989</v>
      </c>
      <c r="H16" s="4" t="n">
        <f aca="false">ABS(Table7[[#This Row],[Pd Analytic]]-Table7[[#This Row],[Pd Simulation]])</f>
        <v>0.00475196779999998</v>
      </c>
      <c r="I16" s="1" t="n">
        <f aca="false">100*IF(Table7[[#This Row],[Pd Analytic]]&gt;0, Table7[[#This Row],[Absolute Error]]/Table7[[#This Row],[Pd Analytic]],1)</f>
        <v>1.15954427374873</v>
      </c>
      <c r="J16" s="3" t="n">
        <v>2.9264309034</v>
      </c>
      <c r="K16" s="3" t="n">
        <v>2.8977857237</v>
      </c>
      <c r="L16" s="4" t="n">
        <f aca="false">ABS(Table2[[#This Row],[Nc Analytic]]-Table2[[#This Row],[Nc Simulation]])</f>
        <v>0.0286451796999998</v>
      </c>
      <c r="M16" s="1" t="n">
        <f aca="false">100*IF(Table2[[#This Row],[Nc Analytic]]&gt;0, Table2[[#This Row],[Absolute Error]]/Table2[[#This Row],[Nc Analytic]],1)</f>
        <v>0.988519595003891</v>
      </c>
    </row>
    <row r="17" customFormat="false" ht="13.8" hidden="false" customHeight="false" outlineLevel="0" collapsed="false">
      <c r="A17" s="1" t="n">
        <v>1.6</v>
      </c>
      <c r="B17" s="3" t="n">
        <v>7.26E-005</v>
      </c>
      <c r="C17" s="3" t="n">
        <v>4.99376E-005</v>
      </c>
      <c r="D17" s="4" t="n">
        <f aca="false">ABS(Table6[[#This Row],[Pb Analytic]]-Table6[[#This Row],[Pb Simulation]])</f>
        <v>2.26624E-005</v>
      </c>
      <c r="E17" s="1" t="n">
        <f aca="false">100*IF(Table6[[#This Row],[Pb Analytic]]&gt;0, Table6[[#This Row],[Absolute Error]]/Table6[[#This Row],[Pb Analytic]],1)</f>
        <v>45.3814360321681</v>
      </c>
      <c r="F17" s="3" t="n">
        <v>0.4383536333</v>
      </c>
      <c r="G17" s="3" t="n">
        <v>0.4339116579</v>
      </c>
      <c r="H17" s="4" t="n">
        <f aca="false">ABS(Table7[[#This Row],[Pd Analytic]]-Table7[[#This Row],[Pd Simulation]])</f>
        <v>0.00444197539999996</v>
      </c>
      <c r="I17" s="1" t="n">
        <f aca="false">100*IF(Table7[[#This Row],[Pd Analytic]]&gt;0, Table7[[#This Row],[Absolute Error]]/Table7[[#This Row],[Pd Analytic]],1)</f>
        <v>1.02370501440265</v>
      </c>
      <c r="J17" s="3" t="n">
        <v>3.2060050291</v>
      </c>
      <c r="K17" s="3" t="n">
        <v>3.1778542626</v>
      </c>
      <c r="L17" s="4" t="n">
        <f aca="false">ABS(Table2[[#This Row],[Nc Analytic]]-Table2[[#This Row],[Nc Simulation]])</f>
        <v>0.0281507665</v>
      </c>
      <c r="M17" s="1" t="n">
        <f aca="false">100*IF(Table2[[#This Row],[Nc Analytic]]&gt;0, Table2[[#This Row],[Absolute Error]]/Table2[[#This Row],[Nc Analytic]],1)</f>
        <v>0.885841960448122</v>
      </c>
    </row>
    <row r="18" customFormat="false" ht="13.8" hidden="false" customHeight="false" outlineLevel="0" collapsed="false">
      <c r="A18" s="1" t="n">
        <v>1.7</v>
      </c>
      <c r="B18" s="3" t="n">
        <v>0.0001329333</v>
      </c>
      <c r="C18" s="3" t="n">
        <v>9.54232E-005</v>
      </c>
      <c r="D18" s="4" t="n">
        <f aca="false">ABS(Table6[[#This Row],[Pb Analytic]]-Table6[[#This Row],[Pb Simulation]])</f>
        <v>3.75101E-005</v>
      </c>
      <c r="E18" s="1" t="n">
        <f aca="false">100*IF(Table6[[#This Row],[Pb Analytic]]&gt;0, Table6[[#This Row],[Absolute Error]]/Table6[[#This Row],[Pb Analytic]],1)</f>
        <v>39.3092036318212</v>
      </c>
      <c r="F18" s="3" t="n">
        <v>0.4612891333</v>
      </c>
      <c r="G18" s="3" t="n">
        <v>0.457048908</v>
      </c>
      <c r="H18" s="4" t="n">
        <f aca="false">ABS(Table7[[#This Row],[Pd Analytic]]-Table7[[#This Row],[Pd Simulation]])</f>
        <v>0.00424022530000001</v>
      </c>
      <c r="I18" s="1" t="n">
        <f aca="false">100*IF(Table7[[#This Row],[Pd Analytic]]&gt;0, Table7[[#This Row],[Absolute Error]]/Table7[[#This Row],[Pd Analytic]],1)</f>
        <v>0.927739947690677</v>
      </c>
      <c r="J18" s="3" t="n">
        <v>3.4910498537</v>
      </c>
      <c r="K18" s="3" t="n">
        <v>3.463365601</v>
      </c>
      <c r="L18" s="4" t="n">
        <f aca="false">ABS(Table2[[#This Row],[Nc Analytic]]-Table2[[#This Row],[Nc Simulation]])</f>
        <v>0.0276842526999999</v>
      </c>
      <c r="M18" s="1" t="n">
        <f aca="false">100*IF(Table2[[#This Row],[Nc Analytic]]&gt;0, Table2[[#This Row],[Absolute Error]]/Table2[[#This Row],[Nc Analytic]],1)</f>
        <v>0.799345373529332</v>
      </c>
    </row>
    <row r="19" customFormat="false" ht="13.8" hidden="false" customHeight="false" outlineLevel="0" collapsed="false">
      <c r="A19" s="1" t="n">
        <v>1.8</v>
      </c>
      <c r="B19" s="3" t="n">
        <v>0.0002410667</v>
      </c>
      <c r="C19" s="3" t="n">
        <v>0.0001728442</v>
      </c>
      <c r="D19" s="4" t="n">
        <f aca="false">ABS(Table6[[#This Row],[Pb Analytic]]-Table6[[#This Row],[Pb Simulation]])</f>
        <v>6.82225E-005</v>
      </c>
      <c r="E19" s="1" t="n">
        <f aca="false">100*IF(Table6[[#This Row],[Pb Analytic]]&gt;0, Table6[[#This Row],[Absolute Error]]/Table6[[#This Row],[Pb Analytic]],1)</f>
        <v>39.4705173792352</v>
      </c>
      <c r="F19" s="3" t="n">
        <v>0.4826798</v>
      </c>
      <c r="G19" s="3" t="n">
        <v>0.4791461158</v>
      </c>
      <c r="H19" s="4" t="n">
        <f aca="false">ABS(Table7[[#This Row],[Pd Analytic]]-Table7[[#This Row],[Pd Simulation]])</f>
        <v>0.0035336842</v>
      </c>
      <c r="I19" s="1" t="n">
        <f aca="false">100*IF(Table7[[#This Row],[Pd Analytic]]&gt;0, Table7[[#This Row],[Absolute Error]]/Table7[[#This Row],[Pd Analytic]],1)</f>
        <v>0.737496158995264</v>
      </c>
      <c r="J19" s="3" t="n">
        <v>3.7770614632</v>
      </c>
      <c r="K19" s="3" t="n">
        <v>3.753278312</v>
      </c>
      <c r="L19" s="4" t="n">
        <f aca="false">ABS(Table2[[#This Row],[Nc Analytic]]-Table2[[#This Row],[Nc Simulation]])</f>
        <v>0.0237831512</v>
      </c>
      <c r="M19" s="1" t="n">
        <f aca="false">100*IF(Table2[[#This Row],[Nc Analytic]]&gt;0, Table2[[#This Row],[Absolute Error]]/Table2[[#This Row],[Nc Analytic]],1)</f>
        <v>0.633663406306971</v>
      </c>
    </row>
    <row r="20" customFormat="false" ht="13.8" hidden="false" customHeight="false" outlineLevel="0" collapsed="false">
      <c r="A20" s="1" t="n">
        <v>1.9</v>
      </c>
      <c r="B20" s="3" t="n">
        <v>0.0004000667</v>
      </c>
      <c r="C20" s="3" t="n">
        <v>0.0002984366</v>
      </c>
      <c r="D20" s="4" t="n">
        <f aca="false">ABS(Table6[[#This Row],[Pb Analytic]]-Table6[[#This Row],[Pb Simulation]])</f>
        <v>0.0001016301</v>
      </c>
      <c r="E20" s="1" t="n">
        <f aca="false">100*IF(Table6[[#This Row],[Pb Analytic]]&gt;0, Table6[[#This Row],[Absolute Error]]/Table6[[#This Row],[Pb Analytic]],1)</f>
        <v>34.054167618851</v>
      </c>
      <c r="F20" s="3" t="n">
        <v>0.5030215333</v>
      </c>
      <c r="G20" s="3" t="n">
        <v>0.5001459475</v>
      </c>
      <c r="H20" s="4" t="n">
        <f aca="false">ABS(Table7[[#This Row],[Pd Analytic]]-Table7[[#This Row],[Pd Simulation]])</f>
        <v>0.00287558580000002</v>
      </c>
      <c r="I20" s="1" t="n">
        <f aca="false">100*IF(Table7[[#This Row],[Pd Analytic]]&gt;0, Table7[[#This Row],[Absolute Error]]/Table7[[#This Row],[Pd Analytic]],1)</f>
        <v>0.574949335163817</v>
      </c>
      <c r="J20" s="3" t="n">
        <v>4.0668394375</v>
      </c>
      <c r="K20" s="3" t="n">
        <v>4.0466096341</v>
      </c>
      <c r="L20" s="4" t="n">
        <f aca="false">ABS(Table2[[#This Row],[Nc Analytic]]-Table2[[#This Row],[Nc Simulation]])</f>
        <v>0.0202298033999995</v>
      </c>
      <c r="M20" s="1" t="n">
        <f aca="false">100*IF(Table2[[#This Row],[Nc Analytic]]&gt;0, Table2[[#This Row],[Absolute Error]]/Table2[[#This Row],[Nc Analytic]],1)</f>
        <v>0.499919815084875</v>
      </c>
    </row>
    <row r="21" customFormat="false" ht="13.8" hidden="false" customHeight="false" outlineLevel="0" collapsed="false">
      <c r="A21" s="1" t="n">
        <v>2</v>
      </c>
      <c r="B21" s="3" t="n">
        <v>0.0006516</v>
      </c>
      <c r="C21" s="3" t="n">
        <v>0.0004935313</v>
      </c>
      <c r="D21" s="4" t="n">
        <f aca="false">ABS(Table6[[#This Row],[Pb Analytic]]-Table6[[#This Row],[Pb Simulation]])</f>
        <v>0.0001580687</v>
      </c>
      <c r="E21" s="1" t="n">
        <f aca="false">100*IF(Table6[[#This Row],[Pb Analytic]]&gt;0, Table6[[#This Row],[Absolute Error]]/Table6[[#This Row],[Pb Analytic]],1)</f>
        <v>32.0281003454087</v>
      </c>
      <c r="F21" s="3" t="n">
        <v>0.5222407</v>
      </c>
      <c r="G21" s="3" t="n">
        <v>0.5200089157</v>
      </c>
      <c r="H21" s="4" t="n">
        <f aca="false">ABS(Table7[[#This Row],[Pd Analytic]]-Table7[[#This Row],[Pd Simulation]])</f>
        <v>0.00223178430000004</v>
      </c>
      <c r="I21" s="1" t="n">
        <f aca="false">100*IF(Table7[[#This Row],[Pd Analytic]]&gt;0, Table7[[#This Row],[Absolute Error]]/Table7[[#This Row],[Pd Analytic]],1)</f>
        <v>0.429181929889753</v>
      </c>
      <c r="J21" s="3" t="n">
        <v>4.3596015337</v>
      </c>
      <c r="K21" s="3" t="n">
        <v>4.342430896</v>
      </c>
      <c r="L21" s="4" t="n">
        <f aca="false">ABS(Table2[[#This Row],[Nc Analytic]]-Table2[[#This Row],[Nc Simulation]])</f>
        <v>0.0171706377000005</v>
      </c>
      <c r="M21" s="1" t="n">
        <f aca="false">100*IF(Table2[[#This Row],[Nc Analytic]]&gt;0, Table2[[#This Row],[Absolute Error]]/Table2[[#This Row],[Nc Analytic]],1)</f>
        <v>0.395415335585815</v>
      </c>
    </row>
    <row r="22" customFormat="false" ht="13.8" hidden="false" customHeight="false" outlineLevel="0" collapsed="false">
      <c r="A22" s="1" t="n">
        <v>2.1</v>
      </c>
      <c r="B22" s="0" t="n">
        <v>0.0010112333</v>
      </c>
      <c r="C22" s="3" t="n">
        <v>0.0007849254</v>
      </c>
      <c r="D22" s="4" t="n">
        <f aca="false">ABS(Table6[[#This Row],[Pb Analytic]]-Table6[[#This Row],[Pb Simulation]])</f>
        <v>0.0002263079</v>
      </c>
      <c r="E22" s="1" t="n">
        <f aca="false">100*IF(Table6[[#This Row],[Pb Analytic]]&gt;0, Table6[[#This Row],[Absolute Error]]/Table6[[#This Row],[Pb Analytic]],1)</f>
        <v>28.8317717836625</v>
      </c>
      <c r="F22" s="0" t="n">
        <v>0.5407056333</v>
      </c>
      <c r="G22" s="3" t="n">
        <v>0.5387094313</v>
      </c>
      <c r="H22" s="4" t="n">
        <f aca="false">ABS(Table7[[#This Row],[Pd Analytic]]-Table7[[#This Row],[Pd Simulation]])</f>
        <v>0.00199620199999995</v>
      </c>
      <c r="I22" s="1" t="n">
        <f aca="false">100*IF(Table7[[#This Row],[Pd Analytic]]&gt;0, Table7[[#This Row],[Absolute Error]]/Table7[[#This Row],[Pd Analytic]],1)</f>
        <v>0.370552636359598</v>
      </c>
      <c r="J22" s="0" t="n">
        <v>4.6550700368</v>
      </c>
      <c r="K22" s="3" t="n">
        <v>4.6398576203</v>
      </c>
      <c r="L22" s="4" t="n">
        <f aca="false">ABS(Table2[[#This Row],[Nc Analytic]]-Table2[[#This Row],[Nc Simulation]])</f>
        <v>0.0152124164999998</v>
      </c>
      <c r="M22" s="1" t="n">
        <f aca="false">100*IF(Table2[[#This Row],[Nc Analytic]]&gt;0, Table2[[#This Row],[Absolute Error]]/Table2[[#This Row],[Nc Analytic]],1)</f>
        <v>0.327863864473846</v>
      </c>
    </row>
    <row r="23" customFormat="false" ht="13.8" hidden="false" customHeight="false" outlineLevel="0" collapsed="false">
      <c r="A23" s="1" t="n">
        <v>2.2</v>
      </c>
      <c r="B23" s="3" t="n">
        <v>0.0014825333</v>
      </c>
      <c r="C23" s="3" t="n">
        <v>0.0012048883</v>
      </c>
      <c r="D23" s="4" t="n">
        <f aca="false">ABS(Table6[[#This Row],[Pb Analytic]]-Table6[[#This Row],[Pb Simulation]])</f>
        <v>0.000277645</v>
      </c>
      <c r="E23" s="1" t="n">
        <f aca="false">100*IF(Table6[[#This Row],[Pb Analytic]]&gt;0, Table6[[#This Row],[Absolute Error]]/Table6[[#This Row],[Pb Analytic]],1)</f>
        <v>23.0432148772629</v>
      </c>
      <c r="F23" s="3" t="n">
        <v>0.5578235333</v>
      </c>
      <c r="G23" s="3" t="n">
        <v>0.5562321582</v>
      </c>
      <c r="H23" s="4" t="n">
        <f aca="false">ABS(Table7[[#This Row],[Pd Analytic]]-Table7[[#This Row],[Pd Simulation]])</f>
        <v>0.00159137509999996</v>
      </c>
      <c r="I23" s="1" t="n">
        <f aca="false">100*IF(Table7[[#This Row],[Pd Analytic]]&gt;0, Table7[[#This Row],[Absolute Error]]/Table7[[#This Row],[Pd Analytic]],1)</f>
        <v>0.286099082287824</v>
      </c>
      <c r="J23" s="3" t="n">
        <v>4.9502962892</v>
      </c>
      <c r="K23" s="3" t="n">
        <v>4.9380369321</v>
      </c>
      <c r="L23" s="4" t="n">
        <f aca="false">ABS(Table2[[#This Row],[Nc Analytic]]-Table2[[#This Row],[Nc Simulation]])</f>
        <v>0.0122593570999996</v>
      </c>
      <c r="M23" s="1" t="n">
        <f aca="false">100*IF(Table2[[#This Row],[Nc Analytic]]&gt;0, Table2[[#This Row],[Absolute Error]]/Table2[[#This Row],[Nc Analytic]],1)</f>
        <v>0.248263779080041</v>
      </c>
    </row>
    <row r="24" customFormat="false" ht="13.8" hidden="false" customHeight="false" outlineLevel="0" collapsed="false">
      <c r="A24" s="1" t="n">
        <v>2.3</v>
      </c>
      <c r="B24" s="3" t="n">
        <v>0.0021870333</v>
      </c>
      <c r="C24" s="3" t="n">
        <v>0.0017907398</v>
      </c>
      <c r="D24" s="4" t="n">
        <f aca="false">ABS(Table6[[#This Row],[Pb Analytic]]-Table6[[#This Row],[Pb Simulation]])</f>
        <v>0.0003962935</v>
      </c>
      <c r="E24" s="1" t="n">
        <f aca="false">100*IF(Table6[[#This Row],[Pb Analytic]]&gt;0, Table6[[#This Row],[Absolute Error]]/Table6[[#This Row],[Pb Analytic]],1)</f>
        <v>22.130155369306</v>
      </c>
      <c r="F24" s="3" t="n">
        <v>0.5736430333</v>
      </c>
      <c r="G24" s="3" t="n">
        <v>0.5725689597</v>
      </c>
      <c r="H24" s="4" t="n">
        <f aca="false">ABS(Table7[[#This Row],[Pd Analytic]]-Table7[[#This Row],[Pd Simulation]])</f>
        <v>0.0010740736</v>
      </c>
      <c r="I24" s="1" t="n">
        <f aca="false">100*IF(Table7[[#This Row],[Pd Analytic]]&gt;0, Table7[[#This Row],[Absolute Error]]/Table7[[#This Row],[Pd Analytic]],1)</f>
        <v>0.187588513453955</v>
      </c>
      <c r="J24" s="3" t="n">
        <v>5.244870278</v>
      </c>
      <c r="K24" s="3" t="n">
        <v>5.2361348642</v>
      </c>
      <c r="L24" s="4" t="n">
        <f aca="false">ABS(Table2[[#This Row],[Nc Analytic]]-Table2[[#This Row],[Nc Simulation]])</f>
        <v>0.00873541379999931</v>
      </c>
      <c r="M24" s="1" t="n">
        <f aca="false">100*IF(Table2[[#This Row],[Nc Analytic]]&gt;0, Table2[[#This Row],[Absolute Error]]/Table2[[#This Row],[Nc Analytic]],1)</f>
        <v>0.16682942717393</v>
      </c>
    </row>
    <row r="25" customFormat="false" ht="13.8" hidden="false" customHeight="false" outlineLevel="0" collapsed="false">
      <c r="A25" s="1" t="n">
        <v>2.4</v>
      </c>
      <c r="B25" s="3" t="n">
        <v>0.0031213333</v>
      </c>
      <c r="C25" s="3" t="n">
        <v>0.0025839819</v>
      </c>
      <c r="D25" s="4" t="n">
        <f aca="false">ABS(Table6[[#This Row],[Pb Analytic]]-Table6[[#This Row],[Pb Simulation]])</f>
        <v>0.0005373514</v>
      </c>
      <c r="E25" s="1" t="n">
        <f aca="false">100*IF(Table6[[#This Row],[Pb Analytic]]&gt;0, Table6[[#This Row],[Absolute Error]]/Table6[[#This Row],[Pb Analytic]],1)</f>
        <v>20.7954784822603</v>
      </c>
      <c r="F25" s="3" t="n">
        <v>0.5885540333</v>
      </c>
      <c r="G25" s="3" t="n">
        <v>0.5877166072</v>
      </c>
      <c r="H25" s="4" t="n">
        <f aca="false">ABS(Table7[[#This Row],[Pd Analytic]]-Table7[[#This Row],[Pd Simulation]])</f>
        <v>0.000837426100000038</v>
      </c>
      <c r="I25" s="1" t="n">
        <f aca="false">100*IF(Table7[[#This Row],[Pd Analytic]]&gt;0, Table7[[#This Row],[Absolute Error]]/Table7[[#This Row],[Pd Analytic]],1)</f>
        <v>0.142488078393718</v>
      </c>
      <c r="J25" s="3" t="n">
        <v>5.5433105193</v>
      </c>
      <c r="K25" s="3" t="n">
        <v>5.5333258125</v>
      </c>
      <c r="L25" s="4" t="n">
        <f aca="false">ABS(Table2[[#This Row],[Nc Analytic]]-Table2[[#This Row],[Nc Simulation]])</f>
        <v>0.00998470680000008</v>
      </c>
      <c r="M25" s="1" t="n">
        <f aca="false">100*IF(Table2[[#This Row],[Nc Analytic]]&gt;0, Table2[[#This Row],[Absolute Error]]/Table2[[#This Row],[Nc Analytic]],1)</f>
        <v>0.180446753694572</v>
      </c>
    </row>
    <row r="26" customFormat="false" ht="13.8" hidden="false" customHeight="false" outlineLevel="0" collapsed="false">
      <c r="A26" s="1" t="n">
        <v>2.5</v>
      </c>
      <c r="B26" s="3" t="n">
        <v>0.0042619333</v>
      </c>
      <c r="C26" s="3" t="n">
        <v>0.0036290148</v>
      </c>
      <c r="D26" s="4" t="n">
        <f aca="false">ABS(Table6[[#This Row],[Pb Analytic]]-Table6[[#This Row],[Pb Simulation]])</f>
        <v>0.0006329185</v>
      </c>
      <c r="E26" s="1" t="n">
        <f aca="false">100*IF(Table6[[#This Row],[Pb Analytic]]&gt;0, Table6[[#This Row],[Absolute Error]]/Table6[[#This Row],[Pb Analytic]],1)</f>
        <v>17.4405047893439</v>
      </c>
      <c r="F26" s="3" t="n">
        <v>0.6022468667</v>
      </c>
      <c r="G26" s="3" t="n">
        <v>0.6016753028</v>
      </c>
      <c r="H26" s="4" t="n">
        <f aca="false">ABS(Table7[[#This Row],[Pd Analytic]]-Table7[[#This Row],[Pd Simulation]])</f>
        <v>0.000571563900000016</v>
      </c>
      <c r="I26" s="1" t="n">
        <f aca="false">100*IF(Table7[[#This Row],[Pd Analytic]]&gt;0, Table7[[#This Row],[Absolute Error]]/Table7[[#This Row],[Pd Analytic]],1)</f>
        <v>0.0949954065490381</v>
      </c>
      <c r="J26" s="3" t="n">
        <v>5.8355990755</v>
      </c>
      <c r="K26" s="3" t="n">
        <v>5.8287858305</v>
      </c>
      <c r="L26" s="4" t="n">
        <f aca="false">ABS(Table2[[#This Row],[Nc Analytic]]-Table2[[#This Row],[Nc Simulation]])</f>
        <v>0.00681324500000002</v>
      </c>
      <c r="M26" s="1" t="n">
        <f aca="false">100*IF(Table2[[#This Row],[Nc Analytic]]&gt;0, Table2[[#This Row],[Absolute Error]]/Table2[[#This Row],[Nc Analytic]],1)</f>
        <v>0.116889609570979</v>
      </c>
    </row>
    <row r="27" customFormat="false" ht="13.8" hidden="false" customHeight="false" outlineLevel="0" collapsed="false">
      <c r="A27" s="1" t="n">
        <v>2.6</v>
      </c>
      <c r="B27" s="3" t="n">
        <v>0.0057255667</v>
      </c>
      <c r="C27" s="3" t="n">
        <v>0.0049715216</v>
      </c>
      <c r="D27" s="4" t="n">
        <f aca="false">ABS(Table6[[#This Row],[Pb Analytic]]-Table6[[#This Row],[Pb Simulation]])</f>
        <v>0.000754045100000001</v>
      </c>
      <c r="E27" s="1" t="n">
        <f aca="false">100*IF(Table6[[#This Row],[Pb Analytic]]&gt;0, Table6[[#This Row],[Absolute Error]]/Table6[[#This Row],[Pb Analytic]],1)</f>
        <v>15.1672900304808</v>
      </c>
      <c r="F27" s="3" t="n">
        <v>0.6144160333</v>
      </c>
      <c r="G27" s="3" t="n">
        <v>0.6144479682</v>
      </c>
      <c r="H27" s="4" t="n">
        <f aca="false">ABS(Table7[[#This Row],[Pd Analytic]]-Table7[[#This Row],[Pd Simulation]])</f>
        <v>3.19348999999747E-005</v>
      </c>
      <c r="I27" s="1" t="n">
        <f aca="false">100*IF(Table7[[#This Row],[Pd Analytic]]&gt;0, Table7[[#This Row],[Absolute Error]]/Table7[[#This Row],[Pd Analytic]],1)</f>
        <v>0.00519733185765536</v>
      </c>
      <c r="J27" s="3" t="n">
        <v>6.1227704123</v>
      </c>
      <c r="K27" s="3" t="n">
        <v>6.1216907432</v>
      </c>
      <c r="L27" s="4" t="n">
        <f aca="false">ABS(Table2[[#This Row],[Nc Analytic]]-Table2[[#This Row],[Nc Simulation]])</f>
        <v>0.00107966910000012</v>
      </c>
      <c r="M27" s="1" t="n">
        <f aca="false">100*IF(Table2[[#This Row],[Nc Analytic]]&gt;0, Table2[[#This Row],[Absolute Error]]/Table2[[#This Row],[Nc Analytic]],1)</f>
        <v>0.0176367795318544</v>
      </c>
    </row>
    <row r="28" customFormat="false" ht="13.8" hidden="false" customHeight="false" outlineLevel="0" collapsed="false">
      <c r="A28" s="1" t="n">
        <v>2.7</v>
      </c>
      <c r="B28" s="3" t="n">
        <v>0.0075902</v>
      </c>
      <c r="C28" s="3" t="n">
        <v>0.0066566405</v>
      </c>
      <c r="D28" s="4" t="n">
        <f aca="false">ABS(Table6[[#This Row],[Pb Analytic]]-Table6[[#This Row],[Pb Simulation]])</f>
        <v>0.0009335595</v>
      </c>
      <c r="E28" s="1" t="n">
        <f aca="false">100*IF(Table6[[#This Row],[Pb Analytic]]&gt;0, Table6[[#This Row],[Absolute Error]]/Table6[[#This Row],[Pb Analytic]],1)</f>
        <v>14.0244842725095</v>
      </c>
      <c r="F28" s="3" t="n">
        <v>0.6258597333</v>
      </c>
      <c r="G28" s="3" t="n">
        <v>0.6260401712</v>
      </c>
      <c r="H28" s="4" t="n">
        <f aca="false">ABS(Table7[[#This Row],[Pd Analytic]]-Table7[[#This Row],[Pd Simulation]])</f>
        <v>0.000180437899999997</v>
      </c>
      <c r="I28" s="1" t="n">
        <f aca="false">100*IF(Table7[[#This Row],[Pd Analytic]]&gt;0, Table7[[#This Row],[Absolute Error]]/Table7[[#This Row],[Pd Analytic]],1)</f>
        <v>0.0288220961370788</v>
      </c>
      <c r="J28" s="3" t="n">
        <v>6.4119601916</v>
      </c>
      <c r="K28" s="3" t="n">
        <v>6.4112193221</v>
      </c>
      <c r="L28" s="4" t="n">
        <f aca="false">ABS(Table2[[#This Row],[Nc Analytic]]-Table2[[#This Row],[Nc Simulation]])</f>
        <v>0.000740869500000407</v>
      </c>
      <c r="M28" s="1" t="n">
        <f aca="false">100*IF(Table2[[#This Row],[Nc Analytic]]&gt;0, Table2[[#This Row],[Absolute Error]]/Table2[[#This Row],[Nc Analytic]],1)</f>
        <v>0.0115558283499454</v>
      </c>
    </row>
    <row r="29" customFormat="false" ht="13.8" hidden="false" customHeight="false" outlineLevel="0" collapsed="false">
      <c r="A29" s="1" t="n">
        <v>2.8</v>
      </c>
      <c r="B29" s="3" t="n">
        <v>0.0098219</v>
      </c>
      <c r="C29" s="3" t="n">
        <v>0.0087270723</v>
      </c>
      <c r="D29" s="4" t="n">
        <f aca="false">ABS(Table6[[#This Row],[Pb Analytic]]-Table6[[#This Row],[Pb Simulation]])</f>
        <v>0.0010948277</v>
      </c>
      <c r="E29" s="1" t="n">
        <f aca="false">100*IF(Table6[[#This Row],[Pb Analytic]]&gt;0, Table6[[#This Row],[Absolute Error]]/Table6[[#This Row],[Pb Analytic]],1)</f>
        <v>12.5451888372691</v>
      </c>
      <c r="F29" s="3" t="n">
        <v>0.6360146</v>
      </c>
      <c r="G29" s="3" t="n">
        <v>0.6364605164</v>
      </c>
      <c r="H29" s="4" t="n">
        <f aca="false">ABS(Table7[[#This Row],[Pd Analytic]]-Table7[[#This Row],[Pd Simulation]])</f>
        <v>0.000445916400000024</v>
      </c>
      <c r="I29" s="1" t="n">
        <f aca="false">100*IF(Table7[[#This Row],[Pd Analytic]]&gt;0, Table7[[#This Row],[Absolute Error]]/Table7[[#This Row],[Pd Analytic]],1)</f>
        <v>0.0700619109135399</v>
      </c>
      <c r="J29" s="3" t="n">
        <v>6.6933912986</v>
      </c>
      <c r="K29" s="3" t="n">
        <v>6.6965610748</v>
      </c>
      <c r="L29" s="4" t="n">
        <f aca="false">ABS(Table2[[#This Row],[Nc Analytic]]-Table2[[#This Row],[Nc Simulation]])</f>
        <v>0.00316977620000003</v>
      </c>
      <c r="M29" s="1" t="n">
        <f aca="false">100*IF(Table2[[#This Row],[Nc Analytic]]&gt;0, Table2[[#This Row],[Absolute Error]]/Table2[[#This Row],[Nc Analytic]],1)</f>
        <v>0.0473343879730791</v>
      </c>
    </row>
    <row r="30" customFormat="false" ht="13.8" hidden="false" customHeight="false" outlineLevel="0" collapsed="false">
      <c r="A30" s="1" t="n">
        <v>2.9</v>
      </c>
      <c r="B30" s="3" t="n">
        <v>0.012535</v>
      </c>
      <c r="C30" s="3" t="n">
        <v>0.0112212707</v>
      </c>
      <c r="D30" s="4" t="n">
        <f aca="false">ABS(Table6[[#This Row],[Pb Analytic]]-Table6[[#This Row],[Pb Simulation]])</f>
        <v>0.0013137293</v>
      </c>
      <c r="E30" s="1" t="n">
        <f aca="false">100*IF(Table6[[#This Row],[Pb Analytic]]&gt;0, Table6[[#This Row],[Absolute Error]]/Table6[[#This Row],[Pb Analytic]],1)</f>
        <v>11.707491380633</v>
      </c>
      <c r="F30" s="3" t="n">
        <v>0.6449320333</v>
      </c>
      <c r="G30" s="3" t="n">
        <v>0.645721305</v>
      </c>
      <c r="H30" s="4" t="n">
        <f aca="false">ABS(Table7[[#This Row],[Pd Analytic]]-Table7[[#This Row],[Pd Simulation]])</f>
        <v>0.000789271699999983</v>
      </c>
      <c r="I30" s="1" t="n">
        <f aca="false">100*IF(Table7[[#This Row],[Pd Analytic]]&gt;0, Table7[[#This Row],[Absolute Error]]/Table7[[#This Row],[Pd Analytic]],1)</f>
        <v>0.122231014198917</v>
      </c>
      <c r="J30" s="3" t="n">
        <v>6.9725983608</v>
      </c>
      <c r="K30" s="3" t="n">
        <v>6.9769276583</v>
      </c>
      <c r="L30" s="4" t="n">
        <f aca="false">ABS(Table2[[#This Row],[Nc Analytic]]-Table2[[#This Row],[Nc Simulation]])</f>
        <v>0.0043292975</v>
      </c>
      <c r="M30" s="1" t="n">
        <f aca="false">100*IF(Table2[[#This Row],[Nc Analytic]]&gt;0, Table2[[#This Row],[Absolute Error]]/Table2[[#This Row],[Nc Analytic]],1)</f>
        <v>0.0620516323520957</v>
      </c>
    </row>
    <row r="31" customFormat="false" ht="13.8" hidden="false" customHeight="false" outlineLevel="0" collapsed="false">
      <c r="A31" s="1" t="n">
        <v>3</v>
      </c>
      <c r="B31" s="3" t="n">
        <v>0.0155805667</v>
      </c>
      <c r="C31" s="3" t="n">
        <v>0.014171855</v>
      </c>
      <c r="D31" s="4" t="n">
        <f aca="false">ABS(Table6[[#This Row],[Pb Analytic]]-Table6[[#This Row],[Pb Simulation]])</f>
        <v>0.0014087117</v>
      </c>
      <c r="E31" s="1" t="n">
        <f aca="false">100*IF(Table6[[#This Row],[Pb Analytic]]&gt;0, Table6[[#This Row],[Absolute Error]]/Table6[[#This Row],[Pb Analytic]],1)</f>
        <v>9.94020683954217</v>
      </c>
      <c r="F31" s="3" t="n">
        <v>0.6529955333</v>
      </c>
      <c r="G31" s="3" t="n">
        <v>0.6538392745</v>
      </c>
      <c r="H31" s="4" t="n">
        <f aca="false">ABS(Table7[[#This Row],[Pd Analytic]]-Table7[[#This Row],[Pd Simulation]])</f>
        <v>0.00084374119999997</v>
      </c>
      <c r="I31" s="1" t="n">
        <f aca="false">100*IF(Table7[[#This Row],[Pd Analytic]]&gt;0, Table7[[#This Row],[Absolute Error]]/Table7[[#This Row],[Pd Analytic]],1)</f>
        <v>0.129044129483533</v>
      </c>
      <c r="J31" s="3" t="n">
        <v>7.2448536033</v>
      </c>
      <c r="K31" s="3" t="n">
        <v>7.2515665706</v>
      </c>
      <c r="L31" s="4" t="n">
        <f aca="false">ABS(Table2[[#This Row],[Nc Analytic]]-Table2[[#This Row],[Nc Simulation]])</f>
        <v>0.00671296729999948</v>
      </c>
      <c r="M31" s="1" t="n">
        <f aca="false">100*IF(Table2[[#This Row],[Nc Analytic]]&gt;0, Table2[[#This Row],[Absolute Error]]/Table2[[#This Row],[Nc Analytic]],1)</f>
        <v>0.0925726494357212</v>
      </c>
    </row>
    <row r="32" customFormat="false" ht="13.8" hidden="false" customHeight="false" outlineLevel="0" collapsed="false">
      <c r="A32" s="1" t="n">
        <v>3.1</v>
      </c>
      <c r="B32" s="3" t="n">
        <v>0.0191828</v>
      </c>
      <c r="C32" s="3" t="n">
        <v>0.0176043527</v>
      </c>
      <c r="D32" s="4" t="n">
        <f aca="false">ABS(Table6[[#This Row],[Pb Analytic]]-Table6[[#This Row],[Pb Simulation]])</f>
        <v>0.0015784473</v>
      </c>
      <c r="E32" s="1" t="n">
        <f aca="false">100*IF(Table6[[#This Row],[Pb Analytic]]&gt;0, Table6[[#This Row],[Absolute Error]]/Table6[[#This Row],[Pb Analytic]],1)</f>
        <v>8.96623310665663</v>
      </c>
      <c r="F32" s="3" t="n">
        <v>0.6595835</v>
      </c>
      <c r="G32" s="3" t="n">
        <v>0.6608362604</v>
      </c>
      <c r="H32" s="4" t="n">
        <f aca="false">ABS(Table7[[#This Row],[Pd Analytic]]-Table7[[#This Row],[Pd Simulation]])</f>
        <v>0.0012527604</v>
      </c>
      <c r="I32" s="1" t="n">
        <f aca="false">100*IF(Table7[[#This Row],[Pd Analytic]]&gt;0, Table7[[#This Row],[Absolute Error]]/Table7[[#This Row],[Pd Analytic]],1)</f>
        <v>0.189571982512235</v>
      </c>
      <c r="J32" s="3" t="n">
        <v>7.509621485</v>
      </c>
      <c r="K32" s="3" t="n">
        <v>7.5197756297</v>
      </c>
      <c r="L32" s="4" t="n">
        <f aca="false">ABS(Table2[[#This Row],[Nc Analytic]]-Table2[[#This Row],[Nc Simulation]])</f>
        <v>0.0101541446999995</v>
      </c>
      <c r="M32" s="1" t="n">
        <f aca="false">100*IF(Table2[[#This Row],[Nc Analytic]]&gt;0, Table2[[#This Row],[Absolute Error]]/Table2[[#This Row],[Nc Analytic]],1)</f>
        <v>0.135032548842214</v>
      </c>
    </row>
    <row r="33" customFormat="false" ht="13.8" hidden="false" customHeight="false" outlineLevel="0" collapsed="false">
      <c r="A33" s="1" t="n">
        <v>3.2</v>
      </c>
      <c r="B33" s="3" t="n">
        <v>0.0232822</v>
      </c>
      <c r="C33" s="3" t="n">
        <v>0.021536343</v>
      </c>
      <c r="D33" s="4" t="n">
        <f aca="false">ABS(Table6[[#This Row],[Pb Analytic]]-Table6[[#This Row],[Pb Simulation]])</f>
        <v>0.001745857</v>
      </c>
      <c r="E33" s="1" t="n">
        <f aca="false">100*IF(Table6[[#This Row],[Pb Analytic]]&gt;0, Table6[[#This Row],[Absolute Error]]/Table6[[#This Row],[Pb Analytic]],1)</f>
        <v>8.10656201008686</v>
      </c>
      <c r="F33" s="3" t="n">
        <v>0.6651579667</v>
      </c>
      <c r="G33" s="3" t="n">
        <v>0.6667396596</v>
      </c>
      <c r="H33" s="4" t="n">
        <f aca="false">ABS(Table7[[#This Row],[Pd Analytic]]-Table7[[#This Row],[Pd Simulation]])</f>
        <v>0.00158169289999999</v>
      </c>
      <c r="I33" s="1" t="n">
        <f aca="false">100*IF(Table7[[#This Row],[Pd Analytic]]&gt;0, Table7[[#This Row],[Absolute Error]]/Table7[[#This Row],[Pd Analytic]],1)</f>
        <v>0.237227961052879</v>
      </c>
      <c r="J33" s="3" t="n">
        <v>7.7674783671</v>
      </c>
      <c r="K33" s="3" t="n">
        <v>7.7809168093</v>
      </c>
      <c r="L33" s="4" t="n">
        <f aca="false">ABS(Table2[[#This Row],[Nc Analytic]]-Table2[[#This Row],[Nc Simulation]])</f>
        <v>0.0134384422</v>
      </c>
      <c r="M33" s="1" t="n">
        <f aca="false">100*IF(Table2[[#This Row],[Nc Analytic]]&gt;0, Table2[[#This Row],[Absolute Error]]/Table2[[#This Row],[Nc Analytic]],1)</f>
        <v>0.172710267046397</v>
      </c>
    </row>
    <row r="34" customFormat="false" ht="13.8" hidden="false" customHeight="false" outlineLevel="0" collapsed="false">
      <c r="A34" s="1" t="n">
        <v>3.3</v>
      </c>
      <c r="B34" s="3" t="n">
        <v>0.0278545</v>
      </c>
      <c r="C34" s="3" t="n">
        <v>0.0259770301</v>
      </c>
      <c r="D34" s="4" t="n">
        <f aca="false">ABS(Table6[[#This Row],[Pb Analytic]]-Table6[[#This Row],[Pb Simulation]])</f>
        <v>0.0018774699</v>
      </c>
      <c r="E34" s="1" t="n">
        <f aca="false">100*IF(Table6[[#This Row],[Pb Analytic]]&gt;0, Table6[[#This Row],[Absolute Error]]/Table6[[#This Row],[Pb Analytic]],1)</f>
        <v>7.22742319954428</v>
      </c>
      <c r="F34" s="3" t="n">
        <v>0.6696139</v>
      </c>
      <c r="G34" s="3" t="n">
        <v>0.6715826252</v>
      </c>
      <c r="H34" s="4" t="n">
        <f aca="false">ABS(Table7[[#This Row],[Pd Analytic]]-Table7[[#This Row],[Pd Simulation]])</f>
        <v>0.00196872520000002</v>
      </c>
      <c r="I34" s="1" t="n">
        <f aca="false">100*IF(Table7[[#This Row],[Pd Analytic]]&gt;0, Table7[[#This Row],[Absolute Error]]/Table7[[#This Row],[Pd Analytic]],1)</f>
        <v>0.29314713128764</v>
      </c>
      <c r="J34" s="3" t="n">
        <v>8.0150359768</v>
      </c>
      <c r="K34" s="3" t="n">
        <v>8.0344282154</v>
      </c>
      <c r="L34" s="4" t="n">
        <f aca="false">ABS(Table2[[#This Row],[Nc Analytic]]-Table2[[#This Row],[Nc Simulation]])</f>
        <v>0.0193922386000001</v>
      </c>
      <c r="M34" s="1" t="n">
        <f aca="false">100*IF(Table2[[#This Row],[Nc Analytic]]&gt;0, Table2[[#This Row],[Absolute Error]]/Table2[[#This Row],[Nc Analytic]],1)</f>
        <v>0.241364264887325</v>
      </c>
    </row>
    <row r="35" customFormat="false" ht="13.8" hidden="false" customHeight="false" outlineLevel="0" collapsed="false">
      <c r="A35" s="1" t="n">
        <v>3.4</v>
      </c>
      <c r="B35" s="3" t="n">
        <v>0.0329923333</v>
      </c>
      <c r="C35" s="3" t="n">
        <v>0.030927235</v>
      </c>
      <c r="D35" s="4" t="n">
        <f aca="false">ABS(Table6[[#This Row],[Pb Analytic]]-Table6[[#This Row],[Pb Simulation]])</f>
        <v>0.0020650983</v>
      </c>
      <c r="E35" s="1" t="n">
        <f aca="false">100*IF(Table6[[#This Row],[Pb Analytic]]&gt;0, Table6[[#This Row],[Absolute Error]]/Table6[[#This Row],[Pb Analytic]],1)</f>
        <v>6.67728072037478</v>
      </c>
      <c r="F35" s="3" t="n">
        <v>0.6735930333</v>
      </c>
      <c r="G35" s="3" t="n">
        <v>0.6754039649</v>
      </c>
      <c r="H35" s="4" t="n">
        <f aca="false">ABS(Table7[[#This Row],[Pd Analytic]]-Table7[[#This Row],[Pd Simulation]])</f>
        <v>0.00181093160000001</v>
      </c>
      <c r="I35" s="1" t="n">
        <f aca="false">100*IF(Table7[[#This Row],[Pd Analytic]]&gt;0, Table7[[#This Row],[Absolute Error]]/Table7[[#This Row],[Pd Analytic]],1)</f>
        <v>0.268125698709532</v>
      </c>
      <c r="J35" s="3" t="n">
        <v>8.262549788</v>
      </c>
      <c r="K35" s="3" t="n">
        <v>8.2798333131</v>
      </c>
      <c r="L35" s="4" t="n">
        <f aca="false">ABS(Table2[[#This Row],[Nc Analytic]]-Table2[[#This Row],[Nc Simulation]])</f>
        <v>0.0172835250999999</v>
      </c>
      <c r="M35" s="1" t="n">
        <f aca="false">100*IF(Table2[[#This Row],[Nc Analytic]]&gt;0, Table2[[#This Row],[Absolute Error]]/Table2[[#This Row],[Nc Analytic]],1)</f>
        <v>0.208742428095196</v>
      </c>
    </row>
    <row r="36" customFormat="false" ht="13.8" hidden="false" customHeight="false" outlineLevel="0" collapsed="false">
      <c r="A36" s="1" t="n">
        <v>3.5</v>
      </c>
      <c r="B36" s="3" t="n">
        <v>0.0385930333</v>
      </c>
      <c r="C36" s="3" t="n">
        <v>0.0363797625</v>
      </c>
      <c r="D36" s="4" t="n">
        <f aca="false">ABS(Table6[[#This Row],[Pb Analytic]]-Table6[[#This Row],[Pb Simulation]])</f>
        <v>0.0022132708</v>
      </c>
      <c r="E36" s="1" t="n">
        <f aca="false">100*IF(Table6[[#This Row],[Pb Analytic]]&gt;0, Table6[[#This Row],[Absolute Error]]/Table6[[#This Row],[Pb Analytic]],1)</f>
        <v>6.08379672627055</v>
      </c>
      <c r="F36" s="3" t="n">
        <v>0.6760029333</v>
      </c>
      <c r="G36" s="3" t="n">
        <v>0.6782477582</v>
      </c>
      <c r="H36" s="4" t="n">
        <f aca="false">ABS(Table7[[#This Row],[Pd Analytic]]-Table7[[#This Row],[Pd Simulation]])</f>
        <v>0.0022448249</v>
      </c>
      <c r="I36" s="1" t="n">
        <f aca="false">100*IF(Table7[[#This Row],[Pd Analytic]]&gt;0, Table7[[#This Row],[Absolute Error]]/Table7[[#This Row],[Pd Analytic]],1)</f>
        <v>0.330974171732986</v>
      </c>
      <c r="J36" s="3" t="n">
        <v>8.4946936343</v>
      </c>
      <c r="K36" s="3" t="n">
        <v>8.5167468839</v>
      </c>
      <c r="L36" s="4" t="n">
        <f aca="false">ABS(Table2[[#This Row],[Nc Analytic]]-Table2[[#This Row],[Nc Simulation]])</f>
        <v>0.022053249599999</v>
      </c>
      <c r="M36" s="1" t="n">
        <f aca="false">100*IF(Table2[[#This Row],[Nc Analytic]]&gt;0, Table2[[#This Row],[Absolute Error]]/Table2[[#This Row],[Nc Analytic]],1)</f>
        <v>0.258939826445803</v>
      </c>
    </row>
    <row r="37" customFormat="false" ht="13.8" hidden="false" customHeight="false" outlineLevel="0" collapsed="false">
      <c r="A37" s="1" t="n">
        <v>3.6</v>
      </c>
      <c r="B37" s="3" t="n">
        <v>0.0445309</v>
      </c>
      <c r="C37" s="3" t="n">
        <v>0.0423200754</v>
      </c>
      <c r="D37" s="4" t="n">
        <f aca="false">ABS(Table6[[#This Row],[Pb Analytic]]-Table6[[#This Row],[Pb Simulation]])</f>
        <v>0.0022108246</v>
      </c>
      <c r="E37" s="1" t="n">
        <f aca="false">100*IF(Table6[[#This Row],[Pb Analytic]]&gt;0, Table6[[#This Row],[Absolute Error]]/Table6[[#This Row],[Pb Analytic]],1)</f>
        <v>5.22405638247044</v>
      </c>
      <c r="F37" s="3" t="n">
        <v>0.6780522333</v>
      </c>
      <c r="G37" s="3" t="n">
        <v>0.6801627321</v>
      </c>
      <c r="H37" s="4" t="n">
        <f aca="false">ABS(Table7[[#This Row],[Pd Analytic]]-Table7[[#This Row],[Pd Simulation]])</f>
        <v>0.00211049880000003</v>
      </c>
      <c r="I37" s="1" t="n">
        <f aca="false">100*IF(Table7[[#This Row],[Pd Analytic]]&gt;0, Table7[[#This Row],[Absolute Error]]/Table7[[#This Row],[Pd Analytic]],1)</f>
        <v>0.310293213726055</v>
      </c>
      <c r="J37" s="3" t="n">
        <v>8.7212348529</v>
      </c>
      <c r="K37" s="3" t="n">
        <v>8.7448775527</v>
      </c>
      <c r="L37" s="4" t="n">
        <f aca="false">ABS(Table2[[#This Row],[Nc Analytic]]-Table2[[#This Row],[Nc Simulation]])</f>
        <v>0.0236426997999999</v>
      </c>
      <c r="M37" s="1" t="n">
        <f aca="false">100*IF(Table2[[#This Row],[Nc Analytic]]&gt;0, Table2[[#This Row],[Absolute Error]]/Table2[[#This Row],[Nc Analytic]],1)</f>
        <v>0.270360558595817</v>
      </c>
    </row>
    <row r="38" customFormat="false" ht="13.8" hidden="false" customHeight="false" outlineLevel="0" collapsed="false">
      <c r="A38" s="1" t="n">
        <v>3.7</v>
      </c>
      <c r="B38" s="3" t="n">
        <v>0.0510471</v>
      </c>
      <c r="C38" s="3" t="n">
        <v>0.0487271973</v>
      </c>
      <c r="D38" s="4" t="n">
        <f aca="false">ABS(Table6[[#This Row],[Pb Analytic]]-Table6[[#This Row],[Pb Simulation]])</f>
        <v>0.0023199027</v>
      </c>
      <c r="E38" s="1" t="n">
        <f aca="false">100*IF(Table6[[#This Row],[Pb Analytic]]&gt;0, Table6[[#This Row],[Absolute Error]]/Table6[[#This Row],[Pb Analytic]],1)</f>
        <v>4.76100171679688</v>
      </c>
      <c r="F38" s="3" t="n">
        <v>0.6789276333</v>
      </c>
      <c r="G38" s="3" t="n">
        <v>0.6812014561</v>
      </c>
      <c r="H38" s="4" t="n">
        <f aca="false">ABS(Table7[[#This Row],[Pd Analytic]]-Table7[[#This Row],[Pd Simulation]])</f>
        <v>0.00227382279999999</v>
      </c>
      <c r="I38" s="1" t="n">
        <f aca="false">100*IF(Table7[[#This Row],[Pd Analytic]]&gt;0, Table7[[#This Row],[Absolute Error]]/Table7[[#This Row],[Pd Analytic]],1)</f>
        <v>0.333795939459383</v>
      </c>
      <c r="J38" s="3" t="n">
        <v>8.9378848557</v>
      </c>
      <c r="K38" s="3" t="n">
        <v>8.9640270344</v>
      </c>
      <c r="L38" s="4" t="n">
        <f aca="false">ABS(Table2[[#This Row],[Nc Analytic]]-Table2[[#This Row],[Nc Simulation]])</f>
        <v>0.0261421787000007</v>
      </c>
      <c r="M38" s="1" t="n">
        <f aca="false">100*IF(Table2[[#This Row],[Nc Analytic]]&gt;0, Table2[[#This Row],[Absolute Error]]/Table2[[#This Row],[Nc Analytic]],1)</f>
        <v>0.291634313458432</v>
      </c>
    </row>
    <row r="39" customFormat="false" ht="13.8" hidden="false" customHeight="false" outlineLevel="0" collapsed="false">
      <c r="A39" s="1" t="n">
        <v>3.8</v>
      </c>
      <c r="B39" s="3" t="n">
        <v>0.0580348333</v>
      </c>
      <c r="C39" s="3" t="n">
        <v>0.05557476</v>
      </c>
      <c r="D39" s="4" t="n">
        <f aca="false">ABS(Table6[[#This Row],[Pb Analytic]]-Table6[[#This Row],[Pb Simulation]])</f>
        <v>0.0024600733</v>
      </c>
      <c r="E39" s="1" t="n">
        <f aca="false">100*IF(Table6[[#This Row],[Pb Analytic]]&gt;0, Table6[[#This Row],[Absolute Error]]/Table6[[#This Row],[Pb Analytic]],1)</f>
        <v>4.42660175230626</v>
      </c>
      <c r="F39" s="3" t="n">
        <v>0.6789336</v>
      </c>
      <c r="G39" s="3" t="n">
        <v>0.6814194226</v>
      </c>
      <c r="H39" s="4" t="n">
        <f aca="false">ABS(Table7[[#This Row],[Pd Analytic]]-Table7[[#This Row],[Pd Simulation]])</f>
        <v>0.00248582259999997</v>
      </c>
      <c r="I39" s="1" t="n">
        <f aca="false">100*IF(Table7[[#This Row],[Pd Analytic]]&gt;0, Table7[[#This Row],[Absolute Error]]/Table7[[#This Row],[Pd Analytic]],1)</f>
        <v>0.364800667188961</v>
      </c>
      <c r="J39" s="3" t="n">
        <v>9.1470494783</v>
      </c>
      <c r="K39" s="3" t="n">
        <v>9.1740864876</v>
      </c>
      <c r="L39" s="4" t="n">
        <f aca="false">ABS(Table2[[#This Row],[Nc Analytic]]-Table2[[#This Row],[Nc Simulation]])</f>
        <v>0.0270370093000007</v>
      </c>
      <c r="M39" s="1" t="n">
        <f aca="false">100*IF(Table2[[#This Row],[Nc Analytic]]&gt;0, Table2[[#This Row],[Absolute Error]]/Table2[[#This Row],[Nc Analytic]],1)</f>
        <v>0.29471064325091</v>
      </c>
    </row>
    <row r="40" customFormat="false" ht="13.8" hidden="false" customHeight="false" outlineLevel="0" collapsed="false">
      <c r="A40" s="1" t="n">
        <v>3.9</v>
      </c>
      <c r="B40" s="3" t="n">
        <v>0.0652794</v>
      </c>
      <c r="C40" s="3" t="n">
        <v>0.062832118</v>
      </c>
      <c r="D40" s="4" t="n">
        <f aca="false">ABS(Table6[[#This Row],[Pb Analytic]]-Table6[[#This Row],[Pb Simulation]])</f>
        <v>0.002447282</v>
      </c>
      <c r="E40" s="1" t="n">
        <f aca="false">100*IF(Table6[[#This Row],[Pb Analytic]]&gt;0, Table6[[#This Row],[Absolute Error]]/Table6[[#This Row],[Pb Analytic]],1)</f>
        <v>3.89495385146812</v>
      </c>
      <c r="F40" s="3" t="n">
        <v>0.6784614667</v>
      </c>
      <c r="G40" s="3" t="n">
        <v>0.6808740793</v>
      </c>
      <c r="H40" s="4" t="n">
        <f aca="false">ABS(Table7[[#This Row],[Pd Analytic]]-Table7[[#This Row],[Pd Simulation]])</f>
        <v>0.00241261260000003</v>
      </c>
      <c r="I40" s="1" t="n">
        <f aca="false">100*IF(Table7[[#This Row],[Pd Analytic]]&gt;0, Table7[[#This Row],[Absolute Error]]/Table7[[#This Row],[Pd Analytic]],1)</f>
        <v>0.354340497508793</v>
      </c>
      <c r="J40" s="3" t="n">
        <v>9.3467956627</v>
      </c>
      <c r="K40" s="3" t="n">
        <v>9.37503051</v>
      </c>
      <c r="L40" s="4" t="n">
        <f aca="false">ABS(Table2[[#This Row],[Nc Analytic]]-Table2[[#This Row],[Nc Simulation]])</f>
        <v>0.0282348473000003</v>
      </c>
      <c r="M40" s="1" t="n">
        <f aca="false">100*IF(Table2[[#This Row],[Nc Analytic]]&gt;0, Table2[[#This Row],[Absolute Error]]/Table2[[#This Row],[Nc Analytic]],1)</f>
        <v>0.301170724403331</v>
      </c>
    </row>
    <row r="41" customFormat="false" ht="13.8" hidden="false" customHeight="false" outlineLevel="0" collapsed="false">
      <c r="A41" s="1" t="n">
        <v>4</v>
      </c>
      <c r="B41" s="3" t="n">
        <v>0.0731006</v>
      </c>
      <c r="C41" s="3" t="n">
        <v>0.0704654637</v>
      </c>
      <c r="D41" s="4" t="n">
        <f aca="false">ABS(Table6[[#This Row],[Pb Analytic]]-Table6[[#This Row],[Pb Simulation]])</f>
        <v>0.00263513630000001</v>
      </c>
      <c r="E41" s="1" t="n">
        <f aca="false">100*IF(Table6[[#This Row],[Pb Analytic]]&gt;0, Table6[[#This Row],[Absolute Error]]/Table6[[#This Row],[Pb Analytic]],1)</f>
        <v>3.73961393515957</v>
      </c>
      <c r="F41" s="3" t="n">
        <v>0.6769983333</v>
      </c>
      <c r="G41" s="3" t="n">
        <v>0.6796238704</v>
      </c>
      <c r="H41" s="4" t="n">
        <f aca="false">ABS(Table7[[#This Row],[Pd Analytic]]-Table7[[#This Row],[Pd Simulation]])</f>
        <v>0.00262553710000002</v>
      </c>
      <c r="I41" s="1" t="n">
        <f aca="false">100*IF(Table7[[#This Row],[Pd Analytic]]&gt;0, Table7[[#This Row],[Absolute Error]]/Table7[[#This Row],[Pd Analytic]],1)</f>
        <v>0.386322084074936</v>
      </c>
      <c r="J41" s="3" t="n">
        <v>9.5387583666</v>
      </c>
      <c r="K41" s="3" t="n">
        <v>9.5669093826</v>
      </c>
      <c r="L41" s="4" t="n">
        <f aca="false">ABS(Table2[[#This Row],[Nc Analytic]]-Table2[[#This Row],[Nc Simulation]])</f>
        <v>0.0281510160000007</v>
      </c>
      <c r="M41" s="1" t="n">
        <f aca="false">100*IF(Table2[[#This Row],[Nc Analytic]]&gt;0, Table2[[#This Row],[Absolute Error]]/Table2[[#This Row],[Nc Analytic]],1)</f>
        <v>0.294254025769293</v>
      </c>
    </row>
    <row r="42" customFormat="false" ht="13.8" hidden="false" customHeight="false" outlineLevel="0" collapsed="false">
      <c r="A42" s="1" t="n">
        <v>4.1</v>
      </c>
      <c r="B42" s="3" t="n">
        <v>0.0809701</v>
      </c>
      <c r="C42" s="3" t="n">
        <v>0.078438888</v>
      </c>
      <c r="D42" s="4" t="n">
        <f aca="false">ABS(Table6[[#This Row],[Pb Analytic]]-Table6[[#This Row],[Pb Simulation]])</f>
        <v>0.00253121200000001</v>
      </c>
      <c r="E42" s="1" t="n">
        <f aca="false">100*IF(Table6[[#This Row],[Pb Analytic]]&gt;0, Table6[[#This Row],[Absolute Error]]/Table6[[#This Row],[Pb Analytic]],1)</f>
        <v>3.22698608373949</v>
      </c>
      <c r="F42" s="3" t="n">
        <v>0.6750567333</v>
      </c>
      <c r="G42" s="3" t="n">
        <v>0.6777273347</v>
      </c>
      <c r="H42" s="4" t="n">
        <f aca="false">ABS(Table7[[#This Row],[Pd Analytic]]-Table7[[#This Row],[Pd Simulation]])</f>
        <v>0.00267060139999997</v>
      </c>
      <c r="I42" s="1" t="n">
        <f aca="false">100*IF(Table7[[#This Row],[Pd Analytic]]&gt;0, Table7[[#This Row],[Absolute Error]]/Table7[[#This Row],[Pd Analytic]],1)</f>
        <v>0.394052484423124</v>
      </c>
      <c r="J42" s="3" t="n">
        <v>9.7169748461</v>
      </c>
      <c r="K42" s="3" t="n">
        <v>9.7498401709</v>
      </c>
      <c r="L42" s="4" t="n">
        <f aca="false">ABS(Table2[[#This Row],[Nc Analytic]]-Table2[[#This Row],[Nc Simulation]])</f>
        <v>0.0328653248000013</v>
      </c>
      <c r="M42" s="1" t="n">
        <f aca="false">100*IF(Table2[[#This Row],[Nc Analytic]]&gt;0, Table2[[#This Row],[Absolute Error]]/Table2[[#This Row],[Nc Analytic]],1)</f>
        <v>0.337085780114563</v>
      </c>
    </row>
    <row r="43" customFormat="false" ht="13.8" hidden="false" customHeight="false" outlineLevel="0" collapsed="false">
      <c r="A43" s="1" t="n">
        <v>4.2</v>
      </c>
      <c r="B43" s="3" t="n">
        <v>0.0891739667</v>
      </c>
      <c r="C43" s="3" t="n">
        <v>0.0867153492</v>
      </c>
      <c r="D43" s="4" t="n">
        <f aca="false">ABS(Table6[[#This Row],[Pb Analytic]]-Table6[[#This Row],[Pb Simulation]])</f>
        <v>0.0024586175</v>
      </c>
      <c r="E43" s="1" t="n">
        <f aca="false">100*IF(Table6[[#This Row],[Pb Analytic]]&gt;0, Table6[[#This Row],[Absolute Error]]/Table6[[#This Row],[Pb Analytic]],1)</f>
        <v>2.83527371184247</v>
      </c>
      <c r="F43" s="3" t="n">
        <v>0.6726748</v>
      </c>
      <c r="G43" s="3" t="n">
        <v>0.6752422934</v>
      </c>
      <c r="H43" s="4" t="n">
        <f aca="false">ABS(Table7[[#This Row],[Pd Analytic]]-Table7[[#This Row],[Pd Simulation]])</f>
        <v>0.00256749339999995</v>
      </c>
      <c r="I43" s="1" t="n">
        <f aca="false">100*IF(Table7[[#This Row],[Pd Analytic]]&gt;0, Table7[[#This Row],[Absolute Error]]/Table7[[#This Row],[Pd Analytic]],1)</f>
        <v>0.380232906779585</v>
      </c>
      <c r="J43" s="3" t="n">
        <v>9.8905590944</v>
      </c>
      <c r="K43" s="3" t="n">
        <v>9.9239972438</v>
      </c>
      <c r="L43" s="4" t="n">
        <f aca="false">ABS(Table2[[#This Row],[Nc Analytic]]-Table2[[#This Row],[Nc Simulation]])</f>
        <v>0.0334381494000002</v>
      </c>
      <c r="M43" s="1" t="n">
        <f aca="false">100*IF(Table2[[#This Row],[Nc Analytic]]&gt;0, Table2[[#This Row],[Absolute Error]]/Table2[[#This Row],[Nc Analytic]],1)</f>
        <v>0.336942348718312</v>
      </c>
    </row>
    <row r="44" customFormat="false" ht="13.8" hidden="false" customHeight="false" outlineLevel="0" collapsed="false">
      <c r="A44" s="1" t="n">
        <v>4.3</v>
      </c>
      <c r="B44" s="3" t="n">
        <v>0.097691</v>
      </c>
      <c r="C44" s="3" t="n">
        <v>0.0952575242</v>
      </c>
      <c r="D44" s="4" t="n">
        <f aca="false">ABS(Table6[[#This Row],[Pb Analytic]]-Table6[[#This Row],[Pb Simulation]])</f>
        <v>0.0024334758</v>
      </c>
      <c r="E44" s="1" t="n">
        <f aca="false">100*IF(Table6[[#This Row],[Pb Analytic]]&gt;0, Table6[[#This Row],[Absolute Error]]/Table6[[#This Row],[Pb Analytic]],1)</f>
        <v>2.55462843532522</v>
      </c>
      <c r="F44" s="3" t="n">
        <v>0.6696963</v>
      </c>
      <c r="G44" s="3" t="n">
        <v>0.6722251506</v>
      </c>
      <c r="H44" s="4" t="n">
        <f aca="false">ABS(Table7[[#This Row],[Pd Analytic]]-Table7[[#This Row],[Pd Simulation]])</f>
        <v>0.00252885059999997</v>
      </c>
      <c r="I44" s="1" t="n">
        <f aca="false">100*IF(Table7[[#This Row],[Pd Analytic]]&gt;0, Table7[[#This Row],[Absolute Error]]/Table7[[#This Row],[Pd Analytic]],1)</f>
        <v>0.376191012452126</v>
      </c>
      <c r="J44" s="3" t="n">
        <v>10.0553470117</v>
      </c>
      <c r="K44" s="3" t="n">
        <v>10.0896026911</v>
      </c>
      <c r="L44" s="4" t="n">
        <f aca="false">ABS(Table2[[#This Row],[Nc Analytic]]-Table2[[#This Row],[Nc Simulation]])</f>
        <v>0.0342556793999993</v>
      </c>
      <c r="M44" s="1" t="n">
        <f aca="false">100*IF(Table2[[#This Row],[Nc Analytic]]&gt;0, Table2[[#This Row],[Absolute Error]]/Table2[[#This Row],[Nc Analytic]],1)</f>
        <v>0.339514651357046</v>
      </c>
    </row>
    <row r="45" customFormat="false" ht="13.8" hidden="false" customHeight="false" outlineLevel="0" collapsed="false">
      <c r="A45" s="1" t="n">
        <v>4.4</v>
      </c>
      <c r="B45" s="3" t="n">
        <v>0.1065697667</v>
      </c>
      <c r="C45" s="3" t="n">
        <v>0.104028529</v>
      </c>
      <c r="D45" s="4" t="n">
        <f aca="false">ABS(Table6[[#This Row],[Pb Analytic]]-Table6[[#This Row],[Pb Simulation]])</f>
        <v>0.0025412377</v>
      </c>
      <c r="E45" s="1" t="n">
        <f aca="false">100*IF(Table6[[#This Row],[Pb Analytic]]&gt;0, Table6[[#This Row],[Absolute Error]]/Table6[[#This Row],[Pb Analytic]],1)</f>
        <v>2.44282767854961</v>
      </c>
      <c r="F45" s="3" t="n">
        <v>0.6659136667</v>
      </c>
      <c r="G45" s="3" t="n">
        <v>0.6687303158</v>
      </c>
      <c r="H45" s="4" t="n">
        <f aca="false">ABS(Table7[[#This Row],[Pd Analytic]]-Table7[[#This Row],[Pd Simulation]])</f>
        <v>0.00281664910000001</v>
      </c>
      <c r="I45" s="1" t="n">
        <f aca="false">100*IF(Table7[[#This Row],[Pd Analytic]]&gt;0, Table7[[#This Row],[Absolute Error]]/Table7[[#This Row],[Pd Analytic]],1)</f>
        <v>0.421193571377195</v>
      </c>
      <c r="J45" s="3" t="n">
        <v>10.21120253</v>
      </c>
      <c r="K45" s="3" t="n">
        <v>10.2469170246</v>
      </c>
      <c r="L45" s="4" t="n">
        <f aca="false">ABS(Table2[[#This Row],[Nc Analytic]]-Table2[[#This Row],[Nc Simulation]])</f>
        <v>0.0357144946000005</v>
      </c>
      <c r="M45" s="1" t="n">
        <f aca="false">100*IF(Table2[[#This Row],[Nc Analytic]]&gt;0, Table2[[#This Row],[Absolute Error]]/Table2[[#This Row],[Nc Analytic]],1)</f>
        <v>0.348538926530389</v>
      </c>
    </row>
    <row r="46" customFormat="false" ht="13.8" hidden="false" customHeight="false" outlineLevel="0" collapsed="false">
      <c r="A46" s="1" t="n">
        <v>4.5</v>
      </c>
      <c r="B46" s="3" t="n">
        <v>0.1154368333</v>
      </c>
      <c r="C46" s="3" t="n">
        <v>0.1129925072</v>
      </c>
      <c r="D46" s="4" t="n">
        <f aca="false">ABS(Table6[[#This Row],[Pb Analytic]]-Table6[[#This Row],[Pb Simulation]])</f>
        <v>0.00244432610000001</v>
      </c>
      <c r="E46" s="1" t="n">
        <f aca="false">100*IF(Table6[[#This Row],[Pb Analytic]]&gt;0, Table6[[#This Row],[Absolute Error]]/Table6[[#This Row],[Pb Analytic]],1)</f>
        <v>2.16326388410293</v>
      </c>
      <c r="F46" s="3" t="n">
        <v>0.6623915333</v>
      </c>
      <c r="G46" s="3" t="n">
        <v>0.6648097501</v>
      </c>
      <c r="H46" s="4" t="n">
        <f aca="false">ABS(Table7[[#This Row],[Pd Analytic]]-Table7[[#This Row],[Pd Simulation]])</f>
        <v>0.00241821679999998</v>
      </c>
      <c r="I46" s="1" t="n">
        <f aca="false">100*IF(Table7[[#This Row],[Pd Analytic]]&gt;0, Table7[[#This Row],[Absolute Error]]/Table7[[#This Row],[Pd Analytic]],1)</f>
        <v>0.363745688091403</v>
      </c>
      <c r="J46" s="3" t="n">
        <v>10.3611969423</v>
      </c>
      <c r="K46" s="3" t="n">
        <v>10.396230449</v>
      </c>
      <c r="L46" s="4" t="n">
        <f aca="false">ABS(Table2[[#This Row],[Nc Analytic]]-Table2[[#This Row],[Nc Simulation]])</f>
        <v>0.0350335067000014</v>
      </c>
      <c r="M46" s="1" t="n">
        <f aca="false">100*IF(Table2[[#This Row],[Nc Analytic]]&gt;0, Table2[[#This Row],[Absolute Error]]/Table2[[#This Row],[Nc Analytic]],1)</f>
        <v>0.336982783056441</v>
      </c>
    </row>
    <row r="47" customFormat="false" ht="13.8" hidden="false" customHeight="false" outlineLevel="0" collapsed="false">
      <c r="A47" s="1" t="n">
        <v>4.6</v>
      </c>
      <c r="B47" s="3" t="n">
        <v>0.1246283</v>
      </c>
      <c r="C47" s="3" t="n">
        <v>0.1221150901</v>
      </c>
      <c r="D47" s="4" t="n">
        <f aca="false">ABS(Table6[[#This Row],[Pb Analytic]]-Table6[[#This Row],[Pb Simulation]])</f>
        <v>0.00251320989999999</v>
      </c>
      <c r="E47" s="1" t="n">
        <f aca="false">100*IF(Table6[[#This Row],[Pb Analytic]]&gt;0, Table6[[#This Row],[Absolute Error]]/Table6[[#This Row],[Pb Analytic]],1)</f>
        <v>2.05806661399662</v>
      </c>
      <c r="F47" s="3" t="n">
        <v>0.6579907667</v>
      </c>
      <c r="G47" s="3" t="n">
        <v>0.6605126314</v>
      </c>
      <c r="H47" s="4" t="n">
        <f aca="false">ABS(Table7[[#This Row],[Pd Analytic]]-Table7[[#This Row],[Pd Simulation]])</f>
        <v>0.00252186470000004</v>
      </c>
      <c r="I47" s="1" t="n">
        <f aca="false">100*IF(Table7[[#This Row],[Pd Analytic]]&gt;0, Table7[[#This Row],[Absolute Error]]/Table7[[#This Row],[Pd Analytic]],1)</f>
        <v>0.381804159392801</v>
      </c>
      <c r="J47" s="3" t="n">
        <v>10.5051759353</v>
      </c>
      <c r="K47" s="3" t="n">
        <v>10.5378548951</v>
      </c>
      <c r="L47" s="4" t="n">
        <f aca="false">ABS(Table2[[#This Row],[Nc Analytic]]-Table2[[#This Row],[Nc Simulation]])</f>
        <v>0.0326789598000001</v>
      </c>
      <c r="M47" s="1" t="n">
        <f aca="false">100*IF(Table2[[#This Row],[Nc Analytic]]&gt;0, Table2[[#This Row],[Absolute Error]]/Table2[[#This Row],[Nc Analytic]],1)</f>
        <v>0.310110170668563</v>
      </c>
    </row>
    <row r="48" customFormat="false" ht="13.8" hidden="false" customHeight="false" outlineLevel="0" collapsed="false">
      <c r="A48" s="1" t="n">
        <v>4.7</v>
      </c>
      <c r="B48" s="3" t="n">
        <v>0.1339156667</v>
      </c>
      <c r="C48" s="3" t="n">
        <v>0.131363739</v>
      </c>
      <c r="D48" s="4" t="n">
        <f aca="false">ABS(Table6[[#This Row],[Pb Analytic]]-Table6[[#This Row],[Pb Simulation]])</f>
        <v>0.00255192769999998</v>
      </c>
      <c r="E48" s="1" t="n">
        <f aca="false">100*IF(Table6[[#This Row],[Pb Analytic]]&gt;0, Table6[[#This Row],[Absolute Error]]/Table6[[#This Row],[Pb Analytic]],1)</f>
        <v>1.94264240606</v>
      </c>
      <c r="F48" s="3" t="n">
        <v>0.6533821333</v>
      </c>
      <c r="G48" s="3" t="n">
        <v>0.6558851269</v>
      </c>
      <c r="H48" s="4" t="n">
        <f aca="false">ABS(Table7[[#This Row],[Pd Analytic]]-Table7[[#This Row],[Pd Simulation]])</f>
        <v>0.00250299360000006</v>
      </c>
      <c r="I48" s="1" t="n">
        <f aca="false">100*IF(Table7[[#This Row],[Pd Analytic]]&gt;0, Table7[[#This Row],[Absolute Error]]/Table7[[#This Row],[Pd Analytic]],1)</f>
        <v>0.381620728591652</v>
      </c>
      <c r="J48" s="3" t="n">
        <v>10.6408489573</v>
      </c>
      <c r="K48" s="3" t="n">
        <v>10.6721169307</v>
      </c>
      <c r="L48" s="4" t="n">
        <f aca="false">ABS(Table2[[#This Row],[Nc Analytic]]-Table2[[#This Row],[Nc Simulation]])</f>
        <v>0.0312679734000003</v>
      </c>
      <c r="M48" s="1" t="n">
        <f aca="false">100*IF(Table2[[#This Row],[Nc Analytic]]&gt;0, Table2[[#This Row],[Absolute Error]]/Table2[[#This Row],[Nc Analytic]],1)</f>
        <v>0.292987545048847</v>
      </c>
    </row>
    <row r="49" customFormat="false" ht="13.8" hidden="false" customHeight="false" outlineLevel="0" collapsed="false">
      <c r="A49" s="1" t="n">
        <v>4.8</v>
      </c>
      <c r="B49" s="3" t="n">
        <v>0.1430192</v>
      </c>
      <c r="C49" s="3" t="n">
        <v>0.1407079828</v>
      </c>
      <c r="D49" s="4" t="n">
        <f aca="false">ABS(Table6[[#This Row],[Pb Analytic]]-Table6[[#This Row],[Pb Simulation]])</f>
        <v>0.00231121720000002</v>
      </c>
      <c r="E49" s="1" t="n">
        <f aca="false">100*IF(Table6[[#This Row],[Pb Analytic]]&gt;0, Table6[[#This Row],[Absolute Error]]/Table6[[#This Row],[Pb Analytic]],1)</f>
        <v>1.64256295485747</v>
      </c>
      <c r="F49" s="3" t="n">
        <v>0.6485201</v>
      </c>
      <c r="G49" s="3" t="n">
        <v>0.6509702621</v>
      </c>
      <c r="H49" s="4" t="n">
        <f aca="false">ABS(Table7[[#This Row],[Pd Analytic]]-Table7[[#This Row],[Pd Simulation]])</f>
        <v>0.00245016209999993</v>
      </c>
      <c r="I49" s="1" t="n">
        <f aca="false">100*IF(Table7[[#This Row],[Pd Analytic]]&gt;0, Table7[[#This Row],[Absolute Error]]/Table7[[#This Row],[Pd Analytic]],1)</f>
        <v>0.376386179622986</v>
      </c>
      <c r="J49" s="3" t="n">
        <v>10.7659253682</v>
      </c>
      <c r="K49" s="3" t="n">
        <v>10.7993515945</v>
      </c>
      <c r="L49" s="4" t="n">
        <f aca="false">ABS(Table2[[#This Row],[Nc Analytic]]-Table2[[#This Row],[Nc Simulation]])</f>
        <v>0.0334262262999996</v>
      </c>
      <c r="M49" s="1" t="n">
        <f aca="false">100*IF(Table2[[#This Row],[Nc Analytic]]&gt;0, Table2[[#This Row],[Absolute Error]]/Table2[[#This Row],[Nc Analytic]],1)</f>
        <v>0.309520678232416</v>
      </c>
    </row>
    <row r="50" customFormat="false" ht="13.8" hidden="false" customHeight="false" outlineLevel="0" collapsed="false">
      <c r="A50" s="1" t="n">
        <v>4.9</v>
      </c>
      <c r="B50" s="3" t="n">
        <v>0.1524187</v>
      </c>
      <c r="C50" s="3" t="n">
        <v>0.1501195645</v>
      </c>
      <c r="D50" s="4" t="n">
        <f aca="false">ABS(Table6[[#This Row],[Pb Analytic]]-Table6[[#This Row],[Pb Simulation]])</f>
        <v>0.00229913549999999</v>
      </c>
      <c r="E50" s="1" t="n">
        <f aca="false">100*IF(Table6[[#This Row],[Pb Analytic]]&gt;0, Table6[[#This Row],[Absolute Error]]/Table6[[#This Row],[Pb Analytic]],1)</f>
        <v>1.53153621758608</v>
      </c>
      <c r="F50" s="3" t="n">
        <v>0.6434809</v>
      </c>
      <c r="G50" s="3" t="n">
        <v>0.6458078693</v>
      </c>
      <c r="H50" s="4" t="n">
        <f aca="false">ABS(Table7[[#This Row],[Pd Analytic]]-Table7[[#This Row],[Pd Simulation]])</f>
        <v>0.00232696929999998</v>
      </c>
      <c r="I50" s="1" t="n">
        <f aca="false">100*IF(Table7[[#This Row],[Pd Analytic]]&gt;0, Table7[[#This Row],[Absolute Error]]/Table7[[#This Row],[Pd Analytic]],1)</f>
        <v>0.360319130598736</v>
      </c>
      <c r="J50" s="3" t="n">
        <v>10.8856132679</v>
      </c>
      <c r="K50" s="3" t="n">
        <v>10.9198971488</v>
      </c>
      <c r="L50" s="4" t="n">
        <f aca="false">ABS(Table2[[#This Row],[Nc Analytic]]-Table2[[#This Row],[Nc Simulation]])</f>
        <v>0.0342838809000003</v>
      </c>
      <c r="M50" s="1" t="n">
        <f aca="false">100*IF(Table2[[#This Row],[Nc Analytic]]&gt;0, Table2[[#This Row],[Absolute Error]]/Table2[[#This Row],[Nc Analytic]],1)</f>
        <v>0.313957910343211</v>
      </c>
    </row>
    <row r="51" customFormat="false" ht="13.8" hidden="false" customHeight="false" outlineLevel="0" collapsed="false">
      <c r="A51" s="1" t="n">
        <v>5</v>
      </c>
      <c r="B51" s="3" t="n">
        <v>0.1619391</v>
      </c>
      <c r="C51" s="3" t="n">
        <v>0.159572514</v>
      </c>
      <c r="D51" s="4" t="n">
        <f aca="false">ABS(Table6[[#This Row],[Pb Analytic]]-Table6[[#This Row],[Pb Simulation]])</f>
        <v>0.002366586</v>
      </c>
      <c r="E51" s="1" t="n">
        <f aca="false">100*IF(Table6[[#This Row],[Pb Analytic]]&gt;0, Table6[[#This Row],[Absolute Error]]/Table6[[#This Row],[Pb Analytic]],1)</f>
        <v>1.48307872118879</v>
      </c>
      <c r="F51" s="3" t="n">
        <v>0.6381554667</v>
      </c>
      <c r="G51" s="3" t="n">
        <v>0.6404346039</v>
      </c>
      <c r="H51" s="4" t="n">
        <f aca="false">ABS(Table7[[#This Row],[Pd Analytic]]-Table7[[#This Row],[Pd Simulation]])</f>
        <v>0.00227913719999995</v>
      </c>
      <c r="I51" s="1" t="n">
        <f aca="false">100*IF(Table7[[#This Row],[Pd Analytic]]&gt;0, Table7[[#This Row],[Absolute Error]]/Table7[[#This Row],[Pd Analytic]],1)</f>
        <v>0.35587352496584</v>
      </c>
      <c r="J51" s="3" t="n">
        <v>11.0014301794</v>
      </c>
      <c r="K51" s="3" t="n">
        <v>11.034090713</v>
      </c>
      <c r="L51" s="4" t="n">
        <f aca="false">ABS(Table2[[#This Row],[Nc Analytic]]-Table2[[#This Row],[Nc Simulation]])</f>
        <v>0.0326605335999997</v>
      </c>
      <c r="M51" s="1" t="n">
        <f aca="false">100*IF(Table2[[#This Row],[Nc Analytic]]&gt;0, Table2[[#This Row],[Absolute Error]]/Table2[[#This Row],[Nc Analytic]],1)</f>
        <v>0.295996602253053</v>
      </c>
    </row>
    <row r="52" customFormat="false" ht="13.8" hidden="false" customHeight="false" outlineLevel="0" collapsed="false">
      <c r="A52" s="1" t="n">
        <v>5.1</v>
      </c>
      <c r="B52" s="3" t="n">
        <v>0.1712793667</v>
      </c>
      <c r="C52" s="3" t="n">
        <v>0.1690431581</v>
      </c>
      <c r="D52" s="4" t="n">
        <f aca="false">ABS(Table6[[#This Row],[Pb Analytic]]-Table6[[#This Row],[Pb Simulation]])</f>
        <v>0.00223620859999998</v>
      </c>
      <c r="E52" s="1" t="n">
        <f aca="false">100*IF(Table6[[#This Row],[Pb Analytic]]&gt;0, Table6[[#This Row],[Absolute Error]]/Table6[[#This Row],[Pb Analytic]],1)</f>
        <v>1.32286253116327</v>
      </c>
      <c r="F52" s="3" t="n">
        <v>0.6327292667</v>
      </c>
      <c r="G52" s="3" t="n">
        <v>0.6348840131</v>
      </c>
      <c r="H52" s="4" t="n">
        <f aca="false">ABS(Table7[[#This Row],[Pd Analytic]]-Table7[[#This Row],[Pd Simulation]])</f>
        <v>0.00215474640000002</v>
      </c>
      <c r="I52" s="1" t="n">
        <f aca="false">100*IF(Table7[[#This Row],[Pd Analytic]]&gt;0, Table7[[#This Row],[Absolute Error]]/Table7[[#This Row],[Pd Analytic]],1)</f>
        <v>0.339392133923622</v>
      </c>
      <c r="J52" s="3" t="n">
        <v>11.1074748215</v>
      </c>
      <c r="K52" s="3" t="n">
        <v>11.1422647086</v>
      </c>
      <c r="L52" s="4" t="n">
        <f aca="false">ABS(Table2[[#This Row],[Nc Analytic]]-Table2[[#This Row],[Nc Simulation]])</f>
        <v>0.0347898871000005</v>
      </c>
      <c r="M52" s="1" t="n">
        <f aca="false">100*IF(Table2[[#This Row],[Nc Analytic]]&gt;0, Table2[[#This Row],[Absolute Error]]/Table2[[#This Row],[Nc Analytic]],1)</f>
        <v>0.31223353608848</v>
      </c>
    </row>
    <row r="53" customFormat="false" ht="13.8" hidden="false" customHeight="false" outlineLevel="0" collapsed="false">
      <c r="A53" s="1" t="n">
        <v>5.2</v>
      </c>
      <c r="B53" s="3" t="n">
        <v>0.1806735667</v>
      </c>
      <c r="C53" s="3" t="n">
        <v>0.1785100838</v>
      </c>
      <c r="D53" s="4" t="n">
        <f aca="false">ABS(Table6[[#This Row],[Pb Analytic]]-Table6[[#This Row],[Pb Simulation]])</f>
        <v>0.00216348290000001</v>
      </c>
      <c r="E53" s="1" t="n">
        <f aca="false">100*IF(Table6[[#This Row],[Pb Analytic]]&gt;0, Table6[[#This Row],[Absolute Error]]/Table6[[#This Row],[Pb Analytic]],1)</f>
        <v>1.21196677181775</v>
      </c>
      <c r="F53" s="3" t="n">
        <v>0.6269889333</v>
      </c>
      <c r="G53" s="3" t="n">
        <v>0.6291866452</v>
      </c>
      <c r="H53" s="4" t="n">
        <f aca="false">ABS(Table7[[#This Row],[Pd Analytic]]-Table7[[#This Row],[Pd Simulation]])</f>
        <v>0.00219771189999995</v>
      </c>
      <c r="I53" s="1" t="n">
        <f aca="false">100*IF(Table7[[#This Row],[Pd Analytic]]&gt;0, Table7[[#This Row],[Absolute Error]]/Table7[[#This Row],[Pd Analytic]],1)</f>
        <v>0.349294111177672</v>
      </c>
      <c r="J53" s="3" t="n">
        <v>11.2089446851</v>
      </c>
      <c r="K53" s="3" t="n">
        <v>11.2447440405</v>
      </c>
      <c r="L53" s="4" t="n">
        <f aca="false">ABS(Table2[[#This Row],[Nc Analytic]]-Table2[[#This Row],[Nc Simulation]])</f>
        <v>0.0357993554</v>
      </c>
      <c r="M53" s="1" t="n">
        <f aca="false">100*IF(Table2[[#This Row],[Nc Analytic]]&gt;0, Table2[[#This Row],[Absolute Error]]/Table2[[#This Row],[Nc Analytic]],1)</f>
        <v>0.318365231534503</v>
      </c>
    </row>
    <row r="54" customFormat="false" ht="13.8" hidden="false" customHeight="false" outlineLevel="0" collapsed="false">
      <c r="A54" s="1" t="n">
        <v>5.3</v>
      </c>
      <c r="B54" s="3" t="n">
        <v>0.1900222</v>
      </c>
      <c r="C54" s="3" t="n">
        <v>0.1879540649</v>
      </c>
      <c r="D54" s="4" t="n">
        <f aca="false">ABS(Table6[[#This Row],[Pb Analytic]]-Table6[[#This Row],[Pb Simulation]])</f>
        <v>0.00206813510000001</v>
      </c>
      <c r="E54" s="1" t="n">
        <f aca="false">100*IF(Table6[[#This Row],[Pb Analytic]]&gt;0, Table6[[#This Row],[Absolute Error]]/Table6[[#This Row],[Pb Analytic]],1)</f>
        <v>1.10034071415287</v>
      </c>
      <c r="F54" s="3" t="n">
        <v>0.6212096</v>
      </c>
      <c r="G54" s="3" t="n">
        <v>0.6233701881</v>
      </c>
      <c r="H54" s="4" t="n">
        <f aca="false">ABS(Table7[[#This Row],[Pd Analytic]]-Table7[[#This Row],[Pd Simulation]])</f>
        <v>0.00216058809999997</v>
      </c>
      <c r="I54" s="1" t="n">
        <f aca="false">100*IF(Table7[[#This Row],[Pd Analytic]]&gt;0, Table7[[#This Row],[Absolute Error]]/Table7[[#This Row],[Pd Analytic]],1)</f>
        <v>0.346597919060796</v>
      </c>
      <c r="J54" s="3" t="n">
        <v>11.3071023531</v>
      </c>
      <c r="K54" s="3" t="n">
        <v>11.3418439238</v>
      </c>
      <c r="L54" s="4" t="n">
        <f aca="false">ABS(Table2[[#This Row],[Nc Analytic]]-Table2[[#This Row],[Nc Simulation]])</f>
        <v>0.0347415707000014</v>
      </c>
      <c r="M54" s="1" t="n">
        <f aca="false">100*IF(Table2[[#This Row],[Nc Analytic]]&gt;0, Table2[[#This Row],[Absolute Error]]/Table2[[#This Row],[Nc Analytic]],1)</f>
        <v>0.306313249709766</v>
      </c>
    </row>
    <row r="55" customFormat="false" ht="13.8" hidden="false" customHeight="false" outlineLevel="0" collapsed="false">
      <c r="A55" s="1" t="n">
        <v>5.4</v>
      </c>
      <c r="B55" s="3" t="n">
        <v>0.1993689</v>
      </c>
      <c r="C55" s="3" t="n">
        <v>0.1973579613</v>
      </c>
      <c r="D55" s="4" t="n">
        <f aca="false">ABS(Table6[[#This Row],[Pb Analytic]]-Table6[[#This Row],[Pb Simulation]])</f>
        <v>0.00201093869999999</v>
      </c>
      <c r="E55" s="1" t="n">
        <f aca="false">100*IF(Table6[[#This Row],[Pb Analytic]]&gt;0, Table6[[#This Row],[Absolute Error]]/Table6[[#This Row],[Pb Analytic]],1)</f>
        <v>1.01892960727498</v>
      </c>
      <c r="F55" s="3" t="n">
        <v>0.6154026</v>
      </c>
      <c r="G55" s="3" t="n">
        <v>0.6174596287</v>
      </c>
      <c r="H55" s="4" t="n">
        <f aca="false">ABS(Table7[[#This Row],[Pd Analytic]]-Table7[[#This Row],[Pd Simulation]])</f>
        <v>0.00205702870000002</v>
      </c>
      <c r="I55" s="1" t="n">
        <f aca="false">100*IF(Table7[[#This Row],[Pd Analytic]]&gt;0, Table7[[#This Row],[Absolute Error]]/Table7[[#This Row],[Pd Analytic]],1)</f>
        <v>0.33314383716566</v>
      </c>
      <c r="J55" s="3" t="n">
        <v>11.3998767261</v>
      </c>
      <c r="K55" s="3" t="n">
        <v>11.4338682726</v>
      </c>
      <c r="L55" s="4" t="n">
        <f aca="false">ABS(Table2[[#This Row],[Nc Analytic]]-Table2[[#This Row],[Nc Simulation]])</f>
        <v>0.0339915464999994</v>
      </c>
      <c r="M55" s="1" t="n">
        <f aca="false">100*IF(Table2[[#This Row],[Nc Analytic]]&gt;0, Table2[[#This Row],[Absolute Error]]/Table2[[#This Row],[Nc Analytic]],1)</f>
        <v>0.297288246546065</v>
      </c>
    </row>
    <row r="56" customFormat="false" ht="13.8" hidden="false" customHeight="false" outlineLevel="0" collapsed="false">
      <c r="A56" s="1" t="n">
        <v>5.5</v>
      </c>
      <c r="B56" s="3" t="n">
        <v>0.2087143333</v>
      </c>
      <c r="C56" s="3" t="n">
        <v>0.206706602</v>
      </c>
      <c r="D56" s="4" t="n">
        <f aca="false">ABS(Table6[[#This Row],[Pb Analytic]]-Table6[[#This Row],[Pb Simulation]])</f>
        <v>0.00200773130000001</v>
      </c>
      <c r="E56" s="1" t="n">
        <f aca="false">100*IF(Table6[[#This Row],[Pb Analytic]]&gt;0, Table6[[#This Row],[Absolute Error]]/Table6[[#This Row],[Pb Analytic]],1)</f>
        <v>0.971295198399135</v>
      </c>
      <c r="F56" s="3" t="n">
        <v>0.6095447</v>
      </c>
      <c r="G56" s="3" t="n">
        <v>0.6114774235</v>
      </c>
      <c r="H56" s="4" t="n">
        <f aca="false">ABS(Table7[[#This Row],[Pd Analytic]]-Table7[[#This Row],[Pd Simulation]])</f>
        <v>0.00193272349999996</v>
      </c>
      <c r="I56" s="1" t="n">
        <f aca="false">100*IF(Table7[[#This Row],[Pd Analytic]]&gt;0, Table7[[#This Row],[Absolute Error]]/Table7[[#This Row],[Pd Analytic]],1)</f>
        <v>0.316074384061042</v>
      </c>
      <c r="J56" s="3" t="n">
        <v>11.4884960786</v>
      </c>
      <c r="K56" s="3" t="n">
        <v>11.5211085645</v>
      </c>
      <c r="L56" s="4" t="n">
        <f aca="false">ABS(Table2[[#This Row],[Nc Analytic]]-Table2[[#This Row],[Nc Simulation]])</f>
        <v>0.0326124858999997</v>
      </c>
      <c r="M56" s="1" t="n">
        <f aca="false">100*IF(Table2[[#This Row],[Nc Analytic]]&gt;0, Table2[[#This Row],[Absolute Error]]/Table2[[#This Row],[Nc Analytic]],1)</f>
        <v>0.283067256222969</v>
      </c>
    </row>
    <row r="57" customFormat="false" ht="13.8" hidden="false" customHeight="false" outlineLevel="0" collapsed="false">
      <c r="A57" s="1" t="n">
        <v>5.6</v>
      </c>
      <c r="B57" s="3" t="n">
        <v>0.2177375</v>
      </c>
      <c r="C57" s="3" t="n">
        <v>0.2159866551</v>
      </c>
      <c r="D57" s="4" t="n">
        <f aca="false">ABS(Table6[[#This Row],[Pb Analytic]]-Table6[[#This Row],[Pb Simulation]])</f>
        <v>0.00175084489999999</v>
      </c>
      <c r="E57" s="1" t="n">
        <f aca="false">100*IF(Table6[[#This Row],[Pb Analytic]]&gt;0, Table6[[#This Row],[Absolute Error]]/Table6[[#This Row],[Pb Analytic]],1)</f>
        <v>0.810626424669323</v>
      </c>
      <c r="F57" s="3" t="n">
        <v>0.6034481667</v>
      </c>
      <c r="G57" s="3" t="n">
        <v>0.6054436764</v>
      </c>
      <c r="H57" s="4" t="n">
        <f aca="false">ABS(Table7[[#This Row],[Pd Analytic]]-Table7[[#This Row],[Pd Simulation]])</f>
        <v>0.00199550969999995</v>
      </c>
      <c r="I57" s="1" t="n">
        <f aca="false">100*IF(Table7[[#This Row],[Pd Analytic]]&gt;0, Table7[[#This Row],[Absolute Error]]/Table7[[#This Row],[Pd Analytic]],1)</f>
        <v>0.329594606035917</v>
      </c>
      <c r="J57" s="3" t="n">
        <v>11.5716801045</v>
      </c>
      <c r="K57" s="3" t="n">
        <v>11.6038431033</v>
      </c>
      <c r="L57" s="4" t="n">
        <f aca="false">ABS(Table2[[#This Row],[Nc Analytic]]-Table2[[#This Row],[Nc Simulation]])</f>
        <v>0.0321629987999987</v>
      </c>
      <c r="M57" s="1" t="n">
        <f aca="false">100*IF(Table2[[#This Row],[Nc Analytic]]&gt;0, Table2[[#This Row],[Absolute Error]]/Table2[[#This Row],[Nc Analytic]],1)</f>
        <v>0.277175402266961</v>
      </c>
    </row>
    <row r="58" customFormat="false" ht="13.8" hidden="false" customHeight="false" outlineLevel="0" collapsed="false">
      <c r="A58" s="1" t="n">
        <v>5.7</v>
      </c>
      <c r="B58" s="3" t="n">
        <v>0.2267796667</v>
      </c>
      <c r="C58" s="3" t="n">
        <v>0.2251864936</v>
      </c>
      <c r="D58" s="4" t="n">
        <f aca="false">ABS(Table6[[#This Row],[Pb Analytic]]-Table6[[#This Row],[Pb Simulation]])</f>
        <v>0.00159317309999998</v>
      </c>
      <c r="E58" s="1" t="n">
        <f aca="false">100*IF(Table6[[#This Row],[Pb Analytic]]&gt;0, Table6[[#This Row],[Absolute Error]]/Table6[[#This Row],[Pb Analytic]],1)</f>
        <v>0.707490522424469</v>
      </c>
      <c r="F58" s="3" t="n">
        <v>0.5974944333</v>
      </c>
      <c r="G58" s="3" t="n">
        <v>0.5993763171</v>
      </c>
      <c r="H58" s="4" t="n">
        <f aca="false">ABS(Table7[[#This Row],[Pd Analytic]]-Table7[[#This Row],[Pd Simulation]])</f>
        <v>0.00188188379999998</v>
      </c>
      <c r="I58" s="1" t="n">
        <f aca="false">100*IF(Table7[[#This Row],[Pd Analytic]]&gt;0, Table7[[#This Row],[Absolute Error]]/Table7[[#This Row],[Pd Analytic]],1)</f>
        <v>0.31397366667826</v>
      </c>
      <c r="J58" s="3" t="n">
        <v>11.6493645997</v>
      </c>
      <c r="K58" s="3" t="n">
        <v>11.6823366098</v>
      </c>
      <c r="L58" s="4" t="n">
        <f aca="false">ABS(Table2[[#This Row],[Nc Analytic]]-Table2[[#This Row],[Nc Simulation]])</f>
        <v>0.0329720101</v>
      </c>
      <c r="M58" s="1" t="n">
        <f aca="false">100*IF(Table2[[#This Row],[Nc Analytic]]&gt;0, Table2[[#This Row],[Absolute Error]]/Table2[[#This Row],[Nc Analytic]],1)</f>
        <v>0.282238144656272</v>
      </c>
    </row>
    <row r="59" customFormat="false" ht="13.8" hidden="false" customHeight="false" outlineLevel="0" collapsed="false">
      <c r="A59" s="1" t="n">
        <v>5.8</v>
      </c>
      <c r="B59" s="3" t="n">
        <v>0.2360164</v>
      </c>
      <c r="C59" s="3" t="n">
        <v>0.2342960585</v>
      </c>
      <c r="D59" s="4" t="n">
        <f aca="false">ABS(Table6[[#This Row],[Pb Analytic]]-Table6[[#This Row],[Pb Simulation]])</f>
        <v>0.0017203415</v>
      </c>
      <c r="E59" s="1" t="n">
        <f aca="false">100*IF(Table6[[#This Row],[Pb Analytic]]&gt;0, Table6[[#This Row],[Absolute Error]]/Table6[[#This Row],[Pb Analytic]],1)</f>
        <v>0.734259684526447</v>
      </c>
      <c r="F59" s="3" t="n">
        <v>0.5913954</v>
      </c>
      <c r="G59" s="3" t="n">
        <v>0.5932912764</v>
      </c>
      <c r="H59" s="4" t="n">
        <f aca="false">ABS(Table7[[#This Row],[Pd Analytic]]-Table7[[#This Row],[Pd Simulation]])</f>
        <v>0.0018958764</v>
      </c>
      <c r="I59" s="1" t="n">
        <f aca="false">100*IF(Table7[[#This Row],[Pd Analytic]]&gt;0, Table7[[#This Row],[Absolute Error]]/Table7[[#This Row],[Pd Analytic]],1)</f>
        <v>0.319552380999748</v>
      </c>
      <c r="J59" s="3" t="n">
        <v>11.7229308644</v>
      </c>
      <c r="K59" s="3" t="n">
        <v>11.7568400771</v>
      </c>
      <c r="L59" s="4" t="n">
        <f aca="false">ABS(Table2[[#This Row],[Nc Analytic]]-Table2[[#This Row],[Nc Simulation]])</f>
        <v>0.0339092126999994</v>
      </c>
      <c r="M59" s="1" t="n">
        <f aca="false">100*IF(Table2[[#This Row],[Nc Analytic]]&gt;0, Table2[[#This Row],[Absolute Error]]/Table2[[#This Row],[Nc Analytic]],1)</f>
        <v>0.288421144436997</v>
      </c>
    </row>
    <row r="60" customFormat="false" ht="13.8" hidden="false" customHeight="false" outlineLevel="0" collapsed="false">
      <c r="A60" s="1" t="n">
        <v>5.9</v>
      </c>
      <c r="B60" s="3" t="n">
        <v>0.2449151667</v>
      </c>
      <c r="C60" s="3" t="n">
        <v>0.2433067246</v>
      </c>
      <c r="D60" s="4" t="n">
        <f aca="false">ABS(Table6[[#This Row],[Pb Analytic]]-Table6[[#This Row],[Pb Simulation]])</f>
        <v>0.0016084421</v>
      </c>
      <c r="E60" s="1" t="n">
        <f aca="false">100*IF(Table6[[#This Row],[Pb Analytic]]&gt;0, Table6[[#This Row],[Absolute Error]]/Table6[[#This Row],[Pb Analytic]],1)</f>
        <v>0.661075892022425</v>
      </c>
      <c r="F60" s="3" t="n">
        <v>0.5854502</v>
      </c>
      <c r="G60" s="3" t="n">
        <v>0.5872026564</v>
      </c>
      <c r="H60" s="4" t="n">
        <f aca="false">ABS(Table7[[#This Row],[Pd Analytic]]-Table7[[#This Row],[Pd Simulation]])</f>
        <v>0.00175245639999999</v>
      </c>
      <c r="I60" s="1" t="n">
        <f aca="false">100*IF(Table7[[#This Row],[Pd Analytic]]&gt;0, Table7[[#This Row],[Absolute Error]]/Table7[[#This Row],[Pd Analytic]],1)</f>
        <v>0.298441497309274</v>
      </c>
      <c r="J60" s="3" t="n">
        <v>11.7962513382</v>
      </c>
      <c r="K60" s="3" t="n">
        <v>11.8275908365</v>
      </c>
      <c r="L60" s="4" t="n">
        <f aca="false">ABS(Table2[[#This Row],[Nc Analytic]]-Table2[[#This Row],[Nc Simulation]])</f>
        <v>0.0313394983000013</v>
      </c>
      <c r="M60" s="1" t="n">
        <f aca="false">100*IF(Table2[[#This Row],[Nc Analytic]]&gt;0, Table2[[#This Row],[Absolute Error]]/Table2[[#This Row],[Nc Analytic]],1)</f>
        <v>0.264969415439089</v>
      </c>
    </row>
    <row r="61" customFormat="false" ht="13.8" hidden="false" customHeight="false" outlineLevel="0" collapsed="false">
      <c r="A61" s="1" t="n">
        <v>6</v>
      </c>
      <c r="B61" s="3" t="n">
        <v>0.2539082333</v>
      </c>
      <c r="C61" s="3" t="n">
        <v>0.2522111702</v>
      </c>
      <c r="D61" s="4" t="n">
        <f aca="false">ABS(Table6[[#This Row],[Pb Analytic]]-Table6[[#This Row],[Pb Simulation]])</f>
        <v>0.00169706310000001</v>
      </c>
      <c r="E61" s="1" t="n">
        <f aca="false">100*IF(Table6[[#This Row],[Pb Analytic]]&gt;0, Table6[[#This Row],[Absolute Error]]/Table6[[#This Row],[Pb Analytic]],1)</f>
        <v>0.672873885266168</v>
      </c>
      <c r="F61" s="3" t="n">
        <v>0.5794294667</v>
      </c>
      <c r="G61" s="3" t="n">
        <v>0.5811228933</v>
      </c>
      <c r="H61" s="4" t="n">
        <f aca="false">ABS(Table7[[#This Row],[Pd Analytic]]-Table7[[#This Row],[Pd Simulation]])</f>
        <v>0.00169342660000005</v>
      </c>
      <c r="I61" s="1" t="n">
        <f aca="false">100*IF(Table7[[#This Row],[Pd Analytic]]&gt;0, Table7[[#This Row],[Absolute Error]]/Table7[[#This Row],[Pd Analytic]],1)</f>
        <v>0.291405934876124</v>
      </c>
      <c r="J61" s="3" t="n">
        <v>11.8650761014</v>
      </c>
      <c r="K61" s="3" t="n">
        <v>11.894812787</v>
      </c>
      <c r="L61" s="4" t="n">
        <f aca="false">ABS(Table2[[#This Row],[Nc Analytic]]-Table2[[#This Row],[Nc Simulation]])</f>
        <v>0.0297366855999996</v>
      </c>
      <c r="M61" s="1" t="n">
        <f aca="false">100*IF(Table2[[#This Row],[Nc Analytic]]&gt;0, Table2[[#This Row],[Absolute Error]]/Table2[[#This Row],[Nc Analytic]],1)</f>
        <v>0.24999708807943</v>
      </c>
    </row>
    <row r="62" customFormat="false" ht="13.8" hidden="false" customHeight="false" outlineLevel="0" collapsed="false">
      <c r="A62" s="1" t="n">
        <v>6.1</v>
      </c>
      <c r="B62" s="0" t="n">
        <v>0.2625265</v>
      </c>
      <c r="C62" s="3" t="n">
        <v>0.2610032525</v>
      </c>
      <c r="D62" s="4" t="n">
        <f aca="false">ABS(Table6[[#This Row],[Pb Analytic]]-Table6[[#This Row],[Pb Simulation]])</f>
        <v>0.00152324749999999</v>
      </c>
      <c r="E62" s="1" t="n">
        <f aca="false">100*IF(Table6[[#This Row],[Pb Analytic]]&gt;0, Table6[[#This Row],[Absolute Error]]/Table6[[#This Row],[Pb Analytic]],1)</f>
        <v>0.583612459005656</v>
      </c>
      <c r="F62" s="0" t="n">
        <v>0.5735886667</v>
      </c>
      <c r="G62" s="3" t="n">
        <v>0.575062911</v>
      </c>
      <c r="H62" s="4" t="n">
        <f aca="false">ABS(Table7[[#This Row],[Pd Analytic]]-Table7[[#This Row],[Pd Simulation]])</f>
        <v>0.00147424429999998</v>
      </c>
      <c r="I62" s="1" t="n">
        <f aca="false">100*IF(Table7[[#This Row],[Pd Analytic]]&gt;0, Table7[[#This Row],[Absolute Error]]/Table7[[#This Row],[Pd Analytic]],1)</f>
        <v>0.256362264336672</v>
      </c>
      <c r="J62" s="0" t="n">
        <v>11.9305780157</v>
      </c>
      <c r="K62" s="3" t="n">
        <v>11.9587167492</v>
      </c>
      <c r="L62" s="4" t="n">
        <f aca="false">ABS(Table2[[#This Row],[Nc Analytic]]-Table2[[#This Row],[Nc Simulation]])</f>
        <v>0.0281387335000005</v>
      </c>
      <c r="M62" s="1" t="n">
        <f aca="false">100*IF(Table2[[#This Row],[Nc Analytic]]&gt;0, Table2[[#This Row],[Absolute Error]]/Table2[[#This Row],[Nc Analytic]],1)</f>
        <v>0.235298937922273</v>
      </c>
    </row>
    <row r="63" customFormat="false" ht="13.8" hidden="false" customHeight="false" outlineLevel="0" collapsed="false">
      <c r="A63" s="1" t="n">
        <v>6.2</v>
      </c>
      <c r="B63" s="3" t="n">
        <v>0.2713558333</v>
      </c>
      <c r="C63" s="3" t="n">
        <v>0.2696778902</v>
      </c>
      <c r="D63" s="4" t="n">
        <f aca="false">ABS(Table6[[#This Row],[Pb Analytic]]-Table6[[#This Row],[Pb Simulation]])</f>
        <v>0.00167794310000002</v>
      </c>
      <c r="E63" s="1" t="n">
        <f aca="false">100*IF(Table6[[#This Row],[Pb Analytic]]&gt;0, Table6[[#This Row],[Absolute Error]]/Table6[[#This Row],[Pb Analytic]],1)</f>
        <v>0.622202694761376</v>
      </c>
      <c r="F63" s="3" t="n">
        <v>0.5673481333</v>
      </c>
      <c r="G63" s="3" t="n">
        <v>0.5690322646</v>
      </c>
      <c r="H63" s="4" t="n">
        <f aca="false">ABS(Table7[[#This Row],[Pd Analytic]]-Table7[[#This Row],[Pd Simulation]])</f>
        <v>0.0016841313</v>
      </c>
      <c r="I63" s="1" t="n">
        <f aca="false">100*IF(Table7[[#This Row],[Pd Analytic]]&gt;0, Table7[[#This Row],[Absolute Error]]/Table7[[#This Row],[Pd Analytic]],1)</f>
        <v>0.295964113947714</v>
      </c>
      <c r="J63" s="3" t="n">
        <v>11.9911251986</v>
      </c>
      <c r="K63" s="3" t="n">
        <v>12.0195009102</v>
      </c>
      <c r="L63" s="4" t="n">
        <f aca="false">ABS(Table2[[#This Row],[Nc Analytic]]-Table2[[#This Row],[Nc Simulation]])</f>
        <v>0.028375711599999</v>
      </c>
      <c r="M63" s="1" t="n">
        <f aca="false">100*IF(Table2[[#This Row],[Nc Analytic]]&gt;0, Table2[[#This Row],[Absolute Error]]/Table2[[#This Row],[Nc Analytic]],1)</f>
        <v>0.236080614428164</v>
      </c>
    </row>
    <row r="64" customFormat="false" ht="13.8" hidden="false" customHeight="false" outlineLevel="0" collapsed="false">
      <c r="A64" s="1" t="n">
        <v>6.3</v>
      </c>
      <c r="B64" s="3" t="n">
        <v>0.2795045</v>
      </c>
      <c r="C64" s="3" t="n">
        <v>0.2782309537</v>
      </c>
      <c r="D64" s="4" t="n">
        <f aca="false">ABS(Table6[[#This Row],[Pb Analytic]]-Table6[[#This Row],[Pb Simulation]])</f>
        <v>0.00127354629999998</v>
      </c>
      <c r="E64" s="1" t="n">
        <f aca="false">100*IF(Table6[[#This Row],[Pb Analytic]]&gt;0, Table6[[#This Row],[Absolute Error]]/Table6[[#This Row],[Pb Analytic]],1)</f>
        <v>0.45772991216972</v>
      </c>
      <c r="F64" s="3" t="n">
        <v>0.5615951667</v>
      </c>
      <c r="G64" s="3" t="n">
        <v>0.5630392751</v>
      </c>
      <c r="H64" s="4" t="n">
        <f aca="false">ABS(Table7[[#This Row],[Pd Analytic]]-Table7[[#This Row],[Pd Simulation]])</f>
        <v>0.00144410839999998</v>
      </c>
      <c r="I64" s="1" t="n">
        <f aca="false">100*IF(Table7[[#This Row],[Pd Analytic]]&gt;0, Table7[[#This Row],[Absolute Error]]/Table7[[#This Row],[Pd Analytic]],1)</f>
        <v>0.256484487648485</v>
      </c>
      <c r="J64" s="3" t="n">
        <v>12.0490568523</v>
      </c>
      <c r="K64" s="3" t="n">
        <v>12.0773513333</v>
      </c>
      <c r="L64" s="4" t="n">
        <f aca="false">ABS(Table2[[#This Row],[Nc Analytic]]-Table2[[#This Row],[Nc Simulation]])</f>
        <v>0.0282944809999997</v>
      </c>
      <c r="M64" s="1" t="n">
        <f aca="false">100*IF(Table2[[#This Row],[Nc Analytic]]&gt;0, Table2[[#This Row],[Absolute Error]]/Table2[[#This Row],[Nc Analytic]],1)</f>
        <v>0.234277203826847</v>
      </c>
    </row>
    <row r="65" customFormat="false" ht="13.8" hidden="false" customHeight="false" outlineLevel="0" collapsed="false">
      <c r="A65" s="1" t="n">
        <v>6.4</v>
      </c>
      <c r="B65" s="3" t="n">
        <v>0.2881305</v>
      </c>
      <c r="C65" s="3" t="n">
        <v>0.2866591629</v>
      </c>
      <c r="D65" s="4" t="n">
        <f aca="false">ABS(Table6[[#This Row],[Pb Analytic]]-Table6[[#This Row],[Pb Simulation]])</f>
        <v>0.00147133710000003</v>
      </c>
      <c r="E65" s="1" t="n">
        <f aca="false">100*IF(Table6[[#This Row],[Pb Analytic]]&gt;0, Table6[[#This Row],[Absolute Error]]/Table6[[#This Row],[Pb Analytic]],1)</f>
        <v>0.513270563241439</v>
      </c>
      <c r="F65" s="3" t="n">
        <v>0.5554653</v>
      </c>
      <c r="G65" s="3" t="n">
        <v>0.5570911523</v>
      </c>
      <c r="H65" s="4" t="n">
        <f aca="false">ABS(Table7[[#This Row],[Pd Analytic]]-Table7[[#This Row],[Pd Simulation]])</f>
        <v>0.0016258522999999</v>
      </c>
      <c r="I65" s="1" t="n">
        <f aca="false">100*IF(Table7[[#This Row],[Pd Analytic]]&gt;0, Table7[[#This Row],[Absolute Error]]/Table7[[#This Row],[Pd Analytic]],1)</f>
        <v>0.291846728006256</v>
      </c>
      <c r="J65" s="3" t="n">
        <v>12.104908226</v>
      </c>
      <c r="K65" s="3" t="n">
        <v>12.1324425097</v>
      </c>
      <c r="L65" s="4" t="n">
        <f aca="false">ABS(Table2[[#This Row],[Nc Analytic]]-Table2[[#This Row],[Nc Simulation]])</f>
        <v>0.0275342837000014</v>
      </c>
      <c r="M65" s="1" t="n">
        <f aca="false">100*IF(Table2[[#This Row],[Nc Analytic]]&gt;0, Table2[[#This Row],[Absolute Error]]/Table2[[#This Row],[Nc Analytic]],1)</f>
        <v>0.226947571999517</v>
      </c>
    </row>
    <row r="66" customFormat="false" ht="13.8" hidden="false" customHeight="false" outlineLevel="0" collapsed="false">
      <c r="A66" s="1" t="n">
        <v>6.5</v>
      </c>
      <c r="B66" s="3" t="n">
        <v>0.2962375667</v>
      </c>
      <c r="C66" s="3" t="n">
        <v>0.294959994</v>
      </c>
      <c r="D66" s="4" t="n">
        <f aca="false">ABS(Table6[[#This Row],[Pb Analytic]]-Table6[[#This Row],[Pb Simulation]])</f>
        <v>0.00127757270000001</v>
      </c>
      <c r="E66" s="1" t="n">
        <f aca="false">100*IF(Table6[[#This Row],[Pb Analytic]]&gt;0, Table6[[#This Row],[Absolute Error]]/Table6[[#This Row],[Pb Analytic]],1)</f>
        <v>0.433134230400075</v>
      </c>
      <c r="F66" s="3" t="n">
        <v>0.5497707333</v>
      </c>
      <c r="G66" s="3" t="n">
        <v>0.5511941091</v>
      </c>
      <c r="H66" s="4" t="n">
        <f aca="false">ABS(Table7[[#This Row],[Pd Analytic]]-Table7[[#This Row],[Pd Simulation]])</f>
        <v>0.00142337579999996</v>
      </c>
      <c r="I66" s="1" t="n">
        <f aca="false">100*IF(Table7[[#This Row],[Pd Analytic]]&gt;0, Table7[[#This Row],[Absolute Error]]/Table7[[#This Row],[Pd Analytic]],1)</f>
        <v>0.258234944187643</v>
      </c>
      <c r="J66" s="3" t="n">
        <v>12.1570486363</v>
      </c>
      <c r="K66" s="3" t="n">
        <v>12.1849379353</v>
      </c>
      <c r="L66" s="4" t="n">
        <f aca="false">ABS(Table2[[#This Row],[Nc Analytic]]-Table2[[#This Row],[Nc Simulation]])</f>
        <v>0.0278892989999999</v>
      </c>
      <c r="M66" s="1" t="n">
        <f aca="false">100*IF(Table2[[#This Row],[Nc Analytic]]&gt;0, Table2[[#This Row],[Absolute Error]]/Table2[[#This Row],[Nc Analytic]],1)</f>
        <v>0.228883389871064</v>
      </c>
    </row>
    <row r="67" customFormat="false" ht="13.8" hidden="false" customHeight="false" outlineLevel="0" collapsed="false">
      <c r="A67" s="1" t="n">
        <v>6.6</v>
      </c>
      <c r="B67" s="3" t="n">
        <v>0.3046133</v>
      </c>
      <c r="C67" s="3" t="n">
        <v>0.303131593</v>
      </c>
      <c r="D67" s="4" t="n">
        <f aca="false">ABS(Table6[[#This Row],[Pb Analytic]]-Table6[[#This Row],[Pb Simulation]])</f>
        <v>0.001481707</v>
      </c>
      <c r="E67" s="1" t="n">
        <f aca="false">100*IF(Table6[[#This Row],[Pb Analytic]]&gt;0, Table6[[#This Row],[Absolute Error]]/Table6[[#This Row],[Pb Analytic]],1)</f>
        <v>0.488799925252265</v>
      </c>
      <c r="F67" s="3" t="n">
        <v>0.5439056667</v>
      </c>
      <c r="G67" s="3" t="n">
        <v>0.5453534656</v>
      </c>
      <c r="H67" s="4" t="n">
        <f aca="false">ABS(Table7[[#This Row],[Pd Analytic]]-Table7[[#This Row],[Pd Simulation]])</f>
        <v>0.00144779890000002</v>
      </c>
      <c r="I67" s="1" t="n">
        <f aca="false">100*IF(Table7[[#This Row],[Pd Analytic]]&gt;0, Table7[[#This Row],[Absolute Error]]/Table7[[#This Row],[Pd Analytic]],1)</f>
        <v>0.265478995060047</v>
      </c>
      <c r="J67" s="3" t="n">
        <v>12.2099355232</v>
      </c>
      <c r="K67" s="3" t="n">
        <v>12.2349906974</v>
      </c>
      <c r="L67" s="4" t="n">
        <f aca="false">ABS(Table2[[#This Row],[Nc Analytic]]-Table2[[#This Row],[Nc Simulation]])</f>
        <v>0.0250551742000003</v>
      </c>
      <c r="M67" s="1" t="n">
        <f aca="false">100*IF(Table2[[#This Row],[Nc Analytic]]&gt;0, Table2[[#This Row],[Absolute Error]]/Table2[[#This Row],[Nc Analytic]],1)</f>
        <v>0.204782944422872</v>
      </c>
    </row>
    <row r="68" customFormat="false" ht="13.8" hidden="false" customHeight="false" outlineLevel="0" collapsed="false">
      <c r="A68" s="1" t="n">
        <v>6.7</v>
      </c>
      <c r="B68" s="3" t="n">
        <v>0.3123664</v>
      </c>
      <c r="C68" s="3" t="n">
        <v>0.3111726973</v>
      </c>
      <c r="D68" s="4" t="n">
        <f aca="false">ABS(Table6[[#This Row],[Pb Analytic]]-Table6[[#This Row],[Pb Simulation]])</f>
        <v>0.00119370269999997</v>
      </c>
      <c r="E68" s="1" t="n">
        <f aca="false">100*IF(Table6[[#This Row],[Pb Analytic]]&gt;0, Table6[[#This Row],[Absolute Error]]/Table6[[#This Row],[Pb Analytic]],1)</f>
        <v>0.383614214986581</v>
      </c>
      <c r="F68" s="3" t="n">
        <v>0.538337</v>
      </c>
      <c r="G68" s="3" t="n">
        <v>0.5395737435</v>
      </c>
      <c r="H68" s="4" t="n">
        <f aca="false">ABS(Table7[[#This Row],[Pd Analytic]]-Table7[[#This Row],[Pd Simulation]])</f>
        <v>0.00123674350000003</v>
      </c>
      <c r="I68" s="1" t="n">
        <f aca="false">100*IF(Table7[[#This Row],[Pd Analytic]]&gt;0, Table7[[#This Row],[Absolute Error]]/Table7[[#This Row],[Pd Analytic]],1)</f>
        <v>0.229207502199378</v>
      </c>
      <c r="J68" s="3" t="n">
        <v>12.2571597997</v>
      </c>
      <c r="K68" s="3" t="n">
        <v>12.282744062</v>
      </c>
      <c r="L68" s="4" t="n">
        <f aca="false">ABS(Table2[[#This Row],[Nc Analytic]]-Table2[[#This Row],[Nc Simulation]])</f>
        <v>0.0255842623000007</v>
      </c>
      <c r="M68" s="1" t="n">
        <f aca="false">100*IF(Table2[[#This Row],[Nc Analytic]]&gt;0, Table2[[#This Row],[Absolute Error]]/Table2[[#This Row],[Nc Analytic]],1)</f>
        <v>0.208294353206891</v>
      </c>
    </row>
    <row r="69" customFormat="false" ht="13.8" hidden="false" customHeight="false" outlineLevel="0" collapsed="false">
      <c r="A69" s="1" t="n">
        <v>6.8</v>
      </c>
      <c r="B69" s="3" t="n">
        <v>0.3203230333</v>
      </c>
      <c r="C69" s="3" t="n">
        <v>0.3190825649</v>
      </c>
      <c r="D69" s="4" t="n">
        <f aca="false">ABS(Table6[[#This Row],[Pb Analytic]]-Table6[[#This Row],[Pb Simulation]])</f>
        <v>0.00124046840000003</v>
      </c>
      <c r="E69" s="1" t="n">
        <f aca="false">100*IF(Table6[[#This Row],[Pb Analytic]]&gt;0, Table6[[#This Row],[Absolute Error]]/Table6[[#This Row],[Pb Analytic]],1)</f>
        <v>0.388760946681242</v>
      </c>
      <c r="F69" s="3" t="n">
        <v>0.5326203333</v>
      </c>
      <c r="G69" s="3" t="n">
        <v>0.5338587529</v>
      </c>
      <c r="H69" s="4" t="n">
        <f aca="false">ABS(Table7[[#This Row],[Pd Analytic]]-Table7[[#This Row],[Pd Simulation]])</f>
        <v>0.00123841959999993</v>
      </c>
      <c r="I69" s="1" t="n">
        <f aca="false">100*IF(Table7[[#This Row],[Pd Analytic]]&gt;0, Table7[[#This Row],[Absolute Error]]/Table7[[#This Row],[Pd Analytic]],1)</f>
        <v>0.231975141977658</v>
      </c>
      <c r="J69" s="3" t="n">
        <v>12.3039753648</v>
      </c>
      <c r="K69" s="3" t="n">
        <v>12.3283320524</v>
      </c>
      <c r="L69" s="4" t="n">
        <f aca="false">ABS(Table2[[#This Row],[Nc Analytic]]-Table2[[#This Row],[Nc Simulation]])</f>
        <v>0.024356687600001</v>
      </c>
      <c r="M69" s="1" t="n">
        <f aca="false">100*IF(Table2[[#This Row],[Nc Analytic]]&gt;0, Table2[[#This Row],[Absolute Error]]/Table2[[#This Row],[Nc Analytic]],1)</f>
        <v>0.197566771372445</v>
      </c>
    </row>
    <row r="70" customFormat="false" ht="13.8" hidden="false" customHeight="false" outlineLevel="0" collapsed="false">
      <c r="A70" s="1" t="n">
        <v>6.9</v>
      </c>
      <c r="B70" s="3" t="n">
        <v>0.3283142</v>
      </c>
      <c r="C70" s="3" t="n">
        <v>0.3268609102</v>
      </c>
      <c r="D70" s="4" t="n">
        <f aca="false">ABS(Table6[[#This Row],[Pb Analytic]]-Table6[[#This Row],[Pb Simulation]])</f>
        <v>0.00145328979999998</v>
      </c>
      <c r="E70" s="1" t="n">
        <f aca="false">100*IF(Table6[[#This Row],[Pb Analytic]]&gt;0, Table6[[#This Row],[Absolute Error]]/Table6[[#This Row],[Pb Analytic]],1)</f>
        <v>0.444620251198205</v>
      </c>
      <c r="F70" s="3" t="n">
        <v>0.5268127</v>
      </c>
      <c r="G70" s="3" t="n">
        <v>0.5282116699</v>
      </c>
      <c r="H70" s="4" t="n">
        <f aca="false">ABS(Table7[[#This Row],[Pd Analytic]]-Table7[[#This Row],[Pd Simulation]])</f>
        <v>0.00139896989999999</v>
      </c>
      <c r="I70" s="1" t="n">
        <f aca="false">100*IF(Table7[[#This Row],[Pd Analytic]]&gt;0, Table7[[#This Row],[Absolute Error]]/Table7[[#This Row],[Pd Analytic]],1)</f>
        <v>0.264850244649998</v>
      </c>
      <c r="J70" s="3" t="n">
        <v>12.3490824906</v>
      </c>
      <c r="K70" s="3" t="n">
        <v>12.3718800132</v>
      </c>
      <c r="L70" s="4" t="n">
        <f aca="false">ABS(Table2[[#This Row],[Nc Analytic]]-Table2[[#This Row],[Nc Simulation]])</f>
        <v>0.0227975225999995</v>
      </c>
      <c r="M70" s="1" t="n">
        <f aca="false">100*IF(Table2[[#This Row],[Nc Analytic]]&gt;0, Table2[[#This Row],[Absolute Error]]/Table2[[#This Row],[Nc Analytic]],1)</f>
        <v>0.184268862740957</v>
      </c>
    </row>
    <row r="71" customFormat="false" ht="13.8" hidden="false" customHeight="false" outlineLevel="0" collapsed="false">
      <c r="A71" s="1" t="n">
        <v>7</v>
      </c>
      <c r="B71" s="3" t="n">
        <v>0.3354956333</v>
      </c>
      <c r="C71" s="3" t="n">
        <v>0.3345078454</v>
      </c>
      <c r="D71" s="4" t="n">
        <f aca="false">ABS(Table6[[#This Row],[Pb Analytic]]-Table6[[#This Row],[Pb Simulation]])</f>
        <v>0.000987787899999981</v>
      </c>
      <c r="E71" s="1" t="n">
        <f aca="false">100*IF(Table6[[#This Row],[Pb Analytic]]&gt;0, Table6[[#This Row],[Absolute Error]]/Table6[[#This Row],[Pb Analytic]],1)</f>
        <v>0.295295884262086</v>
      </c>
      <c r="F71" s="3" t="n">
        <v>0.5215913333</v>
      </c>
      <c r="G71" s="3" t="n">
        <v>0.5226351076</v>
      </c>
      <c r="H71" s="4" t="n">
        <f aca="false">ABS(Table7[[#This Row],[Pd Analytic]]-Table7[[#This Row],[Pd Simulation]])</f>
        <v>0.00104377430000002</v>
      </c>
      <c r="I71" s="1" t="n">
        <f aca="false">100*IF(Table7[[#This Row],[Pd Analytic]]&gt;0, Table7[[#This Row],[Absolute Error]]/Table7[[#This Row],[Pd Analytic]],1)</f>
        <v>0.199713774452151</v>
      </c>
      <c r="J71" s="3" t="n">
        <v>12.3891753794</v>
      </c>
      <c r="K71" s="3" t="n">
        <v>12.4135051545</v>
      </c>
      <c r="L71" s="4" t="n">
        <f aca="false">ABS(Table2[[#This Row],[Nc Analytic]]-Table2[[#This Row],[Nc Simulation]])</f>
        <v>0.0243297751</v>
      </c>
      <c r="M71" s="1" t="n">
        <f aca="false">100*IF(Table2[[#This Row],[Nc Analytic]]&gt;0, Table2[[#This Row],[Absolute Error]]/Table2[[#This Row],[Nc Analytic]],1)</f>
        <v>0.195994401236304</v>
      </c>
    </row>
    <row r="72" customFormat="false" ht="13.8" hidden="false" customHeight="false" outlineLevel="0" collapsed="false">
      <c r="A72" s="1" t="n">
        <v>7.1</v>
      </c>
      <c r="B72" s="3" t="n">
        <v>0.3429683333</v>
      </c>
      <c r="C72" s="3" t="n">
        <v>0.3420238294</v>
      </c>
      <c r="D72" s="4" t="n">
        <f aca="false">ABS(Table6[[#This Row],[Pb Analytic]]-Table6[[#This Row],[Pb Simulation]])</f>
        <v>0.000944503900000004</v>
      </c>
      <c r="E72" s="1" t="n">
        <f aca="false">100*IF(Table6[[#This Row],[Pb Analytic]]&gt;0, Table6[[#This Row],[Absolute Error]]/Table6[[#This Row],[Pb Analytic]],1)</f>
        <v>0.276151489695006</v>
      </c>
      <c r="F72" s="3" t="n">
        <v>0.5160607333</v>
      </c>
      <c r="G72" s="3" t="n">
        <v>0.5171311794</v>
      </c>
      <c r="H72" s="4" t="n">
        <f aca="false">ABS(Table7[[#This Row],[Pd Analytic]]-Table7[[#This Row],[Pd Simulation]])</f>
        <v>0.00107044609999996</v>
      </c>
      <c r="I72" s="1" t="n">
        <f aca="false">100*IF(Table7[[#This Row],[Pd Analytic]]&gt;0, Table7[[#This Row],[Absolute Error]]/Table7[[#This Row],[Pd Analytic]],1)</f>
        <v>0.206997014034609</v>
      </c>
      <c r="J72" s="3" t="n">
        <v>12.4290370388</v>
      </c>
      <c r="K72" s="3" t="n">
        <v>12.4533170743</v>
      </c>
      <c r="L72" s="4" t="n">
        <f aca="false">ABS(Table2[[#This Row],[Nc Analytic]]-Table2[[#This Row],[Nc Simulation]])</f>
        <v>0.0242800354999986</v>
      </c>
      <c r="M72" s="1" t="n">
        <f aca="false">100*IF(Table2[[#This Row],[Nc Analytic]]&gt;0, Table2[[#This Row],[Absolute Error]]/Table2[[#This Row],[Nc Analytic]],1)</f>
        <v>0.194968419700045</v>
      </c>
    </row>
    <row r="73" customFormat="false" ht="13.8" hidden="false" customHeight="false" outlineLevel="0" collapsed="false">
      <c r="A73" s="1" t="n">
        <v>7.2</v>
      </c>
      <c r="B73" s="3" t="n">
        <v>0.3505262</v>
      </c>
      <c r="C73" s="3" t="n">
        <v>0.3494096203</v>
      </c>
      <c r="D73" s="4" t="n">
        <f aca="false">ABS(Table6[[#This Row],[Pb Analytic]]-Table6[[#This Row],[Pb Simulation]])</f>
        <v>0.00111657970000001</v>
      </c>
      <c r="E73" s="1" t="n">
        <f aca="false">100*IF(Table6[[#This Row],[Pb Analytic]]&gt;0, Table6[[#This Row],[Absolute Error]]/Table6[[#This Row],[Pb Analytic]],1)</f>
        <v>0.319561808012419</v>
      </c>
      <c r="F73" s="3" t="n">
        <v>0.5106505667</v>
      </c>
      <c r="G73" s="3" t="n">
        <v>0.5117015564</v>
      </c>
      <c r="H73" s="4" t="n">
        <f aca="false">ABS(Table7[[#This Row],[Pd Analytic]]-Table7[[#This Row],[Pd Simulation]])</f>
        <v>0.00105098970000006</v>
      </c>
      <c r="I73" s="1" t="n">
        <f aca="false">100*IF(Table7[[#This Row],[Pd Analytic]]&gt;0, Table7[[#This Row],[Absolute Error]]/Table7[[#This Row],[Pd Analytic]],1)</f>
        <v>0.205391147799929</v>
      </c>
      <c r="J73" s="3" t="n">
        <v>12.4700790645</v>
      </c>
      <c r="K73" s="3" t="n">
        <v>12.4914182562</v>
      </c>
      <c r="L73" s="4" t="n">
        <f aca="false">ABS(Table2[[#This Row],[Nc Analytic]]-Table2[[#This Row],[Nc Simulation]])</f>
        <v>0.0213391916999992</v>
      </c>
      <c r="M73" s="1" t="n">
        <f aca="false">100*IF(Table2[[#This Row],[Nc Analytic]]&gt;0, Table2[[#This Row],[Absolute Error]]/Table2[[#This Row],[Nc Analytic]],1)</f>
        <v>0.170830815703475</v>
      </c>
    </row>
    <row r="74" customFormat="false" ht="13.8" hidden="false" customHeight="false" outlineLevel="0" collapsed="false">
      <c r="A74" s="1" t="n">
        <v>7.3</v>
      </c>
      <c r="B74" s="3" t="n">
        <v>0.3575471</v>
      </c>
      <c r="C74" s="3" t="n">
        <v>0.3566662343</v>
      </c>
      <c r="D74" s="4" t="n">
        <f aca="false">ABS(Table6[[#This Row],[Pb Analytic]]-Table6[[#This Row],[Pb Simulation]])</f>
        <v>0.000880865700000011</v>
      </c>
      <c r="E74" s="1" t="n">
        <f aca="false">100*IF(Table6[[#This Row],[Pb Analytic]]&gt;0, Table6[[#This Row],[Absolute Error]]/Table6[[#This Row],[Pb Analytic]],1)</f>
        <v>0.246971990978853</v>
      </c>
      <c r="F74" s="3" t="n">
        <v>0.5052996667</v>
      </c>
      <c r="G74" s="3" t="n">
        <v>0.5063475188</v>
      </c>
      <c r="H74" s="4" t="n">
        <f aca="false">ABS(Table7[[#This Row],[Pd Analytic]]-Table7[[#This Row],[Pd Simulation]])</f>
        <v>0.00104785209999991</v>
      </c>
      <c r="I74" s="1" t="n">
        <f aca="false">100*IF(Table7[[#This Row],[Pd Analytic]]&gt;0, Table7[[#This Row],[Absolute Error]]/Table7[[#This Row],[Pd Analytic]],1)</f>
        <v>0.20694326743878</v>
      </c>
      <c r="J74" s="3" t="n">
        <v>12.5049410129</v>
      </c>
      <c r="K74" s="3" t="n">
        <v>12.5279045418</v>
      </c>
      <c r="L74" s="4" t="n">
        <f aca="false">ABS(Table2[[#This Row],[Nc Analytic]]-Table2[[#This Row],[Nc Simulation]])</f>
        <v>0.0229635289000001</v>
      </c>
      <c r="M74" s="1" t="n">
        <f aca="false">100*IF(Table2[[#This Row],[Nc Analytic]]&gt;0, Table2[[#This Row],[Absolute Error]]/Table2[[#This Row],[Nc Analytic]],1)</f>
        <v>0.18329904113957</v>
      </c>
    </row>
    <row r="75" customFormat="false" ht="13.8" hidden="false" customHeight="false" outlineLevel="0" collapsed="false">
      <c r="A75" s="1" t="n">
        <v>7.4</v>
      </c>
      <c r="B75" s="3" t="n">
        <v>0.3647366667</v>
      </c>
      <c r="C75" s="3" t="n">
        <v>0.3637949083</v>
      </c>
      <c r="D75" s="4" t="n">
        <f aca="false">ABS(Table6[[#This Row],[Pb Analytic]]-Table6[[#This Row],[Pb Simulation]])</f>
        <v>0.000941758399999992</v>
      </c>
      <c r="E75" s="1" t="n">
        <f aca="false">100*IF(Table6[[#This Row],[Pb Analytic]]&gt;0, Table6[[#This Row],[Absolute Error]]/Table6[[#This Row],[Pb Analytic]],1)</f>
        <v>0.258870692940919</v>
      </c>
      <c r="F75" s="3" t="n">
        <v>0.5000476333</v>
      </c>
      <c r="G75" s="3" t="n">
        <v>0.5010700019</v>
      </c>
      <c r="H75" s="4" t="n">
        <f aca="false">ABS(Table7[[#This Row],[Pd Analytic]]-Table7[[#This Row],[Pd Simulation]])</f>
        <v>0.00102236859999993</v>
      </c>
      <c r="I75" s="1" t="n">
        <f aca="false">100*IF(Table7[[#This Row],[Pd Analytic]]&gt;0, Table7[[#This Row],[Absolute Error]]/Table7[[#This Row],[Pd Analytic]],1)</f>
        <v>0.204037079873716</v>
      </c>
      <c r="J75" s="3" t="n">
        <v>12.5424686893</v>
      </c>
      <c r="K75" s="3" t="n">
        <v>12.5628655764</v>
      </c>
      <c r="L75" s="4" t="n">
        <f aca="false">ABS(Table2[[#This Row],[Nc Analytic]]-Table2[[#This Row],[Nc Simulation]])</f>
        <v>0.0203968871000004</v>
      </c>
      <c r="M75" s="1" t="n">
        <f aca="false">100*IF(Table2[[#This Row],[Nc Analytic]]&gt;0, Table2[[#This Row],[Absolute Error]]/Table2[[#This Row],[Nc Analytic]],1)</f>
        <v>0.162358555665174</v>
      </c>
    </row>
    <row r="76" customFormat="false" ht="13.8" hidden="false" customHeight="false" outlineLevel="0" collapsed="false">
      <c r="A76" s="1" t="n">
        <v>7.5</v>
      </c>
      <c r="B76" s="3" t="n">
        <v>0.3717719667</v>
      </c>
      <c r="C76" s="3" t="n">
        <v>0.3707970667</v>
      </c>
      <c r="D76" s="4" t="n">
        <f aca="false">ABS(Table6[[#This Row],[Pb Analytic]]-Table6[[#This Row],[Pb Simulation]])</f>
        <v>0.000974900000000001</v>
      </c>
      <c r="E76" s="1" t="n">
        <f aca="false">100*IF(Table6[[#This Row],[Pb Analytic]]&gt;0, Table6[[#This Row],[Absolute Error]]/Table6[[#This Row],[Pb Analytic]],1)</f>
        <v>0.262920094993298</v>
      </c>
      <c r="F76" s="3" t="n">
        <v>0.4948418</v>
      </c>
      <c r="G76" s="3" t="n">
        <v>0.4958696377</v>
      </c>
      <c r="H76" s="4" t="n">
        <f aca="false">ABS(Table7[[#This Row],[Pd Analytic]]-Table7[[#This Row],[Pd Simulation]])</f>
        <v>0.00102783769999998</v>
      </c>
      <c r="I76" s="1" t="n">
        <f aca="false">100*IF(Table7[[#This Row],[Pd Analytic]]&gt;0, Table7[[#This Row],[Absolute Error]]/Table7[[#This Row],[Pd Analytic]],1)</f>
        <v>0.207279821520715</v>
      </c>
      <c r="J76" s="3" t="n">
        <v>12.5755694523</v>
      </c>
      <c r="K76" s="3" t="n">
        <v>12.596385229</v>
      </c>
      <c r="L76" s="4" t="n">
        <f aca="false">ABS(Table2[[#This Row],[Nc Analytic]]-Table2[[#This Row],[Nc Simulation]])</f>
        <v>0.0208157766999992</v>
      </c>
      <c r="M76" s="1" t="n">
        <f aca="false">100*IF(Table2[[#This Row],[Nc Analytic]]&gt;0, Table2[[#This Row],[Absolute Error]]/Table2[[#This Row],[Nc Analytic]],1)</f>
        <v>0.165251985562304</v>
      </c>
    </row>
    <row r="77" customFormat="false" ht="13.8" hidden="false" customHeight="false" outlineLevel="0" collapsed="false">
      <c r="A77" s="1" t="n">
        <v>7.6</v>
      </c>
      <c r="B77" s="3" t="n">
        <v>0.3785436667</v>
      </c>
      <c r="C77" s="3" t="n">
        <v>0.3776742926</v>
      </c>
      <c r="D77" s="4" t="n">
        <f aca="false">ABS(Table6[[#This Row],[Pb Analytic]]-Table6[[#This Row],[Pb Simulation]])</f>
        <v>0.000869374099999987</v>
      </c>
      <c r="E77" s="1" t="n">
        <f aca="false">100*IF(Table6[[#This Row],[Pb Analytic]]&gt;0, Table6[[#This Row],[Absolute Error]]/Table6[[#This Row],[Pb Analytic]],1)</f>
        <v>0.230191494902925</v>
      </c>
      <c r="F77" s="3" t="n">
        <v>0.4897995667</v>
      </c>
      <c r="G77" s="3" t="n">
        <v>0.4907467915</v>
      </c>
      <c r="H77" s="4" t="n">
        <f aca="false">ABS(Table7[[#This Row],[Pd Analytic]]-Table7[[#This Row],[Pd Simulation]])</f>
        <v>0.000947224799999979</v>
      </c>
      <c r="I77" s="1" t="n">
        <f aca="false">100*IF(Table7[[#This Row],[Pd Analytic]]&gt;0, Table7[[#This Row],[Absolute Error]]/Table7[[#This Row],[Pd Analytic]],1)</f>
        <v>0.193017013336903</v>
      </c>
      <c r="J77" s="3" t="n">
        <v>12.6094845202</v>
      </c>
      <c r="K77" s="3" t="n">
        <v>12.6285419868</v>
      </c>
      <c r="L77" s="4" t="n">
        <f aca="false">ABS(Table2[[#This Row],[Nc Analytic]]-Table2[[#This Row],[Nc Simulation]])</f>
        <v>0.0190574665999996</v>
      </c>
      <c r="M77" s="1" t="n">
        <f aca="false">100*IF(Table2[[#This Row],[Nc Analytic]]&gt;0, Table2[[#This Row],[Absolute Error]]/Table2[[#This Row],[Nc Analytic]],1)</f>
        <v>0.150907892771149</v>
      </c>
    </row>
    <row r="78" customFormat="false" ht="13.8" hidden="false" customHeight="false" outlineLevel="0" collapsed="false">
      <c r="A78" s="1" t="n">
        <v>7.7</v>
      </c>
      <c r="B78" s="3" t="n">
        <v>0.3854063</v>
      </c>
      <c r="C78" s="3" t="n">
        <v>0.3844283012</v>
      </c>
      <c r="D78" s="4" t="n">
        <f aca="false">ABS(Table6[[#This Row],[Pb Analytic]]-Table6[[#This Row],[Pb Simulation]])</f>
        <v>0.000977998799999991</v>
      </c>
      <c r="E78" s="1" t="n">
        <f aca="false">100*IF(Table6[[#This Row],[Pb Analytic]]&gt;0, Table6[[#This Row],[Absolute Error]]/Table6[[#This Row],[Pb Analytic]],1)</f>
        <v>0.254403434124686</v>
      </c>
      <c r="F78" s="3" t="n">
        <v>0.4847585333</v>
      </c>
      <c r="G78" s="3" t="n">
        <v>0.4857015954</v>
      </c>
      <c r="H78" s="4" t="n">
        <f aca="false">ABS(Table7[[#This Row],[Pd Analytic]]-Table7[[#This Row],[Pd Simulation]])</f>
        <v>0.000943062100000003</v>
      </c>
      <c r="I78" s="1" t="n">
        <f aca="false">100*IF(Table7[[#This Row],[Pd Analytic]]&gt;0, Table7[[#This Row],[Absolute Error]]/Table7[[#This Row],[Pd Analytic]],1)</f>
        <v>0.194164917087279</v>
      </c>
      <c r="J78" s="3" t="n">
        <v>12.6404045825</v>
      </c>
      <c r="K78" s="3" t="n">
        <v>12.6594093239</v>
      </c>
      <c r="L78" s="4" t="n">
        <f aca="false">ABS(Table2[[#This Row],[Nc Analytic]]-Table2[[#This Row],[Nc Simulation]])</f>
        <v>0.0190047413999999</v>
      </c>
      <c r="M78" s="1" t="n">
        <f aca="false">100*IF(Table2[[#This Row],[Nc Analytic]]&gt;0, Table2[[#This Row],[Absolute Error]]/Table2[[#This Row],[Nc Analytic]],1)</f>
        <v>0.150123445049844</v>
      </c>
    </row>
    <row r="79" customFormat="false" ht="13.8" hidden="false" customHeight="false" outlineLevel="0" collapsed="false">
      <c r="A79" s="1" t="n">
        <v>7.8</v>
      </c>
      <c r="B79" s="3" t="n">
        <v>0.3918852</v>
      </c>
      <c r="C79" s="3" t="n">
        <v>0.3910609168</v>
      </c>
      <c r="D79" s="4" t="n">
        <f aca="false">ABS(Table6[[#This Row],[Pb Analytic]]-Table6[[#This Row],[Pb Simulation]])</f>
        <v>0.000824283199999998</v>
      </c>
      <c r="E79" s="1" t="n">
        <f aca="false">100*IF(Table6[[#This Row],[Pb Analytic]]&gt;0, Table6[[#This Row],[Absolute Error]]/Table6[[#This Row],[Pb Analytic]],1)</f>
        <v>0.210781278462956</v>
      </c>
      <c r="F79" s="3" t="n">
        <v>0.4798395</v>
      </c>
      <c r="G79" s="3" t="n">
        <v>0.4807339771</v>
      </c>
      <c r="H79" s="4" t="n">
        <f aca="false">ABS(Table7[[#This Row],[Pd Analytic]]-Table7[[#This Row],[Pd Simulation]])</f>
        <v>0.000894477100000013</v>
      </c>
      <c r="I79" s="1" t="n">
        <f aca="false">100*IF(Table7[[#This Row],[Pd Analytic]]&gt;0, Table7[[#This Row],[Absolute Error]]/Table7[[#This Row],[Pd Analytic]],1)</f>
        <v>0.186064880497088</v>
      </c>
      <c r="J79" s="3" t="n">
        <v>12.6700747008</v>
      </c>
      <c r="K79" s="3" t="n">
        <v>12.6890560468</v>
      </c>
      <c r="L79" s="4" t="n">
        <f aca="false">ABS(Table2[[#This Row],[Nc Analytic]]-Table2[[#This Row],[Nc Simulation]])</f>
        <v>0.0189813459999986</v>
      </c>
      <c r="M79" s="1" t="n">
        <f aca="false">100*IF(Table2[[#This Row],[Nc Analytic]]&gt;0, Table2[[#This Row],[Absolute Error]]/Table2[[#This Row],[Nc Analytic]],1)</f>
        <v>0.149588321857759</v>
      </c>
    </row>
    <row r="80" customFormat="false" ht="13.8" hidden="false" customHeight="false" outlineLevel="0" collapsed="false">
      <c r="A80" s="1" t="n">
        <v>7.9</v>
      </c>
      <c r="B80" s="3" t="n">
        <v>0.3984859</v>
      </c>
      <c r="C80" s="3" t="n">
        <v>0.3975740531</v>
      </c>
      <c r="D80" s="4" t="n">
        <f aca="false">ABS(Table6[[#This Row],[Pb Analytic]]-Table6[[#This Row],[Pb Simulation]])</f>
        <v>0.000911846900000013</v>
      </c>
      <c r="E80" s="1" t="n">
        <f aca="false">100*IF(Table6[[#This Row],[Pb Analytic]]&gt;0, Table6[[#This Row],[Absolute Error]]/Table6[[#This Row],[Pb Analytic]],1)</f>
        <v>0.229352718792909</v>
      </c>
      <c r="F80" s="3" t="n">
        <v>0.4749407667</v>
      </c>
      <c r="G80" s="3" t="n">
        <v>0.475843687</v>
      </c>
      <c r="H80" s="4" t="n">
        <f aca="false">ABS(Table7[[#This Row],[Pd Analytic]]-Table7[[#This Row],[Pd Simulation]])</f>
        <v>0.000902920299999999</v>
      </c>
      <c r="I80" s="1" t="n">
        <f aca="false">100*IF(Table7[[#This Row],[Pd Analytic]]&gt;0, Table7[[#This Row],[Absolute Error]]/Table7[[#This Row],[Pd Analytic]],1)</f>
        <v>0.189751450879288</v>
      </c>
      <c r="J80" s="3" t="n">
        <v>12.7003977666</v>
      </c>
      <c r="K80" s="3" t="n">
        <v>12.7175466165</v>
      </c>
      <c r="L80" s="4" t="n">
        <f aca="false">ABS(Table2[[#This Row],[Nc Analytic]]-Table2[[#This Row],[Nc Simulation]])</f>
        <v>0.0171488498999999</v>
      </c>
      <c r="M80" s="1" t="n">
        <f aca="false">100*IF(Table2[[#This Row],[Nc Analytic]]&gt;0, Table2[[#This Row],[Absolute Error]]/Table2[[#This Row],[Nc Analytic]],1)</f>
        <v>0.134844010540135</v>
      </c>
    </row>
    <row r="81" customFormat="false" ht="13.8" hidden="false" customHeight="false" outlineLevel="0" collapsed="false">
      <c r="A81" s="1" t="n">
        <v>8</v>
      </c>
      <c r="B81" s="3" t="n">
        <v>0.4046061333</v>
      </c>
      <c r="C81" s="3" t="n">
        <v>0.4039696946</v>
      </c>
      <c r="D81" s="4" t="n">
        <f aca="false">ABS(Table6[[#This Row],[Pb Analytic]]-Table6[[#This Row],[Pb Simulation]])</f>
        <v>0.000636438700000019</v>
      </c>
      <c r="E81" s="1" t="n">
        <f aca="false">100*IF(Table6[[#This Row],[Pb Analytic]]&gt;0, Table6[[#This Row],[Absolute Error]]/Table6[[#This Row],[Pb Analytic]],1)</f>
        <v>0.157546149750219</v>
      </c>
      <c r="F81" s="3" t="n">
        <v>0.4702916333</v>
      </c>
      <c r="G81" s="3" t="n">
        <v>0.471030321</v>
      </c>
      <c r="H81" s="4" t="n">
        <f aca="false">ABS(Table7[[#This Row],[Pd Analytic]]-Table7[[#This Row],[Pd Simulation]])</f>
        <v>0.000738687699999963</v>
      </c>
      <c r="I81" s="1" t="n">
        <f aca="false">100*IF(Table7[[#This Row],[Pd Analytic]]&gt;0, Table7[[#This Row],[Absolute Error]]/Table7[[#This Row],[Pd Analytic]],1)</f>
        <v>0.156823810924045</v>
      </c>
      <c r="J81" s="3" t="n">
        <v>12.7260589089</v>
      </c>
      <c r="K81" s="3" t="n">
        <v>12.7449414481</v>
      </c>
      <c r="L81" s="4" t="n">
        <f aca="false">ABS(Table2[[#This Row],[Nc Analytic]]-Table2[[#This Row],[Nc Simulation]])</f>
        <v>0.0188825391999998</v>
      </c>
      <c r="M81" s="1" t="n">
        <f aca="false">100*IF(Table2[[#This Row],[Nc Analytic]]&gt;0, Table2[[#This Row],[Absolute Error]]/Table2[[#This Row],[Nc Analytic]],1)</f>
        <v>0.14815712788398</v>
      </c>
    </row>
    <row r="82" customFormat="false" ht="13.8" hidden="false" customHeight="false" outlineLevel="0" collapsed="false">
      <c r="A82" s="1" t="n">
        <v>8.1</v>
      </c>
      <c r="B82" s="3" t="n">
        <v>0.4108879333</v>
      </c>
      <c r="C82" s="3" t="n">
        <v>0.4102498814</v>
      </c>
      <c r="D82" s="4" t="n">
        <f aca="false">ABS(Table6[[#This Row],[Pb Analytic]]-Table6[[#This Row],[Pb Simulation]])</f>
        <v>0.000638051899999992</v>
      </c>
      <c r="E82" s="1" t="n">
        <f aca="false">100*IF(Table6[[#This Row],[Pb Analytic]]&gt;0, Table6[[#This Row],[Absolute Error]]/Table6[[#This Row],[Pb Analytic]],1)</f>
        <v>0.155527625705242</v>
      </c>
      <c r="F82" s="3" t="n">
        <v>0.465602</v>
      </c>
      <c r="G82" s="3" t="n">
        <v>0.4662933417</v>
      </c>
      <c r="H82" s="4" t="n">
        <f aca="false">ABS(Table7[[#This Row],[Pd Analytic]]-Table7[[#This Row],[Pd Simulation]])</f>
        <v>0.000691341699999959</v>
      </c>
      <c r="I82" s="1" t="n">
        <f aca="false">100*IF(Table7[[#This Row],[Pd Analytic]]&gt;0, Table7[[#This Row],[Absolute Error]]/Table7[[#This Row],[Pd Analytic]],1)</f>
        <v>0.148263257948201</v>
      </c>
      <c r="J82" s="3" t="n">
        <v>12.7543502107</v>
      </c>
      <c r="K82" s="3" t="n">
        <v>12.7712971905</v>
      </c>
      <c r="L82" s="4" t="n">
        <f aca="false">ABS(Table2[[#This Row],[Nc Analytic]]-Table2[[#This Row],[Nc Simulation]])</f>
        <v>0.0169469798000002</v>
      </c>
      <c r="M82" s="1" t="n">
        <f aca="false">100*IF(Table2[[#This Row],[Nc Analytic]]&gt;0, Table2[[#This Row],[Absolute Error]]/Table2[[#This Row],[Nc Analytic]],1)</f>
        <v>0.132695837761933</v>
      </c>
    </row>
    <row r="83" customFormat="false" ht="13.8" hidden="false" customHeight="false" outlineLevel="0" collapsed="false">
      <c r="A83" s="1" t="n">
        <v>8.2</v>
      </c>
      <c r="B83" s="3" t="n">
        <v>0.417027</v>
      </c>
      <c r="C83" s="3" t="n">
        <v>0.4164166949</v>
      </c>
      <c r="D83" s="4" t="n">
        <f aca="false">ABS(Table6[[#This Row],[Pb Analytic]]-Table6[[#This Row],[Pb Simulation]])</f>
        <v>0.000610305099999986</v>
      </c>
      <c r="E83" s="1" t="n">
        <f aca="false">100*IF(Table6[[#This Row],[Pb Analytic]]&gt;0, Table6[[#This Row],[Absolute Error]]/Table6[[#This Row],[Pb Analytic]],1)</f>
        <v>0.146561150759469</v>
      </c>
      <c r="F83" s="3" t="n">
        <v>0.4608994667</v>
      </c>
      <c r="G83" s="3" t="n">
        <v>0.4616320967</v>
      </c>
      <c r="H83" s="4" t="n">
        <f aca="false">ABS(Table7[[#This Row],[Pd Analytic]]-Table7[[#This Row],[Pd Simulation]])</f>
        <v>0.000732630000000012</v>
      </c>
      <c r="I83" s="1" t="n">
        <f aca="false">100*IF(Table7[[#This Row],[Pd Analytic]]&gt;0, Table7[[#This Row],[Absolute Error]]/Table7[[#This Row],[Pd Analytic]],1)</f>
        <v>0.158704302676797</v>
      </c>
      <c r="J83" s="3" t="n">
        <v>12.7791259193</v>
      </c>
      <c r="K83" s="3" t="n">
        <v>12.796666986</v>
      </c>
      <c r="L83" s="4" t="n">
        <f aca="false">ABS(Table2[[#This Row],[Nc Analytic]]-Table2[[#This Row],[Nc Simulation]])</f>
        <v>0.0175410666999998</v>
      </c>
      <c r="M83" s="1" t="n">
        <f aca="false">100*IF(Table2[[#This Row],[Nc Analytic]]&gt;0, Table2[[#This Row],[Absolute Error]]/Table2[[#This Row],[Nc Analytic]],1)</f>
        <v>0.137075276860688</v>
      </c>
    </row>
    <row r="84" customFormat="false" ht="13.8" hidden="false" customHeight="false" outlineLevel="0" collapsed="false">
      <c r="A84" s="1" t="n">
        <v>8.3</v>
      </c>
      <c r="B84" s="3" t="n">
        <v>0.423044</v>
      </c>
      <c r="C84" s="3" t="n">
        <v>0.4224722464</v>
      </c>
      <c r="D84" s="4" t="n">
        <f aca="false">ABS(Table6[[#This Row],[Pb Analytic]]-Table6[[#This Row],[Pb Simulation]])</f>
        <v>0.000571753600000002</v>
      </c>
      <c r="E84" s="1" t="n">
        <f aca="false">100*IF(Table6[[#This Row],[Pb Analytic]]&gt;0, Table6[[#This Row],[Absolute Error]]/Table6[[#This Row],[Pb Analytic]],1)</f>
        <v>0.135335185890214</v>
      </c>
      <c r="F84" s="3" t="n">
        <v>0.4563926</v>
      </c>
      <c r="G84" s="3" t="n">
        <v>0.4570458353</v>
      </c>
      <c r="H84" s="4" t="n">
        <f aca="false">ABS(Table7[[#This Row],[Pd Analytic]]-Table7[[#This Row],[Pd Simulation]])</f>
        <v>0.000653235299999999</v>
      </c>
      <c r="I84" s="1" t="n">
        <f aca="false">100*IF(Table7[[#This Row],[Pd Analytic]]&gt;0, Table7[[#This Row],[Absolute Error]]/Table7[[#This Row],[Pd Analytic]],1)</f>
        <v>0.142925555720516</v>
      </c>
      <c r="J84" s="3" t="n">
        <v>12.8043397771</v>
      </c>
      <c r="K84" s="3" t="n">
        <v>12.8211007118</v>
      </c>
      <c r="L84" s="4" t="n">
        <f aca="false">ABS(Table2[[#This Row],[Nc Analytic]]-Table2[[#This Row],[Nc Simulation]])</f>
        <v>0.0167609347000006</v>
      </c>
      <c r="M84" s="1" t="n">
        <f aca="false">100*IF(Table2[[#This Row],[Nc Analytic]]&gt;0, Table2[[#This Row],[Absolute Error]]/Table2[[#This Row],[Nc Analytic]],1)</f>
        <v>0.130729296000105</v>
      </c>
    </row>
    <row r="85" customFormat="false" ht="13.8" hidden="false" customHeight="false" outlineLevel="0" collapsed="false">
      <c r="A85" s="1" t="n">
        <v>8.4</v>
      </c>
      <c r="B85" s="3" t="n">
        <v>0.4288579667</v>
      </c>
      <c r="C85" s="3" t="n">
        <v>0.4284186657</v>
      </c>
      <c r="D85" s="4" t="n">
        <f aca="false">ABS(Table6[[#This Row],[Pb Analytic]]-Table6[[#This Row],[Pb Simulation]])</f>
        <v>0.000439301000000003</v>
      </c>
      <c r="E85" s="1" t="n">
        <f aca="false">100*IF(Table6[[#This Row],[Pb Analytic]]&gt;0, Table6[[#This Row],[Absolute Error]]/Table6[[#This Row],[Pb Analytic]],1)</f>
        <v>0.102540116752902</v>
      </c>
      <c r="F85" s="3" t="n">
        <v>0.4518480333</v>
      </c>
      <c r="G85" s="3" t="n">
        <v>0.4525337232</v>
      </c>
      <c r="H85" s="4" t="n">
        <f aca="false">ABS(Table7[[#This Row],[Pd Analytic]]-Table7[[#This Row],[Pd Simulation]])</f>
        <v>0.000685689900000008</v>
      </c>
      <c r="I85" s="1" t="n">
        <f aca="false">100*IF(Table7[[#This Row],[Pd Analytic]]&gt;0, Table7[[#This Row],[Absolute Error]]/Table7[[#This Row],[Pd Analytic]],1)</f>
        <v>0.151522387138641</v>
      </c>
      <c r="J85" s="3" t="n">
        <v>12.8291233673</v>
      </c>
      <c r="K85" s="3" t="n">
        <v>12.8446452038</v>
      </c>
      <c r="L85" s="4" t="n">
        <f aca="false">ABS(Table2[[#This Row],[Nc Analytic]]-Table2[[#This Row],[Nc Simulation]])</f>
        <v>0.0155218365000014</v>
      </c>
      <c r="M85" s="1" t="n">
        <f aca="false">100*IF(Table2[[#This Row],[Nc Analytic]]&gt;0, Table2[[#This Row],[Absolute Error]]/Table2[[#This Row],[Nc Analytic]],1)</f>
        <v>0.120842859057013</v>
      </c>
    </row>
    <row r="86" customFormat="false" ht="13.8" hidden="false" customHeight="false" outlineLevel="0" collapsed="false">
      <c r="A86" s="1" t="n">
        <v>8.5</v>
      </c>
      <c r="B86" s="3" t="n">
        <v>0.4348651</v>
      </c>
      <c r="C86" s="3" t="n">
        <v>0.4342580928</v>
      </c>
      <c r="D86" s="4" t="n">
        <f aca="false">ABS(Table6[[#This Row],[Pb Analytic]]-Table6[[#This Row],[Pb Simulation]])</f>
        <v>0.000607007200000009</v>
      </c>
      <c r="E86" s="1" t="n">
        <f aca="false">100*IF(Table6[[#This Row],[Pb Analytic]]&gt;0, Table6[[#This Row],[Absolute Error]]/Table6[[#This Row],[Pb Analytic]],1)</f>
        <v>0.139780285057248</v>
      </c>
      <c r="F86" s="3" t="n">
        <v>0.4474199333</v>
      </c>
      <c r="G86" s="3" t="n">
        <v>0.4480948551</v>
      </c>
      <c r="H86" s="4" t="n">
        <f aca="false">ABS(Table7[[#This Row],[Pd Analytic]]-Table7[[#This Row],[Pd Simulation]])</f>
        <v>0.000674921800000006</v>
      </c>
      <c r="I86" s="1" t="n">
        <f aca="false">100*IF(Table7[[#This Row],[Pd Analytic]]&gt;0, Table7[[#This Row],[Absolute Error]]/Table7[[#This Row],[Pd Analytic]],1)</f>
        <v>0.15062029664442</v>
      </c>
      <c r="J86" s="3" t="n">
        <v>12.8516520504</v>
      </c>
      <c r="K86" s="3" t="n">
        <v>12.8673444651</v>
      </c>
      <c r="L86" s="4" t="n">
        <f aca="false">ABS(Table2[[#This Row],[Nc Analytic]]-Table2[[#This Row],[Nc Simulation]])</f>
        <v>0.0156924147000002</v>
      </c>
      <c r="M86" s="1" t="n">
        <f aca="false">100*IF(Table2[[#This Row],[Nc Analytic]]&gt;0, Table2[[#This Row],[Absolute Error]]/Table2[[#This Row],[Nc Analytic]],1)</f>
        <v>0.121955347838574</v>
      </c>
    </row>
    <row r="87" customFormat="false" ht="13.8" hidden="false" customHeight="false" outlineLevel="0" collapsed="false">
      <c r="A87" s="1" t="n">
        <v>8.6</v>
      </c>
      <c r="B87" s="3" t="n">
        <v>0.4404369333</v>
      </c>
      <c r="C87" s="3" t="n">
        <v>0.4399926694</v>
      </c>
      <c r="D87" s="4" t="n">
        <f aca="false">ABS(Table6[[#This Row],[Pb Analytic]]-Table6[[#This Row],[Pb Simulation]])</f>
        <v>0.000444263900000019</v>
      </c>
      <c r="E87" s="1" t="n">
        <f aca="false">100*IF(Table6[[#This Row],[Pb Analytic]]&gt;0, Table6[[#This Row],[Absolute Error]]/Table6[[#This Row],[Pb Analytic]],1)</f>
        <v>0.10097075040042</v>
      </c>
      <c r="F87" s="3" t="n">
        <v>0.4431765667</v>
      </c>
      <c r="G87" s="3" t="n">
        <v>0.4437282666</v>
      </c>
      <c r="H87" s="4" t="n">
        <f aca="false">ABS(Table7[[#This Row],[Pd Analytic]]-Table7[[#This Row],[Pd Simulation]])</f>
        <v>0.00055169989999998</v>
      </c>
      <c r="I87" s="1" t="n">
        <f aca="false">100*IF(Table7[[#This Row],[Pd Analytic]]&gt;0, Table7[[#This Row],[Absolute Error]]/Table7[[#This Row],[Pd Analytic]],1)</f>
        <v>0.124332827436777</v>
      </c>
      <c r="J87" s="3" t="n">
        <v>12.8735519616</v>
      </c>
      <c r="K87" s="3" t="n">
        <v>12.8892398586</v>
      </c>
      <c r="L87" s="4" t="n">
        <f aca="false">ABS(Table2[[#This Row],[Nc Analytic]]-Table2[[#This Row],[Nc Simulation]])</f>
        <v>0.0156878969999994</v>
      </c>
      <c r="M87" s="1" t="n">
        <f aca="false">100*IF(Table2[[#This Row],[Nc Analytic]]&gt;0, Table2[[#This Row],[Absolute Error]]/Table2[[#This Row],[Nc Analytic]],1)</f>
        <v>0.121713127943166</v>
      </c>
    </row>
    <row r="88" customFormat="false" ht="13.8" hidden="false" customHeight="false" outlineLevel="0" collapsed="false">
      <c r="A88" s="1" t="n">
        <v>8.7</v>
      </c>
      <c r="B88" s="3" t="n">
        <v>0.4462849</v>
      </c>
      <c r="C88" s="3" t="n">
        <v>0.4456245319</v>
      </c>
      <c r="D88" s="4" t="n">
        <f aca="false">ABS(Table6[[#This Row],[Pb Analytic]]-Table6[[#This Row],[Pb Simulation]])</f>
        <v>0.000660368099999975</v>
      </c>
      <c r="E88" s="1" t="n">
        <f aca="false">100*IF(Table6[[#This Row],[Pb Analytic]]&gt;0, Table6[[#This Row],[Absolute Error]]/Table6[[#This Row],[Pb Analytic]],1)</f>
        <v>0.148189350614154</v>
      </c>
      <c r="F88" s="3" t="n">
        <v>0.4387158667</v>
      </c>
      <c r="G88" s="3" t="n">
        <v>0.4394329442</v>
      </c>
      <c r="H88" s="4" t="n">
        <f aca="false">ABS(Table7[[#This Row],[Pd Analytic]]-Table7[[#This Row],[Pd Simulation]])</f>
        <v>0.000717077499999996</v>
      </c>
      <c r="I88" s="1" t="n">
        <f aca="false">100*IF(Table7[[#This Row],[Pd Analytic]]&gt;0, Table7[[#This Row],[Absolute Error]]/Table7[[#This Row],[Pd Analytic]],1)</f>
        <v>0.163182462640678</v>
      </c>
      <c r="J88" s="3" t="n">
        <v>12.8956333993</v>
      </c>
      <c r="K88" s="3" t="n">
        <v>12.9103702867</v>
      </c>
      <c r="L88" s="4" t="n">
        <f aca="false">ABS(Table2[[#This Row],[Nc Analytic]]-Table2[[#This Row],[Nc Simulation]])</f>
        <v>0.0147368873999998</v>
      </c>
      <c r="M88" s="1" t="n">
        <f aca="false">100*IF(Table2[[#This Row],[Nc Analytic]]&gt;0, Table2[[#This Row],[Absolute Error]]/Table2[[#This Row],[Nc Analytic]],1)</f>
        <v>0.114147674100265</v>
      </c>
    </row>
    <row r="89" customFormat="false" ht="13.8" hidden="false" customHeight="false" outlineLevel="0" collapsed="false">
      <c r="A89" s="1" t="n">
        <v>8.8</v>
      </c>
      <c r="B89" s="3" t="n">
        <v>0.4515989667</v>
      </c>
      <c r="C89" s="3" t="n">
        <v>0.4511558061</v>
      </c>
      <c r="D89" s="4" t="n">
        <f aca="false">ABS(Table6[[#This Row],[Pb Analytic]]-Table6[[#This Row],[Pb Simulation]])</f>
        <v>0.000443160599999992</v>
      </c>
      <c r="E89" s="1" t="n">
        <f aca="false">100*IF(Table6[[#This Row],[Pb Analytic]]&gt;0, Table6[[#This Row],[Absolute Error]]/Table6[[#This Row],[Pb Analytic]],1)</f>
        <v>0.0982278392537775</v>
      </c>
      <c r="F89" s="3" t="n">
        <v>0.4347318333</v>
      </c>
      <c r="G89" s="3" t="n">
        <v>0.4352078344</v>
      </c>
      <c r="H89" s="4" t="n">
        <f aca="false">ABS(Table7[[#This Row],[Pd Analytic]]-Table7[[#This Row],[Pd Simulation]])</f>
        <v>0.000476001100000012</v>
      </c>
      <c r="I89" s="1" t="n">
        <f aca="false">100*IF(Table7[[#This Row],[Pd Analytic]]&gt;0, Table7[[#This Row],[Absolute Error]]/Table7[[#This Row],[Pd Analytic]],1)</f>
        <v>0.109373283837193</v>
      </c>
      <c r="J89" s="3" t="n">
        <v>12.916195772</v>
      </c>
      <c r="K89" s="3" t="n">
        <v>12.9307723568</v>
      </c>
      <c r="L89" s="4" t="n">
        <f aca="false">ABS(Table2[[#This Row],[Nc Analytic]]-Table2[[#This Row],[Nc Simulation]])</f>
        <v>0.0145765848000003</v>
      </c>
      <c r="M89" s="1" t="n">
        <f aca="false">100*IF(Table2[[#This Row],[Nc Analytic]]&gt;0, Table2[[#This Row],[Absolute Error]]/Table2[[#This Row],[Nc Analytic]],1)</f>
        <v>0.112727874235098</v>
      </c>
    </row>
    <row r="90" customFormat="false" ht="13.8" hidden="false" customHeight="false" outlineLevel="0" collapsed="false">
      <c r="A90" s="1" t="n">
        <v>8.9</v>
      </c>
      <c r="B90" s="3" t="n">
        <v>0.4570862667</v>
      </c>
      <c r="C90" s="3" t="n">
        <v>0.4565886015</v>
      </c>
      <c r="D90" s="4" t="n">
        <f aca="false">ABS(Table6[[#This Row],[Pb Analytic]]-Table6[[#This Row],[Pb Simulation]])</f>
        <v>0.000497665199999997</v>
      </c>
      <c r="E90" s="1" t="n">
        <f aca="false">100*IF(Table6[[#This Row],[Pb Analytic]]&gt;0, Table6[[#This Row],[Absolute Error]]/Table6[[#This Row],[Pb Analytic]],1)</f>
        <v>0.108996413481425</v>
      </c>
      <c r="F90" s="3" t="n">
        <v>0.4304426333</v>
      </c>
      <c r="G90" s="3" t="n">
        <v>0.4310518515</v>
      </c>
      <c r="H90" s="4" t="n">
        <f aca="false">ABS(Table7[[#This Row],[Pd Analytic]]-Table7[[#This Row],[Pd Simulation]])</f>
        <v>0.000609218200000039</v>
      </c>
      <c r="I90" s="1" t="n">
        <f aca="false">100*IF(Table7[[#This Row],[Pd Analytic]]&gt;0, Table7[[#This Row],[Absolute Error]]/Table7[[#This Row],[Pd Analytic]],1)</f>
        <v>0.141332927321863</v>
      </c>
      <c r="J90" s="3" t="n">
        <v>12.9363082455</v>
      </c>
      <c r="K90" s="3" t="n">
        <v>12.9504805361</v>
      </c>
      <c r="L90" s="4" t="n">
        <f aca="false">ABS(Table2[[#This Row],[Nc Analytic]]-Table2[[#This Row],[Nc Simulation]])</f>
        <v>0.0141722906000012</v>
      </c>
      <c r="M90" s="1" t="n">
        <f aca="false">100*IF(Table2[[#This Row],[Nc Analytic]]&gt;0, Table2[[#This Row],[Absolute Error]]/Table2[[#This Row],[Nc Analytic]],1)</f>
        <v>0.109434476662819</v>
      </c>
    </row>
    <row r="91" customFormat="false" ht="13.8" hidden="false" customHeight="false" outlineLevel="0" collapsed="false">
      <c r="A91" s="1" t="n">
        <v>9</v>
      </c>
      <c r="B91" s="3" t="n">
        <v>0.4624907333</v>
      </c>
      <c r="C91" s="3" t="n">
        <v>0.4619250071</v>
      </c>
      <c r="D91" s="4" t="n">
        <f aca="false">ABS(Table6[[#This Row],[Pb Analytic]]-Table6[[#This Row],[Pb Simulation]])</f>
        <v>0.000565726200000005</v>
      </c>
      <c r="E91" s="1" t="n">
        <f aca="false">100*IF(Table6[[#This Row],[Pb Analytic]]&gt;0, Table6[[#This Row],[Absolute Error]]/Table6[[#This Row],[Pb Analytic]],1)</f>
        <v>0.122471438286417</v>
      </c>
      <c r="F91" s="3" t="n">
        <v>0.4263338667</v>
      </c>
      <c r="G91" s="3" t="n">
        <v>0.4269638848</v>
      </c>
      <c r="H91" s="4" t="n">
        <f aca="false">ABS(Table7[[#This Row],[Pd Analytic]]-Table7[[#This Row],[Pd Simulation]])</f>
        <v>0.000630018100000018</v>
      </c>
      <c r="I91" s="1" t="n">
        <f aca="false">100*IF(Table7[[#This Row],[Pd Analytic]]&gt;0, Table7[[#This Row],[Absolute Error]]/Table7[[#This Row],[Pd Analytic]],1)</f>
        <v>0.147557702753977</v>
      </c>
      <c r="J91" s="3" t="n">
        <v>12.9559847279</v>
      </c>
      <c r="K91" s="3" t="n">
        <v>12.9695272938</v>
      </c>
      <c r="L91" s="4" t="n">
        <f aca="false">ABS(Table2[[#This Row],[Nc Analytic]]-Table2[[#This Row],[Nc Simulation]])</f>
        <v>0.0135425658999999</v>
      </c>
      <c r="M91" s="1" t="n">
        <f aca="false">100*IF(Table2[[#This Row],[Nc Analytic]]&gt;0, Table2[[#This Row],[Absolute Error]]/Table2[[#This Row],[Nc Analytic]],1)</f>
        <v>0.104418346121789</v>
      </c>
    </row>
    <row r="92" customFormat="false" ht="13.8" hidden="false" customHeight="false" outlineLevel="0" collapsed="false">
      <c r="A92" s="1" t="n">
        <v>9.1</v>
      </c>
      <c r="B92" s="3" t="n">
        <v>0.4675912667</v>
      </c>
      <c r="C92" s="3" t="n">
        <v>0.467167088</v>
      </c>
      <c r="D92" s="4" t="n">
        <f aca="false">ABS(Table6[[#This Row],[Pb Analytic]]-Table6[[#This Row],[Pb Simulation]])</f>
        <v>0.0004241787</v>
      </c>
      <c r="E92" s="1" t="n">
        <f aca="false">100*IF(Table6[[#This Row],[Pb Analytic]]&gt;0, Table6[[#This Row],[Absolute Error]]/Table6[[#This Row],[Pb Analytic]],1)</f>
        <v>0.0907980700900744</v>
      </c>
      <c r="F92" s="3" t="n">
        <v>0.4223907</v>
      </c>
      <c r="G92" s="3" t="n">
        <v>0.4229428048</v>
      </c>
      <c r="H92" s="4" t="n">
        <f aca="false">ABS(Table7[[#This Row],[Pd Analytic]]-Table7[[#This Row],[Pd Simulation]])</f>
        <v>0.000552104800000008</v>
      </c>
      <c r="I92" s="1" t="n">
        <f aca="false">100*IF(Table7[[#This Row],[Pd Analytic]]&gt;0, Table7[[#This Row],[Absolute Error]]/Table7[[#This Row],[Pd Analytic]],1)</f>
        <v>0.130538879899159</v>
      </c>
      <c r="J92" s="3" t="n">
        <v>12.9738270822</v>
      </c>
      <c r="K92" s="3" t="n">
        <v>12.9879432344</v>
      </c>
      <c r="L92" s="4" t="n">
        <f aca="false">ABS(Table2[[#This Row],[Nc Analytic]]-Table2[[#This Row],[Nc Simulation]])</f>
        <v>0.0141161521999997</v>
      </c>
      <c r="M92" s="1" t="n">
        <f aca="false">100*IF(Table2[[#This Row],[Nc Analytic]]&gt;0, Table2[[#This Row],[Absolute Error]]/Table2[[#This Row],[Nc Analytic]],1)</f>
        <v>0.108686586823166</v>
      </c>
    </row>
    <row r="93" customFormat="false" ht="13.8" hidden="false" customHeight="false" outlineLevel="0" collapsed="false">
      <c r="A93" s="1" t="n">
        <v>9.2</v>
      </c>
      <c r="B93" s="3" t="n">
        <v>0.4727547667</v>
      </c>
      <c r="C93" s="3" t="n">
        <v>0.4723168818</v>
      </c>
      <c r="D93" s="4" t="n">
        <f aca="false">ABS(Table6[[#This Row],[Pb Analytic]]-Table6[[#This Row],[Pb Simulation]])</f>
        <v>0.000437884900000018</v>
      </c>
      <c r="E93" s="1" t="n">
        <f aca="false">100*IF(Table6[[#This Row],[Pb Analytic]]&gt;0, Table6[[#This Row],[Absolute Error]]/Table6[[#This Row],[Pb Analytic]],1)</f>
        <v>0.0927099828257755</v>
      </c>
      <c r="F93" s="3" t="n">
        <v>0.4184491333</v>
      </c>
      <c r="G93" s="3" t="n">
        <v>0.4189874683</v>
      </c>
      <c r="H93" s="4" t="n">
        <f aca="false">ABS(Table7[[#This Row],[Pd Analytic]]-Table7[[#This Row],[Pd Simulation]])</f>
        <v>0.000538335000000001</v>
      </c>
      <c r="I93" s="1" t="n">
        <f aca="false">100*IF(Table7[[#This Row],[Pd Analytic]]&gt;0, Table7[[#This Row],[Absolute Error]]/Table7[[#This Row],[Pd Analytic]],1)</f>
        <v>0.128484749719184</v>
      </c>
      <c r="J93" s="3" t="n">
        <v>12.9915921453</v>
      </c>
      <c r="K93" s="3" t="n">
        <v>13.0057572204</v>
      </c>
      <c r="L93" s="4" t="n">
        <f aca="false">ABS(Table2[[#This Row],[Nc Analytic]]-Table2[[#This Row],[Nc Simulation]])</f>
        <v>0.0141650750999993</v>
      </c>
      <c r="M93" s="1" t="n">
        <f aca="false">100*IF(Table2[[#This Row],[Nc Analytic]]&gt;0, Table2[[#This Row],[Absolute Error]]/Table2[[#This Row],[Nc Analytic]],1)</f>
        <v>0.108913882213493</v>
      </c>
    </row>
    <row r="94" customFormat="false" ht="13.8" hidden="false" customHeight="false" outlineLevel="0" collapsed="false">
      <c r="A94" s="1" t="n">
        <v>9.3</v>
      </c>
      <c r="B94" s="3" t="n">
        <v>0.4777857</v>
      </c>
      <c r="C94" s="3" t="n">
        <v>0.4773763966</v>
      </c>
      <c r="D94" s="4" t="n">
        <f aca="false">ABS(Table6[[#This Row],[Pb Analytic]]-Table6[[#This Row],[Pb Simulation]])</f>
        <v>0.000409303400000005</v>
      </c>
      <c r="E94" s="1" t="n">
        <f aca="false">100*IF(Table6[[#This Row],[Pb Analytic]]&gt;0, Table6[[#This Row],[Absolute Error]]/Table6[[#This Row],[Pb Analytic]],1)</f>
        <v>0.0857401838287715</v>
      </c>
      <c r="F94" s="3" t="n">
        <v>0.4146548333</v>
      </c>
      <c r="G94" s="3" t="n">
        <v>0.4150967236</v>
      </c>
      <c r="H94" s="4" t="n">
        <f aca="false">ABS(Table7[[#This Row],[Pd Analytic]]-Table7[[#This Row],[Pd Simulation]])</f>
        <v>0.00044189029999997</v>
      </c>
      <c r="I94" s="1" t="n">
        <f aca="false">100*IF(Table7[[#This Row],[Pd Analytic]]&gt;0, Table7[[#This Row],[Absolute Error]]/Table7[[#This Row],[Pd Analytic]],1)</f>
        <v>0.106454779061516</v>
      </c>
      <c r="J94" s="3" t="n">
        <v>13.009794613</v>
      </c>
      <c r="K94" s="3" t="n">
        <v>13.0229964864</v>
      </c>
      <c r="L94" s="4" t="n">
        <f aca="false">ABS(Table2[[#This Row],[Nc Analytic]]-Table2[[#This Row],[Nc Simulation]])</f>
        <v>0.0132018733999999</v>
      </c>
      <c r="M94" s="1" t="n">
        <f aca="false">100*IF(Table2[[#This Row],[Nc Analytic]]&gt;0, Table2[[#This Row],[Absolute Error]]/Table2[[#This Row],[Nc Analytic]],1)</f>
        <v>0.101373546508952</v>
      </c>
    </row>
    <row r="95" customFormat="false" ht="13.8" hidden="false" customHeight="false" outlineLevel="0" collapsed="false">
      <c r="A95" s="1" t="n">
        <v>9.4</v>
      </c>
      <c r="B95" s="3" t="n">
        <v>0.4829058333</v>
      </c>
      <c r="C95" s="3" t="n">
        <v>0.4823476085</v>
      </c>
      <c r="D95" s="4" t="n">
        <f aca="false">ABS(Table6[[#This Row],[Pb Analytic]]-Table6[[#This Row],[Pb Simulation]])</f>
        <v>0.000558224799999951</v>
      </c>
      <c r="E95" s="1" t="n">
        <f aca="false">100*IF(Table6[[#This Row],[Pb Analytic]]&gt;0, Table6[[#This Row],[Absolute Error]]/Table6[[#This Row],[Pb Analytic]],1)</f>
        <v>0.115730811174935</v>
      </c>
      <c r="F95" s="3" t="n">
        <v>0.410672</v>
      </c>
      <c r="G95" s="3" t="n">
        <v>0.4112694145</v>
      </c>
      <c r="H95" s="4" t="n">
        <f aca="false">ABS(Table7[[#This Row],[Pd Analytic]]-Table7[[#This Row],[Pd Simulation]])</f>
        <v>0.000597414500000004</v>
      </c>
      <c r="I95" s="1" t="n">
        <f aca="false">100*IF(Table7[[#This Row],[Pd Analytic]]&gt;0, Table7[[#This Row],[Absolute Error]]/Table7[[#This Row],[Pd Analytic]],1)</f>
        <v>0.145261105965371</v>
      </c>
      <c r="J95" s="3" t="n">
        <v>13.0268917618</v>
      </c>
      <c r="K95" s="3" t="n">
        <v>13.0396867453</v>
      </c>
      <c r="L95" s="4" t="n">
        <f aca="false">ABS(Table2[[#This Row],[Nc Analytic]]-Table2[[#This Row],[Nc Simulation]])</f>
        <v>0.0127949834999992</v>
      </c>
      <c r="M95" s="1" t="n">
        <f aca="false">100*IF(Table2[[#This Row],[Nc Analytic]]&gt;0, Table2[[#This Row],[Absolute Error]]/Table2[[#This Row],[Nc Analytic]],1)</f>
        <v>0.0981233962894929</v>
      </c>
    </row>
    <row r="96" customFormat="false" ht="13.8" hidden="false" customHeight="false" outlineLevel="0" collapsed="false">
      <c r="A96" s="1" t="n">
        <v>9.5</v>
      </c>
      <c r="B96" s="3" t="n">
        <v>0.4874815333</v>
      </c>
      <c r="C96" s="3" t="n">
        <v>0.4872324597</v>
      </c>
      <c r="D96" s="4" t="n">
        <f aca="false">ABS(Table6[[#This Row],[Pb Analytic]]-Table6[[#This Row],[Pb Simulation]])</f>
        <v>0.000249073599999983</v>
      </c>
      <c r="E96" s="1" t="n">
        <f aca="false">100*IF(Table6[[#This Row],[Pb Analytic]]&gt;0, Table6[[#This Row],[Absolute Error]]/Table6[[#This Row],[Pb Analytic]],1)</f>
        <v>0.051120075241568</v>
      </c>
      <c r="F96" s="3" t="n">
        <v>0.4070768333</v>
      </c>
      <c r="G96" s="3" t="n">
        <v>0.4075043839</v>
      </c>
      <c r="H96" s="4" t="n">
        <f aca="false">ABS(Table7[[#This Row],[Pd Analytic]]-Table7[[#This Row],[Pd Simulation]])</f>
        <v>0.000427550599999993</v>
      </c>
      <c r="I96" s="1" t="n">
        <f aca="false">100*IF(Table7[[#This Row],[Pd Analytic]]&gt;0, Table7[[#This Row],[Absolute Error]]/Table7[[#This Row],[Pd Analytic]],1)</f>
        <v>0.104919263912732</v>
      </c>
      <c r="J96" s="3" t="n">
        <v>13.043484507</v>
      </c>
      <c r="K96" s="3" t="n">
        <v>13.0558522865</v>
      </c>
      <c r="L96" s="4" t="n">
        <f aca="false">ABS(Table2[[#This Row],[Nc Analytic]]-Table2[[#This Row],[Nc Simulation]])</f>
        <v>0.0123677794999999</v>
      </c>
      <c r="M96" s="1" t="n">
        <f aca="false">100*IF(Table2[[#This Row],[Nc Analytic]]&gt;0, Table2[[#This Row],[Absolute Error]]/Table2[[#This Row],[Nc Analytic]],1)</f>
        <v>0.0947297750357395</v>
      </c>
    </row>
    <row r="97" customFormat="false" ht="13.8" hidden="false" customHeight="false" outlineLevel="0" collapsed="false">
      <c r="A97" s="1" t="n">
        <v>9.6</v>
      </c>
      <c r="B97" s="3" t="n">
        <v>0.4923816</v>
      </c>
      <c r="C97" s="3" t="n">
        <v>0.4920328575</v>
      </c>
      <c r="D97" s="4" t="n">
        <f aca="false">ABS(Table6[[#This Row],[Pb Analytic]]-Table6[[#This Row],[Pb Simulation]])</f>
        <v>0.000348742499999999</v>
      </c>
      <c r="E97" s="1" t="n">
        <f aca="false">100*IF(Table6[[#This Row],[Pb Analytic]]&gt;0, Table6[[#This Row],[Absolute Error]]/Table6[[#This Row],[Pb Analytic]],1)</f>
        <v>0.0708778884751612</v>
      </c>
      <c r="F97" s="3" t="n">
        <v>0.4034150333</v>
      </c>
      <c r="G97" s="3" t="n">
        <v>0.4038004771</v>
      </c>
      <c r="H97" s="4" t="n">
        <f aca="false">ABS(Table7[[#This Row],[Pd Analytic]]-Table7[[#This Row],[Pd Simulation]])</f>
        <v>0.000385443799999996</v>
      </c>
      <c r="I97" s="1" t="n">
        <f aca="false">100*IF(Table7[[#This Row],[Pd Analytic]]&gt;0, Table7[[#This Row],[Absolute Error]]/Table7[[#This Row],[Pd Analytic]],1)</f>
        <v>0.095454022929384</v>
      </c>
      <c r="J97" s="3" t="n">
        <v>13.0600611143</v>
      </c>
      <c r="K97" s="3" t="n">
        <v>13.0715160673</v>
      </c>
      <c r="L97" s="4" t="n">
        <f aca="false">ABS(Table2[[#This Row],[Nc Analytic]]-Table2[[#This Row],[Nc Simulation]])</f>
        <v>0.0114549529999994</v>
      </c>
      <c r="M97" s="1" t="n">
        <f aca="false">100*IF(Table2[[#This Row],[Nc Analytic]]&gt;0, Table2[[#This Row],[Absolute Error]]/Table2[[#This Row],[Nc Analytic]],1)</f>
        <v>0.0876329336323535</v>
      </c>
    </row>
    <row r="98" customFormat="false" ht="13.8" hidden="false" customHeight="false" outlineLevel="0" collapsed="false">
      <c r="A98" s="1" t="n">
        <v>9.7</v>
      </c>
      <c r="B98" s="3" t="n">
        <v>0.4971643</v>
      </c>
      <c r="C98" s="3" t="n">
        <v>0.4967506731</v>
      </c>
      <c r="D98" s="4" t="n">
        <f aca="false">ABS(Table6[[#This Row],[Pb Analytic]]-Table6[[#This Row],[Pb Simulation]])</f>
        <v>0.000413626900000019</v>
      </c>
      <c r="E98" s="1" t="n">
        <f aca="false">100*IF(Table6[[#This Row],[Pb Analytic]]&gt;0, Table6[[#This Row],[Absolute Error]]/Table6[[#This Row],[Pb Analytic]],1)</f>
        <v>0.0832665001576662</v>
      </c>
      <c r="F98" s="3" t="n">
        <v>0.3997395667</v>
      </c>
      <c r="G98" s="3" t="n">
        <v>0.4001565444</v>
      </c>
      <c r="H98" s="4" t="n">
        <f aca="false">ABS(Table7[[#This Row],[Pd Analytic]]-Table7[[#This Row],[Pd Simulation]])</f>
        <v>0.000416977699999987</v>
      </c>
      <c r="I98" s="1" t="n">
        <f aca="false">100*IF(Table7[[#This Row],[Pd Analytic]]&gt;0, Table7[[#This Row],[Absolute Error]]/Table7[[#This Row],[Pd Analytic]],1)</f>
        <v>0.104203643757772</v>
      </c>
      <c r="J98" s="3" t="n">
        <v>13.0751421881</v>
      </c>
      <c r="K98" s="3" t="n">
        <v>13.0866997978</v>
      </c>
      <c r="L98" s="4" t="n">
        <f aca="false">ABS(Table2[[#This Row],[Nc Analytic]]-Table2[[#This Row],[Nc Simulation]])</f>
        <v>0.0115576097000005</v>
      </c>
      <c r="M98" s="1" t="n">
        <f aca="false">100*IF(Table2[[#This Row],[Nc Analytic]]&gt;0, Table2[[#This Row],[Absolute Error]]/Table2[[#This Row],[Nc Analytic]],1)</f>
        <v>0.0883156936322744</v>
      </c>
    </row>
    <row r="99" customFormat="false" ht="13.8" hidden="false" customHeight="false" outlineLevel="0" collapsed="false">
      <c r="A99" s="1" t="n">
        <v>9.8</v>
      </c>
      <c r="B99" s="3" t="n">
        <v>0.5017629333</v>
      </c>
      <c r="C99" s="3" t="n">
        <v>0.5013877408</v>
      </c>
      <c r="D99" s="4" t="n">
        <f aca="false">ABS(Table6[[#This Row],[Pb Analytic]]-Table6[[#This Row],[Pb Simulation]])</f>
        <v>0.000375192499999955</v>
      </c>
      <c r="E99" s="1" t="n">
        <f aca="false">100*IF(Table6[[#This Row],[Pb Analytic]]&gt;0, Table6[[#This Row],[Absolute Error]]/Table6[[#This Row],[Pb Analytic]],1)</f>
        <v>0.0748308084679749</v>
      </c>
      <c r="F99" s="3" t="n">
        <v>0.3961131</v>
      </c>
      <c r="G99" s="3" t="n">
        <v>0.3965714438</v>
      </c>
      <c r="H99" s="4" t="n">
        <f aca="false">ABS(Table7[[#This Row],[Pd Analytic]]-Table7[[#This Row],[Pd Simulation]])</f>
        <v>0.000458343799999983</v>
      </c>
      <c r="I99" s="1" t="n">
        <f aca="false">100*IF(Table7[[#This Row],[Pd Analytic]]&gt;0, Table7[[#This Row],[Absolute Error]]/Table7[[#This Row],[Pd Analytic]],1)</f>
        <v>0.11557660219003</v>
      </c>
      <c r="J99" s="3" t="n">
        <v>13.0902736418</v>
      </c>
      <c r="K99" s="3" t="n">
        <v>13.1014240199</v>
      </c>
      <c r="L99" s="4" t="n">
        <f aca="false">ABS(Table2[[#This Row],[Nc Analytic]]-Table2[[#This Row],[Nc Simulation]])</f>
        <v>0.0111503781</v>
      </c>
      <c r="M99" s="1" t="n">
        <f aca="false">100*IF(Table2[[#This Row],[Nc Analytic]]&gt;0, Table2[[#This Row],[Absolute Error]]/Table2[[#This Row],[Nc Analytic]],1)</f>
        <v>0.0851081384974904</v>
      </c>
    </row>
    <row r="100" customFormat="false" ht="13.8" hidden="false" customHeight="false" outlineLevel="0" collapsed="false">
      <c r="A100" s="1" t="n">
        <v>9.9</v>
      </c>
      <c r="B100" s="3" t="n">
        <v>0.5062956333</v>
      </c>
      <c r="C100" s="3" t="n">
        <v>0.5059458572</v>
      </c>
      <c r="D100" s="4" t="n">
        <f aca="false">ABS(Table6[[#This Row],[Pb Analytic]]-Table6[[#This Row],[Pb Simulation]])</f>
        <v>0.000349776100000088</v>
      </c>
      <c r="E100" s="1" t="n">
        <f aca="false">100*IF(Table6[[#This Row],[Pb Analytic]]&gt;0, Table6[[#This Row],[Absolute Error]]/Table6[[#This Row],[Pb Analytic]],1)</f>
        <v>0.0691331088144124</v>
      </c>
      <c r="F100" s="3" t="n">
        <v>0.3925086667</v>
      </c>
      <c r="G100" s="3" t="n">
        <v>0.3930440426</v>
      </c>
      <c r="H100" s="4" t="n">
        <f aca="false">ABS(Table7[[#This Row],[Pd Analytic]]-Table7[[#This Row],[Pd Simulation]])</f>
        <v>0.000535375899999968</v>
      </c>
      <c r="I100" s="1" t="n">
        <f aca="false">100*IF(Table7[[#This Row],[Pd Analytic]]&gt;0, Table7[[#This Row],[Absolute Error]]/Table7[[#This Row],[Pd Analytic]],1)</f>
        <v>0.136212699334771</v>
      </c>
      <c r="J100" s="3" t="n">
        <v>13.1032438748</v>
      </c>
      <c r="K100" s="3" t="n">
        <v>13.1157081802</v>
      </c>
      <c r="L100" s="4" t="n">
        <f aca="false">ABS(Table2[[#This Row],[Nc Analytic]]-Table2[[#This Row],[Nc Simulation]])</f>
        <v>0.0124643054</v>
      </c>
      <c r="M100" s="1" t="n">
        <f aca="false">100*IF(Table2[[#This Row],[Nc Analytic]]&gt;0, Table2[[#This Row],[Absolute Error]]/Table2[[#This Row],[Nc Analytic]],1)</f>
        <v>0.0950334151137687</v>
      </c>
    </row>
    <row r="101" customFormat="false" ht="13.8" hidden="false" customHeight="false" outlineLevel="0" collapsed="false">
      <c r="A101" s="1" t="n">
        <v>10</v>
      </c>
      <c r="B101" s="3" t="n">
        <v>0.5107430667</v>
      </c>
      <c r="C101" s="3" t="n">
        <v>0.510426781</v>
      </c>
      <c r="D101" s="4" t="n">
        <f aca="false">ABS(Table6[[#This Row],[Pb Analytic]]-Table6[[#This Row],[Pb Simulation]])</f>
        <v>0.000316285699999974</v>
      </c>
      <c r="E101" s="1" t="n">
        <f aca="false">100*IF(Table6[[#This Row],[Pb Analytic]]&gt;0, Table6[[#This Row],[Absolute Error]]/Table6[[#This Row],[Pb Analytic]],1)</f>
        <v>0.0619649500718447</v>
      </c>
      <c r="F101" s="3" t="n">
        <v>0.3891513667</v>
      </c>
      <c r="G101" s="3" t="n">
        <v>0.3895732197</v>
      </c>
      <c r="H101" s="4" t="n">
        <f aca="false">ABS(Table7[[#This Row],[Pd Analytic]]-Table7[[#This Row],[Pd Simulation]])</f>
        <v>0.000421852999999972</v>
      </c>
      <c r="I101" s="1" t="n">
        <f aca="false">100*IF(Table7[[#This Row],[Pd Analytic]]&gt;0, Table7[[#This Row],[Absolute Error]]/Table7[[#This Row],[Pd Analytic]],1)</f>
        <v>0.108285934111392</v>
      </c>
      <c r="J101" s="3" t="n">
        <v>13.119941475</v>
      </c>
      <c r="K101" s="3" t="n">
        <v>13.1295706987</v>
      </c>
      <c r="L101" s="4" t="n">
        <f aca="false">ABS(Table2[[#This Row],[Nc Analytic]]-Table2[[#This Row],[Nc Simulation]])</f>
        <v>0.00962922370000108</v>
      </c>
      <c r="M101" s="1" t="n">
        <f aca="false">100*IF(Table2[[#This Row],[Nc Analytic]]&gt;0, Table2[[#This Row],[Absolute Error]]/Table2[[#This Row],[Nc Analytic]],1)</f>
        <v>0.0733399737201956</v>
      </c>
    </row>
    <row r="102" customFormat="false" ht="13.8" hidden="false" customHeight="false" outlineLevel="0" collapsed="false">
      <c r="A102" s="1" t="n">
        <v>10.1</v>
      </c>
      <c r="B102" s="3" t="n">
        <v>0.5151813333</v>
      </c>
      <c r="C102" s="3" t="n">
        <v>0.5148322329</v>
      </c>
      <c r="D102" s="4" t="n">
        <f aca="false">ABS(Table6[[#This Row],[Pb Analytic]]-Table6[[#This Row],[Pb Simulation]])</f>
        <v>0.000349100400000024</v>
      </c>
      <c r="E102" s="1" t="n">
        <f aca="false">100*IF(Table6[[#This Row],[Pb Analytic]]&gt;0, Table6[[#This Row],[Absolute Error]]/Table6[[#This Row],[Pb Analytic]],1)</f>
        <v>0.0678085748504082</v>
      </c>
      <c r="F102" s="3" t="n">
        <v>0.3858042667</v>
      </c>
      <c r="G102" s="3" t="n">
        <v>0.3861578667</v>
      </c>
      <c r="H102" s="4" t="n">
        <f aca="false">ABS(Table7[[#This Row],[Pd Analytic]]-Table7[[#This Row],[Pd Simulation]])</f>
        <v>0.000353600000000009</v>
      </c>
      <c r="I102" s="1" t="n">
        <f aca="false">100*IF(Table7[[#This Row],[Pd Analytic]]&gt;0, Table7[[#This Row],[Absolute Error]]/Table7[[#This Row],[Pd Analytic]],1)</f>
        <v>0.0915687677223253</v>
      </c>
      <c r="J102" s="3" t="n">
        <v>13.1324208864</v>
      </c>
      <c r="K102" s="3" t="n">
        <v>13.143029032</v>
      </c>
      <c r="L102" s="4" t="n">
        <f aca="false">ABS(Table2[[#This Row],[Nc Analytic]]-Table2[[#This Row],[Nc Simulation]])</f>
        <v>0.0106081455999991</v>
      </c>
      <c r="M102" s="1" t="n">
        <f aca="false">100*IF(Table2[[#This Row],[Nc Analytic]]&gt;0, Table2[[#This Row],[Absolute Error]]/Table2[[#This Row],[Nc Analytic]],1)</f>
        <v>0.0807130956963644</v>
      </c>
    </row>
    <row r="103" customFormat="false" ht="13.8" hidden="false" customHeight="false" outlineLevel="0" collapsed="false">
      <c r="A103" s="1" t="n">
        <v>10.2</v>
      </c>
      <c r="B103" s="3" t="n">
        <v>0.5195882667</v>
      </c>
      <c r="C103" s="3" t="n">
        <v>0.5191638954</v>
      </c>
      <c r="D103" s="4" t="n">
        <f aca="false">ABS(Table6[[#This Row],[Pb Analytic]]-Table6[[#This Row],[Pb Simulation]])</f>
        <v>0.000424371300000059</v>
      </c>
      <c r="E103" s="1" t="n">
        <f aca="false">100*IF(Table6[[#This Row],[Pb Analytic]]&gt;0, Table6[[#This Row],[Absolute Error]]/Table6[[#This Row],[Pb Analytic]],1)</f>
        <v>0.081741296681098</v>
      </c>
      <c r="F103" s="3" t="n">
        <v>0.3824828</v>
      </c>
      <c r="G103" s="3" t="n">
        <v>0.3827968894</v>
      </c>
      <c r="H103" s="4" t="n">
        <f aca="false">ABS(Table7[[#This Row],[Pd Analytic]]-Table7[[#This Row],[Pd Simulation]])</f>
        <v>0.000314089399999995</v>
      </c>
      <c r="I103" s="1" t="n">
        <f aca="false">100*IF(Table7[[#This Row],[Pd Analytic]]&gt;0, Table7[[#This Row],[Absolute Error]]/Table7[[#This Row],[Pd Analytic]],1)</f>
        <v>0.0820511892069714</v>
      </c>
      <c r="J103" s="3" t="n">
        <v>13.146179731</v>
      </c>
      <c r="K103" s="3" t="n">
        <v>13.1560997323</v>
      </c>
      <c r="L103" s="4" t="n">
        <f aca="false">ABS(Table2[[#This Row],[Nc Analytic]]-Table2[[#This Row],[Nc Simulation]])</f>
        <v>0.00992000129999937</v>
      </c>
      <c r="M103" s="1" t="n">
        <f aca="false">100*IF(Table2[[#This Row],[Nc Analytic]]&gt;0, Table2[[#This Row],[Absolute Error]]/Table2[[#This Row],[Nc Analytic]],1)</f>
        <v>0.0754022962872836</v>
      </c>
    </row>
    <row r="104" customFormat="false" ht="13.8" hidden="false" customHeight="false" outlineLevel="0" collapsed="false">
      <c r="A104" s="1" t="n">
        <v>10.3</v>
      </c>
      <c r="B104" s="3" t="n">
        <v>0.5237405667</v>
      </c>
      <c r="C104" s="3" t="n">
        <v>0.523423413</v>
      </c>
      <c r="D104" s="4" t="n">
        <f aca="false">ABS(Table6[[#This Row],[Pb Analytic]]-Table6[[#This Row],[Pb Simulation]])</f>
        <v>0.000317153700000072</v>
      </c>
      <c r="E104" s="1" t="n">
        <f aca="false">100*IF(Table6[[#This Row],[Pb Analytic]]&gt;0, Table6[[#This Row],[Absolute Error]]/Table6[[#This Row],[Pb Analytic]],1)</f>
        <v>0.0605921882978652</v>
      </c>
      <c r="F104" s="3" t="n">
        <v>0.3791929333</v>
      </c>
      <c r="G104" s="3" t="n">
        <v>0.3794892089</v>
      </c>
      <c r="H104" s="4" t="n">
        <f aca="false">ABS(Table7[[#This Row],[Pd Analytic]]-Table7[[#This Row],[Pd Simulation]])</f>
        <v>0.000296275600000007</v>
      </c>
      <c r="I104" s="1" t="n">
        <f aca="false">100*IF(Table7[[#This Row],[Pd Analytic]]&gt;0, Table7[[#This Row],[Absolute Error]]/Table7[[#This Row],[Pd Analytic]],1)</f>
        <v>0.078072206811572</v>
      </c>
      <c r="J104" s="3" t="n">
        <v>13.1593106289</v>
      </c>
      <c r="K104" s="3" t="n">
        <v>13.1687985026</v>
      </c>
      <c r="L104" s="4" t="n">
        <f aca="false">ABS(Table2[[#This Row],[Nc Analytic]]-Table2[[#This Row],[Nc Simulation]])</f>
        <v>0.00948787369999948</v>
      </c>
      <c r="M104" s="1" t="n">
        <f aca="false">100*IF(Table2[[#This Row],[Nc Analytic]]&gt;0, Table2[[#This Row],[Absolute Error]]/Table2[[#This Row],[Nc Analytic]],1)</f>
        <v>0.0720481348251037</v>
      </c>
    </row>
    <row r="105" customFormat="false" ht="13.8" hidden="false" customHeight="false" outlineLevel="0" collapsed="false">
      <c r="A105" s="1" t="n">
        <v>10.4</v>
      </c>
      <c r="B105" s="3" t="n">
        <v>0.5279845667</v>
      </c>
      <c r="C105" s="3" t="n">
        <v>0.5276123921</v>
      </c>
      <c r="D105" s="4" t="n">
        <f aca="false">ABS(Table6[[#This Row],[Pb Analytic]]-Table6[[#This Row],[Pb Simulation]])</f>
        <v>0.000372174600000053</v>
      </c>
      <c r="E105" s="1" t="n">
        <f aca="false">100*IF(Table6[[#This Row],[Pb Analytic]]&gt;0, Table6[[#This Row],[Absolute Error]]/Table6[[#This Row],[Pb Analytic]],1)</f>
        <v>0.0705393970218791</v>
      </c>
      <c r="F105" s="3" t="n">
        <v>0.3759207667</v>
      </c>
      <c r="G105" s="3" t="n">
        <v>0.3762337621</v>
      </c>
      <c r="H105" s="4" t="n">
        <f aca="false">ABS(Table7[[#This Row],[Pd Analytic]]-Table7[[#This Row],[Pd Simulation]])</f>
        <v>0.00031299539999996</v>
      </c>
      <c r="I105" s="1" t="n">
        <f aca="false">100*IF(Table7[[#This Row],[Pd Analytic]]&gt;0, Table7[[#This Row],[Absolute Error]]/Table7[[#This Row],[Pd Analytic]],1)</f>
        <v>0.0831917365025759</v>
      </c>
      <c r="J105" s="3" t="n">
        <v>13.1714307483</v>
      </c>
      <c r="K105" s="3" t="n">
        <v>13.1811402477</v>
      </c>
      <c r="L105" s="4" t="n">
        <f aca="false">ABS(Table2[[#This Row],[Nc Analytic]]-Table2[[#This Row],[Nc Simulation]])</f>
        <v>0.00970949939999954</v>
      </c>
      <c r="M105" s="1" t="n">
        <f aca="false">100*IF(Table2[[#This Row],[Nc Analytic]]&gt;0, Table2[[#This Row],[Absolute Error]]/Table2[[#This Row],[Nc Analytic]],1)</f>
        <v>0.0736620597121237</v>
      </c>
    </row>
    <row r="106" customFormat="false" ht="13.8" hidden="false" customHeight="false" outlineLevel="0" collapsed="false">
      <c r="A106" s="1" t="n">
        <v>10.5</v>
      </c>
      <c r="B106" s="3" t="n">
        <v>0.5321055</v>
      </c>
      <c r="C106" s="3" t="n">
        <v>0.5317324019</v>
      </c>
      <c r="D106" s="4" t="n">
        <f aca="false">ABS(Table6[[#This Row],[Pb Analytic]]-Table6[[#This Row],[Pb Simulation]])</f>
        <v>0.000373098099999969</v>
      </c>
      <c r="E106" s="1" t="n">
        <f aca="false">100*IF(Table6[[#This Row],[Pb Analytic]]&gt;0, Table6[[#This Row],[Absolute Error]]/Table6[[#This Row],[Pb Analytic]],1)</f>
        <v>0.0701665158389455</v>
      </c>
      <c r="F106" s="3" t="n">
        <v>0.3725971</v>
      </c>
      <c r="G106" s="3" t="n">
        <v>0.3730295032</v>
      </c>
      <c r="H106" s="4" t="n">
        <f aca="false">ABS(Table7[[#This Row],[Pd Analytic]]-Table7[[#This Row],[Pd Simulation]])</f>
        <v>0.000432403199999987</v>
      </c>
      <c r="I106" s="1" t="n">
        <f aca="false">100*IF(Table7[[#This Row],[Pd Analytic]]&gt;0, Table7[[#This Row],[Absolute Error]]/Table7[[#This Row],[Pd Analytic]],1)</f>
        <v>0.115916622221742</v>
      </c>
      <c r="J106" s="3" t="n">
        <v>13.1843685087</v>
      </c>
      <c r="K106" s="3" t="n">
        <v>13.193139122</v>
      </c>
      <c r="L106" s="4" t="n">
        <f aca="false">ABS(Table2[[#This Row],[Nc Analytic]]-Table2[[#This Row],[Nc Simulation]])</f>
        <v>0.0087706132999994</v>
      </c>
      <c r="M106" s="1" t="n">
        <f aca="false">100*IF(Table2[[#This Row],[Nc Analytic]]&gt;0, Table2[[#This Row],[Absolute Error]]/Table2[[#This Row],[Nc Analytic]],1)</f>
        <v>0.0664785932968304</v>
      </c>
    </row>
    <row r="107" customFormat="false" ht="13.8" hidden="false" customHeight="false" outlineLevel="0" collapsed="false">
      <c r="A107" s="1" t="n">
        <v>10.6</v>
      </c>
      <c r="B107" s="3" t="n">
        <v>0.5363236667</v>
      </c>
      <c r="C107" s="3" t="n">
        <v>0.5357849741</v>
      </c>
      <c r="D107" s="4" t="n">
        <f aca="false">ABS(Table6[[#This Row],[Pb Analytic]]-Table6[[#This Row],[Pb Simulation]])</f>
        <v>0.000538692599999946</v>
      </c>
      <c r="E107" s="1" t="n">
        <f aca="false">100*IF(Table6[[#This Row],[Pb Analytic]]&gt;0, Table6[[#This Row],[Absolute Error]]/Table6[[#This Row],[Pb Analytic]],1)</f>
        <v>0.100542685226444</v>
      </c>
      <c r="F107" s="3" t="n">
        <v>0.3693196333</v>
      </c>
      <c r="G107" s="3" t="n">
        <v>0.3698754035</v>
      </c>
      <c r="H107" s="4" t="n">
        <f aca="false">ABS(Table7[[#This Row],[Pd Analytic]]-Table7[[#This Row],[Pd Simulation]])</f>
        <v>0.000555770199999972</v>
      </c>
      <c r="I107" s="1" t="n">
        <f aca="false">100*IF(Table7[[#This Row],[Pd Analytic]]&gt;0, Table7[[#This Row],[Absolute Error]]/Table7[[#This Row],[Pd Analytic]],1)</f>
        <v>0.150258761393949</v>
      </c>
      <c r="J107" s="3" t="n">
        <v>13.1951068178</v>
      </c>
      <c r="K107" s="3" t="n">
        <v>13.2048085744</v>
      </c>
      <c r="L107" s="4" t="n">
        <f aca="false">ABS(Table2[[#This Row],[Nc Analytic]]-Table2[[#This Row],[Nc Simulation]])</f>
        <v>0.00970175660000017</v>
      </c>
      <c r="M107" s="1" t="n">
        <f aca="false">100*IF(Table2[[#This Row],[Nc Analytic]]&gt;0, Table2[[#This Row],[Absolute Error]]/Table2[[#This Row],[Nc Analytic]],1)</f>
        <v>0.0734713914657486</v>
      </c>
    </row>
    <row r="108" customFormat="false" ht="13.8" hidden="false" customHeight="false" outlineLevel="0" collapsed="false">
      <c r="A108" s="1" t="n">
        <v>10.7</v>
      </c>
      <c r="B108" s="3" t="n">
        <v>0.5399585667</v>
      </c>
      <c r="C108" s="3" t="n">
        <v>0.539771604</v>
      </c>
      <c r="D108" s="4" t="n">
        <f aca="false">ABS(Table6[[#This Row],[Pb Analytic]]-Table6[[#This Row],[Pb Simulation]])</f>
        <v>0.00018696269999996</v>
      </c>
      <c r="E108" s="1" t="n">
        <f aca="false">100*IF(Table6[[#This Row],[Pb Analytic]]&gt;0, Table6[[#This Row],[Absolute Error]]/Table6[[#This Row],[Pb Analytic]],1)</f>
        <v>0.0346373722912552</v>
      </c>
      <c r="F108" s="3" t="n">
        <v>0.3665574</v>
      </c>
      <c r="G108" s="3" t="n">
        <v>0.3667704524</v>
      </c>
      <c r="H108" s="4" t="n">
        <f aca="false">ABS(Table7[[#This Row],[Pd Analytic]]-Table7[[#This Row],[Pd Simulation]])</f>
        <v>0.000213052400000024</v>
      </c>
      <c r="I108" s="1" t="n">
        <f aca="false">100*IF(Table7[[#This Row],[Pd Analytic]]&gt;0, Table7[[#This Row],[Absolute Error]]/Table7[[#This Row],[Pd Analytic]],1)</f>
        <v>0.0580887578609166</v>
      </c>
      <c r="J108" s="3" t="n">
        <v>13.2065633661</v>
      </c>
      <c r="K108" s="3" t="n">
        <v>13.2161613891</v>
      </c>
      <c r="L108" s="4" t="n">
        <f aca="false">ABS(Table2[[#This Row],[Nc Analytic]]-Table2[[#This Row],[Nc Simulation]])</f>
        <v>0.00959802300000057</v>
      </c>
      <c r="M108" s="1" t="n">
        <f aca="false">100*IF(Table2[[#This Row],[Nc Analytic]]&gt;0, Table2[[#This Row],[Absolute Error]]/Table2[[#This Row],[Nc Analytic]],1)</f>
        <v>0.0726233791902429</v>
      </c>
    </row>
    <row r="109" customFormat="false" ht="13.8" hidden="false" customHeight="false" outlineLevel="0" collapsed="false">
      <c r="A109" s="1" t="n">
        <v>10.8</v>
      </c>
      <c r="B109" s="3" t="n">
        <v>0.5440844333</v>
      </c>
      <c r="C109" s="3" t="n">
        <v>0.5436937502</v>
      </c>
      <c r="D109" s="4" t="n">
        <f aca="false">ABS(Table6[[#This Row],[Pb Analytic]]-Table6[[#This Row],[Pb Simulation]])</f>
        <v>0.000390683100000011</v>
      </c>
      <c r="E109" s="1" t="n">
        <f aca="false">100*IF(Table6[[#This Row],[Pb Analytic]]&gt;0, Table6[[#This Row],[Absolute Error]]/Table6[[#This Row],[Pb Analytic]],1)</f>
        <v>0.0718571989941574</v>
      </c>
      <c r="F109" s="3" t="n">
        <v>0.3632912667</v>
      </c>
      <c r="G109" s="3" t="n">
        <v>0.3637136574</v>
      </c>
      <c r="H109" s="4" t="n">
        <f aca="false">ABS(Table7[[#This Row],[Pd Analytic]]-Table7[[#This Row],[Pd Simulation]])</f>
        <v>0.000422390699999997</v>
      </c>
      <c r="I109" s="1" t="n">
        <f aca="false">100*IF(Table7[[#This Row],[Pd Analytic]]&gt;0, Table7[[#This Row],[Absolute Error]]/Table7[[#This Row],[Pd Analytic]],1)</f>
        <v>0.116132757570735</v>
      </c>
      <c r="J109" s="3" t="n">
        <v>13.2188427902</v>
      </c>
      <c r="K109" s="3" t="n">
        <v>13.2272097252</v>
      </c>
      <c r="L109" s="4" t="n">
        <f aca="false">ABS(Table2[[#This Row],[Nc Analytic]]-Table2[[#This Row],[Nc Simulation]])</f>
        <v>0.00836693499999974</v>
      </c>
      <c r="M109" s="1" t="n">
        <f aca="false">100*IF(Table2[[#This Row],[Nc Analytic]]&gt;0, Table2[[#This Row],[Absolute Error]]/Table2[[#This Row],[Nc Analytic]],1)</f>
        <v>0.0632554799827462</v>
      </c>
    </row>
    <row r="110" customFormat="false" ht="13.8" hidden="false" customHeight="false" outlineLevel="0" collapsed="false">
      <c r="A110" s="1" t="n">
        <v>10.9</v>
      </c>
      <c r="B110" s="3" t="n">
        <v>0.5477078</v>
      </c>
      <c r="C110" s="3" t="n">
        <v>0.5475528363</v>
      </c>
      <c r="D110" s="4" t="n">
        <f aca="false">ABS(Table6[[#This Row],[Pb Analytic]]-Table6[[#This Row],[Pb Simulation]])</f>
        <v>0.00015496370000001</v>
      </c>
      <c r="E110" s="1" t="n">
        <f aca="false">100*IF(Table6[[#This Row],[Pb Analytic]]&gt;0, Table6[[#This Row],[Absolute Error]]/Table6[[#This Row],[Pb Analytic]],1)</f>
        <v>0.028301140954205</v>
      </c>
      <c r="F110" s="3" t="n">
        <v>0.3604913</v>
      </c>
      <c r="G110" s="3" t="n">
        <v>0.3607040447</v>
      </c>
      <c r="H110" s="4" t="n">
        <f aca="false">ABS(Table7[[#This Row],[Pd Analytic]]-Table7[[#This Row],[Pd Simulation]])</f>
        <v>0.000212744699999989</v>
      </c>
      <c r="I110" s="1" t="n">
        <f aca="false">100*IF(Table7[[#This Row],[Pd Analytic]]&gt;0, Table7[[#This Row],[Absolute Error]]/Table7[[#This Row],[Pd Analytic]],1)</f>
        <v>0.0589804032214085</v>
      </c>
      <c r="J110" s="3" t="n">
        <v>13.2285047978</v>
      </c>
      <c r="K110" s="3" t="n">
        <v>13.2379651522</v>
      </c>
      <c r="L110" s="4" t="n">
        <f aca="false">ABS(Table2[[#This Row],[Nc Analytic]]-Table2[[#This Row],[Nc Simulation]])</f>
        <v>0.00946035439999982</v>
      </c>
      <c r="M110" s="1" t="n">
        <f aca="false">100*IF(Table2[[#This Row],[Nc Analytic]]&gt;0, Table2[[#This Row],[Absolute Error]]/Table2[[#This Row],[Nc Analytic]],1)</f>
        <v>0.071463811025576</v>
      </c>
    </row>
    <row r="111" customFormat="false" ht="13.8" hidden="false" customHeight="false" outlineLevel="0" collapsed="false">
      <c r="A111" s="1" t="n">
        <v>11</v>
      </c>
      <c r="B111" s="3" t="n">
        <v>0.5514484667</v>
      </c>
      <c r="C111" s="3" t="n">
        <v>0.5513502502</v>
      </c>
      <c r="D111" s="4" t="n">
        <f aca="false">ABS(Table6[[#This Row],[Pb Analytic]]-Table6[[#This Row],[Pb Simulation]])</f>
        <v>9.82165000000812E-005</v>
      </c>
      <c r="E111" s="1" t="n">
        <f aca="false">100*IF(Table6[[#This Row],[Pb Analytic]]&gt;0, Table6[[#This Row],[Absolute Error]]/Table6[[#This Row],[Pb Analytic]],1)</f>
        <v>0.0178138125383009</v>
      </c>
      <c r="F111" s="3" t="n">
        <v>0.3575542333</v>
      </c>
      <c r="G111" s="3" t="n">
        <v>0.3577406591</v>
      </c>
      <c r="H111" s="4" t="n">
        <f aca="false">ABS(Table7[[#This Row],[Pd Analytic]]-Table7[[#This Row],[Pd Simulation]])</f>
        <v>0.000186425800000001</v>
      </c>
      <c r="I111" s="1" t="n">
        <f aca="false">100*IF(Table7[[#This Row],[Pd Analytic]]&gt;0, Table7[[#This Row],[Absolute Error]]/Table7[[#This Row],[Pd Analytic]],1)</f>
        <v>0.0521119965700876</v>
      </c>
      <c r="J111" s="3" t="n">
        <v>13.2388497701</v>
      </c>
      <c r="K111" s="3" t="n">
        <v>13.2484386846</v>
      </c>
      <c r="L111" s="4" t="n">
        <f aca="false">ABS(Table2[[#This Row],[Nc Analytic]]-Table2[[#This Row],[Nc Simulation]])</f>
        <v>0.0095889145000001</v>
      </c>
      <c r="M111" s="1" t="n">
        <f aca="false">100*IF(Table2[[#This Row],[Nc Analytic]]&gt;0, Table2[[#This Row],[Absolute Error]]/Table2[[#This Row],[Nc Analytic]],1)</f>
        <v>0.0723776946724014</v>
      </c>
    </row>
    <row r="112" customFormat="false" ht="13.8" hidden="false" customHeight="false" outlineLevel="0" collapsed="false">
      <c r="A112" s="1" t="n">
        <v>11.1</v>
      </c>
      <c r="B112" s="3" t="n">
        <v>0.5554084</v>
      </c>
      <c r="C112" s="3" t="n">
        <v>0.5550873458</v>
      </c>
      <c r="D112" s="4" t="n">
        <f aca="false">ABS(Table6[[#This Row],[Pb Analytic]]-Table6[[#This Row],[Pb Simulation]])</f>
        <v>0.000321054200000059</v>
      </c>
      <c r="E112" s="1" t="n">
        <f aca="false">100*IF(Table6[[#This Row],[Pb Analytic]]&gt;0, Table6[[#This Row],[Absolute Error]]/Table6[[#This Row],[Pb Analytic]],1)</f>
        <v>0.0578385009907497</v>
      </c>
      <c r="F112" s="3" t="n">
        <v>0.3545117667</v>
      </c>
      <c r="G112" s="3" t="n">
        <v>0.3548225642</v>
      </c>
      <c r="H112" s="4" t="n">
        <f aca="false">ABS(Table7[[#This Row],[Pd Analytic]]-Table7[[#This Row],[Pd Simulation]])</f>
        <v>0.000310797500000015</v>
      </c>
      <c r="I112" s="1" t="n">
        <f aca="false">100*IF(Table7[[#This Row],[Pd Analytic]]&gt;0, Table7[[#This Row],[Absolute Error]]/Table7[[#This Row],[Pd Analytic]],1)</f>
        <v>0.0875923718945987</v>
      </c>
      <c r="J112" s="3" t="n">
        <v>13.2510605649</v>
      </c>
      <c r="K112" s="3" t="n">
        <v>13.2586408125</v>
      </c>
      <c r="L112" s="4" t="n">
        <f aca="false">ABS(Table2[[#This Row],[Nc Analytic]]-Table2[[#This Row],[Nc Simulation]])</f>
        <v>0.00758024759999998</v>
      </c>
      <c r="M112" s="1" t="n">
        <f aca="false">100*IF(Table2[[#This Row],[Nc Analytic]]&gt;0, Table2[[#This Row],[Absolute Error]]/Table2[[#This Row],[Nc Analytic]],1)</f>
        <v>0.0571721317984077</v>
      </c>
    </row>
    <row r="113" customFormat="false" ht="13.8" hidden="false" customHeight="false" outlineLevel="0" collapsed="false">
      <c r="A113" s="1" t="n">
        <v>11.2</v>
      </c>
      <c r="B113" s="3" t="n">
        <v>0.5589984333</v>
      </c>
      <c r="C113" s="3" t="n">
        <v>0.5587654433</v>
      </c>
      <c r="D113" s="4" t="n">
        <f aca="false">ABS(Table6[[#This Row],[Pb Analytic]]-Table6[[#This Row],[Pb Simulation]])</f>
        <v>0.000232989999999988</v>
      </c>
      <c r="E113" s="1" t="n">
        <f aca="false">100*IF(Table6[[#This Row],[Pb Analytic]]&gt;0, Table6[[#This Row],[Absolute Error]]/Table6[[#This Row],[Pb Analytic]],1)</f>
        <v>0.041697281532655</v>
      </c>
      <c r="F113" s="3" t="n">
        <v>0.3516175667</v>
      </c>
      <c r="G113" s="3" t="n">
        <v>0.3519488426</v>
      </c>
      <c r="H113" s="4" t="n">
        <f aca="false">ABS(Table7[[#This Row],[Pd Analytic]]-Table7[[#This Row],[Pd Simulation]])</f>
        <v>0.000331275899999983</v>
      </c>
      <c r="I113" s="1" t="n">
        <f aca="false">100*IF(Table7[[#This Row],[Pd Analytic]]&gt;0, Table7[[#This Row],[Absolute Error]]/Table7[[#This Row],[Pd Analytic]],1)</f>
        <v>0.09412615127605</v>
      </c>
      <c r="J113" s="3" t="n">
        <v>13.2601914045</v>
      </c>
      <c r="K113" s="3" t="n">
        <v>13.2685815323</v>
      </c>
      <c r="L113" s="4" t="n">
        <f aca="false">ABS(Table2[[#This Row],[Nc Analytic]]-Table2[[#This Row],[Nc Simulation]])</f>
        <v>0.00839012780000026</v>
      </c>
      <c r="M113" s="1" t="n">
        <f aca="false">100*IF(Table2[[#This Row],[Nc Analytic]]&gt;0, Table2[[#This Row],[Absolute Error]]/Table2[[#This Row],[Nc Analytic]],1)</f>
        <v>0.0632330425040234</v>
      </c>
    </row>
    <row r="114" customFormat="false" ht="13.8" hidden="false" customHeight="false" outlineLevel="0" collapsed="false">
      <c r="A114" s="1" t="n">
        <v>11.3</v>
      </c>
      <c r="B114" s="3" t="n">
        <v>0.5626523</v>
      </c>
      <c r="C114" s="3" t="n">
        <v>0.5623858295</v>
      </c>
      <c r="D114" s="4" t="n">
        <f aca="false">ABS(Table6[[#This Row],[Pb Analytic]]-Table6[[#This Row],[Pb Simulation]])</f>
        <v>0.000266470499999949</v>
      </c>
      <c r="E114" s="1" t="n">
        <f aca="false">100*IF(Table6[[#This Row],[Pb Analytic]]&gt;0, Table6[[#This Row],[Absolute Error]]/Table6[[#This Row],[Pb Analytic]],1)</f>
        <v>0.0473821504778774</v>
      </c>
      <c r="F114" s="3" t="n">
        <v>0.3487967</v>
      </c>
      <c r="G114" s="3" t="n">
        <v>0.3491185954</v>
      </c>
      <c r="H114" s="4" t="n">
        <f aca="false">ABS(Table7[[#This Row],[Pd Analytic]]-Table7[[#This Row],[Pd Simulation]])</f>
        <v>0.000321895399999994</v>
      </c>
      <c r="I114" s="1" t="n">
        <f aca="false">100*IF(Table7[[#This Row],[Pd Analytic]]&gt;0, Table7[[#This Row],[Absolute Error]]/Table7[[#This Row],[Pd Analytic]],1)</f>
        <v>0.0922023072506879</v>
      </c>
      <c r="J114" s="3" t="n">
        <v>13.2701955441</v>
      </c>
      <c r="K114" s="3" t="n">
        <v>13.2782703735</v>
      </c>
      <c r="L114" s="4" t="n">
        <f aca="false">ABS(Table2[[#This Row],[Nc Analytic]]-Table2[[#This Row],[Nc Simulation]])</f>
        <v>0.00807482939999993</v>
      </c>
      <c r="M114" s="1" t="n">
        <f aca="false">100*IF(Table2[[#This Row],[Nc Analytic]]&gt;0, Table2[[#This Row],[Absolute Error]]/Table2[[#This Row],[Nc Analytic]],1)</f>
        <v>0.0608123586345644</v>
      </c>
    </row>
    <row r="115" customFormat="false" ht="13.8" hidden="false" customHeight="false" outlineLevel="0" collapsed="false">
      <c r="A115" s="1" t="n">
        <v>11.4</v>
      </c>
      <c r="B115" s="3" t="n">
        <v>0.5661492667</v>
      </c>
      <c r="C115" s="3" t="n">
        <v>0.5659497591</v>
      </c>
      <c r="D115" s="4" t="n">
        <f aca="false">ABS(Table6[[#This Row],[Pb Analytic]]-Table6[[#This Row],[Pb Simulation]])</f>
        <v>0.000199507599999982</v>
      </c>
      <c r="E115" s="1" t="n">
        <f aca="false">100*IF(Table6[[#This Row],[Pb Analytic]]&gt;0, Table6[[#This Row],[Absolute Error]]/Table6[[#This Row],[Pb Analytic]],1)</f>
        <v>0.03525182170185</v>
      </c>
      <c r="F115" s="3" t="n">
        <v>0.3461393667</v>
      </c>
      <c r="G115" s="3" t="n">
        <v>0.3463309428</v>
      </c>
      <c r="H115" s="4" t="n">
        <f aca="false">ABS(Table7[[#This Row],[Pd Analytic]]-Table7[[#This Row],[Pd Simulation]])</f>
        <v>0.000191576099999979</v>
      </c>
      <c r="I115" s="1" t="n">
        <f aca="false">100*IF(Table7[[#This Row],[Pd Analytic]]&gt;0, Table7[[#This Row],[Absolute Error]]/Table7[[#This Row],[Pd Analytic]],1)</f>
        <v>0.0553159063556765</v>
      </c>
      <c r="J115" s="3" t="n">
        <v>13.2792369281</v>
      </c>
      <c r="K115" s="3" t="n">
        <v>13.287716425</v>
      </c>
      <c r="L115" s="4" t="n">
        <f aca="false">ABS(Table2[[#This Row],[Nc Analytic]]-Table2[[#This Row],[Nc Simulation]])</f>
        <v>0.00847949689999972</v>
      </c>
      <c r="M115" s="1" t="n">
        <f aca="false">100*IF(Table2[[#This Row],[Nc Analytic]]&gt;0, Table2[[#This Row],[Absolute Error]]/Table2[[#This Row],[Nc Analytic]],1)</f>
        <v>0.0638145534476193</v>
      </c>
    </row>
    <row r="116" customFormat="false" ht="13.8" hidden="false" customHeight="false" outlineLevel="0" collapsed="false">
      <c r="A116" s="1" t="n">
        <v>11.5</v>
      </c>
      <c r="B116" s="3" t="n">
        <v>0.5696791</v>
      </c>
      <c r="C116" s="3" t="n">
        <v>0.569458455</v>
      </c>
      <c r="D116" s="4" t="n">
        <f aca="false">ABS(Table6[[#This Row],[Pb Analytic]]-Table6[[#This Row],[Pb Simulation]])</f>
        <v>0.000220644999999964</v>
      </c>
      <c r="E116" s="1" t="n">
        <f aca="false">100*IF(Table6[[#This Row],[Pb Analytic]]&gt;0, Table6[[#This Row],[Absolute Error]]/Table6[[#This Row],[Pb Analytic]],1)</f>
        <v>0.0387464613199858</v>
      </c>
      <c r="F116" s="3" t="n">
        <v>0.3433048667</v>
      </c>
      <c r="G116" s="3" t="n">
        <v>0.3435850233</v>
      </c>
      <c r="H116" s="4" t="n">
        <f aca="false">ABS(Table7[[#This Row],[Pd Analytic]]-Table7[[#This Row],[Pd Simulation]])</f>
        <v>0.000280156600000026</v>
      </c>
      <c r="I116" s="1" t="n">
        <f aca="false">100*IF(Table7[[#This Row],[Pd Analytic]]&gt;0, Table7[[#This Row],[Absolute Error]]/Table7[[#This Row],[Pd Analytic]],1)</f>
        <v>0.0815392351241712</v>
      </c>
      <c r="J116" s="3" t="n">
        <v>13.2901739402</v>
      </c>
      <c r="K116" s="3" t="n">
        <v>13.2969283595</v>
      </c>
      <c r="L116" s="4" t="n">
        <f aca="false">ABS(Table2[[#This Row],[Nc Analytic]]-Table2[[#This Row],[Nc Simulation]])</f>
        <v>0.00675441929999998</v>
      </c>
      <c r="M116" s="1" t="n">
        <f aca="false">100*IF(Table2[[#This Row],[Nc Analytic]]&gt;0, Table2[[#This Row],[Absolute Error]]/Table2[[#This Row],[Nc Analytic]],1)</f>
        <v>0.0507968390697862</v>
      </c>
    </row>
    <row r="117" customFormat="false" ht="13.8" hidden="false" customHeight="false" outlineLevel="0" collapsed="false">
      <c r="A117" s="1" t="n">
        <v>11.6</v>
      </c>
      <c r="B117" s="3" t="n">
        <v>0.5731710333</v>
      </c>
      <c r="C117" s="3" t="n">
        <v>0.5729131094</v>
      </c>
      <c r="D117" s="4" t="n">
        <f aca="false">ABS(Table6[[#This Row],[Pb Analytic]]-Table6[[#This Row],[Pb Simulation]])</f>
        <v>0.000257923900000012</v>
      </c>
      <c r="E117" s="1" t="n">
        <f aca="false">100*IF(Table6[[#This Row],[Pb Analytic]]&gt;0, Table6[[#This Row],[Absolute Error]]/Table6[[#This Row],[Pb Analytic]],1)</f>
        <v>0.0450197238932324</v>
      </c>
      <c r="F117" s="3" t="n">
        <v>0.3406262</v>
      </c>
      <c r="G117" s="3" t="n">
        <v>0.3408799941</v>
      </c>
      <c r="H117" s="4" t="n">
        <f aca="false">ABS(Table7[[#This Row],[Pd Analytic]]-Table7[[#This Row],[Pd Simulation]])</f>
        <v>0.000253794099999982</v>
      </c>
      <c r="I117" s="1" t="n">
        <f aca="false">100*IF(Table7[[#This Row],[Pd Analytic]]&gt;0, Table7[[#This Row],[Absolute Error]]/Table7[[#This Row],[Pd Analytic]],1)</f>
        <v>0.0744526239124287</v>
      </c>
      <c r="J117" s="3" t="n">
        <v>13.2986493608</v>
      </c>
      <c r="K117" s="3" t="n">
        <v>13.3059144557</v>
      </c>
      <c r="L117" s="4" t="n">
        <f aca="false">ABS(Table2[[#This Row],[Nc Analytic]]-Table2[[#This Row],[Nc Simulation]])</f>
        <v>0.00726509489999927</v>
      </c>
      <c r="M117" s="1" t="n">
        <f aca="false">100*IF(Table2[[#This Row],[Nc Analytic]]&gt;0, Table2[[#This Row],[Absolute Error]]/Table2[[#This Row],[Nc Analytic]],1)</f>
        <v>0.0546004930678556</v>
      </c>
    </row>
    <row r="118" customFormat="false" ht="13.8" hidden="false" customHeight="false" outlineLevel="0" collapsed="false">
      <c r="A118" s="1" t="n">
        <v>11.7</v>
      </c>
      <c r="B118" s="3" t="n">
        <v>0.5764960333</v>
      </c>
      <c r="C118" s="3" t="n">
        <v>0.576314884</v>
      </c>
      <c r="D118" s="4" t="n">
        <f aca="false">ABS(Table6[[#This Row],[Pb Analytic]]-Table6[[#This Row],[Pb Simulation]])</f>
        <v>0.000181149300000016</v>
      </c>
      <c r="E118" s="1" t="n">
        <f aca="false">100*IF(Table6[[#This Row],[Pb Analytic]]&gt;0, Table6[[#This Row],[Absolute Error]]/Table6[[#This Row],[Pb Analytic]],1)</f>
        <v>0.0314323480148079</v>
      </c>
      <c r="F118" s="3" t="n">
        <v>0.3379452</v>
      </c>
      <c r="G118" s="3" t="n">
        <v>0.3382150306</v>
      </c>
      <c r="H118" s="4" t="n">
        <f aca="false">ABS(Table7[[#This Row],[Pd Analytic]]-Table7[[#This Row],[Pd Simulation]])</f>
        <v>0.000269830600000021</v>
      </c>
      <c r="I118" s="1" t="n">
        <f aca="false">100*IF(Table7[[#This Row],[Pd Analytic]]&gt;0, Table7[[#This Row],[Absolute Error]]/Table7[[#This Row],[Pd Analytic]],1)</f>
        <v>0.0797807831075206</v>
      </c>
      <c r="J118" s="3" t="n">
        <v>13.307117353</v>
      </c>
      <c r="K118" s="3" t="n">
        <v>13.3146826203</v>
      </c>
      <c r="L118" s="4" t="n">
        <f aca="false">ABS(Table2[[#This Row],[Nc Analytic]]-Table2[[#This Row],[Nc Simulation]])</f>
        <v>0.00756526729999862</v>
      </c>
      <c r="M118" s="1" t="n">
        <f aca="false">100*IF(Table2[[#This Row],[Nc Analytic]]&gt;0, Table2[[#This Row],[Absolute Error]]/Table2[[#This Row],[Nc Analytic]],1)</f>
        <v>0.0568189833414758</v>
      </c>
    </row>
    <row r="119" customFormat="false" ht="13.8" hidden="false" customHeight="false" outlineLevel="0" collapsed="false">
      <c r="A119" s="1" t="n">
        <v>11.8</v>
      </c>
      <c r="B119" s="3" t="n">
        <v>0.5799834333</v>
      </c>
      <c r="C119" s="3" t="n">
        <v>0.5796649112</v>
      </c>
      <c r="D119" s="4" t="n">
        <f aca="false">ABS(Table6[[#This Row],[Pb Analytic]]-Table6[[#This Row],[Pb Simulation]])</f>
        <v>0.000318522100000052</v>
      </c>
      <c r="E119" s="1" t="n">
        <f aca="false">100*IF(Table6[[#This Row],[Pb Analytic]]&gt;0, Table6[[#This Row],[Absolute Error]]/Table6[[#This Row],[Pb Analytic]],1)</f>
        <v>0.0549493498477697</v>
      </c>
      <c r="F119" s="3" t="n">
        <v>0.3352729667</v>
      </c>
      <c r="G119" s="3" t="n">
        <v>0.3355893262</v>
      </c>
      <c r="H119" s="4" t="n">
        <f aca="false">ABS(Table7[[#This Row],[Pd Analytic]]-Table7[[#This Row],[Pd Simulation]])</f>
        <v>0.000316359499999974</v>
      </c>
      <c r="I119" s="1" t="n">
        <f aca="false">100*IF(Table7[[#This Row],[Pd Analytic]]&gt;0, Table7[[#This Row],[Absolute Error]]/Table7[[#This Row],[Pd Analytic]],1)</f>
        <v>0.0942698337823279</v>
      </c>
      <c r="J119" s="3" t="n">
        <v>13.3166789712</v>
      </c>
      <c r="K119" s="3" t="n">
        <v>13.3232404074</v>
      </c>
      <c r="L119" s="4" t="n">
        <f aca="false">ABS(Table2[[#This Row],[Nc Analytic]]-Table2[[#This Row],[Nc Simulation]])</f>
        <v>0.00656143620000016</v>
      </c>
      <c r="M119" s="1" t="n">
        <f aca="false">100*IF(Table2[[#This Row],[Nc Analytic]]&gt;0, Table2[[#This Row],[Absolute Error]]/Table2[[#This Row],[Nc Analytic]],1)</f>
        <v>0.0492480507696596</v>
      </c>
    </row>
    <row r="120" customFormat="false" ht="13.8" hidden="false" customHeight="false" outlineLevel="0" collapsed="false">
      <c r="A120" s="1" t="n">
        <v>11.9</v>
      </c>
      <c r="B120" s="3" t="n">
        <v>0.5831776333</v>
      </c>
      <c r="C120" s="3" t="n">
        <v>0.5829642944</v>
      </c>
      <c r="D120" s="4" t="n">
        <f aca="false">ABS(Table6[[#This Row],[Pb Analytic]]-Table6[[#This Row],[Pb Simulation]])</f>
        <v>0.000213338900000082</v>
      </c>
      <c r="E120" s="1" t="n">
        <f aca="false">100*IF(Table6[[#This Row],[Pb Analytic]]&gt;0, Table6[[#This Row],[Absolute Error]]/Table6[[#This Row],[Pb Analytic]],1)</f>
        <v>0.0365955345892419</v>
      </c>
      <c r="F120" s="3" t="n">
        <v>0.3327886333</v>
      </c>
      <c r="G120" s="3" t="n">
        <v>0.3330020922</v>
      </c>
      <c r="H120" s="4" t="n">
        <f aca="false">ABS(Table7[[#This Row],[Pd Analytic]]-Table7[[#This Row],[Pd Simulation]])</f>
        <v>0.000213458899999963</v>
      </c>
      <c r="I120" s="1" t="n">
        <f aca="false">100*IF(Table7[[#This Row],[Pd Analytic]]&gt;0, Table7[[#This Row],[Absolute Error]]/Table7[[#This Row],[Pd Analytic]],1)</f>
        <v>0.0641013690303665</v>
      </c>
      <c r="J120" s="3" t="n">
        <v>13.3244889071</v>
      </c>
      <c r="K120" s="3" t="n">
        <v>13.3315950377</v>
      </c>
      <c r="L120" s="4" t="n">
        <f aca="false">ABS(Table2[[#This Row],[Nc Analytic]]-Table2[[#This Row],[Nc Simulation]])</f>
        <v>0.00710613060000043</v>
      </c>
      <c r="M120" s="1" t="n">
        <f aca="false">100*IF(Table2[[#This Row],[Nc Analytic]]&gt;0, Table2[[#This Row],[Absolute Error]]/Table2[[#This Row],[Nc Analytic]],1)</f>
        <v>0.0533029287186209</v>
      </c>
    </row>
    <row r="121" customFormat="false" ht="13.8" hidden="false" customHeight="false" outlineLevel="0" collapsed="false">
      <c r="A121" s="1" t="n">
        <v>12</v>
      </c>
      <c r="B121" s="3" t="n">
        <v>0.5863733333</v>
      </c>
      <c r="C121" s="3" t="n">
        <v>0.5862141092</v>
      </c>
      <c r="D121" s="4" t="n">
        <f aca="false">ABS(Table6[[#This Row],[Pb Analytic]]-Table6[[#This Row],[Pb Simulation]])</f>
        <v>0.000159224099999911</v>
      </c>
      <c r="E121" s="1" t="n">
        <f aca="false">100*IF(Table6[[#This Row],[Pb Analytic]]&gt;0, Table6[[#This Row],[Absolute Error]]/Table6[[#This Row],[Pb Analytic]],1)</f>
        <v>0.0271614240430347</v>
      </c>
      <c r="F121" s="3" t="n">
        <v>0.3302811</v>
      </c>
      <c r="G121" s="3" t="n">
        <v>0.3304525575</v>
      </c>
      <c r="H121" s="4" t="n">
        <f aca="false">ABS(Table7[[#This Row],[Pd Analytic]]-Table7[[#This Row],[Pd Simulation]])</f>
        <v>0.000171457500000027</v>
      </c>
      <c r="I121" s="1" t="n">
        <f aca="false">100*IF(Table7[[#This Row],[Pd Analytic]]&gt;0, Table7[[#This Row],[Absolute Error]]/Table7[[#This Row],[Pd Analytic]],1)</f>
        <v>0.0518856628912692</v>
      </c>
      <c r="J121" s="3" t="n">
        <v>13.3326395607</v>
      </c>
      <c r="K121" s="3" t="n">
        <v>13.3397534159</v>
      </c>
      <c r="L121" s="4" t="n">
        <f aca="false">ABS(Table2[[#This Row],[Nc Analytic]]-Table2[[#This Row],[Nc Simulation]])</f>
        <v>0.00711385520000007</v>
      </c>
      <c r="M121" s="1" t="n">
        <f aca="false">100*IF(Table2[[#This Row],[Nc Analytic]]&gt;0, Table2[[#This Row],[Absolute Error]]/Table2[[#This Row],[Nc Analytic]],1)</f>
        <v>0.0533282361240717</v>
      </c>
    </row>
    <row r="122" customFormat="false" ht="13.8" hidden="false" customHeight="false" outlineLevel="0" collapsed="false">
      <c r="A122" s="1" t="n">
        <v>12.1</v>
      </c>
      <c r="B122" s="3" t="n">
        <v>0.5896631</v>
      </c>
      <c r="C122" s="3" t="n">
        <v>0.5894154037</v>
      </c>
      <c r="D122" s="4" t="n">
        <f aca="false">ABS(Table6[[#This Row],[Pb Analytic]]-Table6[[#This Row],[Pb Simulation]])</f>
        <v>0.000247696299999989</v>
      </c>
      <c r="E122" s="1" t="n">
        <f aca="false">100*IF(Table6[[#This Row],[Pb Analytic]]&gt;0, Table6[[#This Row],[Absolute Error]]/Table6[[#This Row],[Pb Analytic]],1)</f>
        <v>0.0420240629011557</v>
      </c>
      <c r="F122" s="3" t="n">
        <v>0.3276767667</v>
      </c>
      <c r="G122" s="3" t="n">
        <v>0.3279399683</v>
      </c>
      <c r="H122" s="4" t="n">
        <f aca="false">ABS(Table7[[#This Row],[Pd Analytic]]-Table7[[#This Row],[Pd Simulation]])</f>
        <v>0.000263201599999985</v>
      </c>
      <c r="I122" s="1" t="n">
        <f aca="false">100*IF(Table7[[#This Row],[Pd Analytic]]&gt;0, Table7[[#This Row],[Absolute Error]]/Table7[[#This Row],[Pd Analytic]],1)</f>
        <v>0.0802590795395844</v>
      </c>
      <c r="J122" s="3" t="n">
        <v>13.3410643556</v>
      </c>
      <c r="K122" s="3" t="n">
        <v>13.3477221471</v>
      </c>
      <c r="L122" s="4" t="n">
        <f aca="false">ABS(Table2[[#This Row],[Nc Analytic]]-Table2[[#This Row],[Nc Simulation]])</f>
        <v>0.00665779150000034</v>
      </c>
      <c r="M122" s="1" t="n">
        <f aca="false">100*IF(Table2[[#This Row],[Nc Analytic]]&gt;0, Table2[[#This Row],[Absolute Error]]/Table2[[#This Row],[Nc Analytic]],1)</f>
        <v>0.0498796081206024</v>
      </c>
    </row>
    <row r="123" customFormat="false" ht="13.8" hidden="false" customHeight="false" outlineLevel="0" collapsed="false">
      <c r="A123" s="1" t="n">
        <v>12.2</v>
      </c>
      <c r="B123" s="3" t="n">
        <v>0.5928628667</v>
      </c>
      <c r="C123" s="3" t="n">
        <v>0.5925691993</v>
      </c>
      <c r="D123" s="4" t="n">
        <f aca="false">ABS(Table6[[#This Row],[Pb Analytic]]-Table6[[#This Row],[Pb Simulation]])</f>
        <v>0.000293667400000031</v>
      </c>
      <c r="E123" s="1" t="n">
        <f aca="false">100*IF(Table6[[#This Row],[Pb Analytic]]&gt;0, Table6[[#This Row],[Absolute Error]]/Table6[[#This Row],[Pb Analytic]],1)</f>
        <v>0.0495583301236276</v>
      </c>
      <c r="F123" s="3" t="n">
        <v>0.3252454667</v>
      </c>
      <c r="G123" s="3" t="n">
        <v>0.3254635876</v>
      </c>
      <c r="H123" s="4" t="n">
        <f aca="false">ABS(Table7[[#This Row],[Pd Analytic]]-Table7[[#This Row],[Pd Simulation]])</f>
        <v>0.000218120900000007</v>
      </c>
      <c r="I123" s="1" t="n">
        <f aca="false">100*IF(Table7[[#This Row],[Pd Analytic]]&gt;0, Table7[[#This Row],[Absolute Error]]/Table7[[#This Row],[Pd Analytic]],1)</f>
        <v>0.0670185262838316</v>
      </c>
      <c r="J123" s="3" t="n">
        <v>13.3488016359</v>
      </c>
      <c r="K123" s="3" t="n">
        <v>13.3555075527</v>
      </c>
      <c r="L123" s="4" t="n">
        <f aca="false">ABS(Table2[[#This Row],[Nc Analytic]]-Table2[[#This Row],[Nc Simulation]])</f>
        <v>0.00670591680000143</v>
      </c>
      <c r="M123" s="1" t="n">
        <f aca="false">100*IF(Table2[[#This Row],[Nc Analytic]]&gt;0, Table2[[#This Row],[Absolute Error]]/Table2[[#This Row],[Nc Analytic]],1)</f>
        <v>0.0502108719832646</v>
      </c>
    </row>
    <row r="124" customFormat="false" ht="13.8" hidden="false" customHeight="false" outlineLevel="0" collapsed="false">
      <c r="A124" s="1" t="n">
        <v>12.3</v>
      </c>
      <c r="B124" s="3" t="n">
        <v>0.5958825</v>
      </c>
      <c r="C124" s="3" t="n">
        <v>0.5956764915</v>
      </c>
      <c r="D124" s="4" t="n">
        <f aca="false">ABS(Table6[[#This Row],[Pb Analytic]]-Table6[[#This Row],[Pb Simulation]])</f>
        <v>0.000206008499999966</v>
      </c>
      <c r="E124" s="1" t="n">
        <f aca="false">100*IF(Table6[[#This Row],[Pb Analytic]]&gt;0, Table6[[#This Row],[Absolute Error]]/Table6[[#This Row],[Pb Analytic]],1)</f>
        <v>0.0345839567180511</v>
      </c>
      <c r="F124" s="3" t="n">
        <v>0.3228019667</v>
      </c>
      <c r="G124" s="3" t="n">
        <v>0.3230226956</v>
      </c>
      <c r="H124" s="4" t="n">
        <f aca="false">ABS(Table7[[#This Row],[Pd Analytic]]-Table7[[#This Row],[Pd Simulation]])</f>
        <v>0.000220728900000022</v>
      </c>
      <c r="I124" s="1" t="n">
        <f aca="false">100*IF(Table7[[#This Row],[Pd Analytic]]&gt;0, Table7[[#This Row],[Absolute Error]]/Table7[[#This Row],[Pd Analytic]],1)</f>
        <v>0.0683323193715626</v>
      </c>
      <c r="J124" s="3" t="n">
        <v>13.3568411471</v>
      </c>
      <c r="K124" s="3" t="n">
        <v>13.3631156849</v>
      </c>
      <c r="L124" s="4" t="n">
        <f aca="false">ABS(Table2[[#This Row],[Nc Analytic]]-Table2[[#This Row],[Nc Simulation]])</f>
        <v>0.00627453779999954</v>
      </c>
      <c r="M124" s="1" t="n">
        <f aca="false">100*IF(Table2[[#This Row],[Nc Analytic]]&gt;0, Table2[[#This Row],[Absolute Error]]/Table2[[#This Row],[Nc Analytic]],1)</f>
        <v>0.0469541531178213</v>
      </c>
    </row>
    <row r="125" customFormat="false" ht="13.8" hidden="false" customHeight="false" outlineLevel="0" collapsed="false">
      <c r="A125" s="1" t="n">
        <v>12.4</v>
      </c>
      <c r="B125" s="3" t="n">
        <v>0.5989134667</v>
      </c>
      <c r="C125" s="3" t="n">
        <v>0.5987382505</v>
      </c>
      <c r="D125" s="4" t="n">
        <f aca="false">ABS(Table6[[#This Row],[Pb Analytic]]-Table6[[#This Row],[Pb Simulation]])</f>
        <v>0.00017521620000005</v>
      </c>
      <c r="E125" s="1" t="n">
        <f aca="false">100*IF(Table6[[#This Row],[Pb Analytic]]&gt;0, Table6[[#This Row],[Absolute Error]]/Table6[[#This Row],[Pb Analytic]],1)</f>
        <v>0.0292642402341472</v>
      </c>
      <c r="F125" s="3" t="n">
        <v>0.3204338667</v>
      </c>
      <c r="G125" s="3" t="n">
        <v>0.3206165883</v>
      </c>
      <c r="H125" s="4" t="n">
        <f aca="false">ABS(Table7[[#This Row],[Pd Analytic]]-Table7[[#This Row],[Pd Simulation]])</f>
        <v>0.000182721599999991</v>
      </c>
      <c r="I125" s="1" t="n">
        <f aca="false">100*IF(Table7[[#This Row],[Pd Analytic]]&gt;0, Table7[[#This Row],[Absolute Error]]/Table7[[#This Row],[Pd Analytic]],1)</f>
        <v>0.0569906881514873</v>
      </c>
      <c r="J125" s="3" t="n">
        <v>13.3642867389</v>
      </c>
      <c r="K125" s="3" t="n">
        <v>13.3705523404</v>
      </c>
      <c r="L125" s="4" t="n">
        <f aca="false">ABS(Table2[[#This Row],[Nc Analytic]]-Table2[[#This Row],[Nc Simulation]])</f>
        <v>0.00626560149999911</v>
      </c>
      <c r="M125" s="1" t="n">
        <f aca="false">100*IF(Table2[[#This Row],[Nc Analytic]]&gt;0, Table2[[#This Row],[Absolute Error]]/Table2[[#This Row],[Nc Analytic]],1)</f>
        <v>0.0468612016952148</v>
      </c>
    </row>
    <row r="126" customFormat="false" ht="13.8" hidden="false" customHeight="false" outlineLevel="0" collapsed="false">
      <c r="A126" s="1" t="n">
        <v>12.5</v>
      </c>
      <c r="B126" s="3" t="n">
        <v>0.6018660333</v>
      </c>
      <c r="C126" s="3" t="n">
        <v>0.6017554218</v>
      </c>
      <c r="D126" s="4" t="n">
        <f aca="false">ABS(Table6[[#This Row],[Pb Analytic]]-Table6[[#This Row],[Pb Simulation]])</f>
        <v>0.000110611500000024</v>
      </c>
      <c r="E126" s="1" t="n">
        <f aca="false">100*IF(Table6[[#This Row],[Pb Analytic]]&gt;0, Table6[[#This Row],[Absolute Error]]/Table6[[#This Row],[Pb Analytic]],1)</f>
        <v>0.0183814712743522</v>
      </c>
      <c r="F126" s="3" t="n">
        <v>0.3181442667</v>
      </c>
      <c r="G126" s="3" t="n">
        <v>0.3182445782</v>
      </c>
      <c r="H126" s="4" t="n">
        <f aca="false">ABS(Table7[[#This Row],[Pd Analytic]]-Table7[[#This Row],[Pd Simulation]])</f>
        <v>0.000100311500000005</v>
      </c>
      <c r="I126" s="1" t="n">
        <f aca="false">100*IF(Table7[[#This Row],[Pd Analytic]]&gt;0, Table7[[#This Row],[Absolute Error]]/Table7[[#This Row],[Pd Analytic]],1)</f>
        <v>0.0315202541917195</v>
      </c>
      <c r="J126" s="3" t="n">
        <v>13.3710291833</v>
      </c>
      <c r="K126" s="3" t="n">
        <v>13.3778230733</v>
      </c>
      <c r="L126" s="4" t="n">
        <f aca="false">ABS(Table2[[#This Row],[Nc Analytic]]-Table2[[#This Row],[Nc Simulation]])</f>
        <v>0.00679389000000086</v>
      </c>
      <c r="M126" s="1" t="n">
        <f aca="false">100*IF(Table2[[#This Row],[Nc Analytic]]&gt;0, Table2[[#This Row],[Absolute Error]]/Table2[[#This Row],[Nc Analytic]],1)</f>
        <v>0.0507847200757228</v>
      </c>
    </row>
    <row r="127" customFormat="false" ht="13.8" hidden="false" customHeight="false" outlineLevel="0" collapsed="false">
      <c r="A127" s="1" t="n">
        <v>12.6</v>
      </c>
      <c r="B127" s="3" t="n">
        <v>0.6049208</v>
      </c>
      <c r="C127" s="3" t="n">
        <v>0.6047289272</v>
      </c>
      <c r="D127" s="4" t="n">
        <f aca="false">ABS(Table6[[#This Row],[Pb Analytic]]-Table6[[#This Row],[Pb Simulation]])</f>
        <v>0.000191872799999993</v>
      </c>
      <c r="E127" s="1" t="n">
        <f aca="false">100*IF(Table6[[#This Row],[Pb Analytic]]&gt;0, Table6[[#This Row],[Absolute Error]]/Table6[[#This Row],[Pb Analytic]],1)</f>
        <v>0.0317287285872692</v>
      </c>
      <c r="F127" s="3" t="n">
        <v>0.3157251</v>
      </c>
      <c r="G127" s="3" t="n">
        <v>0.3159059935</v>
      </c>
      <c r="H127" s="4" t="n">
        <f aca="false">ABS(Table7[[#This Row],[Pd Analytic]]-Table7[[#This Row],[Pd Simulation]])</f>
        <v>0.000180893500000001</v>
      </c>
      <c r="I127" s="1" t="n">
        <f aca="false">100*IF(Table7[[#This Row],[Pd Analytic]]&gt;0, Table7[[#This Row],[Absolute Error]]/Table7[[#This Row],[Pd Analytic]],1)</f>
        <v>0.0572618132362219</v>
      </c>
      <c r="J127" s="3" t="n">
        <v>13.3792230579</v>
      </c>
      <c r="K127" s="3" t="n">
        <v>13.3849332073</v>
      </c>
      <c r="L127" s="4" t="n">
        <f aca="false">ABS(Table2[[#This Row],[Nc Analytic]]-Table2[[#This Row],[Nc Simulation]])</f>
        <v>0.0057101493999987</v>
      </c>
      <c r="M127" s="1" t="n">
        <f aca="false">100*IF(Table2[[#This Row],[Nc Analytic]]&gt;0, Table2[[#This Row],[Absolute Error]]/Table2[[#This Row],[Nc Analytic]],1)</f>
        <v>0.0426610227452196</v>
      </c>
    </row>
    <row r="128" customFormat="false" ht="13.8" hidden="false" customHeight="false" outlineLevel="0" collapsed="false">
      <c r="A128" s="1" t="n">
        <v>12.7</v>
      </c>
      <c r="B128" s="3" t="n">
        <v>0.6077888333</v>
      </c>
      <c r="C128" s="3" t="n">
        <v>0.6076596648</v>
      </c>
      <c r="D128" s="4" t="n">
        <f aca="false">ABS(Table6[[#This Row],[Pb Analytic]]-Table6[[#This Row],[Pb Simulation]])</f>
        <v>0.000129168499999999</v>
      </c>
      <c r="E128" s="1" t="n">
        <f aca="false">100*IF(Table6[[#This Row],[Pb Analytic]]&gt;0, Table6[[#This Row],[Absolute Error]]/Table6[[#This Row],[Pb Analytic]],1)</f>
        <v>0.0212567177784479</v>
      </c>
      <c r="F128" s="3" t="n">
        <v>0.3135622667</v>
      </c>
      <c r="G128" s="3" t="n">
        <v>0.3136001778</v>
      </c>
      <c r="H128" s="4" t="n">
        <f aca="false">ABS(Table7[[#This Row],[Pd Analytic]]-Table7[[#This Row],[Pd Simulation]])</f>
        <v>3.79111000000099E-005</v>
      </c>
      <c r="I128" s="1" t="n">
        <f aca="false">100*IF(Table7[[#This Row],[Pd Analytic]]&gt;0, Table7[[#This Row],[Absolute Error]]/Table7[[#This Row],[Pd Analytic]],1)</f>
        <v>0.0120889918704663</v>
      </c>
      <c r="J128" s="3" t="n">
        <v>13.3864321643</v>
      </c>
      <c r="K128" s="3" t="n">
        <v>13.3918878473</v>
      </c>
      <c r="L128" s="4" t="n">
        <f aca="false">ABS(Table2[[#This Row],[Nc Analytic]]-Table2[[#This Row],[Nc Simulation]])</f>
        <v>0.00545568299999921</v>
      </c>
      <c r="M128" s="1" t="n">
        <f aca="false">100*IF(Table2[[#This Row],[Nc Analytic]]&gt;0, Table2[[#This Row],[Absolute Error]]/Table2[[#This Row],[Nc Analytic]],1)</f>
        <v>0.0407387148265221</v>
      </c>
    </row>
    <row r="129" customFormat="false" ht="13.8" hidden="false" customHeight="false" outlineLevel="0" collapsed="false">
      <c r="A129" s="1" t="n">
        <v>12.8</v>
      </c>
      <c r="B129" s="3" t="n">
        <v>0.6106311</v>
      </c>
      <c r="C129" s="3" t="n">
        <v>0.6105485102</v>
      </c>
      <c r="D129" s="4" t="n">
        <f aca="false">ABS(Table6[[#This Row],[Pb Analytic]]-Table6[[#This Row],[Pb Simulation]])</f>
        <v>8.2589799999977E-005</v>
      </c>
      <c r="E129" s="1" t="n">
        <f aca="false">100*IF(Table6[[#This Row],[Pb Analytic]]&gt;0, Table6[[#This Row],[Absolute Error]]/Table6[[#This Row],[Pb Analytic]],1)</f>
        <v>0.013527147903927</v>
      </c>
      <c r="F129" s="3" t="n">
        <v>0.3112192667</v>
      </c>
      <c r="G129" s="3" t="n">
        <v>0.3113264898</v>
      </c>
      <c r="H129" s="4" t="n">
        <f aca="false">ABS(Table7[[#This Row],[Pd Analytic]]-Table7[[#This Row],[Pd Simulation]])</f>
        <v>0.000107223099999998</v>
      </c>
      <c r="I129" s="1" t="n">
        <f aca="false">100*IF(Table7[[#This Row],[Pd Analytic]]&gt;0, Table7[[#This Row],[Absolute Error]]/Table7[[#This Row],[Pd Analytic]],1)</f>
        <v>0.0344407249344183</v>
      </c>
      <c r="J129" s="3" t="n">
        <v>13.3929630335</v>
      </c>
      <c r="K129" s="3" t="n">
        <v>13.3986918903</v>
      </c>
      <c r="L129" s="4" t="n">
        <f aca="false">ABS(Table2[[#This Row],[Nc Analytic]]-Table2[[#This Row],[Nc Simulation]])</f>
        <v>0.00572885680000113</v>
      </c>
      <c r="M129" s="1" t="n">
        <f aca="false">100*IF(Table2[[#This Row],[Nc Analytic]]&gt;0, Table2[[#This Row],[Absolute Error]]/Table2[[#This Row],[Nc Analytic]],1)</f>
        <v>0.0427568366143902</v>
      </c>
    </row>
    <row r="130" customFormat="false" ht="13.8" hidden="false" customHeight="false" outlineLevel="0" collapsed="false">
      <c r="A130" s="1" t="n">
        <v>12.9</v>
      </c>
      <c r="B130" s="3" t="n">
        <v>0.6137</v>
      </c>
      <c r="C130" s="3" t="n">
        <v>0.6133963171</v>
      </c>
      <c r="D130" s="4" t="n">
        <f aca="false">ABS(Table6[[#This Row],[Pb Analytic]]-Table6[[#This Row],[Pb Simulation]])</f>
        <v>0.000303682900000046</v>
      </c>
      <c r="E130" s="1" t="n">
        <f aca="false">100*IF(Table6[[#This Row],[Pb Analytic]]&gt;0, Table6[[#This Row],[Absolute Error]]/Table6[[#This Row],[Pb Analytic]],1)</f>
        <v>0.0495084322377074</v>
      </c>
      <c r="F130" s="3" t="n">
        <v>0.3088674667</v>
      </c>
      <c r="G130" s="3" t="n">
        <v>0.3090843031</v>
      </c>
      <c r="H130" s="4" t="n">
        <f aca="false">ABS(Table7[[#This Row],[Pd Analytic]]-Table7[[#This Row],[Pd Simulation]])</f>
        <v>0.000216836400000031</v>
      </c>
      <c r="I130" s="1" t="n">
        <f aca="false">100*IF(Table7[[#This Row],[Pd Analytic]]&gt;0, Table7[[#This Row],[Absolute Error]]/Table7[[#This Row],[Pd Analytic]],1)</f>
        <v>0.0701544523048382</v>
      </c>
      <c r="J130" s="3" t="n">
        <v>13.4004314527</v>
      </c>
      <c r="K130" s="3" t="n">
        <v>13.4053500353</v>
      </c>
      <c r="L130" s="4" t="n">
        <f aca="false">ABS(Table2[[#This Row],[Nc Analytic]]-Table2[[#This Row],[Nc Simulation]])</f>
        <v>0.00491858260000022</v>
      </c>
      <c r="M130" s="1" t="n">
        <f aca="false">100*IF(Table2[[#This Row],[Nc Analytic]]&gt;0, Table2[[#This Row],[Absolute Error]]/Table2[[#This Row],[Nc Analytic]],1)</f>
        <v>0.0366911911068956</v>
      </c>
    </row>
    <row r="131" customFormat="false" ht="13.8" hidden="false" customHeight="false" outlineLevel="0" collapsed="false">
      <c r="A131" s="1" t="n">
        <v>13</v>
      </c>
      <c r="B131" s="3" t="n">
        <v>0.6163004</v>
      </c>
      <c r="C131" s="3" t="n">
        <v>0.6162039174</v>
      </c>
      <c r="D131" s="4" t="n">
        <f aca="false">ABS(Table6[[#This Row],[Pb Analytic]]-Table6[[#This Row],[Pb Simulation]])</f>
        <v>9.64825999999475E-005</v>
      </c>
      <c r="E131" s="1" t="n">
        <f aca="false">100*IF(Table6[[#This Row],[Pb Analytic]]&gt;0, Table6[[#This Row],[Absolute Error]]/Table6[[#This Row],[Pb Analytic]],1)</f>
        <v>0.0156575765384687</v>
      </c>
      <c r="F131" s="3" t="n">
        <v>0.3067166</v>
      </c>
      <c r="G131" s="3" t="n">
        <v>0.3068730057</v>
      </c>
      <c r="H131" s="4" t="n">
        <f aca="false">ABS(Table7[[#This Row],[Pd Analytic]]-Table7[[#This Row],[Pd Simulation]])</f>
        <v>0.000156405699999973</v>
      </c>
      <c r="I131" s="1" t="n">
        <f aca="false">100*IF(Table7[[#This Row],[Pd Analytic]]&gt;0, Table7[[#This Row],[Absolute Error]]/Table7[[#This Row],[Pd Analytic]],1)</f>
        <v>0.0509675654406943</v>
      </c>
      <c r="J131" s="3" t="n">
        <v>13.4061959994</v>
      </c>
      <c r="K131" s="3" t="n">
        <v>13.411866793</v>
      </c>
      <c r="L131" s="4" t="n">
        <f aca="false">ABS(Table2[[#This Row],[Nc Analytic]]-Table2[[#This Row],[Nc Simulation]])</f>
        <v>0.00567079360000022</v>
      </c>
      <c r="M131" s="1" t="n">
        <f aca="false">100*IF(Table2[[#This Row],[Nc Analytic]]&gt;0, Table2[[#This Row],[Absolute Error]]/Table2[[#This Row],[Nc Analytic]],1)</f>
        <v>0.0422819111427498</v>
      </c>
    </row>
    <row r="132" customFormat="false" ht="13.8" hidden="false" customHeight="false" outlineLevel="0" collapsed="false">
      <c r="A132" s="1" t="n">
        <v>13.1</v>
      </c>
      <c r="B132" s="3" t="n">
        <v>0.619124</v>
      </c>
      <c r="C132" s="3" t="n">
        <v>0.6189721223</v>
      </c>
      <c r="D132" s="4" t="n">
        <f aca="false">ABS(Table6[[#This Row],[Pb Analytic]]-Table6[[#This Row],[Pb Simulation]])</f>
        <v>0.000151877700000025</v>
      </c>
      <c r="E132" s="1" t="n">
        <f aca="false">100*IF(Table6[[#This Row],[Pb Analytic]]&gt;0, Table6[[#This Row],[Absolute Error]]/Table6[[#This Row],[Pb Analytic]],1)</f>
        <v>0.0245370824514151</v>
      </c>
      <c r="F132" s="3" t="n">
        <v>0.3045382667</v>
      </c>
      <c r="G132" s="3" t="n">
        <v>0.3046919999</v>
      </c>
      <c r="H132" s="4" t="n">
        <f aca="false">ABS(Table7[[#This Row],[Pd Analytic]]-Table7[[#This Row],[Pd Simulation]])</f>
        <v>0.000153733200000006</v>
      </c>
      <c r="I132" s="1" t="n">
        <f aca="false">100*IF(Table7[[#This Row],[Pd Analytic]]&gt;0, Table7[[#This Row],[Absolute Error]]/Table7[[#This Row],[Pd Analytic]],1)</f>
        <v>0.0504552794462805</v>
      </c>
      <c r="J132" s="3" t="n">
        <v>13.4128343947</v>
      </c>
      <c r="K132" s="3" t="n">
        <v>13.4182464953</v>
      </c>
      <c r="L132" s="4" t="n">
        <f aca="false">ABS(Table2[[#This Row],[Nc Analytic]]-Table2[[#This Row],[Nc Simulation]])</f>
        <v>0.00541210059999919</v>
      </c>
      <c r="M132" s="1" t="n">
        <f aca="false">100*IF(Table2[[#This Row],[Nc Analytic]]&gt;0, Table2[[#This Row],[Absolute Error]]/Table2[[#This Row],[Nc Analytic]],1)</f>
        <v>0.0403338886485271</v>
      </c>
    </row>
    <row r="133" customFormat="false" ht="13.8" hidden="false" customHeight="false" outlineLevel="0" collapsed="false">
      <c r="A133" s="1" t="n">
        <v>13.2</v>
      </c>
      <c r="B133" s="3" t="n">
        <v>0.6218245</v>
      </c>
      <c r="C133" s="3" t="n">
        <v>0.6217017227</v>
      </c>
      <c r="D133" s="4" t="n">
        <f aca="false">ABS(Table6[[#This Row],[Pb Analytic]]-Table6[[#This Row],[Pb Simulation]])</f>
        <v>0.000122777299999988</v>
      </c>
      <c r="E133" s="1" t="n">
        <f aca="false">100*IF(Table6[[#This Row],[Pb Analytic]]&gt;0, Table6[[#This Row],[Absolute Error]]/Table6[[#This Row],[Pb Analytic]],1)</f>
        <v>0.0197485861011895</v>
      </c>
      <c r="F133" s="3" t="n">
        <v>0.3023786333</v>
      </c>
      <c r="G133" s="3" t="n">
        <v>0.3025407015</v>
      </c>
      <c r="H133" s="4" t="n">
        <f aca="false">ABS(Table7[[#This Row],[Pd Analytic]]-Table7[[#This Row],[Pd Simulation]])</f>
        <v>0.000162068200000032</v>
      </c>
      <c r="I133" s="1" t="n">
        <f aca="false">100*IF(Table7[[#This Row],[Pd Analytic]]&gt;0, Table7[[#This Row],[Absolute Error]]/Table7[[#This Row],[Pd Analytic]],1)</f>
        <v>0.0535690567241022</v>
      </c>
      <c r="J133" s="3" t="n">
        <v>13.4190421714</v>
      </c>
      <c r="K133" s="3" t="n">
        <v>13.4244933032</v>
      </c>
      <c r="L133" s="4" t="n">
        <f aca="false">ABS(Table2[[#This Row],[Nc Analytic]]-Table2[[#This Row],[Nc Simulation]])</f>
        <v>0.00545113180000101</v>
      </c>
      <c r="M133" s="1" t="n">
        <f aca="false">100*IF(Table2[[#This Row],[Nc Analytic]]&gt;0, Table2[[#This Row],[Absolute Error]]/Table2[[#This Row],[Nc Analytic]],1)</f>
        <v>0.0406058662839932</v>
      </c>
    </row>
    <row r="134" customFormat="false" ht="13.8" hidden="false" customHeight="false" outlineLevel="0" collapsed="false">
      <c r="A134" s="1" t="n">
        <v>13.3</v>
      </c>
      <c r="B134" s="3" t="n">
        <v>0.6245480333</v>
      </c>
      <c r="C134" s="3" t="n">
        <v>0.6243934898</v>
      </c>
      <c r="D134" s="4" t="n">
        <f aca="false">ABS(Table6[[#This Row],[Pb Analytic]]-Table6[[#This Row],[Pb Simulation]])</f>
        <v>0.000154543499999993</v>
      </c>
      <c r="E134" s="1" t="n">
        <f aca="false">100*IF(Table6[[#This Row],[Pb Analytic]]&gt;0, Table6[[#This Row],[Absolute Error]]/Table6[[#This Row],[Pb Analytic]],1)</f>
        <v>0.0247509787537174</v>
      </c>
      <c r="F134" s="3" t="n">
        <v>0.3002298667</v>
      </c>
      <c r="G134" s="3" t="n">
        <v>0.3004185403</v>
      </c>
      <c r="H134" s="4" t="n">
        <f aca="false">ABS(Table7[[#This Row],[Pd Analytic]]-Table7[[#This Row],[Pd Simulation]])</f>
        <v>0.000188673599999967</v>
      </c>
      <c r="I134" s="1" t="n">
        <f aca="false">100*IF(Table7[[#This Row],[Pd Analytic]]&gt;0, Table7[[#This Row],[Absolute Error]]/Table7[[#This Row],[Pd Analytic]],1)</f>
        <v>0.0628035805684816</v>
      </c>
      <c r="J134" s="3" t="n">
        <v>13.4255355102</v>
      </c>
      <c r="K134" s="3" t="n">
        <v>13.4306112154</v>
      </c>
      <c r="L134" s="4" t="n">
        <f aca="false">ABS(Table2[[#This Row],[Nc Analytic]]-Table2[[#This Row],[Nc Simulation]])</f>
        <v>0.00507570520000122</v>
      </c>
      <c r="M134" s="1" t="n">
        <f aca="false">100*IF(Table2[[#This Row],[Nc Analytic]]&gt;0, Table2[[#This Row],[Absolute Error]]/Table2[[#This Row],[Nc Analytic]],1)</f>
        <v>0.0377920641033913</v>
      </c>
    </row>
    <row r="135" customFormat="false" ht="13.8" hidden="false" customHeight="false" outlineLevel="0" collapsed="false">
      <c r="A135" s="1" t="n">
        <v>13.4</v>
      </c>
      <c r="B135" s="3" t="n">
        <v>0.6271402</v>
      </c>
      <c r="C135" s="3" t="n">
        <v>0.6270481755</v>
      </c>
      <c r="D135" s="4" t="n">
        <f aca="false">ABS(Table6[[#This Row],[Pb Analytic]]-Table6[[#This Row],[Pb Simulation]])</f>
        <v>9.20245000000097E-005</v>
      </c>
      <c r="E135" s="1" t="n">
        <f aca="false">100*IF(Table6[[#This Row],[Pb Analytic]]&gt;0, Table6[[#This Row],[Absolute Error]]/Table6[[#This Row],[Pb Analytic]],1)</f>
        <v>0.0146758261319604</v>
      </c>
      <c r="F135" s="3" t="n">
        <v>0.2982541333</v>
      </c>
      <c r="G135" s="3" t="n">
        <v>0.2983249588</v>
      </c>
      <c r="H135" s="4" t="n">
        <f aca="false">ABS(Table7[[#This Row],[Pd Analytic]]-Table7[[#This Row],[Pd Simulation]])</f>
        <v>7.08254999999824E-005</v>
      </c>
      <c r="I135" s="1" t="n">
        <f aca="false">100*IF(Table7[[#This Row],[Pd Analytic]]&gt;0, Table7[[#This Row],[Absolute Error]]/Table7[[#This Row],[Pd Analytic]],1)</f>
        <v>0.0237410574981306</v>
      </c>
      <c r="J135" s="3" t="n">
        <v>13.4311239546</v>
      </c>
      <c r="K135" s="3" t="n">
        <v>13.4366040759</v>
      </c>
      <c r="L135" s="4" t="n">
        <f aca="false">ABS(Table2[[#This Row],[Nc Analytic]]-Table2[[#This Row],[Nc Simulation]])</f>
        <v>0.00548012129999975</v>
      </c>
      <c r="M135" s="1" t="n">
        <f aca="false">100*IF(Table2[[#This Row],[Nc Analytic]]&gt;0, Table2[[#This Row],[Absolute Error]]/Table2[[#This Row],[Nc Analytic]],1)</f>
        <v>0.0407850173231564</v>
      </c>
    </row>
    <row r="136" customFormat="false" ht="13.8" hidden="false" customHeight="false" outlineLevel="0" collapsed="false">
      <c r="A136" s="1" t="n">
        <v>13.5</v>
      </c>
      <c r="B136" s="3" t="n">
        <v>0.6297453667</v>
      </c>
      <c r="C136" s="3" t="n">
        <v>0.6296665131</v>
      </c>
      <c r="D136" s="4" t="n">
        <f aca="false">ABS(Table6[[#This Row],[Pb Analytic]]-Table6[[#This Row],[Pb Simulation]])</f>
        <v>7.88536000000395E-005</v>
      </c>
      <c r="E136" s="1" t="n">
        <f aca="false">100*IF(Table6[[#This Row],[Pb Analytic]]&gt;0, Table6[[#This Row],[Absolute Error]]/Table6[[#This Row],[Pb Analytic]],1)</f>
        <v>0.0125230734618273</v>
      </c>
      <c r="F136" s="3" t="n">
        <v>0.2960952</v>
      </c>
      <c r="G136" s="3" t="n">
        <v>0.2962594129</v>
      </c>
      <c r="H136" s="4" t="n">
        <f aca="false">ABS(Table7[[#This Row],[Pd Analytic]]-Table7[[#This Row],[Pd Simulation]])</f>
        <v>0.000164212900000016</v>
      </c>
      <c r="I136" s="1" t="n">
        <f aca="false">100*IF(Table7[[#This Row],[Pd Analytic]]&gt;0, Table7[[#This Row],[Absolute Error]]/Table7[[#This Row],[Pd Analytic]],1)</f>
        <v>0.0554287536023183</v>
      </c>
      <c r="J136" s="3" t="n">
        <v>13.4376305727</v>
      </c>
      <c r="K136" s="3" t="n">
        <v>13.442475581</v>
      </c>
      <c r="L136" s="4" t="n">
        <f aca="false">ABS(Table2[[#This Row],[Nc Analytic]]-Table2[[#This Row],[Nc Simulation]])</f>
        <v>0.00484500830000023</v>
      </c>
      <c r="M136" s="1" t="n">
        <f aca="false">100*IF(Table2[[#This Row],[Nc Analytic]]&gt;0, Table2[[#This Row],[Absolute Error]]/Table2[[#This Row],[Nc Analytic]],1)</f>
        <v>0.0360425300444534</v>
      </c>
    </row>
    <row r="137" customFormat="false" ht="13.8" hidden="false" customHeight="false" outlineLevel="0" collapsed="false">
      <c r="A137" s="1" t="n">
        <v>13.6</v>
      </c>
      <c r="B137" s="3" t="n">
        <v>0.6323936</v>
      </c>
      <c r="C137" s="3" t="n">
        <v>0.6322492177</v>
      </c>
      <c r="D137" s="4" t="n">
        <f aca="false">ABS(Table6[[#This Row],[Pb Analytic]]-Table6[[#This Row],[Pb Simulation]])</f>
        <v>0.000144382300000023</v>
      </c>
      <c r="E137" s="1" t="n">
        <f aca="false">100*IF(Table6[[#This Row],[Pb Analytic]]&gt;0, Table6[[#This Row],[Absolute Error]]/Table6[[#This Row],[Pb Analytic]],1)</f>
        <v>0.0228362955552967</v>
      </c>
      <c r="F137" s="3" t="n">
        <v>0.2940048667</v>
      </c>
      <c r="G137" s="3" t="n">
        <v>0.2942213706</v>
      </c>
      <c r="H137" s="4" t="n">
        <f aca="false">ABS(Table7[[#This Row],[Pd Analytic]]-Table7[[#This Row],[Pd Simulation]])</f>
        <v>0.000216503899999998</v>
      </c>
      <c r="I137" s="1" t="n">
        <f aca="false">100*IF(Table7[[#This Row],[Pd Analytic]]&gt;0, Table7[[#This Row],[Absolute Error]]/Table7[[#This Row],[Pd Analytic]],1)</f>
        <v>0.0735853753785749</v>
      </c>
      <c r="J137" s="3" t="n">
        <v>13.4432845199</v>
      </c>
      <c r="K137" s="3" t="n">
        <v>13.4482292864</v>
      </c>
      <c r="L137" s="4" t="n">
        <f aca="false">ABS(Table2[[#This Row],[Nc Analytic]]-Table2[[#This Row],[Nc Simulation]])</f>
        <v>0.00494476649999953</v>
      </c>
      <c r="M137" s="1" t="n">
        <f aca="false">100*IF(Table2[[#This Row],[Nc Analytic]]&gt;0, Table2[[#This Row],[Absolute Error]]/Table2[[#This Row],[Nc Analytic]],1)</f>
        <v>0.0367689038809005</v>
      </c>
    </row>
    <row r="138" customFormat="false" ht="13.8" hidden="false" customHeight="false" outlineLevel="0" collapsed="false">
      <c r="A138" s="1" t="n">
        <v>13.7</v>
      </c>
      <c r="B138" s="3" t="n">
        <v>0.6349323667</v>
      </c>
      <c r="C138" s="3" t="n">
        <v>0.6347969868</v>
      </c>
      <c r="D138" s="4" t="n">
        <f aca="false">ABS(Table6[[#This Row],[Pb Analytic]]-Table6[[#This Row],[Pb Simulation]])</f>
        <v>0.00013537990000001</v>
      </c>
      <c r="E138" s="1" t="n">
        <f aca="false">100*IF(Table6[[#This Row],[Pb Analytic]]&gt;0, Table6[[#This Row],[Absolute Error]]/Table6[[#This Row],[Pb Analytic]],1)</f>
        <v>0.0213264874936565</v>
      </c>
      <c r="F138" s="3" t="n">
        <v>0.2920187667</v>
      </c>
      <c r="G138" s="3" t="n">
        <v>0.2922103124</v>
      </c>
      <c r="H138" s="4" t="n">
        <f aca="false">ABS(Table7[[#This Row],[Pd Analytic]]-Table7[[#This Row],[Pd Simulation]])</f>
        <v>0.000191545700000018</v>
      </c>
      <c r="I138" s="1" t="n">
        <f aca="false">100*IF(Table7[[#This Row],[Pd Analytic]]&gt;0, Table7[[#This Row],[Absolute Error]]/Table7[[#This Row],[Pd Analytic]],1)</f>
        <v>0.0655506297593683</v>
      </c>
      <c r="J138" s="3" t="n">
        <v>13.4487195063</v>
      </c>
      <c r="K138" s="3" t="n">
        <v>13.4538686133</v>
      </c>
      <c r="L138" s="4" t="n">
        <f aca="false">ABS(Table2[[#This Row],[Nc Analytic]]-Table2[[#This Row],[Nc Simulation]])</f>
        <v>0.00514910699999938</v>
      </c>
      <c r="M138" s="1" t="n">
        <f aca="false">100*IF(Table2[[#This Row],[Nc Analytic]]&gt;0, Table2[[#This Row],[Absolute Error]]/Table2[[#This Row],[Nc Analytic]],1)</f>
        <v>0.038272315183078</v>
      </c>
    </row>
    <row r="139" customFormat="false" ht="13.8" hidden="false" customHeight="false" outlineLevel="0" collapsed="false">
      <c r="A139" s="1" t="n">
        <v>13.8</v>
      </c>
      <c r="B139" s="3" t="n">
        <v>0.6373271</v>
      </c>
      <c r="C139" s="3" t="n">
        <v>0.6373105009</v>
      </c>
      <c r="D139" s="4" t="n">
        <f aca="false">ABS(Table6[[#This Row],[Pb Analytic]]-Table6[[#This Row],[Pb Simulation]])</f>
        <v>1.65991000000698E-005</v>
      </c>
      <c r="E139" s="1" t="n">
        <f aca="false">100*IF(Table6[[#This Row],[Pb Analytic]]&gt;0, Table6[[#This Row],[Absolute Error]]/Table6[[#This Row],[Pb Analytic]],1)</f>
        <v>0.00260455460511459</v>
      </c>
      <c r="F139" s="3" t="n">
        <v>0.2902055</v>
      </c>
      <c r="G139" s="3" t="n">
        <v>0.290225731</v>
      </c>
      <c r="H139" s="4" t="n">
        <f aca="false">ABS(Table7[[#This Row],[Pd Analytic]]-Table7[[#This Row],[Pd Simulation]])</f>
        <v>2.02309999999817E-005</v>
      </c>
      <c r="I139" s="1" t="n">
        <f aca="false">100*IF(Table7[[#This Row],[Pd Analytic]]&gt;0, Table7[[#This Row],[Absolute Error]]/Table7[[#This Row],[Pd Analytic]],1)</f>
        <v>0.00697078096083137</v>
      </c>
      <c r="J139" s="3" t="n">
        <v>13.4545278209</v>
      </c>
      <c r="K139" s="3" t="n">
        <v>13.4593968552</v>
      </c>
      <c r="L139" s="4" t="n">
        <f aca="false">ABS(Table2[[#This Row],[Nc Analytic]]-Table2[[#This Row],[Nc Simulation]])</f>
        <v>0.00486903430000041</v>
      </c>
      <c r="M139" s="1" t="n">
        <f aca="false">100*IF(Table2[[#This Row],[Nc Analytic]]&gt;0, Table2[[#This Row],[Absolute Error]]/Table2[[#This Row],[Nc Analytic]],1)</f>
        <v>0.0361757243090672</v>
      </c>
    </row>
    <row r="140" customFormat="false" ht="13.8" hidden="false" customHeight="false" outlineLevel="0" collapsed="false">
      <c r="A140" s="1" t="n">
        <v>13.9</v>
      </c>
      <c r="B140" s="3" t="n">
        <v>0.6398152</v>
      </c>
      <c r="C140" s="3" t="n">
        <v>0.6397904236</v>
      </c>
      <c r="D140" s="4" t="n">
        <f aca="false">ABS(Table6[[#This Row],[Pb Analytic]]-Table6[[#This Row],[Pb Simulation]])</f>
        <v>2.47763999999817E-005</v>
      </c>
      <c r="E140" s="1" t="n">
        <f aca="false">100*IF(Table6[[#This Row],[Pb Analytic]]&gt;0, Table6[[#This Row],[Absolute Error]]/Table6[[#This Row],[Pb Analytic]],1)</f>
        <v>0.00387258062735119</v>
      </c>
      <c r="F140" s="3" t="n">
        <v>0.2881437333</v>
      </c>
      <c r="G140" s="3" t="n">
        <v>0.2882671304</v>
      </c>
      <c r="H140" s="4" t="n">
        <f aca="false">ABS(Table7[[#This Row],[Pd Analytic]]-Table7[[#This Row],[Pd Simulation]])</f>
        <v>0.000123397100000033</v>
      </c>
      <c r="I140" s="1" t="n">
        <f aca="false">100*IF(Table7[[#This Row],[Pd Analytic]]&gt;0, Table7[[#This Row],[Absolute Error]]/Table7[[#This Row],[Pd Analytic]],1)</f>
        <v>0.0428065106933306</v>
      </c>
      <c r="J140" s="3" t="n">
        <v>13.4601734246</v>
      </c>
      <c r="K140" s="3" t="n">
        <v>13.464817183</v>
      </c>
      <c r="L140" s="4" t="n">
        <f aca="false">ABS(Table2[[#This Row],[Nc Analytic]]-Table2[[#This Row],[Nc Simulation]])</f>
        <v>0.00464375839999853</v>
      </c>
      <c r="M140" s="1" t="n">
        <f aca="false">100*IF(Table2[[#This Row],[Nc Analytic]]&gt;0, Table2[[#This Row],[Absolute Error]]/Table2[[#This Row],[Nc Analytic]],1)</f>
        <v>0.0344880909772879</v>
      </c>
    </row>
    <row r="141" customFormat="false" ht="13.8" hidden="false" customHeight="false" outlineLevel="0" collapsed="false">
      <c r="A141" s="1" t="n">
        <v>14</v>
      </c>
      <c r="B141" s="3" t="n">
        <v>0.6423261667</v>
      </c>
      <c r="C141" s="3" t="n">
        <v>0.6422374025</v>
      </c>
      <c r="D141" s="4" t="n">
        <f aca="false">ABS(Table6[[#This Row],[Pb Analytic]]-Table6[[#This Row],[Pb Simulation]])</f>
        <v>8.87641999999245E-005</v>
      </c>
      <c r="E141" s="1" t="n">
        <f aca="false">100*IF(Table6[[#This Row],[Pb Analytic]]&gt;0, Table6[[#This Row],[Absolute Error]]/Table6[[#This Row],[Pb Analytic]],1)</f>
        <v>0.0138210885343017</v>
      </c>
      <c r="F141" s="3" t="n">
        <v>0.2862008333</v>
      </c>
      <c r="G141" s="3" t="n">
        <v>0.2863340261</v>
      </c>
      <c r="H141" s="4" t="n">
        <f aca="false">ABS(Table7[[#This Row],[Pd Analytic]]-Table7[[#This Row],[Pd Simulation]])</f>
        <v>0.000133192800000015</v>
      </c>
      <c r="I141" s="1" t="n">
        <f aca="false">100*IF(Table7[[#This Row],[Pd Analytic]]&gt;0, Table7[[#This Row],[Absolute Error]]/Table7[[#This Row],[Pd Analytic]],1)</f>
        <v>0.0465165812859064</v>
      </c>
      <c r="J141" s="3" t="n">
        <v>13.465552228</v>
      </c>
      <c r="K141" s="3" t="n">
        <v>13.4701326509</v>
      </c>
      <c r="L141" s="4" t="n">
        <f aca="false">ABS(Table2[[#This Row],[Nc Analytic]]-Table2[[#This Row],[Nc Simulation]])</f>
        <v>0.00458042290000016</v>
      </c>
      <c r="M141" s="1" t="n">
        <f aca="false">100*IF(Table2[[#This Row],[Nc Analytic]]&gt;0, Table2[[#This Row],[Absolute Error]]/Table2[[#This Row],[Nc Analytic]],1)</f>
        <v>0.0340042894803573</v>
      </c>
    </row>
    <row r="142" customFormat="false" ht="13.8" hidden="false" customHeight="false" outlineLevel="0" collapsed="false">
      <c r="A142" s="1" t="n">
        <v>14.1</v>
      </c>
      <c r="B142" s="3" t="n">
        <v>0.6447858</v>
      </c>
      <c r="C142" s="3" t="n">
        <v>0.6446520692</v>
      </c>
      <c r="D142" s="4" t="n">
        <f aca="false">ABS(Table6[[#This Row],[Pb Analytic]]-Table6[[#This Row],[Pb Simulation]])</f>
        <v>0.000133730800000009</v>
      </c>
      <c r="E142" s="1" t="n">
        <f aca="false">100*IF(Table6[[#This Row],[Pb Analytic]]&gt;0, Table6[[#This Row],[Absolute Error]]/Table6[[#This Row],[Pb Analytic]],1)</f>
        <v>0.0207446475997458</v>
      </c>
      <c r="F142" s="3" t="n">
        <v>0.2843246667</v>
      </c>
      <c r="G142" s="3" t="n">
        <v>0.284425945</v>
      </c>
      <c r="H142" s="4" t="n">
        <f aca="false">ABS(Table7[[#This Row],[Pd Analytic]]-Table7[[#This Row],[Pd Simulation]])</f>
        <v>0.000101278300000007</v>
      </c>
      <c r="I142" s="1" t="n">
        <f aca="false">100*IF(Table7[[#This Row],[Pd Analytic]]&gt;0, Table7[[#This Row],[Absolute Error]]/Table7[[#This Row],[Pd Analytic]],1)</f>
        <v>0.0356079681830739</v>
      </c>
      <c r="J142" s="3" t="n">
        <v>13.470813855</v>
      </c>
      <c r="K142" s="3" t="n">
        <v>13.4753462015</v>
      </c>
      <c r="L142" s="4" t="n">
        <f aca="false">ABS(Table2[[#This Row],[Nc Analytic]]-Table2[[#This Row],[Nc Simulation]])</f>
        <v>0.00453234650000134</v>
      </c>
      <c r="M142" s="1" t="n">
        <f aca="false">100*IF(Table2[[#This Row],[Nc Analytic]]&gt;0, Table2[[#This Row],[Absolute Error]]/Table2[[#This Row],[Nc Analytic]],1)</f>
        <v>0.0336343603513268</v>
      </c>
    </row>
    <row r="143" customFormat="false" ht="13.8" hidden="false" customHeight="false" outlineLevel="0" collapsed="false">
      <c r="A143" s="1" t="n">
        <v>14.2</v>
      </c>
      <c r="B143" s="3" t="n">
        <v>0.6471759</v>
      </c>
      <c r="C143" s="3" t="n">
        <v>0.6470350403</v>
      </c>
      <c r="D143" s="4" t="n">
        <f aca="false">ABS(Table6[[#This Row],[Pb Analytic]]-Table6[[#This Row],[Pb Simulation]])</f>
        <v>0.000140859699999996</v>
      </c>
      <c r="E143" s="1" t="n">
        <f aca="false">100*IF(Table6[[#This Row],[Pb Analytic]]&gt;0, Table6[[#This Row],[Absolute Error]]/Table6[[#This Row],[Pb Analytic]],1)</f>
        <v>0.0217700265405542</v>
      </c>
      <c r="F143" s="3" t="n">
        <v>0.2823927667</v>
      </c>
      <c r="G143" s="3" t="n">
        <v>0.2825424245</v>
      </c>
      <c r="H143" s="4" t="n">
        <f aca="false">ABS(Table7[[#This Row],[Pd Analytic]]-Table7[[#This Row],[Pd Simulation]])</f>
        <v>0.00014965779999998</v>
      </c>
      <c r="I143" s="1" t="n">
        <f aca="false">100*IF(Table7[[#This Row],[Pd Analytic]]&gt;0, Table7[[#This Row],[Absolute Error]]/Table7[[#This Row],[Pd Analytic]],1)</f>
        <v>0.0529682578695294</v>
      </c>
      <c r="J143" s="3" t="n">
        <v>13.4757696652</v>
      </c>
      <c r="K143" s="3" t="n">
        <v>13.4804606706</v>
      </c>
      <c r="L143" s="4" t="n">
        <f aca="false">ABS(Table2[[#This Row],[Nc Analytic]]-Table2[[#This Row],[Nc Simulation]])</f>
        <v>0.00469100539999978</v>
      </c>
      <c r="M143" s="1" t="n">
        <f aca="false">100*IF(Table2[[#This Row],[Nc Analytic]]&gt;0, Table2[[#This Row],[Absolute Error]]/Table2[[#This Row],[Nc Analytic]],1)</f>
        <v>0.0347985541045386</v>
      </c>
    </row>
    <row r="144" customFormat="false" ht="13.8" hidden="false" customHeight="false" outlineLevel="0" collapsed="false">
      <c r="A144" s="1" t="n">
        <v>14.3</v>
      </c>
      <c r="B144" s="3" t="n">
        <v>0.6494427</v>
      </c>
      <c r="C144" s="3" t="n">
        <v>0.6493869173</v>
      </c>
      <c r="D144" s="4" t="n">
        <f aca="false">ABS(Table6[[#This Row],[Pb Analytic]]-Table6[[#This Row],[Pb Simulation]])</f>
        <v>5.57827000000621E-005</v>
      </c>
      <c r="E144" s="1" t="n">
        <f aca="false">100*IF(Table6[[#This Row],[Pb Analytic]]&gt;0, Table6[[#This Row],[Absolute Error]]/Table6[[#This Row],[Pb Analytic]],1)</f>
        <v>0.00859005602268577</v>
      </c>
      <c r="F144" s="3" t="n">
        <v>0.2806198333</v>
      </c>
      <c r="G144" s="3" t="n">
        <v>0.2806830128</v>
      </c>
      <c r="H144" s="4" t="n">
        <f aca="false">ABS(Table7[[#This Row],[Pd Analytic]]-Table7[[#This Row],[Pd Simulation]])</f>
        <v>6.31795000000102E-005</v>
      </c>
      <c r="I144" s="1" t="n">
        <f aca="false">100*IF(Table7[[#This Row],[Pd Analytic]]&gt;0, Table7[[#This Row],[Absolute Error]]/Table7[[#This Row],[Pd Analytic]],1)</f>
        <v>0.022509199744492</v>
      </c>
      <c r="J144" s="3" t="n">
        <v>13.4813090967</v>
      </c>
      <c r="K144" s="3" t="n">
        <v>13.4854787924</v>
      </c>
      <c r="L144" s="4" t="n">
        <f aca="false">ABS(Table2[[#This Row],[Nc Analytic]]-Table2[[#This Row],[Nc Simulation]])</f>
        <v>0.00416969569999992</v>
      </c>
      <c r="M144" s="1" t="n">
        <f aca="false">100*IF(Table2[[#This Row],[Nc Analytic]]&gt;0, Table2[[#This Row],[Absolute Error]]/Table2[[#This Row],[Nc Analytic]],1)</f>
        <v>0.030919893644042</v>
      </c>
    </row>
    <row r="145" customFormat="false" ht="13.8" hidden="false" customHeight="false" outlineLevel="0" collapsed="false">
      <c r="A145" s="1" t="n">
        <v>14.4</v>
      </c>
      <c r="B145" s="3" t="n">
        <v>0.6517849</v>
      </c>
      <c r="C145" s="3" t="n">
        <v>0.6517082873</v>
      </c>
      <c r="D145" s="4" t="n">
        <f aca="false">ABS(Table6[[#This Row],[Pb Analytic]]-Table6[[#This Row],[Pb Simulation]])</f>
        <v>7.66127000000338E-005</v>
      </c>
      <c r="E145" s="1" t="n">
        <f aca="false">100*IF(Table6[[#This Row],[Pb Analytic]]&gt;0, Table6[[#This Row],[Absolute Error]]/Table6[[#This Row],[Pb Analytic]],1)</f>
        <v>0.0117556737413049</v>
      </c>
      <c r="F145" s="3" t="n">
        <v>0.2786833333</v>
      </c>
      <c r="G145" s="3" t="n">
        <v>0.2788472682</v>
      </c>
      <c r="H145" s="4" t="n">
        <f aca="false">ABS(Table7[[#This Row],[Pd Analytic]]-Table7[[#This Row],[Pd Simulation]])</f>
        <v>0.000163934899999996</v>
      </c>
      <c r="I145" s="1" t="n">
        <f aca="false">100*IF(Table7[[#This Row],[Pd Analytic]]&gt;0, Table7[[#This Row],[Absolute Error]]/Table7[[#This Row],[Pd Analytic]],1)</f>
        <v>0.0587902119530234</v>
      </c>
      <c r="J145" s="3" t="n">
        <v>13.485843918</v>
      </c>
      <c r="K145" s="3" t="n">
        <v>13.4904032031</v>
      </c>
      <c r="L145" s="4" t="n">
        <f aca="false">ABS(Table2[[#This Row],[Nc Analytic]]-Table2[[#This Row],[Nc Simulation]])</f>
        <v>0.00455928509999914</v>
      </c>
      <c r="M145" s="1" t="n">
        <f aca="false">100*IF(Table2[[#This Row],[Nc Analytic]]&gt;0, Table2[[#This Row],[Absolute Error]]/Table2[[#This Row],[Nc Analytic]],1)</f>
        <v>0.0337965072752715</v>
      </c>
    </row>
    <row r="146" customFormat="false" ht="13.8" hidden="false" customHeight="false" outlineLevel="0" collapsed="false">
      <c r="A146" s="1" t="n">
        <v>14.5</v>
      </c>
      <c r="B146" s="3" t="n">
        <v>0.6541291</v>
      </c>
      <c r="C146" s="3" t="n">
        <v>0.6539997234</v>
      </c>
      <c r="D146" s="4" t="n">
        <f aca="false">ABS(Table6[[#This Row],[Pb Analytic]]-Table6[[#This Row],[Pb Simulation]])</f>
        <v>0.000129376600000009</v>
      </c>
      <c r="E146" s="1" t="n">
        <f aca="false">100*IF(Table6[[#This Row],[Pb Analytic]]&gt;0, Table6[[#This Row],[Absolute Error]]/Table6[[#This Row],[Pb Analytic]],1)</f>
        <v>0.0197823631067316</v>
      </c>
      <c r="F146" s="3" t="n">
        <v>0.2769155333</v>
      </c>
      <c r="G146" s="3" t="n">
        <v>0.2770347593</v>
      </c>
      <c r="H146" s="4" t="n">
        <f aca="false">ABS(Table7[[#This Row],[Pd Analytic]]-Table7[[#This Row],[Pd Simulation]])</f>
        <v>0.000119225999999972</v>
      </c>
      <c r="I146" s="1" t="n">
        <f aca="false">100*IF(Table7[[#This Row],[Pd Analytic]]&gt;0, Table7[[#This Row],[Absolute Error]]/Table7[[#This Row],[Pd Analytic]],1)</f>
        <v>0.043036476831004</v>
      </c>
      <c r="J146" s="3" t="n">
        <v>13.4904350088</v>
      </c>
      <c r="K146" s="3" t="n">
        <v>13.495236446</v>
      </c>
      <c r="L146" s="4" t="n">
        <f aca="false">ABS(Table2[[#This Row],[Nc Analytic]]-Table2[[#This Row],[Nc Simulation]])</f>
        <v>0.00480143719999937</v>
      </c>
      <c r="M146" s="1" t="n">
        <f aca="false">100*IF(Table2[[#This Row],[Nc Analytic]]&gt;0, Table2[[#This Row],[Absolute Error]]/Table2[[#This Row],[Nc Analytic]],1)</f>
        <v>0.0355787556536108</v>
      </c>
    </row>
    <row r="147" customFormat="false" ht="13.8" hidden="false" customHeight="false" outlineLevel="0" collapsed="false">
      <c r="A147" s="1" t="n">
        <v>14.6</v>
      </c>
      <c r="B147" s="3" t="n">
        <v>0.6563888667</v>
      </c>
      <c r="C147" s="3" t="n">
        <v>0.656261785</v>
      </c>
      <c r="D147" s="4" t="n">
        <f aca="false">ABS(Table6[[#This Row],[Pb Analytic]]-Table6[[#This Row],[Pb Simulation]])</f>
        <v>0.000127081699999976</v>
      </c>
      <c r="E147" s="1" t="n">
        <f aca="false">100*IF(Table6[[#This Row],[Pb Analytic]]&gt;0, Table6[[#This Row],[Absolute Error]]/Table6[[#This Row],[Pb Analytic]],1)</f>
        <v>0.0193644827269617</v>
      </c>
      <c r="F147" s="3" t="n">
        <v>0.2750899333</v>
      </c>
      <c r="G147" s="3" t="n">
        <v>0.2752450643</v>
      </c>
      <c r="H147" s="4" t="n">
        <f aca="false">ABS(Table7[[#This Row],[Pd Analytic]]-Table7[[#This Row],[Pd Simulation]])</f>
        <v>0.000155131000000031</v>
      </c>
      <c r="I147" s="1" t="n">
        <f aca="false">100*IF(Table7[[#This Row],[Pd Analytic]]&gt;0, Table7[[#This Row],[Absolute Error]]/Table7[[#This Row],[Pd Analytic]],1)</f>
        <v>0.0563610469799187</v>
      </c>
      <c r="J147" s="3" t="n">
        <v>13.495509541</v>
      </c>
      <c r="K147" s="3" t="n">
        <v>13.499980975</v>
      </c>
      <c r="L147" s="4" t="n">
        <f aca="false">ABS(Table2[[#This Row],[Nc Analytic]]-Table2[[#This Row],[Nc Simulation]])</f>
        <v>0.00447143399999916</v>
      </c>
      <c r="M147" s="1" t="n">
        <f aca="false">100*IF(Table2[[#This Row],[Nc Analytic]]&gt;0, Table2[[#This Row],[Absolute Error]]/Table2[[#This Row],[Nc Analytic]],1)</f>
        <v>0.0331217800105023</v>
      </c>
    </row>
    <row r="148" customFormat="false" ht="13.8" hidden="false" customHeight="false" outlineLevel="0" collapsed="false">
      <c r="A148" s="1" t="n">
        <v>14.7</v>
      </c>
      <c r="B148" s="3" t="n">
        <v>0.6585514333</v>
      </c>
      <c r="C148" s="3" t="n">
        <v>0.658495018</v>
      </c>
      <c r="D148" s="4" t="n">
        <f aca="false">ABS(Table6[[#This Row],[Pb Analytic]]-Table6[[#This Row],[Pb Simulation]])</f>
        <v>5.64153000000012E-005</v>
      </c>
      <c r="E148" s="1" t="n">
        <f aca="false">100*IF(Table6[[#This Row],[Pb Analytic]]&gt;0, Table6[[#This Row],[Absolute Error]]/Table6[[#This Row],[Pb Analytic]],1)</f>
        <v>0.00856730855327461</v>
      </c>
      <c r="F148" s="3" t="n">
        <v>0.2733606333</v>
      </c>
      <c r="G148" s="3" t="n">
        <v>0.2734777711</v>
      </c>
      <c r="H148" s="4" t="n">
        <f aca="false">ABS(Table7[[#This Row],[Pd Analytic]]-Table7[[#This Row],[Pd Simulation]])</f>
        <v>0.0001171378</v>
      </c>
      <c r="I148" s="1" t="n">
        <f aca="false">100*IF(Table7[[#This Row],[Pd Analytic]]&gt;0, Table7[[#This Row],[Absolute Error]]/Table7[[#This Row],[Pd Analytic]],1)</f>
        <v>0.0428326585845865</v>
      </c>
      <c r="J148" s="3" t="n">
        <v>13.4998314424</v>
      </c>
      <c r="K148" s="3" t="n">
        <v>13.5046391583</v>
      </c>
      <c r="L148" s="4" t="n">
        <f aca="false">ABS(Table2[[#This Row],[Nc Analytic]]-Table2[[#This Row],[Nc Simulation]])</f>
        <v>0.00480771590000018</v>
      </c>
      <c r="M148" s="1" t="n">
        <f aca="false">100*IF(Table2[[#This Row],[Nc Analytic]]&gt;0, Table2[[#This Row],[Absolute Error]]/Table2[[#This Row],[Nc Analytic]],1)</f>
        <v>0.0356004765743432</v>
      </c>
    </row>
    <row r="149" customFormat="false" ht="13.8" hidden="false" customHeight="false" outlineLevel="0" collapsed="false">
      <c r="A149" s="1" t="n">
        <v>14.8</v>
      </c>
      <c r="B149" s="3" t="n">
        <v>0.6607465</v>
      </c>
      <c r="C149" s="3" t="n">
        <v>0.6606999558</v>
      </c>
      <c r="D149" s="4" t="n">
        <f aca="false">ABS(Table6[[#This Row],[Pb Analytic]]-Table6[[#This Row],[Pb Simulation]])</f>
        <v>4.65442000000538E-005</v>
      </c>
      <c r="E149" s="1" t="n">
        <f aca="false">100*IF(Table6[[#This Row],[Pb Analytic]]&gt;0, Table6[[#This Row],[Absolute Error]]/Table6[[#This Row],[Pb Analytic]],1)</f>
        <v>0.00704468035625889</v>
      </c>
      <c r="F149" s="3" t="n">
        <v>0.2717268667</v>
      </c>
      <c r="G149" s="3" t="n">
        <v>0.2717324767</v>
      </c>
      <c r="H149" s="4" t="n">
        <f aca="false">ABS(Table7[[#This Row],[Pd Analytic]]-Table7[[#This Row],[Pd Simulation]])</f>
        <v>5.60999999998924E-006</v>
      </c>
      <c r="I149" s="1" t="n">
        <f aca="false">100*IF(Table7[[#This Row],[Pd Analytic]]&gt;0, Table7[[#This Row],[Absolute Error]]/Table7[[#This Row],[Pd Analytic]],1)</f>
        <v>0.0020645305515626</v>
      </c>
      <c r="J149" s="3" t="n">
        <v>13.5049526283</v>
      </c>
      <c r="K149" s="3" t="n">
        <v>13.5092132825</v>
      </c>
      <c r="L149" s="4" t="n">
        <f aca="false">ABS(Table2[[#This Row],[Nc Analytic]]-Table2[[#This Row],[Nc Simulation]])</f>
        <v>0.00426065419999944</v>
      </c>
      <c r="M149" s="1" t="n">
        <f aca="false">100*IF(Table2[[#This Row],[Nc Analytic]]&gt;0, Table2[[#This Row],[Absolute Error]]/Table2[[#This Row],[Nc Analytic]],1)</f>
        <v>0.0315388772899066</v>
      </c>
    </row>
    <row r="150" customFormat="false" ht="13.8" hidden="false" customHeight="false" outlineLevel="0" collapsed="false">
      <c r="A150" s="1" t="n">
        <v>14.9</v>
      </c>
      <c r="B150" s="3" t="n">
        <v>0.6628965</v>
      </c>
      <c r="C150" s="3" t="n">
        <v>0.6628771187</v>
      </c>
      <c r="D150" s="4" t="n">
        <f aca="false">ABS(Table6[[#This Row],[Pb Analytic]]-Table6[[#This Row],[Pb Simulation]])</f>
        <v>1.93813000000098E-005</v>
      </c>
      <c r="E150" s="1" t="n">
        <f aca="false">100*IF(Table6[[#This Row],[Pb Analytic]]&gt;0, Table6[[#This Row],[Absolute Error]]/Table6[[#This Row],[Pb Analytic]],1)</f>
        <v>0.00292381490524509</v>
      </c>
      <c r="F150" s="3" t="n">
        <v>0.2700691667</v>
      </c>
      <c r="G150" s="3" t="n">
        <v>0.2700087873</v>
      </c>
      <c r="H150" s="4" t="n">
        <f aca="false">ABS(Table7[[#This Row],[Pd Analytic]]-Table7[[#This Row],[Pd Simulation]])</f>
        <v>6.03793999999769E-005</v>
      </c>
      <c r="I150" s="1" t="n">
        <f aca="false">100*IF(Table7[[#This Row],[Pd Analytic]]&gt;0, Table7[[#This Row],[Absolute Error]]/Table7[[#This Row],[Pd Analytic]],1)</f>
        <v>0.0223620129565972</v>
      </c>
      <c r="J150" s="3" t="n">
        <v>13.5093122636</v>
      </c>
      <c r="K150" s="3" t="n">
        <v>13.5137055557</v>
      </c>
      <c r="L150" s="4" t="n">
        <f aca="false">ABS(Table2[[#This Row],[Nc Analytic]]-Table2[[#This Row],[Nc Simulation]])</f>
        <v>0.00439329209999961</v>
      </c>
      <c r="M150" s="1" t="n">
        <f aca="false">100*IF(Table2[[#This Row],[Nc Analytic]]&gt;0, Table2[[#This Row],[Absolute Error]]/Table2[[#This Row],[Nc Analytic]],1)</f>
        <v>0.0325098995378551</v>
      </c>
    </row>
    <row r="151" customFormat="false" ht="13.8" hidden="false" customHeight="false" outlineLevel="0" collapsed="false">
      <c r="A151" s="1" t="n">
        <v>15</v>
      </c>
      <c r="B151" s="3" t="n">
        <v>0.6650385667</v>
      </c>
      <c r="C151" s="3" t="n">
        <v>0.6650270153</v>
      </c>
      <c r="D151" s="4" t="n">
        <f aca="false">ABS(Table6[[#This Row],[Pb Analytic]]-Table6[[#This Row],[Pb Simulation]])</f>
        <v>1.15513999999761E-005</v>
      </c>
      <c r="E151" s="1" t="n">
        <f aca="false">100*IF(Table6[[#This Row],[Pb Analytic]]&gt;0, Table6[[#This Row],[Absolute Error]]/Table6[[#This Row],[Pb Analytic]],1)</f>
        <v>0.00173698206752776</v>
      </c>
      <c r="F151" s="3" t="n">
        <v>0.2682877667</v>
      </c>
      <c r="G151" s="3" t="n">
        <v>0.268306318</v>
      </c>
      <c r="H151" s="4" t="n">
        <f aca="false">ABS(Table7[[#This Row],[Pd Analytic]]-Table7[[#This Row],[Pd Simulation]])</f>
        <v>1.85513000000026E-005</v>
      </c>
      <c r="I151" s="1" t="n">
        <f aca="false">100*IF(Table7[[#This Row],[Pd Analytic]]&gt;0, Table7[[#This Row],[Absolute Error]]/Table7[[#This Row],[Pd Analytic]],1)</f>
        <v>0.00691422406236539</v>
      </c>
      <c r="J151" s="3" t="n">
        <v>13.5140364174</v>
      </c>
      <c r="K151" s="3" t="n">
        <v>13.5181181107</v>
      </c>
      <c r="L151" s="4" t="n">
        <f aca="false">ABS(Table2[[#This Row],[Nc Analytic]]-Table2[[#This Row],[Nc Simulation]])</f>
        <v>0.00408169329999986</v>
      </c>
      <c r="M151" s="1" t="n">
        <f aca="false">100*IF(Table2[[#This Row],[Nc Analytic]]&gt;0, Table2[[#This Row],[Absolute Error]]/Table2[[#This Row],[Nc Analytic]],1)</f>
        <v>0.030194242028179</v>
      </c>
    </row>
    <row r="152" customFormat="false" ht="13.8" hidden="false" customHeight="false" outlineLevel="0" collapsed="false">
      <c r="A152" s="1" t="n">
        <v>15.1</v>
      </c>
      <c r="B152" s="3" t="n">
        <v>0.6672455</v>
      </c>
      <c r="C152" s="3" t="n">
        <v>0.6671501419</v>
      </c>
      <c r="D152" s="4" t="n">
        <f aca="false">ABS(Table6[[#This Row],[Pb Analytic]]-Table6[[#This Row],[Pb Simulation]])</f>
        <v>9.53581000000536E-005</v>
      </c>
      <c r="E152" s="1" t="n">
        <f aca="false">100*IF(Table6[[#This Row],[Pb Analytic]]&gt;0, Table6[[#This Row],[Absolute Error]]/Table6[[#This Row],[Pb Analytic]],1)</f>
        <v>0.0142933492794411</v>
      </c>
      <c r="F152" s="3" t="n">
        <v>0.2665316</v>
      </c>
      <c r="G152" s="3" t="n">
        <v>0.2666246925</v>
      </c>
      <c r="H152" s="4" t="n">
        <f aca="false">ABS(Table7[[#This Row],[Pd Analytic]]-Table7[[#This Row],[Pd Simulation]])</f>
        <v>9.30925000000027E-005</v>
      </c>
      <c r="I152" s="1" t="n">
        <f aca="false">100*IF(Table7[[#This Row],[Pd Analytic]]&gt;0, Table7[[#This Row],[Absolute Error]]/Table7[[#This Row],[Pd Analytic]],1)</f>
        <v>0.0349151832589559</v>
      </c>
      <c r="J152" s="3" t="n">
        <v>13.5181476063</v>
      </c>
      <c r="K152" s="3" t="n">
        <v>13.5224530085</v>
      </c>
      <c r="L152" s="4" t="n">
        <f aca="false">ABS(Table2[[#This Row],[Nc Analytic]]-Table2[[#This Row],[Nc Simulation]])</f>
        <v>0.00430540219999998</v>
      </c>
      <c r="M152" s="1" t="n">
        <f aca="false">100*IF(Table2[[#This Row],[Nc Analytic]]&gt;0, Table2[[#This Row],[Absolute Error]]/Table2[[#This Row],[Nc Analytic]],1)</f>
        <v>0.0318389141178281</v>
      </c>
    </row>
    <row r="153" customFormat="false" ht="13.8" hidden="false" customHeight="false" outlineLevel="0" collapsed="false">
      <c r="A153" s="1" t="n">
        <v>15.2</v>
      </c>
      <c r="B153" s="3" t="n">
        <v>0.6694089333</v>
      </c>
      <c r="C153" s="3" t="n">
        <v>0.6692469836</v>
      </c>
      <c r="D153" s="4" t="n">
        <f aca="false">ABS(Table6[[#This Row],[Pb Analytic]]-Table6[[#This Row],[Pb Simulation]])</f>
        <v>0.000161949699999941</v>
      </c>
      <c r="E153" s="1" t="n">
        <f aca="false">100*IF(Table6[[#This Row],[Pb Analytic]]&gt;0, Table6[[#This Row],[Absolute Error]]/Table6[[#This Row],[Pb Analytic]],1)</f>
        <v>0.0241987941624757</v>
      </c>
      <c r="F153" s="3" t="n">
        <v>0.2648489333</v>
      </c>
      <c r="G153" s="3" t="n">
        <v>0.2649635427</v>
      </c>
      <c r="H153" s="4" t="n">
        <f aca="false">ABS(Table7[[#This Row],[Pd Analytic]]-Table7[[#This Row],[Pd Simulation]])</f>
        <v>0.000114609400000021</v>
      </c>
      <c r="I153" s="1" t="n">
        <f aca="false">100*IF(Table7[[#This Row],[Pd Analytic]]&gt;0, Table7[[#This Row],[Absolute Error]]/Table7[[#This Row],[Pd Analytic]],1)</f>
        <v>0.0432547809529348</v>
      </c>
      <c r="J153" s="3" t="n">
        <v>13.5233601393</v>
      </c>
      <c r="K153" s="3" t="n">
        <v>13.5267122407</v>
      </c>
      <c r="L153" s="4" t="n">
        <f aca="false">ABS(Table2[[#This Row],[Nc Analytic]]-Table2[[#This Row],[Nc Simulation]])</f>
        <v>0.00335210140000086</v>
      </c>
      <c r="M153" s="1" t="n">
        <f aca="false">100*IF(Table2[[#This Row],[Nc Analytic]]&gt;0, Table2[[#This Row],[Absolute Error]]/Table2[[#This Row],[Nc Analytic]],1)</f>
        <v>0.0247813462750753</v>
      </c>
    </row>
    <row r="154" customFormat="false" ht="13.8" hidden="false" customHeight="false" outlineLevel="0" collapsed="false">
      <c r="A154" s="1" t="n">
        <v>15.3</v>
      </c>
      <c r="B154" s="3" t="n">
        <v>0.6713524333</v>
      </c>
      <c r="C154" s="3" t="n">
        <v>0.6713180139</v>
      </c>
      <c r="D154" s="4" t="n">
        <f aca="false">ABS(Table6[[#This Row],[Pb Analytic]]-Table6[[#This Row],[Pb Simulation]])</f>
        <v>3.44194000000408E-005</v>
      </c>
      <c r="E154" s="1" t="n">
        <f aca="false">100*IF(Table6[[#This Row],[Pb Analytic]]&gt;0, Table6[[#This Row],[Absolute Error]]/Table6[[#This Row],[Pb Analytic]],1)</f>
        <v>0.00512713785230974</v>
      </c>
      <c r="F154" s="3" t="n">
        <v>0.2632836</v>
      </c>
      <c r="G154" s="3" t="n">
        <v>0.263322509</v>
      </c>
      <c r="H154" s="4" t="n">
        <f aca="false">ABS(Table7[[#This Row],[Pd Analytic]]-Table7[[#This Row],[Pd Simulation]])</f>
        <v>3.89089999999759E-005</v>
      </c>
      <c r="I154" s="1" t="n">
        <f aca="false">100*IF(Table7[[#This Row],[Pd Analytic]]&gt;0, Table7[[#This Row],[Absolute Error]]/Table7[[#This Row],[Pd Analytic]],1)</f>
        <v>0.0147761769959346</v>
      </c>
      <c r="J154" s="3" t="n">
        <v>13.5271548192</v>
      </c>
      <c r="K154" s="3" t="n">
        <v>13.530897733</v>
      </c>
      <c r="L154" s="4" t="n">
        <f aca="false">ABS(Table2[[#This Row],[Nc Analytic]]-Table2[[#This Row],[Nc Simulation]])</f>
        <v>0.00374291380000003</v>
      </c>
      <c r="M154" s="1" t="n">
        <f aca="false">100*IF(Table2[[#This Row],[Nc Analytic]]&gt;0, Table2[[#This Row],[Absolute Error]]/Table2[[#This Row],[Nc Analytic]],1)</f>
        <v>0.0276619768610886</v>
      </c>
    </row>
    <row r="155" customFormat="false" ht="13.8" hidden="false" customHeight="false" outlineLevel="0" collapsed="false">
      <c r="A155" s="1" t="n">
        <v>15.4</v>
      </c>
      <c r="B155" s="3" t="n">
        <v>0.6733578667</v>
      </c>
      <c r="C155" s="3" t="n">
        <v>0.6733636955</v>
      </c>
      <c r="D155" s="4" t="n">
        <f aca="false">ABS(Table6[[#This Row],[Pb Analytic]]-Table6[[#This Row],[Pb Simulation]])</f>
        <v>5.82879999999619E-006</v>
      </c>
      <c r="E155" s="1" t="n">
        <f aca="false">100*IF(Table6[[#This Row],[Pb Analytic]]&gt;0, Table6[[#This Row],[Absolute Error]]/Table6[[#This Row],[Pb Analytic]],1)</f>
        <v>0.000865624333320802</v>
      </c>
      <c r="F155" s="3" t="n">
        <v>0.2616426333</v>
      </c>
      <c r="G155" s="3" t="n">
        <v>0.2617012395</v>
      </c>
      <c r="H155" s="4" t="n">
        <f aca="false">ABS(Table7[[#This Row],[Pd Analytic]]-Table7[[#This Row],[Pd Simulation]])</f>
        <v>5.86062000000331E-005</v>
      </c>
      <c r="I155" s="1" t="n">
        <f aca="false">100*IF(Table7[[#This Row],[Pd Analytic]]&gt;0, Table7[[#This Row],[Absolute Error]]/Table7[[#This Row],[Pd Analytic]],1)</f>
        <v>0.0223943150257923</v>
      </c>
      <c r="J155" s="3" t="n">
        <v>13.5308408628</v>
      </c>
      <c r="K155" s="3" t="n">
        <v>13.5350113472</v>
      </c>
      <c r="L155" s="4" t="n">
        <f aca="false">ABS(Table2[[#This Row],[Nc Analytic]]-Table2[[#This Row],[Nc Simulation]])</f>
        <v>0.00417048439999945</v>
      </c>
      <c r="M155" s="1" t="n">
        <f aca="false">100*IF(Table2[[#This Row],[Nc Analytic]]&gt;0, Table2[[#This Row],[Absolute Error]]/Table2[[#This Row],[Nc Analytic]],1)</f>
        <v>0.0308125667058432</v>
      </c>
    </row>
    <row r="156" customFormat="false" ht="13.8" hidden="false" customHeight="false" outlineLevel="0" collapsed="false">
      <c r="A156" s="1" t="n">
        <v>15.5</v>
      </c>
      <c r="B156" s="3" t="n">
        <v>0.6755564667</v>
      </c>
      <c r="C156" s="3" t="n">
        <v>0.6753844807</v>
      </c>
      <c r="D156" s="4" t="n">
        <f aca="false">ABS(Table6[[#This Row],[Pb Analytic]]-Table6[[#This Row],[Pb Simulation]])</f>
        <v>0.000171986000000013</v>
      </c>
      <c r="E156" s="1" t="n">
        <f aca="false">100*IF(Table6[[#This Row],[Pb Analytic]]&gt;0, Table6[[#This Row],[Absolute Error]]/Table6[[#This Row],[Pb Analytic]],1)</f>
        <v>0.025464902572496</v>
      </c>
      <c r="F156" s="3" t="n">
        <v>0.2599571667</v>
      </c>
      <c r="G156" s="3" t="n">
        <v>0.2600993903</v>
      </c>
      <c r="H156" s="4" t="n">
        <f aca="false">ABS(Table7[[#This Row],[Pd Analytic]]-Table7[[#This Row],[Pd Simulation]])</f>
        <v>0.000142223599999991</v>
      </c>
      <c r="I156" s="1" t="n">
        <f aca="false">100*IF(Table7[[#This Row],[Pd Analytic]]&gt;0, Table7[[#This Row],[Absolute Error]]/Table7[[#This Row],[Pd Analytic]],1)</f>
        <v>0.0546804818865394</v>
      </c>
      <c r="J156" s="3" t="n">
        <v>13.5356414534</v>
      </c>
      <c r="K156" s="3" t="n">
        <v>13.5390548843</v>
      </c>
      <c r="L156" s="4" t="n">
        <f aca="false">ABS(Table2[[#This Row],[Nc Analytic]]-Table2[[#This Row],[Nc Simulation]])</f>
        <v>0.00341343090000024</v>
      </c>
      <c r="M156" s="1" t="n">
        <f aca="false">100*IF(Table2[[#This Row],[Nc Analytic]]&gt;0, Table2[[#This Row],[Absolute Error]]/Table2[[#This Row],[Nc Analytic]],1)</f>
        <v>0.0252117369282436</v>
      </c>
    </row>
    <row r="157" customFormat="false" ht="13.8" hidden="false" customHeight="false" outlineLevel="0" collapsed="false">
      <c r="A157" s="1" t="n">
        <v>15.6</v>
      </c>
      <c r="B157" s="3" t="n">
        <v>0.6774463</v>
      </c>
      <c r="C157" s="3" t="n">
        <v>0.6773808111</v>
      </c>
      <c r="D157" s="4" t="n">
        <f aca="false">ABS(Table6[[#This Row],[Pb Analytic]]-Table6[[#This Row],[Pb Simulation]])</f>
        <v>6.54888999999104E-005</v>
      </c>
      <c r="E157" s="1" t="n">
        <f aca="false">100*IF(Table6[[#This Row],[Pb Analytic]]&gt;0, Table6[[#This Row],[Absolute Error]]/Table6[[#This Row],[Pb Analytic]],1)</f>
        <v>0.00966795913417784</v>
      </c>
      <c r="F157" s="3" t="n">
        <v>0.2584781</v>
      </c>
      <c r="G157" s="3" t="n">
        <v>0.2585166248</v>
      </c>
      <c r="H157" s="4" t="n">
        <f aca="false">ABS(Table7[[#This Row],[Pd Analytic]]-Table7[[#This Row],[Pd Simulation]])</f>
        <v>3.85247999999949E-005</v>
      </c>
      <c r="I157" s="1" t="n">
        <f aca="false">100*IF(Table7[[#This Row],[Pd Analytic]]&gt;0, Table7[[#This Row],[Absolute Error]]/Table7[[#This Row],[Pd Analytic]],1)</f>
        <v>0.0149022524295292</v>
      </c>
      <c r="J157" s="3" t="n">
        <v>13.5398582297</v>
      </c>
      <c r="K157" s="3" t="n">
        <v>13.5430300864</v>
      </c>
      <c r="L157" s="4" t="n">
        <f aca="false">ABS(Table2[[#This Row],[Nc Analytic]]-Table2[[#This Row],[Nc Simulation]])</f>
        <v>0.00317185669999986</v>
      </c>
      <c r="M157" s="1" t="n">
        <f aca="false">100*IF(Table2[[#This Row],[Nc Analytic]]&gt;0, Table2[[#This Row],[Absolute Error]]/Table2[[#This Row],[Nc Analytic]],1)</f>
        <v>0.023420583722878</v>
      </c>
    </row>
    <row r="158" customFormat="false" ht="13.8" hidden="false" customHeight="false" outlineLevel="0" collapsed="false">
      <c r="A158" s="1" t="n">
        <v>15.7</v>
      </c>
      <c r="B158" s="3" t="n">
        <v>0.6793443333</v>
      </c>
      <c r="C158" s="3" t="n">
        <v>0.6793531185</v>
      </c>
      <c r="D158" s="4" t="n">
        <f aca="false">ABS(Table6[[#This Row],[Pb Analytic]]-Table6[[#This Row],[Pb Simulation]])</f>
        <v>8.78520000002769E-006</v>
      </c>
      <c r="E158" s="1" t="n">
        <f aca="false">100*IF(Table6[[#This Row],[Pb Analytic]]&gt;0, Table6[[#This Row],[Absolute Error]]/Table6[[#This Row],[Pb Analytic]],1)</f>
        <v>0.00129317136564049</v>
      </c>
      <c r="F158" s="3" t="n">
        <v>0.2569391333</v>
      </c>
      <c r="G158" s="3" t="n">
        <v>0.256952614</v>
      </c>
      <c r="H158" s="4" t="n">
        <f aca="false">ABS(Table7[[#This Row],[Pd Analytic]]-Table7[[#This Row],[Pd Simulation]])</f>
        <v>1.34807000000126E-005</v>
      </c>
      <c r="I158" s="1" t="n">
        <f aca="false">100*IF(Table7[[#This Row],[Pd Analytic]]&gt;0, Table7[[#This Row],[Absolute Error]]/Table7[[#This Row],[Pd Analytic]],1)</f>
        <v>0.00524637589404424</v>
      </c>
      <c r="J158" s="3" t="n">
        <v>13.5433011697</v>
      </c>
      <c r="K158" s="3" t="n">
        <v>13.5469386398</v>
      </c>
      <c r="L158" s="4" t="n">
        <f aca="false">ABS(Table2[[#This Row],[Nc Analytic]]-Table2[[#This Row],[Nc Simulation]])</f>
        <v>0.00363747010000104</v>
      </c>
      <c r="M158" s="1" t="n">
        <f aca="false">100*IF(Table2[[#This Row],[Nc Analytic]]&gt;0, Table2[[#This Row],[Absolute Error]]/Table2[[#This Row],[Nc Analytic]],1)</f>
        <v>0.0268508642189786</v>
      </c>
    </row>
    <row r="159" customFormat="false" ht="13.8" hidden="false" customHeight="false" outlineLevel="0" collapsed="false">
      <c r="A159" s="1" t="n">
        <v>15.8</v>
      </c>
      <c r="B159" s="3" t="n">
        <v>0.6814079333</v>
      </c>
      <c r="C159" s="3" t="n">
        <v>0.6813018246</v>
      </c>
      <c r="D159" s="4" t="n">
        <f aca="false">ABS(Table6[[#This Row],[Pb Analytic]]-Table6[[#This Row],[Pb Simulation]])</f>
        <v>0.000106108700000052</v>
      </c>
      <c r="E159" s="1" t="n">
        <f aca="false">100*IF(Table6[[#This Row],[Pb Analytic]]&gt;0, Table6[[#This Row],[Absolute Error]]/Table6[[#This Row],[Pb Analytic]],1)</f>
        <v>0.015574404202183</v>
      </c>
      <c r="F159" s="3" t="n">
        <v>0.2553136333</v>
      </c>
      <c r="G159" s="3" t="n">
        <v>0.2554070361</v>
      </c>
      <c r="H159" s="4" t="n">
        <f aca="false">ABS(Table7[[#This Row],[Pd Analytic]]-Table7[[#This Row],[Pd Simulation]])</f>
        <v>9.34027999999754E-005</v>
      </c>
      <c r="I159" s="1" t="n">
        <f aca="false">100*IF(Table7[[#This Row],[Pd Analytic]]&gt;0, Table7[[#This Row],[Absolute Error]]/Table7[[#This Row],[Pd Analytic]],1)</f>
        <v>0.0365701749748998</v>
      </c>
      <c r="J159" s="3" t="n">
        <v>13.5468934714</v>
      </c>
      <c r="K159" s="3" t="n">
        <v>13.5507821763</v>
      </c>
      <c r="L159" s="4" t="n">
        <f aca="false">ABS(Table2[[#This Row],[Nc Analytic]]-Table2[[#This Row],[Nc Simulation]])</f>
        <v>0.0038887048999996</v>
      </c>
      <c r="M159" s="1" t="n">
        <f aca="false">100*IF(Table2[[#This Row],[Nc Analytic]]&gt;0, Table2[[#This Row],[Absolute Error]]/Table2[[#This Row],[Nc Analytic]],1)</f>
        <v>0.0286972725958273</v>
      </c>
    </row>
    <row r="160" customFormat="false" ht="13.8" hidden="false" customHeight="false" outlineLevel="0" collapsed="false">
      <c r="A160" s="1" t="n">
        <v>15.9</v>
      </c>
      <c r="B160" s="3" t="n">
        <v>0.6832582</v>
      </c>
      <c r="C160" s="3" t="n">
        <v>0.683227342</v>
      </c>
      <c r="D160" s="4" t="n">
        <f aca="false">ABS(Table6[[#This Row],[Pb Analytic]]-Table6[[#This Row],[Pb Simulation]])</f>
        <v>3.08580000000225E-005</v>
      </c>
      <c r="E160" s="1" t="n">
        <f aca="false">100*IF(Table6[[#This Row],[Pb Analytic]]&gt;0, Table6[[#This Row],[Absolute Error]]/Table6[[#This Row],[Pb Analytic]],1)</f>
        <v>0.00451650542990454</v>
      </c>
      <c r="F160" s="3" t="n">
        <v>0.2538937</v>
      </c>
      <c r="G160" s="3" t="n">
        <v>0.2538795763</v>
      </c>
      <c r="H160" s="4" t="n">
        <f aca="false">ABS(Table7[[#This Row],[Pd Analytic]]-Table7[[#This Row],[Pd Simulation]])</f>
        <v>1.41236999999794E-005</v>
      </c>
      <c r="I160" s="1" t="n">
        <f aca="false">100*IF(Table7[[#This Row],[Pd Analytic]]&gt;0, Table7[[#This Row],[Absolute Error]]/Table7[[#This Row],[Pd Analytic]],1)</f>
        <v>0.00556314935049757</v>
      </c>
      <c r="J160" s="3" t="n">
        <v>13.5510146274</v>
      </c>
      <c r="K160" s="3" t="n">
        <v>13.5545622759</v>
      </c>
      <c r="L160" s="4" t="n">
        <f aca="false">ABS(Table2[[#This Row],[Nc Analytic]]-Table2[[#This Row],[Nc Simulation]])</f>
        <v>0.00354764849999967</v>
      </c>
      <c r="M160" s="1" t="n">
        <f aca="false">100*IF(Table2[[#This Row],[Nc Analytic]]&gt;0, Table2[[#This Row],[Absolute Error]]/Table2[[#This Row],[Nc Analytic]],1)</f>
        <v>0.0261730952854699</v>
      </c>
    </row>
    <row r="161" customFormat="false" ht="13.8" hidden="false" customHeight="false" outlineLevel="0" collapsed="false">
      <c r="A161" s="1" t="n">
        <v>16</v>
      </c>
      <c r="B161" s="3" t="n">
        <v>0.6852157333</v>
      </c>
      <c r="C161" s="3" t="n">
        <v>0.6851300736</v>
      </c>
      <c r="D161" s="4" t="n">
        <f aca="false">ABS(Table6[[#This Row],[Pb Analytic]]-Table6[[#This Row],[Pb Simulation]])</f>
        <v>8.56596999999626E-005</v>
      </c>
      <c r="E161" s="1" t="n">
        <f aca="false">100*IF(Table6[[#This Row],[Pb Analytic]]&gt;0, Table6[[#This Row],[Absolute Error]]/Table6[[#This Row],[Pb Analytic]],1)</f>
        <v>0.0125026915764864</v>
      </c>
      <c r="F161" s="3" t="n">
        <v>0.2522817333</v>
      </c>
      <c r="G161" s="3" t="n">
        <v>0.2523699264</v>
      </c>
      <c r="H161" s="4" t="n">
        <f aca="false">ABS(Table7[[#This Row],[Pd Analytic]]-Table7[[#This Row],[Pd Simulation]])</f>
        <v>8.81931000000225E-005</v>
      </c>
      <c r="I161" s="1" t="n">
        <f aca="false">100*IF(Table7[[#This Row],[Pd Analytic]]&gt;0, Table7[[#This Row],[Absolute Error]]/Table7[[#This Row],[Pd Analytic]],1)</f>
        <v>0.0349459625630031</v>
      </c>
      <c r="J161" s="3" t="n">
        <v>13.5548759828</v>
      </c>
      <c r="K161" s="3" t="n">
        <v>13.5582804689</v>
      </c>
      <c r="L161" s="4" t="n">
        <f aca="false">ABS(Table2[[#This Row],[Nc Analytic]]-Table2[[#This Row],[Nc Simulation]])</f>
        <v>0.0034044860999991</v>
      </c>
      <c r="M161" s="1" t="n">
        <f aca="false">100*IF(Table2[[#This Row],[Nc Analytic]]&gt;0, Table2[[#This Row],[Absolute Error]]/Table2[[#This Row],[Nc Analytic]],1)</f>
        <v>0.0251100138237169</v>
      </c>
    </row>
    <row r="162" customFormat="false" ht="13.8" hidden="false" customHeight="false" outlineLevel="0" collapsed="false">
      <c r="A162" s="1" t="n">
        <v>16.1</v>
      </c>
      <c r="B162" s="3" t="n">
        <v>0.6871288333</v>
      </c>
      <c r="C162" s="3" t="n">
        <v>0.6870104135</v>
      </c>
      <c r="D162" s="4" t="n">
        <f aca="false">ABS(Table6[[#This Row],[Pb Analytic]]-Table6[[#This Row],[Pb Simulation]])</f>
        <v>0.000118419799999936</v>
      </c>
      <c r="E162" s="1" t="n">
        <f aca="false">100*IF(Table6[[#This Row],[Pb Analytic]]&gt;0, Table6[[#This Row],[Absolute Error]]/Table6[[#This Row],[Pb Analytic]],1)</f>
        <v>0.0172369730753631</v>
      </c>
      <c r="F162" s="3" t="n">
        <v>0.2508788667</v>
      </c>
      <c r="G162" s="3" t="n">
        <v>0.2508777852</v>
      </c>
      <c r="H162" s="4" t="n">
        <f aca="false">ABS(Table7[[#This Row],[Pd Analytic]]-Table7[[#This Row],[Pd Simulation]])</f>
        <v>1.08149999999974E-006</v>
      </c>
      <c r="I162" s="1" t="n">
        <f aca="false">100*IF(Table7[[#This Row],[Pd Analytic]]&gt;0, Table7[[#This Row],[Absolute Error]]/Table7[[#This Row],[Pd Analytic]],1)</f>
        <v>0.00043108639497019</v>
      </c>
      <c r="J162" s="3" t="n">
        <v>13.5590393049</v>
      </c>
      <c r="K162" s="3" t="n">
        <v>13.5619382373</v>
      </c>
      <c r="L162" s="4" t="n">
        <f aca="false">ABS(Table2[[#This Row],[Nc Analytic]]-Table2[[#This Row],[Nc Simulation]])</f>
        <v>0.00289893239999905</v>
      </c>
      <c r="M162" s="1" t="n">
        <f aca="false">100*IF(Table2[[#This Row],[Nc Analytic]]&gt;0, Table2[[#This Row],[Absolute Error]]/Table2[[#This Row],[Nc Analytic]],1)</f>
        <v>0.0213755021537113</v>
      </c>
    </row>
    <row r="163" customFormat="false" ht="13.8" hidden="false" customHeight="false" outlineLevel="0" collapsed="false">
      <c r="A163" s="1" t="n">
        <v>16.2</v>
      </c>
      <c r="B163" s="3" t="n">
        <v>0.6889128333</v>
      </c>
      <c r="C163" s="3" t="n">
        <v>0.6888687471</v>
      </c>
      <c r="D163" s="4" t="n">
        <f aca="false">ABS(Table6[[#This Row],[Pb Analytic]]-Table6[[#This Row],[Pb Simulation]])</f>
        <v>4.40861999999598E-005</v>
      </c>
      <c r="E163" s="1" t="n">
        <f aca="false">100*IF(Table6[[#This Row],[Pb Analytic]]&gt;0, Table6[[#This Row],[Absolute Error]]/Table6[[#This Row],[Pb Analytic]],1)</f>
        <v>0.00639979679518833</v>
      </c>
      <c r="F163" s="3" t="n">
        <v>0.2493686</v>
      </c>
      <c r="G163" s="3" t="n">
        <v>0.2494028579</v>
      </c>
      <c r="H163" s="4" t="n">
        <f aca="false">ABS(Table7[[#This Row],[Pd Analytic]]-Table7[[#This Row],[Pd Simulation]])</f>
        <v>3.4257900000001E-005</v>
      </c>
      <c r="I163" s="1" t="n">
        <f aca="false">100*IF(Table7[[#This Row],[Pd Analytic]]&gt;0, Table7[[#This Row],[Absolute Error]]/Table7[[#This Row],[Pd Analytic]],1)</f>
        <v>0.013735969302219</v>
      </c>
      <c r="J163" s="3" t="n">
        <v>13.5621537227</v>
      </c>
      <c r="K163" s="3" t="n">
        <v>13.5655370171</v>
      </c>
      <c r="L163" s="4" t="n">
        <f aca="false">ABS(Table2[[#This Row],[Nc Analytic]]-Table2[[#This Row],[Nc Simulation]])</f>
        <v>0.00338329440000074</v>
      </c>
      <c r="M163" s="1" t="n">
        <f aca="false">100*IF(Table2[[#This Row],[Nc Analytic]]&gt;0, Table2[[#This Row],[Absolute Error]]/Table2[[#This Row],[Nc Analytic]],1)</f>
        <v>0.0249403646588847</v>
      </c>
    </row>
    <row r="164" customFormat="false" ht="13.8" hidden="false" customHeight="false" outlineLevel="0" collapsed="false">
      <c r="A164" s="1" t="n">
        <v>16.3</v>
      </c>
      <c r="B164" s="3" t="n">
        <v>0.6906805667</v>
      </c>
      <c r="C164" s="3" t="n">
        <v>0.6907054509</v>
      </c>
      <c r="D164" s="4" t="n">
        <f aca="false">ABS(Table6[[#This Row],[Pb Analytic]]-Table6[[#This Row],[Pb Simulation]])</f>
        <v>2.48842000000193E-005</v>
      </c>
      <c r="E164" s="1" t="n">
        <f aca="false">100*IF(Table6[[#This Row],[Pb Analytic]]&gt;0, Table6[[#This Row],[Absolute Error]]/Table6[[#This Row],[Pb Analytic]],1)</f>
        <v>0.00360272240035095</v>
      </c>
      <c r="F164" s="3" t="n">
        <v>0.2479402667</v>
      </c>
      <c r="G164" s="3" t="n">
        <v>0.2479448558</v>
      </c>
      <c r="H164" s="4" t="n">
        <f aca="false">ABS(Table7[[#This Row],[Pd Analytic]]-Table7[[#This Row],[Pd Simulation]])</f>
        <v>4.58910000000756E-006</v>
      </c>
      <c r="I164" s="1" t="n">
        <f aca="false">100*IF(Table7[[#This Row],[Pd Analytic]]&gt;0, Table7[[#This Row],[Absolute Error]]/Table7[[#This Row],[Pd Analytic]],1)</f>
        <v>0.00185085509646922</v>
      </c>
      <c r="J164" s="3" t="n">
        <v>13.5660020192</v>
      </c>
      <c r="K164" s="3" t="n">
        <v>13.5690781998</v>
      </c>
      <c r="L164" s="4" t="n">
        <f aca="false">ABS(Table2[[#This Row],[Nc Analytic]]-Table2[[#This Row],[Nc Simulation]])</f>
        <v>0.00307618059999903</v>
      </c>
      <c r="M164" s="1" t="n">
        <f aca="false">100*IF(Table2[[#This Row],[Nc Analytic]]&gt;0, Table2[[#This Row],[Absolute Error]]/Table2[[#This Row],[Nc Analytic]],1)</f>
        <v>0.0226705200950524</v>
      </c>
    </row>
    <row r="165" customFormat="false" ht="13.8" hidden="false" customHeight="false" outlineLevel="0" collapsed="false">
      <c r="A165" s="1" t="n">
        <v>16.4</v>
      </c>
      <c r="B165" s="3" t="n">
        <v>0.6925720333</v>
      </c>
      <c r="C165" s="3" t="n">
        <v>0.6925208935</v>
      </c>
      <c r="D165" s="4" t="n">
        <f aca="false">ABS(Table6[[#This Row],[Pb Analytic]]-Table6[[#This Row],[Pb Simulation]])</f>
        <v>5.1139799999933E-005</v>
      </c>
      <c r="E165" s="1" t="n">
        <f aca="false">100*IF(Table6[[#This Row],[Pb Analytic]]&gt;0, Table6[[#This Row],[Absolute Error]]/Table6[[#This Row],[Pb Analytic]],1)</f>
        <v>0.00738458586303043</v>
      </c>
      <c r="F165" s="3" t="n">
        <v>0.2464289333</v>
      </c>
      <c r="G165" s="3" t="n">
        <v>0.2465034967</v>
      </c>
      <c r="H165" s="4" t="n">
        <f aca="false">ABS(Table7[[#This Row],[Pd Analytic]]-Table7[[#This Row],[Pd Simulation]])</f>
        <v>7.45633999999773E-005</v>
      </c>
      <c r="I165" s="1" t="n">
        <f aca="false">100*IF(Table7[[#This Row],[Pd Analytic]]&gt;0, Table7[[#This Row],[Absolute Error]]/Table7[[#This Row],[Pd Analytic]],1)</f>
        <v>0.0302484147276509</v>
      </c>
      <c r="J165" s="3" t="n">
        <v>13.569692652</v>
      </c>
      <c r="K165" s="3" t="n">
        <v>13.5725631342</v>
      </c>
      <c r="L165" s="4" t="n">
        <f aca="false">ABS(Table2[[#This Row],[Nc Analytic]]-Table2[[#This Row],[Nc Simulation]])</f>
        <v>0.00287048219999875</v>
      </c>
      <c r="M165" s="1" t="n">
        <f aca="false">100*IF(Table2[[#This Row],[Nc Analytic]]&gt;0, Table2[[#This Row],[Absolute Error]]/Table2[[#This Row],[Nc Analytic]],1)</f>
        <v>0.0211491534179402</v>
      </c>
    </row>
    <row r="166" customFormat="false" ht="13.8" hidden="false" customHeight="false" outlineLevel="0" collapsed="false">
      <c r="A166" s="1" t="n">
        <v>16.5</v>
      </c>
      <c r="B166" s="3" t="n">
        <v>0.6944739667</v>
      </c>
      <c r="C166" s="3" t="n">
        <v>0.6943154351</v>
      </c>
      <c r="D166" s="4" t="n">
        <f aca="false">ABS(Table6[[#This Row],[Pb Analytic]]-Table6[[#This Row],[Pb Simulation]])</f>
        <v>0.0001585315999999</v>
      </c>
      <c r="E166" s="1" t="n">
        <f aca="false">100*IF(Table6[[#This Row],[Pb Analytic]]&gt;0, Table6[[#This Row],[Absolute Error]]/Table6[[#This Row],[Pb Analytic]],1)</f>
        <v>0.0228327921266892</v>
      </c>
      <c r="F166" s="3" t="n">
        <v>0.2450142333</v>
      </c>
      <c r="G166" s="3" t="n">
        <v>0.2450785043</v>
      </c>
      <c r="H166" s="4" t="n">
        <f aca="false">ABS(Table7[[#This Row],[Pd Analytic]]-Table7[[#This Row],[Pd Simulation]])</f>
        <v>6.42710000000046E-005</v>
      </c>
      <c r="I166" s="1" t="n">
        <f aca="false">100*IF(Table7[[#This Row],[Pd Analytic]]&gt;0, Table7[[#This Row],[Absolute Error]]/Table7[[#This Row],[Pd Analytic]],1)</f>
        <v>0.0262246581696658</v>
      </c>
      <c r="J166" s="3" t="n">
        <v>13.5734938653</v>
      </c>
      <c r="K166" s="3" t="n">
        <v>13.5759931281</v>
      </c>
      <c r="L166" s="4" t="n">
        <f aca="false">ABS(Table2[[#This Row],[Nc Analytic]]-Table2[[#This Row],[Nc Simulation]])</f>
        <v>0.00249926280000068</v>
      </c>
      <c r="M166" s="1" t="n">
        <f aca="false">100*IF(Table2[[#This Row],[Nc Analytic]]&gt;0, Table2[[#This Row],[Absolute Error]]/Table2[[#This Row],[Nc Analytic]],1)</f>
        <v>0.0184094288824265</v>
      </c>
    </row>
    <row r="167" customFormat="false" ht="13.8" hidden="false" customHeight="false" outlineLevel="0" collapsed="false">
      <c r="A167" s="1" t="n">
        <v>16.6</v>
      </c>
      <c r="B167" s="3" t="n">
        <v>0.6960858333</v>
      </c>
      <c r="C167" s="3" t="n">
        <v>0.696089428</v>
      </c>
      <c r="D167" s="4" t="n">
        <f aca="false">ABS(Table6[[#This Row],[Pb Analytic]]-Table6[[#This Row],[Pb Simulation]])</f>
        <v>3.59469999999806E-006</v>
      </c>
      <c r="E167" s="1" t="n">
        <f aca="false">100*IF(Table6[[#This Row],[Pb Analytic]]&gt;0, Table6[[#This Row],[Absolute Error]]/Table6[[#This Row],[Pb Analytic]],1)</f>
        <v>0.000516413531854138</v>
      </c>
      <c r="F167" s="3" t="n">
        <v>0.2436306667</v>
      </c>
      <c r="G167" s="3" t="n">
        <v>0.2436696081</v>
      </c>
      <c r="H167" s="4" t="n">
        <f aca="false">ABS(Table7[[#This Row],[Pd Analytic]]-Table7[[#This Row],[Pd Simulation]])</f>
        <v>3.89413999999921E-005</v>
      </c>
      <c r="I167" s="1" t="n">
        <f aca="false">100*IF(Table7[[#This Row],[Pd Analytic]]&gt;0, Table7[[#This Row],[Absolute Error]]/Table7[[#This Row],[Pd Analytic]],1)</f>
        <v>0.0159812297904673</v>
      </c>
      <c r="J167" s="3" t="n">
        <v>13.5765104412</v>
      </c>
      <c r="K167" s="3" t="n">
        <v>13.5793694494</v>
      </c>
      <c r="L167" s="4" t="n">
        <f aca="false">ABS(Table2[[#This Row],[Nc Analytic]]-Table2[[#This Row],[Nc Simulation]])</f>
        <v>0.00285900819999974</v>
      </c>
      <c r="M167" s="1" t="n">
        <f aca="false">100*IF(Table2[[#This Row],[Nc Analytic]]&gt;0, Table2[[#This Row],[Absolute Error]]/Table2[[#This Row],[Nc Analytic]],1)</f>
        <v>0.0210540571169603</v>
      </c>
    </row>
    <row r="168" customFormat="false" ht="13.8" hidden="false" customHeight="false" outlineLevel="0" collapsed="false">
      <c r="A168" s="1" t="n">
        <v>16.7</v>
      </c>
      <c r="B168" s="3" t="n">
        <v>0.6979898333</v>
      </c>
      <c r="C168" s="3" t="n">
        <v>0.6978432171</v>
      </c>
      <c r="D168" s="4" t="n">
        <f aca="false">ABS(Table6[[#This Row],[Pb Analytic]]-Table6[[#This Row],[Pb Simulation]])</f>
        <v>0.000146616200000005</v>
      </c>
      <c r="E168" s="1" t="n">
        <f aca="false">100*IF(Table6[[#This Row],[Pb Analytic]]&gt;0, Table6[[#This Row],[Absolute Error]]/Table6[[#This Row],[Pb Analytic]],1)</f>
        <v>0.0210099054353917</v>
      </c>
      <c r="F168" s="3" t="n">
        <v>0.2422099667</v>
      </c>
      <c r="G168" s="3" t="n">
        <v>0.2422765433</v>
      </c>
      <c r="H168" s="4" t="n">
        <f aca="false">ABS(Table7[[#This Row],[Pd Analytic]]-Table7[[#This Row],[Pd Simulation]])</f>
        <v>6.65766000000068E-005</v>
      </c>
      <c r="I168" s="1" t="n">
        <f aca="false">100*IF(Table7[[#This Row],[Pd Analytic]]&gt;0, Table7[[#This Row],[Absolute Error]]/Table7[[#This Row],[Pd Analytic]],1)</f>
        <v>0.0274795896842428</v>
      </c>
      <c r="J168" s="3" t="n">
        <v>13.5801292563</v>
      </c>
      <c r="K168" s="3" t="n">
        <v>13.5826933283</v>
      </c>
      <c r="L168" s="4" t="n">
        <f aca="false">ABS(Table2[[#This Row],[Nc Analytic]]-Table2[[#This Row],[Nc Simulation]])</f>
        <v>0.0025640720000002</v>
      </c>
      <c r="M168" s="1" t="n">
        <f aca="false">100*IF(Table2[[#This Row],[Nc Analytic]]&gt;0, Table2[[#This Row],[Absolute Error]]/Table2[[#This Row],[Nc Analytic]],1)</f>
        <v>0.0188774931305993</v>
      </c>
    </row>
    <row r="169" customFormat="false" ht="13.8" hidden="false" customHeight="false" outlineLevel="0" collapsed="false">
      <c r="A169" s="1" t="n">
        <v>16.8</v>
      </c>
      <c r="B169" s="3" t="n">
        <v>0.6995634667</v>
      </c>
      <c r="C169" s="3" t="n">
        <v>0.6995771396</v>
      </c>
      <c r="D169" s="4" t="n">
        <f aca="false">ABS(Table6[[#This Row],[Pb Analytic]]-Table6[[#This Row],[Pb Simulation]])</f>
        <v>1.36728999999836E-005</v>
      </c>
      <c r="E169" s="1" t="n">
        <f aca="false">100*IF(Table6[[#This Row],[Pb Analytic]]&gt;0, Table6[[#This Row],[Absolute Error]]/Table6[[#This Row],[Pb Analytic]],1)</f>
        <v>0.00195445208627048</v>
      </c>
      <c r="F169" s="3" t="n">
        <v>0.2408112667</v>
      </c>
      <c r="G169" s="3" t="n">
        <v>0.2408990509</v>
      </c>
      <c r="H169" s="4" t="n">
        <f aca="false">ABS(Table7[[#This Row],[Pd Analytic]]-Table7[[#This Row],[Pd Simulation]])</f>
        <v>8.77841999999962E-005</v>
      </c>
      <c r="I169" s="1" t="n">
        <f aca="false">100*IF(Table7[[#This Row],[Pd Analytic]]&gt;0, Table7[[#This Row],[Absolute Error]]/Table7[[#This Row],[Pd Analytic]],1)</f>
        <v>0.0364402431939993</v>
      </c>
      <c r="J169" s="3" t="n">
        <v>13.5831679337</v>
      </c>
      <c r="K169" s="3" t="n">
        <v>13.5859659578</v>
      </c>
      <c r="L169" s="4" t="n">
        <f aca="false">ABS(Table2[[#This Row],[Nc Analytic]]-Table2[[#This Row],[Nc Simulation]])</f>
        <v>0.00279802409999874</v>
      </c>
      <c r="M169" s="1" t="n">
        <f aca="false">100*IF(Table2[[#This Row],[Nc Analytic]]&gt;0, Table2[[#This Row],[Absolute Error]]/Table2[[#This Row],[Nc Analytic]],1)</f>
        <v>0.020594958861886</v>
      </c>
    </row>
    <row r="170" customFormat="false" ht="13.8" hidden="false" customHeight="false" outlineLevel="0" collapsed="false">
      <c r="A170" s="1" t="n">
        <v>16.9</v>
      </c>
      <c r="B170" s="3" t="n">
        <v>0.7013436667</v>
      </c>
      <c r="C170" s="3" t="n">
        <v>0.7012915253</v>
      </c>
      <c r="D170" s="4" t="n">
        <f aca="false">ABS(Table6[[#This Row],[Pb Analytic]]-Table6[[#This Row],[Pb Simulation]])</f>
        <v>5.21413999999831E-005</v>
      </c>
      <c r="E170" s="1" t="n">
        <f aca="false">100*IF(Table6[[#This Row],[Pb Analytic]]&gt;0, Table6[[#This Row],[Absolute Error]]/Table6[[#This Row],[Pb Analytic]],1)</f>
        <v>0.00743505348616297</v>
      </c>
      <c r="F170" s="3" t="n">
        <v>0.2394915333</v>
      </c>
      <c r="G170" s="3" t="n">
        <v>0.239536877</v>
      </c>
      <c r="H170" s="4" t="n">
        <f aca="false">ABS(Table7[[#This Row],[Pd Analytic]]-Table7[[#This Row],[Pd Simulation]])</f>
        <v>4.53437000000057E-005</v>
      </c>
      <c r="I170" s="1" t="n">
        <f aca="false">100*IF(Table7[[#This Row],[Pd Analytic]]&gt;0, Table7[[#This Row],[Absolute Error]]/Table7[[#This Row],[Pd Analytic]],1)</f>
        <v>0.0189297366517831</v>
      </c>
      <c r="J170" s="3" t="n">
        <v>13.5864494536</v>
      </c>
      <c r="K170" s="3" t="n">
        <v>13.5891884959</v>
      </c>
      <c r="L170" s="4" t="n">
        <f aca="false">ABS(Table2[[#This Row],[Nc Analytic]]-Table2[[#This Row],[Nc Simulation]])</f>
        <v>0.00273904229999999</v>
      </c>
      <c r="M170" s="1" t="n">
        <f aca="false">100*IF(Table2[[#This Row],[Nc Analytic]]&gt;0, Table2[[#This Row],[Absolute Error]]/Table2[[#This Row],[Nc Analytic]],1)</f>
        <v>0.0201560402287921</v>
      </c>
    </row>
    <row r="171" customFormat="false" ht="13.8" hidden="false" customHeight="false" outlineLevel="0" collapsed="false">
      <c r="A171" s="1" t="n">
        <v>17</v>
      </c>
      <c r="B171" s="3" t="n">
        <v>0.7031220667</v>
      </c>
      <c r="C171" s="3" t="n">
        <v>0.7029866972</v>
      </c>
      <c r="D171" s="4" t="n">
        <f aca="false">ABS(Table6[[#This Row],[Pb Analytic]]-Table6[[#This Row],[Pb Simulation]])</f>
        <v>0.000135369500000038</v>
      </c>
      <c r="E171" s="1" t="n">
        <f aca="false">100*IF(Table6[[#This Row],[Pb Analytic]]&gt;0, Table6[[#This Row],[Absolute Error]]/Table6[[#This Row],[Pb Analytic]],1)</f>
        <v>0.0192563387812622</v>
      </c>
      <c r="F171" s="3" t="n">
        <v>0.2381485333</v>
      </c>
      <c r="G171" s="3" t="n">
        <v>0.2381897733</v>
      </c>
      <c r="H171" s="4" t="n">
        <f aca="false">ABS(Table7[[#This Row],[Pd Analytic]]-Table7[[#This Row],[Pd Simulation]])</f>
        <v>4.12399999999979E-005</v>
      </c>
      <c r="I171" s="1" t="n">
        <f aca="false">100*IF(Table7[[#This Row],[Pd Analytic]]&gt;0, Table7[[#This Row],[Absolute Error]]/Table7[[#This Row],[Pd Analytic]],1)</f>
        <v>0.0173139255429141</v>
      </c>
      <c r="J171" s="3" t="n">
        <v>13.5901105322</v>
      </c>
      <c r="K171" s="3" t="n">
        <v>13.5923620664</v>
      </c>
      <c r="L171" s="4" t="n">
        <f aca="false">ABS(Table2[[#This Row],[Nc Analytic]]-Table2[[#This Row],[Nc Simulation]])</f>
        <v>0.00225153419999913</v>
      </c>
      <c r="M171" s="1" t="n">
        <f aca="false">100*IF(Table2[[#This Row],[Nc Analytic]]&gt;0, Table2[[#This Row],[Absolute Error]]/Table2[[#This Row],[Nc Analytic]],1)</f>
        <v>0.0165647014771985</v>
      </c>
    </row>
    <row r="172" customFormat="false" ht="13.8" hidden="false" customHeight="false" outlineLevel="0" collapsed="false">
      <c r="A172" s="1" t="n">
        <v>17.1</v>
      </c>
      <c r="B172" s="3" t="n">
        <v>0.7046043333</v>
      </c>
      <c r="C172" s="3" t="n">
        <v>0.7046629712</v>
      </c>
      <c r="D172" s="4" t="n">
        <f aca="false">ABS(Table6[[#This Row],[Pb Analytic]]-Table6[[#This Row],[Pb Simulation]])</f>
        <v>5.8637899999936E-005</v>
      </c>
      <c r="E172" s="1" t="n">
        <f aca="false">100*IF(Table6[[#This Row],[Pb Analytic]]&gt;0, Table6[[#This Row],[Absolute Error]]/Table6[[#This Row],[Pb Analytic]],1)</f>
        <v>0.00832141071639951</v>
      </c>
      <c r="F172" s="3" t="n">
        <v>0.2368826667</v>
      </c>
      <c r="G172" s="3" t="n">
        <v>0.2368574966</v>
      </c>
      <c r="H172" s="4" t="n">
        <f aca="false">ABS(Table7[[#This Row],[Pd Analytic]]-Table7[[#This Row],[Pd Simulation]])</f>
        <v>2.51700999999993E-005</v>
      </c>
      <c r="I172" s="1" t="n">
        <f aca="false">100*IF(Table7[[#This Row],[Pd Analytic]]&gt;0, Table7[[#This Row],[Absolute Error]]/Table7[[#This Row],[Pd Analytic]],1)</f>
        <v>0.0106266849735839</v>
      </c>
      <c r="J172" s="3" t="n">
        <v>13.5924169617</v>
      </c>
      <c r="K172" s="3" t="n">
        <v>13.5954877599</v>
      </c>
      <c r="L172" s="4" t="n">
        <f aca="false">ABS(Table2[[#This Row],[Nc Analytic]]-Table2[[#This Row],[Nc Simulation]])</f>
        <v>0.00307079819999956</v>
      </c>
      <c r="M172" s="1" t="n">
        <f aca="false">100*IF(Table2[[#This Row],[Nc Analytic]]&gt;0, Table2[[#This Row],[Absolute Error]]/Table2[[#This Row],[Nc Analytic]],1)</f>
        <v>0.0225868924619012</v>
      </c>
    </row>
    <row r="173" customFormat="false" ht="13.8" hidden="false" customHeight="false" outlineLevel="0" collapsed="false">
      <c r="A173" s="1" t="n">
        <v>17.2</v>
      </c>
      <c r="B173" s="3" t="n">
        <v>0.7063254333</v>
      </c>
      <c r="C173" s="3" t="n">
        <v>0.7063206565</v>
      </c>
      <c r="D173" s="4" t="n">
        <f aca="false">ABS(Table6[[#This Row],[Pb Analytic]]-Table6[[#This Row],[Pb Simulation]])</f>
        <v>4.77679999999481E-006</v>
      </c>
      <c r="E173" s="1" t="n">
        <f aca="false">100*IF(Table6[[#This Row],[Pb Analytic]]&gt;0, Table6[[#This Row],[Absolute Error]]/Table6[[#This Row],[Pb Analytic]],1)</f>
        <v>0.000676293402442041</v>
      </c>
      <c r="F173" s="3" t="n">
        <v>0.2355224333</v>
      </c>
      <c r="G173" s="3" t="n">
        <v>0.2355398086</v>
      </c>
      <c r="H173" s="4" t="n">
        <f aca="false">ABS(Table7[[#This Row],[Pd Analytic]]-Table7[[#This Row],[Pd Simulation]])</f>
        <v>1.7375300000011E-005</v>
      </c>
      <c r="I173" s="1" t="n">
        <f aca="false">100*IF(Table7[[#This Row],[Pd Analytic]]&gt;0, Table7[[#This Row],[Absolute Error]]/Table7[[#This Row],[Pd Analytic]],1)</f>
        <v>0.00737679974492897</v>
      </c>
      <c r="J173" s="3" t="n">
        <v>13.5961038138</v>
      </c>
      <c r="K173" s="3" t="n">
        <v>13.5985666358</v>
      </c>
      <c r="L173" s="4" t="n">
        <f aca="false">ABS(Table2[[#This Row],[Nc Analytic]]-Table2[[#This Row],[Nc Simulation]])</f>
        <v>0.00246282200000003</v>
      </c>
      <c r="M173" s="1" t="n">
        <f aca="false">100*IF(Table2[[#This Row],[Nc Analytic]]&gt;0, Table2[[#This Row],[Absolute Error]]/Table2[[#This Row],[Nc Analytic]],1)</f>
        <v>0.0181108940814125</v>
      </c>
    </row>
    <row r="174" customFormat="false" ht="13.8" hidden="false" customHeight="false" outlineLevel="0" collapsed="false">
      <c r="A174" s="1" t="n">
        <v>17.3</v>
      </c>
      <c r="B174" s="3" t="n">
        <v>0.7080324</v>
      </c>
      <c r="C174" s="3" t="n">
        <v>0.7079600556</v>
      </c>
      <c r="D174" s="4" t="n">
        <f aca="false">ABS(Table6[[#This Row],[Pb Analytic]]-Table6[[#This Row],[Pb Simulation]])</f>
        <v>7.23444000000351E-005</v>
      </c>
      <c r="E174" s="1" t="n">
        <f aca="false">100*IF(Table6[[#This Row],[Pb Analytic]]&gt;0, Table6[[#This Row],[Absolute Error]]/Table6[[#This Row],[Pb Analytic]],1)</f>
        <v>0.0102187121191072</v>
      </c>
      <c r="F174" s="3" t="n">
        <v>0.2341446333</v>
      </c>
      <c r="G174" s="3" t="n">
        <v>0.2342364761</v>
      </c>
      <c r="H174" s="4" t="n">
        <f aca="false">ABS(Table7[[#This Row],[Pd Analytic]]-Table7[[#This Row],[Pd Simulation]])</f>
        <v>9.18428000000193E-005</v>
      </c>
      <c r="I174" s="1" t="n">
        <f aca="false">100*IF(Table7[[#This Row],[Pd Analytic]]&gt;0, Table7[[#This Row],[Absolute Error]]/Table7[[#This Row],[Pd Analytic]],1)</f>
        <v>0.039209435494073</v>
      </c>
      <c r="J174" s="3" t="n">
        <v>13.5988989464</v>
      </c>
      <c r="K174" s="3" t="n">
        <v>13.6015997226</v>
      </c>
      <c r="L174" s="4" t="n">
        <f aca="false">ABS(Table2[[#This Row],[Nc Analytic]]-Table2[[#This Row],[Nc Simulation]])</f>
        <v>0.00270077619999931</v>
      </c>
      <c r="M174" s="1" t="n">
        <f aca="false">100*IF(Table2[[#This Row],[Nc Analytic]]&gt;0, Table2[[#This Row],[Absolute Error]]/Table2[[#This Row],[Nc Analytic]],1)</f>
        <v>0.0198563128976056</v>
      </c>
    </row>
    <row r="175" customFormat="false" ht="13.8" hidden="false" customHeight="false" outlineLevel="0" collapsed="false">
      <c r="A175" s="1" t="n">
        <v>17.4</v>
      </c>
      <c r="B175" s="3" t="n">
        <v>0.7096494667</v>
      </c>
      <c r="C175" s="3" t="n">
        <v>0.709581465</v>
      </c>
      <c r="D175" s="4" t="n">
        <f aca="false">ABS(Table6[[#This Row],[Pb Analytic]]-Table6[[#This Row],[Pb Simulation]])</f>
        <v>6.80016999999866E-005</v>
      </c>
      <c r="E175" s="1" t="n">
        <f aca="false">100*IF(Table6[[#This Row],[Pb Analytic]]&gt;0, Table6[[#This Row],[Absolute Error]]/Table6[[#This Row],[Pb Analytic]],1)</f>
        <v>0.00958335347724826</v>
      </c>
      <c r="F175" s="3" t="n">
        <v>0.2329163333</v>
      </c>
      <c r="G175" s="3" t="n">
        <v>0.2329472707</v>
      </c>
      <c r="H175" s="4" t="n">
        <f aca="false">ABS(Table7[[#This Row],[Pd Analytic]]-Table7[[#This Row],[Pd Simulation]])</f>
        <v>3.09373999999862E-005</v>
      </c>
      <c r="I175" s="1" t="n">
        <f aca="false">100*IF(Table7[[#This Row],[Pd Analytic]]&gt;0, Table7[[#This Row],[Absolute Error]]/Table7[[#This Row],[Pd Analytic]],1)</f>
        <v>0.0132808596155775</v>
      </c>
      <c r="J175" s="3" t="n">
        <v>13.6022331175</v>
      </c>
      <c r="K175" s="3" t="n">
        <v>13.6045880195</v>
      </c>
      <c r="L175" s="4" t="n">
        <f aca="false">ABS(Table2[[#This Row],[Nc Analytic]]-Table2[[#This Row],[Nc Simulation]])</f>
        <v>0.00235490199999866</v>
      </c>
      <c r="M175" s="1" t="n">
        <f aca="false">100*IF(Table2[[#This Row],[Nc Analytic]]&gt;0, Table2[[#This Row],[Absolute Error]]/Table2[[#This Row],[Nc Analytic]],1)</f>
        <v>0.0173096164075184</v>
      </c>
    </row>
    <row r="176" customFormat="false" ht="13.8" hidden="false" customHeight="false" outlineLevel="0" collapsed="false">
      <c r="A176" s="1" t="n">
        <v>17.5</v>
      </c>
      <c r="B176" s="3" t="n">
        <v>0.7112517667</v>
      </c>
      <c r="C176" s="3" t="n">
        <v>0.7111851744</v>
      </c>
      <c r="D176" s="4" t="n">
        <f aca="false">ABS(Table6[[#This Row],[Pb Analytic]]-Table6[[#This Row],[Pb Simulation]])</f>
        <v>6.65923000000568E-005</v>
      </c>
      <c r="E176" s="1" t="n">
        <f aca="false">100*IF(Table6[[#This Row],[Pb Analytic]]&gt;0, Table6[[#This Row],[Absolute Error]]/Table6[[#This Row],[Pb Analytic]],1)</f>
        <v>0.00936356695796396</v>
      </c>
      <c r="F176" s="3" t="n">
        <v>0.2315986333</v>
      </c>
      <c r="G176" s="3" t="n">
        <v>0.2316719684</v>
      </c>
      <c r="H176" s="4" t="n">
        <f aca="false">ABS(Table7[[#This Row],[Pd Analytic]]-Table7[[#This Row],[Pd Simulation]])</f>
        <v>7.3335100000016E-005</v>
      </c>
      <c r="I176" s="1" t="n">
        <f aca="false">100*IF(Table7[[#This Row],[Pd Analytic]]&gt;0, Table7[[#This Row],[Absolute Error]]/Table7[[#This Row],[Pd Analytic]],1)</f>
        <v>0.0316547144250949</v>
      </c>
      <c r="J176" s="3" t="n">
        <v>13.6047294378</v>
      </c>
      <c r="K176" s="3" t="n">
        <v>13.6075324969</v>
      </c>
      <c r="L176" s="4" t="n">
        <f aca="false">ABS(Table2[[#This Row],[Nc Analytic]]-Table2[[#This Row],[Nc Simulation]])</f>
        <v>0.00280305909999967</v>
      </c>
      <c r="M176" s="1" t="n">
        <f aca="false">100*IF(Table2[[#This Row],[Nc Analytic]]&gt;0, Table2[[#This Row],[Absolute Error]]/Table2[[#This Row],[Nc Analytic]],1)</f>
        <v>0.0205993195359868</v>
      </c>
    </row>
    <row r="177" customFormat="false" ht="13.8" hidden="false" customHeight="false" outlineLevel="0" collapsed="false">
      <c r="A177" s="1" t="n">
        <v>17.6</v>
      </c>
      <c r="B177" s="3" t="n">
        <v>0.7127625333</v>
      </c>
      <c r="C177" s="3" t="n">
        <v>0.712771468</v>
      </c>
      <c r="D177" s="4" t="n">
        <f aca="false">ABS(Table6[[#This Row],[Pb Analytic]]-Table6[[#This Row],[Pb Simulation]])</f>
        <v>8.9347000000739E-006</v>
      </c>
      <c r="E177" s="1" t="n">
        <f aca="false">100*IF(Table6[[#This Row],[Pb Analytic]]&gt;0, Table6[[#This Row],[Absolute Error]]/Table6[[#This Row],[Pb Analytic]],1)</f>
        <v>0.00125351538342917</v>
      </c>
      <c r="F177" s="3" t="n">
        <v>0.2303892333</v>
      </c>
      <c r="G177" s="3" t="n">
        <v>0.2304103502</v>
      </c>
      <c r="H177" s="4" t="n">
        <f aca="false">ABS(Table7[[#This Row],[Pd Analytic]]-Table7[[#This Row],[Pd Simulation]])</f>
        <v>2.11169000000067E-005</v>
      </c>
      <c r="I177" s="1" t="n">
        <f aca="false">100*IF(Table7[[#This Row],[Pd Analytic]]&gt;0, Table7[[#This Row],[Absolute Error]]/Table7[[#This Row],[Pd Analytic]],1)</f>
        <v>0.0091649094676853</v>
      </c>
      <c r="J177" s="3" t="n">
        <v>13.6079691568</v>
      </c>
      <c r="K177" s="3" t="n">
        <v>13.6104340983</v>
      </c>
      <c r="L177" s="4" t="n">
        <f aca="false">ABS(Table2[[#This Row],[Nc Analytic]]-Table2[[#This Row],[Nc Simulation]])</f>
        <v>0.00246494150000132</v>
      </c>
      <c r="M177" s="1" t="n">
        <f aca="false">100*IF(Table2[[#This Row],[Nc Analytic]]&gt;0, Table2[[#This Row],[Absolute Error]]/Table2[[#This Row],[Nc Analytic]],1)</f>
        <v>0.0181106751055736</v>
      </c>
    </row>
    <row r="178" customFormat="false" ht="13.8" hidden="false" customHeight="false" outlineLevel="0" collapsed="false">
      <c r="A178" s="1" t="n">
        <v>17.7</v>
      </c>
      <c r="B178" s="3" t="n">
        <v>0.7144004</v>
      </c>
      <c r="C178" s="3" t="n">
        <v>0.7143406236</v>
      </c>
      <c r="D178" s="4" t="n">
        <f aca="false">ABS(Table6[[#This Row],[Pb Analytic]]-Table6[[#This Row],[Pb Simulation]])</f>
        <v>5.97764000001E-005</v>
      </c>
      <c r="E178" s="1" t="n">
        <f aca="false">100*IF(Table6[[#This Row],[Pb Analytic]]&gt;0, Table6[[#This Row],[Absolute Error]]/Table6[[#This Row],[Pb Analytic]],1)</f>
        <v>0.00836805272236235</v>
      </c>
      <c r="F178" s="3" t="n">
        <v>0.2290829</v>
      </c>
      <c r="G178" s="3" t="n">
        <v>0.2291622012</v>
      </c>
      <c r="H178" s="4" t="n">
        <f aca="false">ABS(Table7[[#This Row],[Pd Analytic]]-Table7[[#This Row],[Pd Simulation]])</f>
        <v>7.93011999999926E-005</v>
      </c>
      <c r="I178" s="1" t="n">
        <f aca="false">100*IF(Table7[[#This Row],[Pd Analytic]]&gt;0, Table7[[#This Row],[Absolute Error]]/Table7[[#This Row],[Pd Analytic]],1)</f>
        <v>0.0346048342984727</v>
      </c>
      <c r="J178" s="3" t="n">
        <v>13.6109603412</v>
      </c>
      <c r="K178" s="3" t="n">
        <v>13.6132937401</v>
      </c>
      <c r="L178" s="4" t="n">
        <f aca="false">ABS(Table2[[#This Row],[Nc Analytic]]-Table2[[#This Row],[Nc Simulation]])</f>
        <v>0.0023333988999994</v>
      </c>
      <c r="M178" s="1" t="n">
        <f aca="false">100*IF(Table2[[#This Row],[Nc Analytic]]&gt;0, Table2[[#This Row],[Absolute Error]]/Table2[[#This Row],[Nc Analytic]],1)</f>
        <v>0.0171405902535256</v>
      </c>
    </row>
    <row r="179" customFormat="false" ht="13.8" hidden="false" customHeight="false" outlineLevel="0" collapsed="false">
      <c r="A179" s="1" t="n">
        <v>17.8</v>
      </c>
      <c r="B179" s="3" t="n">
        <v>0.7158454333</v>
      </c>
      <c r="C179" s="3" t="n">
        <v>0.7158929136</v>
      </c>
      <c r="D179" s="4" t="n">
        <f aca="false">ABS(Table6[[#This Row],[Pb Analytic]]-Table6[[#This Row],[Pb Simulation]])</f>
        <v>4.74803000000135E-005</v>
      </c>
      <c r="E179" s="1" t="n">
        <f aca="false">100*IF(Table6[[#This Row],[Pb Analytic]]&gt;0, Table6[[#This Row],[Absolute Error]]/Table6[[#This Row],[Pb Analytic]],1)</f>
        <v>0.00663231875857661</v>
      </c>
      <c r="F179" s="3" t="n">
        <v>0.2279124</v>
      </c>
      <c r="G179" s="3" t="n">
        <v>0.2279273111</v>
      </c>
      <c r="H179" s="4" t="n">
        <f aca="false">ABS(Table7[[#This Row],[Pd Analytic]]-Table7[[#This Row],[Pd Simulation]])</f>
        <v>1.49111000000146E-005</v>
      </c>
      <c r="I179" s="1" t="n">
        <f aca="false">100*IF(Table7[[#This Row],[Pd Analytic]]&gt;0, Table7[[#This Row],[Absolute Error]]/Table7[[#This Row],[Pd Analytic]],1)</f>
        <v>0.00654204181502083</v>
      </c>
      <c r="J179" s="3" t="n">
        <v>13.6132408475</v>
      </c>
      <c r="K179" s="3" t="n">
        <v>13.6161123135</v>
      </c>
      <c r="L179" s="4" t="n">
        <f aca="false">ABS(Table2[[#This Row],[Nc Analytic]]-Table2[[#This Row],[Nc Simulation]])</f>
        <v>0.00287146600000021</v>
      </c>
      <c r="M179" s="1" t="n">
        <f aca="false">100*IF(Table2[[#This Row],[Nc Analytic]]&gt;0, Table2[[#This Row],[Absolute Error]]/Table2[[#This Row],[Nc Analytic]],1)</f>
        <v>0.0210887361523394</v>
      </c>
    </row>
    <row r="180" customFormat="false" ht="13.8" hidden="false" customHeight="false" outlineLevel="0" collapsed="false">
      <c r="A180" s="1" t="n">
        <v>17.9</v>
      </c>
      <c r="B180" s="3" t="n">
        <v>0.7174672333</v>
      </c>
      <c r="C180" s="3" t="n">
        <v>0.7174286045</v>
      </c>
      <c r="D180" s="4" t="n">
        <f aca="false">ABS(Table6[[#This Row],[Pb Analytic]]-Table6[[#This Row],[Pb Simulation]])</f>
        <v>3.86287999999402E-005</v>
      </c>
      <c r="E180" s="1" t="n">
        <f aca="false">100*IF(Table6[[#This Row],[Pb Analytic]]&gt;0, Table6[[#This Row],[Absolute Error]]/Table6[[#This Row],[Pb Analytic]],1)</f>
        <v>0.00538434065182861</v>
      </c>
      <c r="F180" s="3" t="n">
        <v>0.2267133667</v>
      </c>
      <c r="G180" s="3" t="n">
        <v>0.2267054737</v>
      </c>
      <c r="H180" s="4" t="n">
        <f aca="false">ABS(Table7[[#This Row],[Pd Analytic]]-Table7[[#This Row],[Pd Simulation]])</f>
        <v>7.89300000000881E-006</v>
      </c>
      <c r="I180" s="1" t="n">
        <f aca="false">100*IF(Table7[[#This Row],[Pd Analytic]]&gt;0, Table7[[#This Row],[Absolute Error]]/Table7[[#This Row],[Pd Analytic]],1)</f>
        <v>0.0034816098046462</v>
      </c>
      <c r="J180" s="3" t="n">
        <v>13.6163838578</v>
      </c>
      <c r="K180" s="3" t="n">
        <v>13.6188906849</v>
      </c>
      <c r="L180" s="4" t="n">
        <f aca="false">ABS(Table2[[#This Row],[Nc Analytic]]-Table2[[#This Row],[Nc Simulation]])</f>
        <v>0.0025068270999995</v>
      </c>
      <c r="M180" s="1" t="n">
        <f aca="false">100*IF(Table2[[#This Row],[Nc Analytic]]&gt;0, Table2[[#This Row],[Absolute Error]]/Table2[[#This Row],[Nc Analytic]],1)</f>
        <v>0.0184069845187828</v>
      </c>
    </row>
    <row r="181" customFormat="false" ht="13.8" hidden="false" customHeight="false" outlineLevel="0" collapsed="false">
      <c r="A181" s="1" t="n">
        <v>18</v>
      </c>
      <c r="B181" s="0" t="n">
        <v>0.7190023</v>
      </c>
      <c r="C181" s="3" t="n">
        <v>0.7189479576</v>
      </c>
      <c r="D181" s="4" t="n">
        <f aca="false">ABS(Table6[[#This Row],[Pb Analytic]]-Table6[[#This Row],[Pb Simulation]])</f>
        <v>5.43424000000181E-005</v>
      </c>
      <c r="E181" s="1" t="n">
        <f aca="false">100*IF(Table6[[#This Row],[Pb Analytic]]&gt;0, Table6[[#This Row],[Absolute Error]]/Table6[[#This Row],[Pb Analytic]],1)</f>
        <v>0.0075585999550544</v>
      </c>
      <c r="F181" s="0" t="n">
        <v>0.2254639667</v>
      </c>
      <c r="G181" s="3" t="n">
        <v>0.2254964869</v>
      </c>
      <c r="H181" s="4" t="n">
        <f aca="false">ABS(Table7[[#This Row],[Pd Analytic]]-Table7[[#This Row],[Pd Simulation]])</f>
        <v>3.25201999999969E-005</v>
      </c>
      <c r="I181" s="1" t="n">
        <f aca="false">100*IF(Table7[[#This Row],[Pd Analytic]]&gt;0, Table7[[#This Row],[Absolute Error]]/Table7[[#This Row],[Pd Analytic]],1)</f>
        <v>0.0144215993992042</v>
      </c>
      <c r="J181" s="0" t="n">
        <v>13.6190946248</v>
      </c>
      <c r="K181" s="3" t="n">
        <v>13.6216296966</v>
      </c>
      <c r="L181" s="4" t="n">
        <f aca="false">ABS(Table2[[#This Row],[Nc Analytic]]-Table2[[#This Row],[Nc Simulation]])</f>
        <v>0.00253507179999879</v>
      </c>
      <c r="M181" s="1" t="n">
        <f aca="false">100*IF(Table2[[#This Row],[Nc Analytic]]&gt;0, Table2[[#This Row],[Absolute Error]]/Table2[[#This Row],[Nc Analytic]],1)</f>
        <v>0.0186106351182895</v>
      </c>
    </row>
    <row r="182" customFormat="false" ht="13.8" hidden="false" customHeight="false" outlineLevel="0" collapsed="false">
      <c r="A182" s="1" t="n">
        <v>18.1</v>
      </c>
      <c r="B182" s="3" t="n">
        <v>0.7204318</v>
      </c>
      <c r="C182" s="3" t="n">
        <v>0.7204512284</v>
      </c>
      <c r="D182" s="4" t="n">
        <f aca="false">ABS(Table6[[#This Row],[Pb Analytic]]-Table6[[#This Row],[Pb Simulation]])</f>
        <v>1.94284000000211E-005</v>
      </c>
      <c r="E182" s="1" t="n">
        <f aca="false">100*IF(Table6[[#This Row],[Pb Analytic]]&gt;0, Table6[[#This Row],[Absolute Error]]/Table6[[#This Row],[Pb Analytic]],1)</f>
        <v>0.00269669885124192</v>
      </c>
      <c r="F182" s="3" t="n">
        <v>0.2242820333</v>
      </c>
      <c r="G182" s="3" t="n">
        <v>0.2243001528</v>
      </c>
      <c r="H182" s="4" t="n">
        <f aca="false">ABS(Table7[[#This Row],[Pd Analytic]]-Table7[[#This Row],[Pd Simulation]])</f>
        <v>1.81195000000245E-005</v>
      </c>
      <c r="I182" s="1" t="n">
        <f aca="false">100*IF(Table7[[#This Row],[Pd Analytic]]&gt;0, Table7[[#This Row],[Absolute Error]]/Table7[[#This Row],[Pd Analytic]],1)</f>
        <v>0.00807823792085464</v>
      </c>
      <c r="J182" s="3" t="n">
        <v>13.6218596418</v>
      </c>
      <c r="K182" s="3" t="n">
        <v>13.6243301681</v>
      </c>
      <c r="L182" s="4" t="n">
        <f aca="false">ABS(Table2[[#This Row],[Nc Analytic]]-Table2[[#This Row],[Nc Simulation]])</f>
        <v>0.00247052629999978</v>
      </c>
      <c r="M182" s="1" t="n">
        <f aca="false">100*IF(Table2[[#This Row],[Nc Analytic]]&gt;0, Table2[[#This Row],[Absolute Error]]/Table2[[#This Row],[Nc Analytic]],1)</f>
        <v>0.0181331945829107</v>
      </c>
    </row>
    <row r="183" customFormat="false" ht="13.8" hidden="false" customHeight="false" outlineLevel="0" collapsed="false">
      <c r="A183" s="1" t="n">
        <v>18.2</v>
      </c>
      <c r="B183" s="3" t="n">
        <v>0.7219675667</v>
      </c>
      <c r="C183" s="3" t="n">
        <v>0.7219386678</v>
      </c>
      <c r="D183" s="4" t="n">
        <f aca="false">ABS(Table6[[#This Row],[Pb Analytic]]-Table6[[#This Row],[Pb Simulation]])</f>
        <v>2.88988999999074E-005</v>
      </c>
      <c r="E183" s="1" t="n">
        <f aca="false">100*IF(Table6[[#This Row],[Pb Analytic]]&gt;0, Table6[[#This Row],[Absolute Error]]/Table6[[#This Row],[Pb Analytic]],1)</f>
        <v>0.00400295777035637</v>
      </c>
      <c r="F183" s="3" t="n">
        <v>0.2230203</v>
      </c>
      <c r="G183" s="3" t="n">
        <v>0.2231162773</v>
      </c>
      <c r="H183" s="4" t="n">
        <f aca="false">ABS(Table7[[#This Row],[Pd Analytic]]-Table7[[#This Row],[Pd Simulation]])</f>
        <v>9.59772999999942E-005</v>
      </c>
      <c r="I183" s="1" t="n">
        <f aca="false">100*IF(Table7[[#This Row],[Pd Analytic]]&gt;0, Table7[[#This Row],[Absolute Error]]/Table7[[#This Row],[Pd Analytic]],1)</f>
        <v>0.0430167180814621</v>
      </c>
      <c r="J183" s="3" t="n">
        <v>13.6248003581</v>
      </c>
      <c r="K183" s="3" t="n">
        <v>13.6269928965</v>
      </c>
      <c r="L183" s="4" t="n">
        <f aca="false">ABS(Table2[[#This Row],[Nc Analytic]]-Table2[[#This Row],[Nc Simulation]])</f>
        <v>0.00219253839999922</v>
      </c>
      <c r="M183" s="1" t="n">
        <f aca="false">100*IF(Table2[[#This Row],[Nc Analytic]]&gt;0, Table2[[#This Row],[Absolute Error]]/Table2[[#This Row],[Nc Analytic]],1)</f>
        <v>0.0160896715559481</v>
      </c>
    </row>
    <row r="184" customFormat="false" ht="13.8" hidden="false" customHeight="false" outlineLevel="0" collapsed="false">
      <c r="A184" s="1" t="n">
        <v>18.3</v>
      </c>
      <c r="B184" s="3" t="n">
        <v>0.7235152333</v>
      </c>
      <c r="C184" s="3" t="n">
        <v>0.723410521</v>
      </c>
      <c r="D184" s="4" t="n">
        <f aca="false">ABS(Table6[[#This Row],[Pb Analytic]]-Table6[[#This Row],[Pb Simulation]])</f>
        <v>0.000104712299999976</v>
      </c>
      <c r="E184" s="1" t="n">
        <f aca="false">100*IF(Table6[[#This Row],[Pb Analytic]]&gt;0, Table6[[#This Row],[Absolute Error]]/Table6[[#This Row],[Pb Analytic]],1)</f>
        <v>0.0144748102163662</v>
      </c>
      <c r="F184" s="3" t="n">
        <v>0.2218790333</v>
      </c>
      <c r="G184" s="3" t="n">
        <v>0.2219446703</v>
      </c>
      <c r="H184" s="4" t="n">
        <f aca="false">ABS(Table7[[#This Row],[Pd Analytic]]-Table7[[#This Row],[Pd Simulation]])</f>
        <v>6.56370000000073E-005</v>
      </c>
      <c r="I184" s="1" t="n">
        <f aca="false">100*IF(Table7[[#This Row],[Pd Analytic]]&gt;0, Table7[[#This Row],[Absolute Error]]/Table7[[#This Row],[Pd Analytic]],1)</f>
        <v>0.0295735869265464</v>
      </c>
      <c r="J184" s="3" t="n">
        <v>13.6276262377</v>
      </c>
      <c r="K184" s="3" t="n">
        <v>13.6296186573</v>
      </c>
      <c r="L184" s="4" t="n">
        <f aca="false">ABS(Table2[[#This Row],[Nc Analytic]]-Table2[[#This Row],[Nc Simulation]])</f>
        <v>0.00199241960000052</v>
      </c>
      <c r="M184" s="1" t="n">
        <f aca="false">100*IF(Table2[[#This Row],[Nc Analytic]]&gt;0, Table2[[#This Row],[Absolute Error]]/Table2[[#This Row],[Nc Analytic]],1)</f>
        <v>0.0146183077465148</v>
      </c>
    </row>
    <row r="185" customFormat="false" ht="13.8" hidden="false" customHeight="false" outlineLevel="0" collapsed="false">
      <c r="A185" s="1" t="n">
        <v>18.4</v>
      </c>
      <c r="B185" s="3" t="n">
        <v>0.7249132</v>
      </c>
      <c r="C185" s="3" t="n">
        <v>0.7248670286</v>
      </c>
      <c r="D185" s="4" t="n">
        <f aca="false">ABS(Table6[[#This Row],[Pb Analytic]]-Table6[[#This Row],[Pb Simulation]])</f>
        <v>4.61714000000724E-005</v>
      </c>
      <c r="E185" s="1" t="n">
        <f aca="false">100*IF(Table6[[#This Row],[Pb Analytic]]&gt;0, Table6[[#This Row],[Absolute Error]]/Table6[[#This Row],[Pb Analytic]],1)</f>
        <v>0.00636963721322065</v>
      </c>
      <c r="F185" s="3" t="n">
        <v>0.2207437333</v>
      </c>
      <c r="G185" s="3" t="n">
        <v>0.2207851453</v>
      </c>
      <c r="H185" s="4" t="n">
        <f aca="false">ABS(Table7[[#This Row],[Pd Analytic]]-Table7[[#This Row],[Pd Simulation]])</f>
        <v>4.14120000000184E-005</v>
      </c>
      <c r="I185" s="1" t="n">
        <f aca="false">100*IF(Table7[[#This Row],[Pd Analytic]]&gt;0, Table7[[#This Row],[Absolute Error]]/Table7[[#This Row],[Pd Analytic]],1)</f>
        <v>0.0187566966716662</v>
      </c>
      <c r="J185" s="3" t="n">
        <v>13.6296039455</v>
      </c>
      <c r="K185" s="3" t="n">
        <v>13.6322082052</v>
      </c>
      <c r="L185" s="4" t="n">
        <f aca="false">ABS(Table2[[#This Row],[Nc Analytic]]-Table2[[#This Row],[Nc Simulation]])</f>
        <v>0.0026042597</v>
      </c>
      <c r="M185" s="1" t="n">
        <f aca="false">100*IF(Table2[[#This Row],[Nc Analytic]]&gt;0, Table2[[#This Row],[Absolute Error]]/Table2[[#This Row],[Nc Analytic]],1)</f>
        <v>0.0191037259760059</v>
      </c>
    </row>
    <row r="186" customFormat="false" ht="13.8" hidden="false" customHeight="false" outlineLevel="0" collapsed="false">
      <c r="A186" s="1" t="n">
        <v>18.5</v>
      </c>
      <c r="B186" s="3" t="n">
        <v>0.7264454333</v>
      </c>
      <c r="C186" s="3" t="n">
        <v>0.7263084264</v>
      </c>
      <c r="D186" s="4" t="n">
        <f aca="false">ABS(Table6[[#This Row],[Pb Analytic]]-Table6[[#This Row],[Pb Simulation]])</f>
        <v>0.000137006899999959</v>
      </c>
      <c r="E186" s="1" t="n">
        <f aca="false">100*IF(Table6[[#This Row],[Pb Analytic]]&gt;0, Table6[[#This Row],[Absolute Error]]/Table6[[#This Row],[Pb Analytic]],1)</f>
        <v>0.0188634600701307</v>
      </c>
      <c r="F186" s="3" t="n">
        <v>0.2195484333</v>
      </c>
      <c r="G186" s="3" t="n">
        <v>0.2196375195</v>
      </c>
      <c r="H186" s="4" t="n">
        <f aca="false">ABS(Table7[[#This Row],[Pd Analytic]]-Table7[[#This Row],[Pd Simulation]])</f>
        <v>8.9086199999977E-005</v>
      </c>
      <c r="I186" s="1" t="n">
        <f aca="false">100*IF(Table7[[#This Row],[Pd Analytic]]&gt;0, Table7[[#This Row],[Absolute Error]]/Table7[[#This Row],[Pd Analytic]],1)</f>
        <v>0.0405605564125746</v>
      </c>
      <c r="J186" s="3" t="n">
        <v>13.6325643366</v>
      </c>
      <c r="K186" s="3" t="n">
        <v>13.6347622747</v>
      </c>
      <c r="L186" s="4" t="n">
        <f aca="false">ABS(Table2[[#This Row],[Nc Analytic]]-Table2[[#This Row],[Nc Simulation]])</f>
        <v>0.00219793810000013</v>
      </c>
      <c r="M186" s="1" t="n">
        <f aca="false">100*IF(Table2[[#This Row],[Nc Analytic]]&gt;0, Table2[[#This Row],[Absolute Error]]/Table2[[#This Row],[Nc Analytic]],1)</f>
        <v>0.0161201057687564</v>
      </c>
    </row>
    <row r="187" customFormat="false" ht="13.8" hidden="false" customHeight="false" outlineLevel="0" collapsed="false">
      <c r="A187" s="1" t="n">
        <v>18.6</v>
      </c>
      <c r="B187" s="3" t="n">
        <v>0.7278534667</v>
      </c>
      <c r="C187" s="3" t="n">
        <v>0.7277349453</v>
      </c>
      <c r="D187" s="4" t="n">
        <f aca="false">ABS(Table6[[#This Row],[Pb Analytic]]-Table6[[#This Row],[Pb Simulation]])</f>
        <v>0.000118521399999905</v>
      </c>
      <c r="E187" s="1" t="n">
        <f aca="false">100*IF(Table6[[#This Row],[Pb Analytic]]&gt;0, Table6[[#This Row],[Absolute Error]]/Table6[[#This Row],[Pb Analytic]],1)</f>
        <v>0.0162863417189682</v>
      </c>
      <c r="F187" s="3" t="n">
        <v>0.2184071</v>
      </c>
      <c r="G187" s="3" t="n">
        <v>0.2185016139</v>
      </c>
      <c r="H187" s="4" t="n">
        <f aca="false">ABS(Table7[[#This Row],[Pd Analytic]]-Table7[[#This Row],[Pd Simulation]])</f>
        <v>9.45139000000095E-005</v>
      </c>
      <c r="I187" s="1" t="n">
        <f aca="false">100*IF(Table7[[#This Row],[Pd Analytic]]&gt;0, Table7[[#This Row],[Absolute Error]]/Table7[[#This Row],[Pd Analytic]],1)</f>
        <v>0.0432554699771073</v>
      </c>
      <c r="J187" s="3" t="n">
        <v>13.6353357935</v>
      </c>
      <c r="K187" s="3" t="n">
        <v>13.6372815809</v>
      </c>
      <c r="L187" s="4" t="n">
        <f aca="false">ABS(Table2[[#This Row],[Nc Analytic]]-Table2[[#This Row],[Nc Simulation]])</f>
        <v>0.0019457874000004</v>
      </c>
      <c r="M187" s="1" t="n">
        <f aca="false">100*IF(Table2[[#This Row],[Nc Analytic]]&gt;0, Table2[[#This Row],[Absolute Error]]/Table2[[#This Row],[Nc Analytic]],1)</f>
        <v>0.0142681471263717</v>
      </c>
    </row>
    <row r="188" customFormat="false" ht="13.8" hidden="false" customHeight="false" outlineLevel="0" collapsed="false">
      <c r="A188" s="1" t="n">
        <v>18.7</v>
      </c>
      <c r="B188" s="3" t="n">
        <v>0.7292132667</v>
      </c>
      <c r="C188" s="3" t="n">
        <v>0.7291468115</v>
      </c>
      <c r="D188" s="4" t="n">
        <f aca="false">ABS(Table6[[#This Row],[Pb Analytic]]-Table6[[#This Row],[Pb Simulation]])</f>
        <v>6.64551999999263E-005</v>
      </c>
      <c r="E188" s="1" t="n">
        <f aca="false">100*IF(Table6[[#This Row],[Pb Analytic]]&gt;0, Table6[[#This Row],[Absolute Error]]/Table6[[#This Row],[Pb Analytic]],1)</f>
        <v>0.00911410417652582</v>
      </c>
      <c r="F188" s="3" t="n">
        <v>0.2172494</v>
      </c>
      <c r="G188" s="3" t="n">
        <v>0.2173772526</v>
      </c>
      <c r="H188" s="4" t="n">
        <f aca="false">ABS(Table7[[#This Row],[Pd Analytic]]-Table7[[#This Row],[Pd Simulation]])</f>
        <v>0.000127852599999978</v>
      </c>
      <c r="I188" s="1" t="n">
        <f aca="false">100*IF(Table7[[#This Row],[Pd Analytic]]&gt;0, Table7[[#This Row],[Absolute Error]]/Table7[[#This Row],[Pd Analytic]],1)</f>
        <v>0.0588159977508051</v>
      </c>
      <c r="J188" s="3" t="n">
        <v>13.6377962297</v>
      </c>
      <c r="K188" s="3" t="n">
        <v>13.63976682</v>
      </c>
      <c r="L188" s="4" t="n">
        <f aca="false">ABS(Table2[[#This Row],[Nc Analytic]]-Table2[[#This Row],[Nc Simulation]])</f>
        <v>0.00197059030000091</v>
      </c>
      <c r="M188" s="1" t="n">
        <f aca="false">100*IF(Table2[[#This Row],[Nc Analytic]]&gt;0, Table2[[#This Row],[Absolute Error]]/Table2[[#This Row],[Nc Analytic]],1)</f>
        <v>0.0144473899444632</v>
      </c>
    </row>
    <row r="189" customFormat="false" ht="13.8" hidden="false" customHeight="false" outlineLevel="0" collapsed="false">
      <c r="A189" s="1" t="n">
        <v>18.8</v>
      </c>
      <c r="B189" s="3" t="n">
        <v>0.7306064</v>
      </c>
      <c r="C189" s="3" t="n">
        <v>0.7305442471</v>
      </c>
      <c r="D189" s="4" t="n">
        <f aca="false">ABS(Table6[[#This Row],[Pb Analytic]]-Table6[[#This Row],[Pb Simulation]])</f>
        <v>6.2152900000001E-005</v>
      </c>
      <c r="E189" s="1" t="n">
        <f aca="false">100*IF(Table6[[#This Row],[Pb Analytic]]&gt;0, Table6[[#This Row],[Absolute Error]]/Table6[[#This Row],[Pb Analytic]],1)</f>
        <v>0.00850775298645165</v>
      </c>
      <c r="F189" s="3" t="n">
        <v>0.2161967</v>
      </c>
      <c r="G189" s="3" t="n">
        <v>0.2162642636</v>
      </c>
      <c r="H189" s="4" t="n">
        <f aca="false">ABS(Table7[[#This Row],[Pd Analytic]]-Table7[[#This Row],[Pd Simulation]])</f>
        <v>6.75636000000146E-005</v>
      </c>
      <c r="I189" s="1" t="n">
        <f aca="false">100*IF(Table7[[#This Row],[Pd Analytic]]&gt;0, Table7[[#This Row],[Absolute Error]]/Table7[[#This Row],[Pd Analytic]],1)</f>
        <v>0.0312412226020752</v>
      </c>
      <c r="J189" s="3" t="n">
        <v>13.6399721166</v>
      </c>
      <c r="K189" s="3" t="n">
        <v>13.6422186698</v>
      </c>
      <c r="L189" s="4" t="n">
        <f aca="false">ABS(Table2[[#This Row],[Nc Analytic]]-Table2[[#This Row],[Nc Simulation]])</f>
        <v>0.00224655320000089</v>
      </c>
      <c r="M189" s="1" t="n">
        <f aca="false">100*IF(Table2[[#This Row],[Nc Analytic]]&gt;0, Table2[[#This Row],[Absolute Error]]/Table2[[#This Row],[Nc Analytic]],1)</f>
        <v>0.0164676527651189</v>
      </c>
    </row>
    <row r="190" customFormat="false" ht="13.8" hidden="false" customHeight="false" outlineLevel="0" collapsed="false">
      <c r="A190" s="1" t="n">
        <v>18.9</v>
      </c>
      <c r="B190" s="3" t="n">
        <v>0.7320228667</v>
      </c>
      <c r="C190" s="3" t="n">
        <v>0.7319274694</v>
      </c>
      <c r="D190" s="4" t="n">
        <f aca="false">ABS(Table6[[#This Row],[Pb Analytic]]-Table6[[#This Row],[Pb Simulation]])</f>
        <v>9.53973000000774E-005</v>
      </c>
      <c r="E190" s="1" t="n">
        <f aca="false">100*IF(Table6[[#This Row],[Pb Analytic]]&gt;0, Table6[[#This Row],[Absolute Error]]/Table6[[#This Row],[Pb Analytic]],1)</f>
        <v>0.0130337094846679</v>
      </c>
      <c r="F190" s="3" t="n">
        <v>0.2150473667</v>
      </c>
      <c r="G190" s="3" t="n">
        <v>0.2151624777</v>
      </c>
      <c r="H190" s="4" t="n">
        <f aca="false">ABS(Table7[[#This Row],[Pd Analytic]]-Table7[[#This Row],[Pd Simulation]])</f>
        <v>0.000115111000000001</v>
      </c>
      <c r="I190" s="1" t="n">
        <f aca="false">100*IF(Table7[[#This Row],[Pd Analytic]]&gt;0, Table7[[#This Row],[Absolute Error]]/Table7[[#This Row],[Pd Analytic]],1)</f>
        <v>0.0534995698276443</v>
      </c>
      <c r="J190" s="3" t="n">
        <v>13.642722466</v>
      </c>
      <c r="K190" s="3" t="n">
        <v>13.6446377908</v>
      </c>
      <c r="L190" s="4" t="n">
        <f aca="false">ABS(Table2[[#This Row],[Nc Analytic]]-Table2[[#This Row],[Nc Simulation]])</f>
        <v>0.00191532479999879</v>
      </c>
      <c r="M190" s="1" t="n">
        <f aca="false">100*IF(Table2[[#This Row],[Nc Analytic]]&gt;0, Table2[[#This Row],[Absolute Error]]/Table2[[#This Row],[Nc Analytic]],1)</f>
        <v>0.0140371978308593</v>
      </c>
    </row>
    <row r="191" customFormat="false" ht="13.8" hidden="false" customHeight="false" outlineLevel="0" collapsed="false">
      <c r="A191" s="1" t="n">
        <v>19</v>
      </c>
      <c r="B191" s="3" t="n">
        <v>0.7332997</v>
      </c>
      <c r="C191" s="3" t="n">
        <v>0.7332966916</v>
      </c>
      <c r="D191" s="4" t="n">
        <f aca="false">ABS(Table6[[#This Row],[Pb Analytic]]-Table6[[#This Row],[Pb Simulation]])</f>
        <v>3.00840000000413E-006</v>
      </c>
      <c r="E191" s="1" t="n">
        <f aca="false">100*IF(Table6[[#This Row],[Pb Analytic]]&gt;0, Table6[[#This Row],[Absolute Error]]/Table6[[#This Row],[Pb Analytic]],1)</f>
        <v>0.00041025686253132</v>
      </c>
      <c r="F191" s="3" t="n">
        <v>0.2141042333</v>
      </c>
      <c r="G191" s="3" t="n">
        <v>0.2140717294</v>
      </c>
      <c r="H191" s="4" t="n">
        <f aca="false">ABS(Table7[[#This Row],[Pd Analytic]]-Table7[[#This Row],[Pd Simulation]])</f>
        <v>3.25039000000082E-005</v>
      </c>
      <c r="I191" s="1" t="n">
        <f aca="false">100*IF(Table7[[#This Row],[Pd Analytic]]&gt;0, Table7[[#This Row],[Absolute Error]]/Table7[[#This Row],[Pd Analytic]],1)</f>
        <v>0.0151836489998517</v>
      </c>
      <c r="J191" s="3" t="n">
        <v>13.6445878886</v>
      </c>
      <c r="K191" s="3" t="n">
        <v>13.647024826</v>
      </c>
      <c r="L191" s="4" t="n">
        <f aca="false">ABS(Table2[[#This Row],[Nc Analytic]]-Table2[[#This Row],[Nc Simulation]])</f>
        <v>0.00243693740000062</v>
      </c>
      <c r="M191" s="1" t="n">
        <f aca="false">100*IF(Table2[[#This Row],[Nc Analytic]]&gt;0, Table2[[#This Row],[Absolute Error]]/Table2[[#This Row],[Nc Analytic]],1)</f>
        <v>0.0178569133644266</v>
      </c>
    </row>
    <row r="192" customFormat="false" ht="13.8" hidden="false" customHeight="false" outlineLevel="0" collapsed="false">
      <c r="A192" s="1" t="n">
        <v>19.1</v>
      </c>
      <c r="B192" s="3" t="n">
        <v>0.7346776667</v>
      </c>
      <c r="C192" s="3" t="n">
        <v>0.7346521229</v>
      </c>
      <c r="D192" s="4" t="n">
        <f aca="false">ABS(Table6[[#This Row],[Pb Analytic]]-Table6[[#This Row],[Pb Simulation]])</f>
        <v>2.55437999999719E-005</v>
      </c>
      <c r="E192" s="1" t="n">
        <f aca="false">100*IF(Table6[[#This Row],[Pb Analytic]]&gt;0, Table6[[#This Row],[Absolute Error]]/Table6[[#This Row],[Pb Analytic]],1)</f>
        <v>0.00347699260694152</v>
      </c>
      <c r="F192" s="3" t="n">
        <v>0.2129282667</v>
      </c>
      <c r="G192" s="3" t="n">
        <v>0.2129918562</v>
      </c>
      <c r="H192" s="4" t="n">
        <f aca="false">ABS(Table7[[#This Row],[Pd Analytic]]-Table7[[#This Row],[Pd Simulation]])</f>
        <v>6.35894999999886E-005</v>
      </c>
      <c r="I192" s="1" t="n">
        <f aca="false">100*IF(Table7[[#This Row],[Pd Analytic]]&gt;0, Table7[[#This Row],[Absolute Error]]/Table7[[#This Row],[Pd Analytic]],1)</f>
        <v>0.029855366836316</v>
      </c>
      <c r="J192" s="3" t="n">
        <v>13.6472891086</v>
      </c>
      <c r="K192" s="3" t="n">
        <v>13.6493804021</v>
      </c>
      <c r="L192" s="4" t="n">
        <f aca="false">ABS(Table2[[#This Row],[Nc Analytic]]-Table2[[#This Row],[Nc Simulation]])</f>
        <v>0.00209129349999948</v>
      </c>
      <c r="M192" s="1" t="n">
        <f aca="false">100*IF(Table2[[#This Row],[Nc Analytic]]&gt;0, Table2[[#This Row],[Absolute Error]]/Table2[[#This Row],[Nc Analytic]],1)</f>
        <v>0.0153215269733249</v>
      </c>
    </row>
    <row r="193" customFormat="false" ht="13.8" hidden="false" customHeight="false" outlineLevel="0" collapsed="false">
      <c r="A193" s="1" t="n">
        <v>19.2</v>
      </c>
      <c r="B193" s="3" t="n">
        <v>0.7360295333</v>
      </c>
      <c r="C193" s="3" t="n">
        <v>0.735993968</v>
      </c>
      <c r="D193" s="4" t="n">
        <f aca="false">ABS(Table6[[#This Row],[Pb Analytic]]-Table6[[#This Row],[Pb Simulation]])</f>
        <v>3.5565299999929E-005</v>
      </c>
      <c r="E193" s="1" t="n">
        <f aca="false">100*IF(Table6[[#This Row],[Pb Analytic]]&gt;0, Table6[[#This Row],[Absolute Error]]/Table6[[#This Row],[Pb Analytic]],1)</f>
        <v>0.00483228145151442</v>
      </c>
      <c r="F193" s="3" t="n">
        <v>0.2119436667</v>
      </c>
      <c r="G193" s="3" t="n">
        <v>0.2119226987</v>
      </c>
      <c r="H193" s="4" t="n">
        <f aca="false">ABS(Table7[[#This Row],[Pd Analytic]]-Table7[[#This Row],[Pd Simulation]])</f>
        <v>2.09680000000101E-005</v>
      </c>
      <c r="I193" s="1" t="n">
        <f aca="false">100*IF(Table7[[#This Row],[Pd Analytic]]&gt;0, Table7[[#This Row],[Absolute Error]]/Table7[[#This Row],[Pd Analytic]],1)</f>
        <v>0.0098941737381764</v>
      </c>
      <c r="J193" s="3" t="n">
        <v>13.6499075191</v>
      </c>
      <c r="K193" s="3" t="n">
        <v>13.6517051297</v>
      </c>
      <c r="L193" s="4" t="n">
        <f aca="false">ABS(Table2[[#This Row],[Nc Analytic]]-Table2[[#This Row],[Nc Simulation]])</f>
        <v>0.00179761060000061</v>
      </c>
      <c r="M193" s="1" t="n">
        <f aca="false">100*IF(Table2[[#This Row],[Nc Analytic]]&gt;0, Table2[[#This Row],[Absolute Error]]/Table2[[#This Row],[Nc Analytic]],1)</f>
        <v>0.0131676635476825</v>
      </c>
    </row>
    <row r="194" customFormat="false" ht="13.8" hidden="false" customHeight="false" outlineLevel="0" collapsed="false">
      <c r="A194" s="1" t="n">
        <v>19.3</v>
      </c>
      <c r="B194" s="3" t="n">
        <v>0.7374881</v>
      </c>
      <c r="C194" s="3" t="n">
        <v>0.737322428</v>
      </c>
      <c r="D194" s="4" t="n">
        <f aca="false">ABS(Table6[[#This Row],[Pb Analytic]]-Table6[[#This Row],[Pb Simulation]])</f>
        <v>0.00016567199999995</v>
      </c>
      <c r="E194" s="1" t="n">
        <f aca="false">100*IF(Table6[[#This Row],[Pb Analytic]]&gt;0, Table6[[#This Row],[Absolute Error]]/Table6[[#This Row],[Pb Analytic]],1)</f>
        <v>0.0224694100855359</v>
      </c>
      <c r="F194" s="3" t="n">
        <v>0.2108194333</v>
      </c>
      <c r="G194" s="3" t="n">
        <v>0.2108641005</v>
      </c>
      <c r="H194" s="4" t="n">
        <f aca="false">ABS(Table7[[#This Row],[Pd Analytic]]-Table7[[#This Row],[Pd Simulation]])</f>
        <v>4.46672000000148E-005</v>
      </c>
      <c r="I194" s="1" t="n">
        <f aca="false">100*IF(Table7[[#This Row],[Pd Analytic]]&gt;0, Table7[[#This Row],[Absolute Error]]/Table7[[#This Row],[Pd Analytic]],1)</f>
        <v>0.0211829324641322</v>
      </c>
      <c r="J194" s="3" t="n">
        <v>13.6520781375</v>
      </c>
      <c r="K194" s="3" t="n">
        <v>13.6539996038</v>
      </c>
      <c r="L194" s="4" t="n">
        <f aca="false">ABS(Table2[[#This Row],[Nc Analytic]]-Table2[[#This Row],[Nc Simulation]])</f>
        <v>0.00192146630000067</v>
      </c>
      <c r="M194" s="1" t="n">
        <f aca="false">100*IF(Table2[[#This Row],[Nc Analytic]]&gt;0, Table2[[#This Row],[Absolute Error]]/Table2[[#This Row],[Nc Analytic]],1)</f>
        <v>0.0140725527739573</v>
      </c>
    </row>
    <row r="195" customFormat="false" ht="13.8" hidden="false" customHeight="false" outlineLevel="0" collapsed="false">
      <c r="A195" s="1" t="n">
        <v>19.4</v>
      </c>
      <c r="B195" s="3" t="n">
        <v>0.7385667</v>
      </c>
      <c r="C195" s="3" t="n">
        <v>0.7386376999</v>
      </c>
      <c r="D195" s="4" t="n">
        <f aca="false">ABS(Table6[[#This Row],[Pb Analytic]]-Table6[[#This Row],[Pb Simulation]])</f>
        <v>7.0999900000035E-005</v>
      </c>
      <c r="E195" s="1" t="n">
        <f aca="false">100*IF(Table6[[#This Row],[Pb Analytic]]&gt;0, Table6[[#This Row],[Absolute Error]]/Table6[[#This Row],[Pb Analytic]],1)</f>
        <v>0.00961227676432536</v>
      </c>
      <c r="F195" s="3" t="n">
        <v>0.2098866667</v>
      </c>
      <c r="G195" s="3" t="n">
        <v>0.2098159083</v>
      </c>
      <c r="H195" s="4" t="n">
        <f aca="false">ABS(Table7[[#This Row],[Pd Analytic]]-Table7[[#This Row],[Pd Simulation]])</f>
        <v>7.07584000000094E-005</v>
      </c>
      <c r="I195" s="1" t="n">
        <f aca="false">100*IF(Table7[[#This Row],[Pd Analytic]]&gt;0, Table7[[#This Row],[Absolute Error]]/Table7[[#This Row],[Pd Analytic]],1)</f>
        <v>0.0337240395989599</v>
      </c>
      <c r="J195" s="3" t="n">
        <v>13.6543521087</v>
      </c>
      <c r="K195" s="3" t="n">
        <v>13.6562644046</v>
      </c>
      <c r="L195" s="4" t="n">
        <f aca="false">ABS(Table2[[#This Row],[Nc Analytic]]-Table2[[#This Row],[Nc Simulation]])</f>
        <v>0.00191229590000042</v>
      </c>
      <c r="M195" s="1" t="n">
        <f aca="false">100*IF(Table2[[#This Row],[Nc Analytic]]&gt;0, Table2[[#This Row],[Absolute Error]]/Table2[[#This Row],[Nc Analytic]],1)</f>
        <v>0.0140030673348436</v>
      </c>
    </row>
    <row r="196" customFormat="false" ht="13.8" hidden="false" customHeight="false" outlineLevel="0" collapsed="false">
      <c r="A196" s="1" t="n">
        <v>19.5</v>
      </c>
      <c r="B196" s="3" t="n">
        <v>0.7400383333</v>
      </c>
      <c r="C196" s="3" t="n">
        <v>0.739939977</v>
      </c>
      <c r="D196" s="4" t="n">
        <f aca="false">ABS(Table6[[#This Row],[Pb Analytic]]-Table6[[#This Row],[Pb Simulation]])</f>
        <v>9.8356299999991E-005</v>
      </c>
      <c r="E196" s="1" t="n">
        <f aca="false">100*IF(Table6[[#This Row],[Pb Analytic]]&gt;0, Table6[[#This Row],[Absolute Error]]/Table6[[#This Row],[Pb Analytic]],1)</f>
        <v>0.0132924700728788</v>
      </c>
      <c r="F196" s="3" t="n">
        <v>0.2087095</v>
      </c>
      <c r="G196" s="3" t="n">
        <v>0.2087779717</v>
      </c>
      <c r="H196" s="4" t="n">
        <f aca="false">ABS(Table7[[#This Row],[Pd Analytic]]-Table7[[#This Row],[Pd Simulation]])</f>
        <v>6.84717000000168E-005</v>
      </c>
      <c r="I196" s="1" t="n">
        <f aca="false">100*IF(Table7[[#This Row],[Pd Analytic]]&gt;0, Table7[[#This Row],[Absolute Error]]/Table7[[#This Row],[Pd Analytic]],1)</f>
        <v>0.0327964197767023</v>
      </c>
      <c r="J196" s="3" t="n">
        <v>13.6565026903</v>
      </c>
      <c r="K196" s="3" t="n">
        <v>13.6585000975</v>
      </c>
      <c r="L196" s="4" t="n">
        <f aca="false">ABS(Table2[[#This Row],[Nc Analytic]]-Table2[[#This Row],[Nc Simulation]])</f>
        <v>0.0019974071999993</v>
      </c>
      <c r="M196" s="1" t="n">
        <f aca="false">100*IF(Table2[[#This Row],[Nc Analytic]]&gt;0, Table2[[#This Row],[Absolute Error]]/Table2[[#This Row],[Nc Analytic]],1)</f>
        <v>0.0146239132096569</v>
      </c>
    </row>
    <row r="197" customFormat="false" ht="13.8" hidden="false" customHeight="false" outlineLevel="0" collapsed="false">
      <c r="A197" s="1" t="n">
        <v>19.6</v>
      </c>
      <c r="B197" s="3" t="n">
        <v>0.7413050667</v>
      </c>
      <c r="C197" s="3" t="n">
        <v>0.741229449</v>
      </c>
      <c r="D197" s="4" t="n">
        <f aca="false">ABS(Table6[[#This Row],[Pb Analytic]]-Table6[[#This Row],[Pb Simulation]])</f>
        <v>7.56176999999747E-005</v>
      </c>
      <c r="E197" s="1" t="n">
        <f aca="false">100*IF(Table6[[#This Row],[Pb Analytic]]&gt;0, Table6[[#This Row],[Absolute Error]]/Table6[[#This Row],[Pb Analytic]],1)</f>
        <v>0.0102016588928019</v>
      </c>
      <c r="F197" s="3" t="n">
        <v>0.2076811667</v>
      </c>
      <c r="G197" s="3" t="n">
        <v>0.2077501429</v>
      </c>
      <c r="H197" s="4" t="n">
        <f aca="false">ABS(Table7[[#This Row],[Pd Analytic]]-Table7[[#This Row],[Pd Simulation]])</f>
        <v>6.89761999999872E-005</v>
      </c>
      <c r="I197" s="1" t="n">
        <f aca="false">100*IF(Table7[[#This Row],[Pd Analytic]]&gt;0, Table7[[#This Row],[Absolute Error]]/Table7[[#This Row],[Pd Analytic]],1)</f>
        <v>0.0332015174753399</v>
      </c>
      <c r="J197" s="3" t="n">
        <v>13.6587603469</v>
      </c>
      <c r="K197" s="3" t="n">
        <v>13.6607072337</v>
      </c>
      <c r="L197" s="4" t="n">
        <f aca="false">ABS(Table2[[#This Row],[Nc Analytic]]-Table2[[#This Row],[Nc Simulation]])</f>
        <v>0.00194688680000077</v>
      </c>
      <c r="M197" s="1" t="n">
        <f aca="false">100*IF(Table2[[#This Row],[Nc Analytic]]&gt;0, Table2[[#This Row],[Absolute Error]]/Table2[[#This Row],[Nc Analytic]],1)</f>
        <v>0.0142517277231294</v>
      </c>
    </row>
    <row r="198" customFormat="false" ht="13.8" hidden="false" customHeight="false" outlineLevel="0" collapsed="false">
      <c r="A198" s="1" t="n">
        <v>19.7</v>
      </c>
      <c r="B198" s="3" t="n">
        <v>0.7425439667</v>
      </c>
      <c r="C198" s="3" t="n">
        <v>0.7425063016</v>
      </c>
      <c r="D198" s="4" t="n">
        <f aca="false">ABS(Table6[[#This Row],[Pb Analytic]]-Table6[[#This Row],[Pb Simulation]])</f>
        <v>3.76651000000283E-005</v>
      </c>
      <c r="E198" s="1" t="n">
        <f aca="false">100*IF(Table6[[#This Row],[Pb Analytic]]&gt;0, Table6[[#This Row],[Absolute Error]]/Table6[[#This Row],[Pb Analytic]],1)</f>
        <v>0.00507269768874219</v>
      </c>
      <c r="F198" s="3" t="n">
        <v>0.2066697333</v>
      </c>
      <c r="G198" s="3" t="n">
        <v>0.2067322771</v>
      </c>
      <c r="H198" s="4" t="n">
        <f aca="false">ABS(Table7[[#This Row],[Pd Analytic]]-Table7[[#This Row],[Pd Simulation]])</f>
        <v>6.25438000000089E-005</v>
      </c>
      <c r="I198" s="1" t="n">
        <f aca="false">100*IF(Table7[[#This Row],[Pd Analytic]]&gt;0, Table7[[#This Row],[Absolute Error]]/Table7[[#This Row],[Pd Analytic]],1)</f>
        <v>0.0302535244507346</v>
      </c>
      <c r="J198" s="3" t="n">
        <v>13.6607666775</v>
      </c>
      <c r="K198" s="3" t="n">
        <v>13.6628863511</v>
      </c>
      <c r="L198" s="4" t="n">
        <f aca="false">ABS(Table2[[#This Row],[Nc Analytic]]-Table2[[#This Row],[Nc Simulation]])</f>
        <v>0.00211967359999932</v>
      </c>
      <c r="M198" s="1" t="n">
        <f aca="false">100*IF(Table2[[#This Row],[Nc Analytic]]&gt;0, Table2[[#This Row],[Absolute Error]]/Table2[[#This Row],[Nc Analytic]],1)</f>
        <v>0.0155140981600031</v>
      </c>
    </row>
    <row r="199" customFormat="false" ht="13.8" hidden="false" customHeight="false" outlineLevel="0" collapsed="false">
      <c r="A199" s="1" t="n">
        <v>19.8</v>
      </c>
      <c r="B199" s="3" t="n">
        <v>0.7438168333</v>
      </c>
      <c r="C199" s="3" t="n">
        <v>0.7437707174</v>
      </c>
      <c r="D199" s="4" t="n">
        <f aca="false">ABS(Table6[[#This Row],[Pb Analytic]]-Table6[[#This Row],[Pb Simulation]])</f>
        <v>4.61159000000322E-005</v>
      </c>
      <c r="E199" s="1" t="n">
        <f aca="false">100*IF(Table6[[#This Row],[Pb Analytic]]&gt;0, Table6[[#This Row],[Absolute Error]]/Table6[[#This Row],[Pb Analytic]],1)</f>
        <v>0.00620028443190659</v>
      </c>
      <c r="F199" s="3" t="n">
        <v>0.2056840333</v>
      </c>
      <c r="G199" s="3" t="n">
        <v>0.2057242321</v>
      </c>
      <c r="H199" s="4" t="n">
        <f aca="false">ABS(Table7[[#This Row],[Pd Analytic]]-Table7[[#This Row],[Pd Simulation]])</f>
        <v>4.01987999999742E-005</v>
      </c>
      <c r="I199" s="1" t="n">
        <f aca="false">100*IF(Table7[[#This Row],[Pd Analytic]]&gt;0, Table7[[#This Row],[Absolute Error]]/Table7[[#This Row],[Pd Analytic]],1)</f>
        <v>0.0195401385581228</v>
      </c>
      <c r="J199" s="3" t="n">
        <v>13.6633772932</v>
      </c>
      <c r="K199" s="3" t="n">
        <v>13.6650379738</v>
      </c>
      <c r="L199" s="4" t="n">
        <f aca="false">ABS(Table2[[#This Row],[Nc Analytic]]-Table2[[#This Row],[Nc Simulation]])</f>
        <v>0.00166068060000057</v>
      </c>
      <c r="M199" s="1" t="n">
        <f aca="false">100*IF(Table2[[#This Row],[Nc Analytic]]&gt;0, Table2[[#This Row],[Absolute Error]]/Table2[[#This Row],[Nc Analytic]],1)</f>
        <v>0.0121527697411789</v>
      </c>
    </row>
    <row r="200" customFormat="false" ht="13.8" hidden="false" customHeight="false" outlineLevel="0" collapsed="false">
      <c r="A200" s="1" t="n">
        <v>19.9</v>
      </c>
      <c r="B200" s="3" t="n">
        <v>0.7450407667</v>
      </c>
      <c r="C200" s="3" t="n">
        <v>0.7450228753</v>
      </c>
      <c r="D200" s="4" t="n">
        <f aca="false">ABS(Table6[[#This Row],[Pb Analytic]]-Table6[[#This Row],[Pb Simulation]])</f>
        <v>1.78913999999697E-005</v>
      </c>
      <c r="E200" s="1" t="n">
        <f aca="false">100*IF(Table6[[#This Row],[Pb Analytic]]&gt;0, Table6[[#This Row],[Absolute Error]]/Table6[[#This Row],[Pb Analytic]],1)</f>
        <v>0.00240145646437572</v>
      </c>
      <c r="F200" s="3" t="n">
        <v>0.2046969</v>
      </c>
      <c r="G200" s="3" t="n">
        <v>0.2047258684</v>
      </c>
      <c r="H200" s="4" t="n">
        <f aca="false">ABS(Table7[[#This Row],[Pd Analytic]]-Table7[[#This Row],[Pd Simulation]])</f>
        <v>2.89684000000234E-005</v>
      </c>
      <c r="I200" s="1" t="n">
        <f aca="false">100*IF(Table7[[#This Row],[Pd Analytic]]&gt;0, Table7[[#This Row],[Absolute Error]]/Table7[[#This Row],[Pd Analytic]],1)</f>
        <v>0.0141498483930834</v>
      </c>
      <c r="J200" s="3" t="n">
        <v>13.6649330624</v>
      </c>
      <c r="K200" s="3" t="n">
        <v>13.6671626136</v>
      </c>
      <c r="L200" s="4" t="n">
        <f aca="false">ABS(Table2[[#This Row],[Nc Analytic]]-Table2[[#This Row],[Nc Simulation]])</f>
        <v>0.00222955120000101</v>
      </c>
      <c r="M200" s="1" t="n">
        <f aca="false">100*IF(Table2[[#This Row],[Nc Analytic]]&gt;0, Table2[[#This Row],[Absolute Error]]/Table2[[#This Row],[Nc Analytic]],1)</f>
        <v>0.0163131972819466</v>
      </c>
    </row>
    <row r="201" customFormat="false" ht="13.8" hidden="false" customHeight="false" outlineLevel="0" collapsed="false">
      <c r="A201" s="1" t="n">
        <v>20</v>
      </c>
      <c r="B201" s="3" t="n">
        <v>0.7463129667</v>
      </c>
      <c r="C201" s="3" t="n">
        <v>0.7462629509</v>
      </c>
      <c r="D201" s="4" t="n">
        <f aca="false">ABS(Table6[[#This Row],[Pb Analytic]]-Table6[[#This Row],[Pb Simulation]])</f>
        <v>5.00157999999695E-005</v>
      </c>
      <c r="E201" s="1" t="n">
        <f aca="false">100*IF(Table6[[#This Row],[Pb Analytic]]&gt;0, Table6[[#This Row],[Absolute Error]]/Table6[[#This Row],[Pb Analytic]],1)</f>
        <v>0.00670216844339519</v>
      </c>
      <c r="F201" s="3" t="n">
        <v>0.2036765333</v>
      </c>
      <c r="G201" s="3" t="n">
        <v>0.2037370491</v>
      </c>
      <c r="H201" s="4" t="n">
        <f aca="false">ABS(Table7[[#This Row],[Pd Analytic]]-Table7[[#This Row],[Pd Simulation]])</f>
        <v>6.05158000000217E-005</v>
      </c>
      <c r="I201" s="1" t="n">
        <f aca="false">100*IF(Table7[[#This Row],[Pd Analytic]]&gt;0, Table7[[#This Row],[Absolute Error]]/Table7[[#This Row],[Pd Analytic]],1)</f>
        <v>0.0297028941311105</v>
      </c>
      <c r="J201" s="3" t="n">
        <v>13.6673781149</v>
      </c>
      <c r="K201" s="3" t="n">
        <v>13.6692607693</v>
      </c>
      <c r="L201" s="4" t="n">
        <f aca="false">ABS(Table2[[#This Row],[Nc Analytic]]-Table2[[#This Row],[Nc Simulation]])</f>
        <v>0.00188265439999924</v>
      </c>
      <c r="M201" s="1" t="n">
        <f aca="false">100*IF(Table2[[#This Row],[Nc Analytic]]&gt;0, Table2[[#This Row],[Absolute Error]]/Table2[[#This Row],[Nc Analytic]],1)</f>
        <v>0.0137729057318705</v>
      </c>
    </row>
    <row r="202" customFormat="false" ht="15" hidden="false" customHeight="false" outlineLevel="0" collapsed="false">
      <c r="A202" s="1" t="s">
        <v>9</v>
      </c>
      <c r="D202" s="1" t="n">
        <f aca="false">MAX(D2:D201)</f>
        <v>0.00263513630000001</v>
      </c>
      <c r="E202" s="1" t="n">
        <f aca="false">MAX(E2:E201)</f>
        <v>1413.63636363636</v>
      </c>
      <c r="H202" s="1" t="n">
        <f aca="false">MAX(H2:H201)</f>
        <v>0.00617465510000004</v>
      </c>
      <c r="I202" s="1" t="n">
        <f aca="false">MAX(I2:I201)</f>
        <v>2.32137631186052</v>
      </c>
      <c r="L202" s="4" t="n">
        <f aca="false">MAX(L2:L201)</f>
        <v>0.0357993554</v>
      </c>
      <c r="M202" s="1" t="n">
        <f aca="false">MAX(M2:M201)</f>
        <v>2.14848134741482</v>
      </c>
    </row>
    <row r="203" customFormat="false" ht="15" hidden="false" customHeight="false" outlineLevel="0" collapsed="false">
      <c r="A203" s="1" t="s">
        <v>10</v>
      </c>
      <c r="D203" s="1" t="n">
        <f aca="false">AVERAGE(D2:D201)</f>
        <v>0.000586952583</v>
      </c>
      <c r="E203" s="1" t="n">
        <f aca="false">AVERAGE(E2:E201)</f>
        <v>18.0571469214817</v>
      </c>
      <c r="H203" s="1" t="n">
        <f aca="false">AVERAGE(H2:H201)</f>
        <v>0.000992900229999997</v>
      </c>
      <c r="I203" s="1" t="n">
        <f aca="false">AVERAGE(I2:I201)</f>
        <v>0.2549319324845</v>
      </c>
      <c r="L203" s="4" t="n">
        <f aca="false">AVERAGE(L2:L201)</f>
        <v>0.01287472888</v>
      </c>
      <c r="M203" s="1" t="n">
        <f aca="false">AVERAGE(M2:M201)</f>
        <v>0.232081718276025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2022-12-16T20:52:47Z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