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<sst xmlns="http://schemas.openxmlformats.org/spreadsheetml/2006/main" count="15" uniqueCount="11">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</sst>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7.47245E-022</c:v>
                </c:pt>
                <c:pt idx="1">
                  <c:v>1.12987E-017</c:v>
                </c:pt>
                <c:pt idx="2">
                  <c:v>3.03275E-015</c:v>
                </c:pt>
                <c:pt idx="3">
                  <c:v>1.55893E-013</c:v>
                </c:pt>
                <c:pt idx="4">
                  <c:v>3.2334E-012</c:v>
                </c:pt>
                <c:pt idx="5">
                  <c:v>3.77112E-011</c:v>
                </c:pt>
                <c:pt idx="6">
                  <c:v>2.952E-010</c:v>
                </c:pt>
                <c:pt idx="7">
                  <c:v>1.72367E-009</c:v>
                </c:pt>
                <c:pt idx="8">
                  <c:v>8.03614E-009</c:v>
                </c:pt>
                <c:pt idx="9">
                  <c:v>3.13384E-008</c:v>
                </c:pt>
                <c:pt idx="10">
                  <c:v>1.05664E-007</c:v>
                </c:pt>
                <c:pt idx="11">
                  <c:v>3.15663E-007</c:v>
                </c:pt>
                <c:pt idx="12">
                  <c:v>8.51204E-007</c:v>
                </c:pt>
                <c:pt idx="13">
                  <c:v>2.10202E-006</c:v>
                </c:pt>
                <c:pt idx="14">
                  <c:v>4.80859E-006</c:v>
                </c:pt>
                <c:pt idx="15">
                  <c:v>1.0285E-005</c:v>
                </c:pt>
                <c:pt idx="16">
                  <c:v>2.07257E-005</c:v>
                </c:pt>
                <c:pt idx="17">
                  <c:v>3.95984E-005</c:v>
                </c:pt>
                <c:pt idx="18">
                  <c:v>7.21159E-005</c:v>
                </c:pt>
                <c:pt idx="19">
                  <c:v>0.000125761</c:v>
                </c:pt>
                <c:pt idx="20">
                  <c:v>0.000210824</c:v>
                </c:pt>
                <c:pt idx="21">
                  <c:v>0.000340903</c:v>
                </c:pt>
                <c:pt idx="22">
                  <c:v>0.000533304</c:v>
                </c:pt>
                <c:pt idx="23">
                  <c:v>0.000809269</c:v>
                </c:pt>
                <c:pt idx="24">
                  <c:v>0.00119399</c:v>
                </c:pt>
                <c:pt idx="25">
                  <c:v>0.00171639</c:v>
                </c:pt>
                <c:pt idx="26">
                  <c:v>0.00240853</c:v>
                </c:pt>
                <c:pt idx="27">
                  <c:v>0.00330491</c:v>
                </c:pt>
                <c:pt idx="28">
                  <c:v>0.00444137</c:v>
                </c:pt>
                <c:pt idx="29">
                  <c:v>0.00585396</c:v>
                </c:pt>
                <c:pt idx="30">
                  <c:v>0.00757762</c:v>
                </c:pt>
                <c:pt idx="31">
                  <c:v>0.00964492</c:v>
                </c:pt>
                <c:pt idx="32">
                  <c:v>0.0120849</c:v>
                </c:pt>
                <c:pt idx="33">
                  <c:v>0.0149219</c:v>
                </c:pt>
                <c:pt idx="34">
                  <c:v>0.0181749</c:v>
                </c:pt>
                <c:pt idx="35">
                  <c:v>0.0218571</c:v>
                </c:pt>
                <c:pt idx="36">
                  <c:v>0.0259753</c:v>
                </c:pt>
                <c:pt idx="37">
                  <c:v>0.0305301</c:v>
                </c:pt>
                <c:pt idx="38">
                  <c:v>0.0355162</c:v>
                </c:pt>
                <c:pt idx="39">
                  <c:v>0.0409228</c:v>
                </c:pt>
                <c:pt idx="40">
                  <c:v>0.0467342</c:v>
                </c:pt>
                <c:pt idx="41">
                  <c:v>0.0529302</c:v>
                </c:pt>
                <c:pt idx="42">
                  <c:v>0.0594876</c:v>
                </c:pt>
                <c:pt idx="43">
                  <c:v>0.0663803</c:v>
                </c:pt>
                <c:pt idx="44">
                  <c:v>0.0735803</c:v>
                </c:pt>
                <c:pt idx="45">
                  <c:v>0.0810583</c:v>
                </c:pt>
                <c:pt idx="46">
                  <c:v>0.0887846</c:v>
                </c:pt>
                <c:pt idx="47">
                  <c:v>0.0967296</c:v>
                </c:pt>
                <c:pt idx="48">
                  <c:v>0.104864</c:v>
                </c:pt>
                <c:pt idx="49">
                  <c:v>0.113159</c:v>
                </c:pt>
                <c:pt idx="50">
                  <c:v>0.121587</c:v>
                </c:pt>
                <c:pt idx="51">
                  <c:v>0.130124</c:v>
                </c:pt>
                <c:pt idx="52">
                  <c:v>0.138743</c:v>
                </c:pt>
                <c:pt idx="53">
                  <c:v>0.147423</c:v>
                </c:pt>
                <c:pt idx="54">
                  <c:v>0.156143</c:v>
                </c:pt>
                <c:pt idx="55">
                  <c:v>0.164883</c:v>
                </c:pt>
                <c:pt idx="56">
                  <c:v>0.173626</c:v>
                </c:pt>
                <c:pt idx="57">
                  <c:v>0.182356</c:v>
                </c:pt>
                <c:pt idx="58">
                  <c:v>0.191058</c:v>
                </c:pt>
                <c:pt idx="59">
                  <c:v>0.199719</c:v>
                </c:pt>
                <c:pt idx="60">
                  <c:v>0.208329</c:v>
                </c:pt>
                <c:pt idx="61">
                  <c:v>0.216876</c:v>
                </c:pt>
                <c:pt idx="62">
                  <c:v>0.225353</c:v>
                </c:pt>
                <c:pt idx="63">
                  <c:v>0.233751</c:v>
                </c:pt>
                <c:pt idx="64">
                  <c:v>0.242064</c:v>
                </c:pt>
                <c:pt idx="65">
                  <c:v>0.250286</c:v>
                </c:pt>
                <c:pt idx="66">
                  <c:v>0.258412</c:v>
                </c:pt>
                <c:pt idx="67">
                  <c:v>0.266438</c:v>
                </c:pt>
                <c:pt idx="68">
                  <c:v>0.27436</c:v>
                </c:pt>
                <c:pt idx="69">
                  <c:v>0.282177</c:v>
                </c:pt>
                <c:pt idx="70">
                  <c:v>0.289885</c:v>
                </c:pt>
                <c:pt idx="71">
                  <c:v>0.297483</c:v>
                </c:pt>
                <c:pt idx="72">
                  <c:v>0.30497</c:v>
                </c:pt>
                <c:pt idx="73">
                  <c:v>0.312346</c:v>
                </c:pt>
                <c:pt idx="74">
                  <c:v>0.319609</c:v>
                </c:pt>
                <c:pt idx="75">
                  <c:v>0.32676</c:v>
                </c:pt>
                <c:pt idx="76">
                  <c:v>0.333798</c:v>
                </c:pt>
                <c:pt idx="77">
                  <c:v>0.340725</c:v>
                </c:pt>
                <c:pt idx="78">
                  <c:v>0.347541</c:v>
                </c:pt>
                <c:pt idx="79">
                  <c:v>0.354246</c:v>
                </c:pt>
                <c:pt idx="80">
                  <c:v>0.360842</c:v>
                </c:pt>
                <c:pt idx="81">
                  <c:v>0.36733</c:v>
                </c:pt>
                <c:pt idx="82">
                  <c:v>0.373711</c:v>
                </c:pt>
                <c:pt idx="83">
                  <c:v>0.379986</c:v>
                </c:pt>
                <c:pt idx="84">
                  <c:v>0.386157</c:v>
                </c:pt>
                <c:pt idx="85">
                  <c:v>0.392226</c:v>
                </c:pt>
                <c:pt idx="86">
                  <c:v>0.398193</c:v>
                </c:pt>
                <c:pt idx="87">
                  <c:v>0.404061</c:v>
                </c:pt>
                <c:pt idx="88">
                  <c:v>0.409831</c:v>
                </c:pt>
                <c:pt idx="89">
                  <c:v>0.415504</c:v>
                </c:pt>
                <c:pt idx="90">
                  <c:v>0.421083</c:v>
                </c:pt>
                <c:pt idx="91">
                  <c:v>0.426569</c:v>
                </c:pt>
                <c:pt idx="92">
                  <c:v>0.431964</c:v>
                </c:pt>
                <c:pt idx="93">
                  <c:v>0.43727</c:v>
                </c:pt>
                <c:pt idx="94">
                  <c:v>0.442487</c:v>
                </c:pt>
                <c:pt idx="95">
                  <c:v>0.447619</c:v>
                </c:pt>
                <c:pt idx="96">
                  <c:v>0.452666</c:v>
                </c:pt>
                <c:pt idx="97">
                  <c:v>0.45763</c:v>
                </c:pt>
                <c:pt idx="98">
                  <c:v>0.462513</c:v>
                </c:pt>
                <c:pt idx="99">
                  <c:v>0.467316</c:v>
                </c:pt>
                <c:pt idx="100">
                  <c:v>0.472042</c:v>
                </c:pt>
                <c:pt idx="101">
                  <c:v>0.476691</c:v>
                </c:pt>
                <c:pt idx="102">
                  <c:v>0.481265</c:v>
                </c:pt>
                <c:pt idx="103">
                  <c:v>0.485767</c:v>
                </c:pt>
                <c:pt idx="104">
                  <c:v>0.490196</c:v>
                </c:pt>
                <c:pt idx="105">
                  <c:v>0.494555</c:v>
                </c:pt>
                <c:pt idx="106">
                  <c:v>0.498845</c:v>
                </c:pt>
                <c:pt idx="107">
                  <c:v>0.503068</c:v>
                </c:pt>
                <c:pt idx="108">
                  <c:v>0.507224</c:v>
                </c:pt>
                <c:pt idx="109">
                  <c:v>0.511316</c:v>
                </c:pt>
                <c:pt idx="110">
                  <c:v>0.515345</c:v>
                </c:pt>
                <c:pt idx="111">
                  <c:v>0.519311</c:v>
                </c:pt>
                <c:pt idx="112">
                  <c:v>0.523217</c:v>
                </c:pt>
                <c:pt idx="113">
                  <c:v>0.527063</c:v>
                </c:pt>
                <c:pt idx="114">
                  <c:v>0.530851</c:v>
                </c:pt>
                <c:pt idx="115">
                  <c:v>0.534581</c:v>
                </c:pt>
                <c:pt idx="116">
                  <c:v>0.538256</c:v>
                </c:pt>
                <c:pt idx="117">
                  <c:v>0.541876</c:v>
                </c:pt>
                <c:pt idx="118">
                  <c:v>0.545443</c:v>
                </c:pt>
                <c:pt idx="119">
                  <c:v>0.548956</c:v>
                </c:pt>
                <c:pt idx="120">
                  <c:v>0.552419</c:v>
                </c:pt>
                <c:pt idx="121">
                  <c:v>0.555831</c:v>
                </c:pt>
                <c:pt idx="122">
                  <c:v>0.559193</c:v>
                </c:pt>
                <c:pt idx="123">
                  <c:v>0.562507</c:v>
                </c:pt>
                <c:pt idx="124">
                  <c:v>0.565773</c:v>
                </c:pt>
                <c:pt idx="125">
                  <c:v>0.568993</c:v>
                </c:pt>
                <c:pt idx="126">
                  <c:v>0.572167</c:v>
                </c:pt>
                <c:pt idx="127">
                  <c:v>0.575297</c:v>
                </c:pt>
                <c:pt idx="128">
                  <c:v>0.578383</c:v>
                </c:pt>
                <c:pt idx="129">
                  <c:v>0.581425</c:v>
                </c:pt>
                <c:pt idx="130">
                  <c:v>0.584426</c:v>
                </c:pt>
                <c:pt idx="131">
                  <c:v>0.587385</c:v>
                </c:pt>
                <c:pt idx="132">
                  <c:v>0.590304</c:v>
                </c:pt>
                <c:pt idx="133">
                  <c:v>0.593184</c:v>
                </c:pt>
                <c:pt idx="134">
                  <c:v>0.596024</c:v>
                </c:pt>
                <c:pt idx="135">
                  <c:v>0.598826</c:v>
                </c:pt>
                <c:pt idx="136">
                  <c:v>0.60159</c:v>
                </c:pt>
                <c:pt idx="137">
                  <c:v>0.604318</c:v>
                </c:pt>
                <c:pt idx="138">
                  <c:v>0.60701</c:v>
                </c:pt>
                <c:pt idx="139">
                  <c:v>0.609666</c:v>
                </c:pt>
                <c:pt idx="140">
                  <c:v>0.612288</c:v>
                </c:pt>
                <c:pt idx="141">
                  <c:v>0.614876</c:v>
                </c:pt>
                <c:pt idx="142">
                  <c:v>0.61743</c:v>
                </c:pt>
                <c:pt idx="143">
                  <c:v>0.619951</c:v>
                </c:pt>
                <c:pt idx="144">
                  <c:v>0.622441</c:v>
                </c:pt>
                <c:pt idx="145">
                  <c:v>0.624898</c:v>
                </c:pt>
                <c:pt idx="146">
                  <c:v>0.627325</c:v>
                </c:pt>
                <c:pt idx="147">
                  <c:v>0.629721</c:v>
                </c:pt>
                <c:pt idx="148">
                  <c:v>0.632087</c:v>
                </c:pt>
                <c:pt idx="149">
                  <c:v>0.634424</c:v>
                </c:pt>
                <c:pt idx="150">
                  <c:v>0.636732</c:v>
                </c:pt>
                <c:pt idx="151">
                  <c:v>0.639011</c:v>
                </c:pt>
                <c:pt idx="152">
                  <c:v>0.641263</c:v>
                </c:pt>
                <c:pt idx="153">
                  <c:v>0.643487</c:v>
                </c:pt>
                <c:pt idx="154">
                  <c:v>0.645685</c:v>
                </c:pt>
                <c:pt idx="155">
                  <c:v>0.647856</c:v>
                </c:pt>
                <c:pt idx="156">
                  <c:v>0.650001</c:v>
                </c:pt>
                <c:pt idx="157">
                  <c:v>0.652121</c:v>
                </c:pt>
                <c:pt idx="158">
                  <c:v>0.654215</c:v>
                </c:pt>
                <c:pt idx="159">
                  <c:v>0.656285</c:v>
                </c:pt>
                <c:pt idx="160">
                  <c:v>0.658331</c:v>
                </c:pt>
                <c:pt idx="161">
                  <c:v>0.660353</c:v>
                </c:pt>
                <c:pt idx="162">
                  <c:v>0.662352</c:v>
                </c:pt>
                <c:pt idx="163">
                  <c:v>0.664328</c:v>
                </c:pt>
                <c:pt idx="164">
                  <c:v>0.666281</c:v>
                </c:pt>
                <c:pt idx="165">
                  <c:v>0.668212</c:v>
                </c:pt>
                <c:pt idx="166">
                  <c:v>0.670121</c:v>
                </c:pt>
                <c:pt idx="167">
                  <c:v>0.672008</c:v>
                </c:pt>
                <c:pt idx="168">
                  <c:v>0.673875</c:v>
                </c:pt>
                <c:pt idx="169">
                  <c:v>0.67572</c:v>
                </c:pt>
                <c:pt idx="170">
                  <c:v>0.677545</c:v>
                </c:pt>
                <c:pt idx="171">
                  <c:v>0.67935</c:v>
                </c:pt>
                <c:pt idx="172">
                  <c:v>0.681135</c:v>
                </c:pt>
                <c:pt idx="173">
                  <c:v>0.682901</c:v>
                </c:pt>
                <c:pt idx="174">
                  <c:v>0.684647</c:v>
                </c:pt>
                <c:pt idx="175">
                  <c:v>0.686375</c:v>
                </c:pt>
                <c:pt idx="176">
                  <c:v>0.688084</c:v>
                </c:pt>
                <c:pt idx="177">
                  <c:v>0.689775</c:v>
                </c:pt>
                <c:pt idx="178">
                  <c:v>0.691448</c:v>
                </c:pt>
                <c:pt idx="179">
                  <c:v>0.693103</c:v>
                </c:pt>
                <c:pt idx="180">
                  <c:v>0.69474</c:v>
                </c:pt>
                <c:pt idx="181">
                  <c:v>0.696361</c:v>
                </c:pt>
                <c:pt idx="182">
                  <c:v>0.697964</c:v>
                </c:pt>
                <c:pt idx="183">
                  <c:v>0.699551</c:v>
                </c:pt>
                <c:pt idx="184">
                  <c:v>0.701122</c:v>
                </c:pt>
                <c:pt idx="185">
                  <c:v>0.702676</c:v>
                </c:pt>
                <c:pt idx="186">
                  <c:v>0.704215</c:v>
                </c:pt>
                <c:pt idx="187">
                  <c:v>0.705738</c:v>
                </c:pt>
                <c:pt idx="188">
                  <c:v>0.707245</c:v>
                </c:pt>
                <c:pt idx="189">
                  <c:v>0.708737</c:v>
                </c:pt>
                <c:pt idx="190">
                  <c:v>0.710214</c:v>
                </c:pt>
                <c:pt idx="191">
                  <c:v>0.711677</c:v>
                </c:pt>
                <c:pt idx="192">
                  <c:v>0.713125</c:v>
                </c:pt>
                <c:pt idx="193">
                  <c:v>0.714558</c:v>
                </c:pt>
                <c:pt idx="194">
                  <c:v>0.715978</c:v>
                </c:pt>
                <c:pt idx="195">
                  <c:v>0.717384</c:v>
                </c:pt>
                <c:pt idx="196">
                  <c:v>0.718775</c:v>
                </c:pt>
                <c:pt idx="197">
                  <c:v>0.720154</c:v>
                </c:pt>
                <c:pt idx="198">
                  <c:v>0.721519</c:v>
                </c:pt>
                <c:pt idx="199">
                  <c:v>0.722871</c:v>
                </c:pt>
              </c:numCache>
            </c:numRef>
          </c:yVal>
          <c:smooth val="0"/>
        </c:ser>
        <c:axId val="92647523"/>
        <c:axId val="91766923"/>
      </c:scatterChart>
      <c:valAx>
        <c:axId val="9264752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1766923"/>
        <c:crosses val="autoZero"/>
        <c:crossBetween val="midCat"/>
      </c:valAx>
      <c:valAx>
        <c:axId val="917669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64752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0.261532</c:v>
                </c:pt>
                <c:pt idx="1">
                  <c:v>0.273626</c:v>
                </c:pt>
                <c:pt idx="2">
                  <c:v>0.286278</c:v>
                </c:pt>
                <c:pt idx="3">
                  <c:v>0.299474</c:v>
                </c:pt>
                <c:pt idx="4">
                  <c:v>0.313195</c:v>
                </c:pt>
                <c:pt idx="5">
                  <c:v>0.327413</c:v>
                </c:pt>
                <c:pt idx="6">
                  <c:v>0.342092</c:v>
                </c:pt>
                <c:pt idx="7">
                  <c:v>0.357188</c:v>
                </c:pt>
                <c:pt idx="8">
                  <c:v>0.372649</c:v>
                </c:pt>
                <c:pt idx="9">
                  <c:v>0.388415</c:v>
                </c:pt>
                <c:pt idx="10">
                  <c:v>0.404423</c:v>
                </c:pt>
                <c:pt idx="11">
                  <c:v>0.420602</c:v>
                </c:pt>
                <c:pt idx="12">
                  <c:v>0.43688</c:v>
                </c:pt>
                <c:pt idx="13">
                  <c:v>0.453182</c:v>
                </c:pt>
                <c:pt idx="14">
                  <c:v>0.469432</c:v>
                </c:pt>
                <c:pt idx="15">
                  <c:v>0.485557</c:v>
                </c:pt>
                <c:pt idx="16">
                  <c:v>0.501486</c:v>
                </c:pt>
                <c:pt idx="17">
                  <c:v>0.517151</c:v>
                </c:pt>
                <c:pt idx="18">
                  <c:v>0.532489</c:v>
                </c:pt>
                <c:pt idx="19">
                  <c:v>0.547442</c:v>
                </c:pt>
                <c:pt idx="20">
                  <c:v>0.561956</c:v>
                </c:pt>
                <c:pt idx="21">
                  <c:v>0.575982</c:v>
                </c:pt>
                <c:pt idx="22">
                  <c:v>0.589474</c:v>
                </c:pt>
                <c:pt idx="23">
                  <c:v>0.602392</c:v>
                </c:pt>
                <c:pt idx="24">
                  <c:v>0.614696</c:v>
                </c:pt>
                <c:pt idx="25">
                  <c:v>0.626352</c:v>
                </c:pt>
                <c:pt idx="26">
                  <c:v>0.637326</c:v>
                </c:pt>
                <c:pt idx="27">
                  <c:v>0.647588</c:v>
                </c:pt>
                <c:pt idx="28">
                  <c:v>0.65711</c:v>
                </c:pt>
                <c:pt idx="29">
                  <c:v>0.665869</c:v>
                </c:pt>
                <c:pt idx="30">
                  <c:v>0.673844</c:v>
                </c:pt>
                <c:pt idx="31">
                  <c:v>0.681019</c:v>
                </c:pt>
                <c:pt idx="32">
                  <c:v>0.687384</c:v>
                </c:pt>
                <c:pt idx="33">
                  <c:v>0.692932</c:v>
                </c:pt>
                <c:pt idx="34">
                  <c:v>0.697666</c:v>
                </c:pt>
                <c:pt idx="35">
                  <c:v>0.70159</c:v>
                </c:pt>
                <c:pt idx="36">
                  <c:v>0.70472</c:v>
                </c:pt>
                <c:pt idx="37">
                  <c:v>0.707073</c:v>
                </c:pt>
                <c:pt idx="38">
                  <c:v>0.708673</c:v>
                </c:pt>
                <c:pt idx="39">
                  <c:v>0.70955</c:v>
                </c:pt>
                <c:pt idx="40">
                  <c:v>0.709736</c:v>
                </c:pt>
                <c:pt idx="41">
                  <c:v>0.709268</c:v>
                </c:pt>
                <c:pt idx="42">
                  <c:v>0.708186</c:v>
                </c:pt>
                <c:pt idx="43">
                  <c:v>0.70653</c:v>
                </c:pt>
                <c:pt idx="44">
                  <c:v>0.704343</c:v>
                </c:pt>
                <c:pt idx="45">
                  <c:v>0.701665</c:v>
                </c:pt>
                <c:pt idx="46">
                  <c:v>0.698541</c:v>
                </c:pt>
                <c:pt idx="47">
                  <c:v>0.69501</c:v>
                </c:pt>
                <c:pt idx="48">
                  <c:v>0.691112</c:v>
                </c:pt>
                <c:pt idx="49">
                  <c:v>0.686887</c:v>
                </c:pt>
                <c:pt idx="50">
                  <c:v>0.682371</c:v>
                </c:pt>
                <c:pt idx="51">
                  <c:v>0.677598</c:v>
                </c:pt>
                <c:pt idx="52">
                  <c:v>0.672601</c:v>
                </c:pt>
                <c:pt idx="53">
                  <c:v>0.66741</c:v>
                </c:pt>
                <c:pt idx="54">
                  <c:v>0.662054</c:v>
                </c:pt>
                <c:pt idx="55">
                  <c:v>0.656558</c:v>
                </c:pt>
                <c:pt idx="56">
                  <c:v>0.650945</c:v>
                </c:pt>
                <c:pt idx="57">
                  <c:v>0.645239</c:v>
                </c:pt>
                <c:pt idx="58">
                  <c:v>0.639457</c:v>
                </c:pt>
                <c:pt idx="59">
                  <c:v>0.63362</c:v>
                </c:pt>
                <c:pt idx="60">
                  <c:v>0.627741</c:v>
                </c:pt>
                <c:pt idx="61">
                  <c:v>0.621837</c:v>
                </c:pt>
                <c:pt idx="62">
                  <c:v>0.61592</c:v>
                </c:pt>
                <c:pt idx="63">
                  <c:v>0.610001</c:v>
                </c:pt>
                <c:pt idx="64">
                  <c:v>0.604092</c:v>
                </c:pt>
                <c:pt idx="65">
                  <c:v>0.598201</c:v>
                </c:pt>
                <c:pt idx="66">
                  <c:v>0.592336</c:v>
                </c:pt>
                <c:pt idx="67">
                  <c:v>0.586505</c:v>
                </c:pt>
                <c:pt idx="68">
                  <c:v>0.580713</c:v>
                </c:pt>
                <c:pt idx="69">
                  <c:v>0.574967</c:v>
                </c:pt>
                <c:pt idx="70">
                  <c:v>0.569271</c:v>
                </c:pt>
                <c:pt idx="71">
                  <c:v>0.563628</c:v>
                </c:pt>
                <c:pt idx="72">
                  <c:v>0.558044</c:v>
                </c:pt>
                <c:pt idx="73">
                  <c:v>0.552519</c:v>
                </c:pt>
                <c:pt idx="74">
                  <c:v>0.547058</c:v>
                </c:pt>
                <c:pt idx="75">
                  <c:v>0.541662</c:v>
                </c:pt>
                <c:pt idx="76">
                  <c:v>0.536332</c:v>
                </c:pt>
                <c:pt idx="77">
                  <c:v>0.53107</c:v>
                </c:pt>
                <c:pt idx="78">
                  <c:v>0.525877</c:v>
                </c:pt>
                <c:pt idx="79">
                  <c:v>0.520754</c:v>
                </c:pt>
                <c:pt idx="80">
                  <c:v>0.515701</c:v>
                </c:pt>
                <c:pt idx="81">
                  <c:v>0.510719</c:v>
                </c:pt>
                <c:pt idx="82">
                  <c:v>0.505807</c:v>
                </c:pt>
                <c:pt idx="83">
                  <c:v>0.500966</c:v>
                </c:pt>
                <c:pt idx="84">
                  <c:v>0.496196</c:v>
                </c:pt>
                <c:pt idx="85">
                  <c:v>0.491495</c:v>
                </c:pt>
                <c:pt idx="86">
                  <c:v>0.486864</c:v>
                </c:pt>
                <c:pt idx="87">
                  <c:v>0.482303</c:v>
                </c:pt>
                <c:pt idx="88">
                  <c:v>0.47781</c:v>
                </c:pt>
                <c:pt idx="89">
                  <c:v>0.473385</c:v>
                </c:pt>
                <c:pt idx="90">
                  <c:v>0.469027</c:v>
                </c:pt>
                <c:pt idx="91">
                  <c:v>0.464735</c:v>
                </c:pt>
                <c:pt idx="92">
                  <c:v>0.460509</c:v>
                </c:pt>
                <c:pt idx="93">
                  <c:v>0.456347</c:v>
                </c:pt>
                <c:pt idx="94">
                  <c:v>0.45225</c:v>
                </c:pt>
                <c:pt idx="95">
                  <c:v>0.448215</c:v>
                </c:pt>
                <c:pt idx="96">
                  <c:v>0.444242</c:v>
                </c:pt>
                <c:pt idx="97">
                  <c:v>0.440329</c:v>
                </c:pt>
                <c:pt idx="98">
                  <c:v>0.436477</c:v>
                </c:pt>
                <c:pt idx="99">
                  <c:v>0.432684</c:v>
                </c:pt>
                <c:pt idx="100">
                  <c:v>0.428948</c:v>
                </c:pt>
                <c:pt idx="101">
                  <c:v>0.42527</c:v>
                </c:pt>
                <c:pt idx="102">
                  <c:v>0.421647</c:v>
                </c:pt>
                <c:pt idx="103">
                  <c:v>0.41808</c:v>
                </c:pt>
                <c:pt idx="104">
                  <c:v>0.414566</c:v>
                </c:pt>
                <c:pt idx="105">
                  <c:v>0.411106</c:v>
                </c:pt>
                <c:pt idx="106">
                  <c:v>0.407697</c:v>
                </c:pt>
                <c:pt idx="107">
                  <c:v>0.40434</c:v>
                </c:pt>
                <c:pt idx="108">
                  <c:v>0.401033</c:v>
                </c:pt>
                <c:pt idx="109">
                  <c:v>0.397775</c:v>
                </c:pt>
                <c:pt idx="110">
                  <c:v>0.394565</c:v>
                </c:pt>
                <c:pt idx="111">
                  <c:v>0.391403</c:v>
                </c:pt>
                <c:pt idx="112">
                  <c:v>0.388288</c:v>
                </c:pt>
                <c:pt idx="113">
                  <c:v>0.385218</c:v>
                </c:pt>
                <c:pt idx="114">
                  <c:v>0.382193</c:v>
                </c:pt>
                <c:pt idx="115">
                  <c:v>0.379212</c:v>
                </c:pt>
                <c:pt idx="116">
                  <c:v>0.376274</c:v>
                </c:pt>
                <c:pt idx="117">
                  <c:v>0.373378</c:v>
                </c:pt>
                <c:pt idx="118">
                  <c:v>0.370524</c:v>
                </c:pt>
                <c:pt idx="119">
                  <c:v>0.36771</c:v>
                </c:pt>
                <c:pt idx="120">
                  <c:v>0.364937</c:v>
                </c:pt>
                <c:pt idx="121">
                  <c:v>0.362202</c:v>
                </c:pt>
                <c:pt idx="122">
                  <c:v>0.359506</c:v>
                </c:pt>
                <c:pt idx="123">
                  <c:v>0.356848</c:v>
                </c:pt>
                <c:pt idx="124">
                  <c:v>0.354227</c:v>
                </c:pt>
                <c:pt idx="125">
                  <c:v>0.351642</c:v>
                </c:pt>
                <c:pt idx="126">
                  <c:v>0.349092</c:v>
                </c:pt>
                <c:pt idx="127">
                  <c:v>0.346578</c:v>
                </c:pt>
                <c:pt idx="128">
                  <c:v>0.344098</c:v>
                </c:pt>
                <c:pt idx="129">
                  <c:v>0.341651</c:v>
                </c:pt>
                <c:pt idx="130">
                  <c:v>0.339238</c:v>
                </c:pt>
                <c:pt idx="131">
                  <c:v>0.336857</c:v>
                </c:pt>
                <c:pt idx="132">
                  <c:v>0.334508</c:v>
                </c:pt>
                <c:pt idx="133">
                  <c:v>0.33219</c:v>
                </c:pt>
                <c:pt idx="134">
                  <c:v>0.329902</c:v>
                </c:pt>
                <c:pt idx="135">
                  <c:v>0.327645</c:v>
                </c:pt>
                <c:pt idx="136">
                  <c:v>0.325417</c:v>
                </c:pt>
                <c:pt idx="137">
                  <c:v>0.323218</c:v>
                </c:pt>
                <c:pt idx="138">
                  <c:v>0.321048</c:v>
                </c:pt>
                <c:pt idx="139">
                  <c:v>0.318905</c:v>
                </c:pt>
                <c:pt idx="140">
                  <c:v>0.31679</c:v>
                </c:pt>
                <c:pt idx="141">
                  <c:v>0.314702</c:v>
                </c:pt>
                <c:pt idx="142">
                  <c:v>0.31264</c:v>
                </c:pt>
                <c:pt idx="143">
                  <c:v>0.310604</c:v>
                </c:pt>
                <c:pt idx="144">
                  <c:v>0.308594</c:v>
                </c:pt>
                <c:pt idx="145">
                  <c:v>0.306609</c:v>
                </c:pt>
                <c:pt idx="146">
                  <c:v>0.304648</c:v>
                </c:pt>
                <c:pt idx="147">
                  <c:v>0.302712</c:v>
                </c:pt>
                <c:pt idx="148">
                  <c:v>0.300799</c:v>
                </c:pt>
                <c:pt idx="149">
                  <c:v>0.29891</c:v>
                </c:pt>
                <c:pt idx="150">
                  <c:v>0.297043</c:v>
                </c:pt>
                <c:pt idx="151">
                  <c:v>0.295199</c:v>
                </c:pt>
                <c:pt idx="152">
                  <c:v>0.293378</c:v>
                </c:pt>
                <c:pt idx="153">
                  <c:v>0.291578</c:v>
                </c:pt>
                <c:pt idx="154">
                  <c:v>0.289799</c:v>
                </c:pt>
                <c:pt idx="155">
                  <c:v>0.288042</c:v>
                </c:pt>
                <c:pt idx="156">
                  <c:v>0.286305</c:v>
                </c:pt>
                <c:pt idx="157">
                  <c:v>0.284588</c:v>
                </c:pt>
                <c:pt idx="158">
                  <c:v>0.282891</c:v>
                </c:pt>
                <c:pt idx="159">
                  <c:v>0.281215</c:v>
                </c:pt>
                <c:pt idx="160">
                  <c:v>0.279557</c:v>
                </c:pt>
                <c:pt idx="161">
                  <c:v>0.277918</c:v>
                </c:pt>
                <c:pt idx="162">
                  <c:v>0.276298</c:v>
                </c:pt>
                <c:pt idx="163">
                  <c:v>0.274697</c:v>
                </c:pt>
                <c:pt idx="164">
                  <c:v>0.273113</c:v>
                </c:pt>
                <c:pt idx="165">
                  <c:v>0.271547</c:v>
                </c:pt>
                <c:pt idx="166">
                  <c:v>0.269999</c:v>
                </c:pt>
                <c:pt idx="167">
                  <c:v>0.268468</c:v>
                </c:pt>
                <c:pt idx="168">
                  <c:v>0.266954</c:v>
                </c:pt>
                <c:pt idx="169">
                  <c:v>0.265456</c:v>
                </c:pt>
                <c:pt idx="170">
                  <c:v>0.263975</c:v>
                </c:pt>
                <c:pt idx="171">
                  <c:v>0.26251</c:v>
                </c:pt>
                <c:pt idx="172">
                  <c:v>0.261061</c:v>
                </c:pt>
                <c:pt idx="173">
                  <c:v>0.259628</c:v>
                </c:pt>
                <c:pt idx="174">
                  <c:v>0.25821</c:v>
                </c:pt>
                <c:pt idx="175">
                  <c:v>0.256807</c:v>
                </c:pt>
                <c:pt idx="176">
                  <c:v>0.255419</c:v>
                </c:pt>
                <c:pt idx="177">
                  <c:v>0.254045</c:v>
                </c:pt>
                <c:pt idx="178">
                  <c:v>0.252686</c:v>
                </c:pt>
                <c:pt idx="179">
                  <c:v>0.251342</c:v>
                </c:pt>
                <c:pt idx="180">
                  <c:v>0.250011</c:v>
                </c:pt>
                <c:pt idx="181">
                  <c:v>0.248694</c:v>
                </c:pt>
                <c:pt idx="182">
                  <c:v>0.247391</c:v>
                </c:pt>
                <c:pt idx="183">
                  <c:v>0.246101</c:v>
                </c:pt>
                <c:pt idx="184">
                  <c:v>0.244824</c:v>
                </c:pt>
                <c:pt idx="185">
                  <c:v>0.24356</c:v>
                </c:pt>
                <c:pt idx="186">
                  <c:v>0.242309</c:v>
                </c:pt>
                <c:pt idx="187">
                  <c:v>0.241071</c:v>
                </c:pt>
                <c:pt idx="188">
                  <c:v>0.239845</c:v>
                </c:pt>
                <c:pt idx="189">
                  <c:v>0.238631</c:v>
                </c:pt>
                <c:pt idx="190">
                  <c:v>0.23743</c:v>
                </c:pt>
                <c:pt idx="191">
                  <c:v>0.23624</c:v>
                </c:pt>
                <c:pt idx="192">
                  <c:v>0.235062</c:v>
                </c:pt>
                <c:pt idx="193">
                  <c:v>0.233895</c:v>
                </c:pt>
                <c:pt idx="194">
                  <c:v>0.23274</c:v>
                </c:pt>
                <c:pt idx="195">
                  <c:v>0.231596</c:v>
                </c:pt>
                <c:pt idx="196">
                  <c:v>0.230463</c:v>
                </c:pt>
                <c:pt idx="197">
                  <c:v>0.229341</c:v>
                </c:pt>
                <c:pt idx="198">
                  <c:v>0.22823</c:v>
                </c:pt>
              </c:numCache>
            </c:numRef>
          </c:yVal>
          <c:smooth val="0"/>
        </c:ser>
        <c:axId val="50644955"/>
        <c:axId val="46411970"/>
      </c:scatterChart>
      <c:valAx>
        <c:axId val="50644955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6411970"/>
        <c:crosses val="autoZero"/>
        <c:crossBetween val="midCat"/>
      </c:valAx>
      <c:valAx>
        <c:axId val="464119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064495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0.0784595</c:v>
                </c:pt>
                <c:pt idx="1">
                  <c:v>0.164176</c:v>
                </c:pt>
                <c:pt idx="2">
                  <c:v>0.25765</c:v>
                </c:pt>
                <c:pt idx="3">
                  <c:v>0.359369</c:v>
                </c:pt>
                <c:pt idx="4">
                  <c:v>0.469793</c:v>
                </c:pt>
                <c:pt idx="5">
                  <c:v>0.589344</c:v>
                </c:pt>
                <c:pt idx="6">
                  <c:v>0.718394</c:v>
                </c:pt>
                <c:pt idx="7">
                  <c:v>0.857251</c:v>
                </c:pt>
                <c:pt idx="8">
                  <c:v>1.00615</c:v>
                </c:pt>
                <c:pt idx="9">
                  <c:v>1.16525</c:v>
                </c:pt>
                <c:pt idx="10">
                  <c:v>1.3346</c:v>
                </c:pt>
                <c:pt idx="11">
                  <c:v>1.51417</c:v>
                </c:pt>
                <c:pt idx="12">
                  <c:v>1.70383</c:v>
                </c:pt>
                <c:pt idx="13">
                  <c:v>1.90336</c:v>
                </c:pt>
                <c:pt idx="14">
                  <c:v>2.11244</c:v>
                </c:pt>
                <c:pt idx="15">
                  <c:v>2.33067</c:v>
                </c:pt>
                <c:pt idx="16">
                  <c:v>2.55758</c:v>
                </c:pt>
                <c:pt idx="17">
                  <c:v>2.79262</c:v>
                </c:pt>
                <c:pt idx="18">
                  <c:v>3.03519</c:v>
                </c:pt>
                <c:pt idx="19">
                  <c:v>3.28465</c:v>
                </c:pt>
                <c:pt idx="20">
                  <c:v>3.54032</c:v>
                </c:pt>
                <c:pt idx="21">
                  <c:v>3.80148</c:v>
                </c:pt>
                <c:pt idx="22">
                  <c:v>4.06737</c:v>
                </c:pt>
                <c:pt idx="23">
                  <c:v>4.33722</c:v>
                </c:pt>
                <c:pt idx="24">
                  <c:v>4.61022</c:v>
                </c:pt>
                <c:pt idx="25">
                  <c:v>4.88554</c:v>
                </c:pt>
                <c:pt idx="26">
                  <c:v>5.16234</c:v>
                </c:pt>
                <c:pt idx="27">
                  <c:v>5.43974</c:v>
                </c:pt>
                <c:pt idx="28">
                  <c:v>5.71686</c:v>
                </c:pt>
                <c:pt idx="29">
                  <c:v>5.99282</c:v>
                </c:pt>
                <c:pt idx="30">
                  <c:v>6.26675</c:v>
                </c:pt>
                <c:pt idx="31">
                  <c:v>6.53779</c:v>
                </c:pt>
                <c:pt idx="32">
                  <c:v>6.8051</c:v>
                </c:pt>
                <c:pt idx="33">
                  <c:v>7.06791</c:v>
                </c:pt>
                <c:pt idx="34">
                  <c:v>7.32549</c:v>
                </c:pt>
                <c:pt idx="35">
                  <c:v>7.57718</c:v>
                </c:pt>
                <c:pt idx="36">
                  <c:v>7.82239</c:v>
                </c:pt>
                <c:pt idx="37">
                  <c:v>8.06063</c:v>
                </c:pt>
                <c:pt idx="38">
                  <c:v>8.29147</c:v>
                </c:pt>
                <c:pt idx="39">
                  <c:v>8.51459</c:v>
                </c:pt>
                <c:pt idx="40">
                  <c:v>8.72975</c:v>
                </c:pt>
                <c:pt idx="41">
                  <c:v>8.93678</c:v>
                </c:pt>
                <c:pt idx="42">
                  <c:v>9.1356</c:v>
                </c:pt>
                <c:pt idx="43">
                  <c:v>9.3262</c:v>
                </c:pt>
                <c:pt idx="44">
                  <c:v>9.50863</c:v>
                </c:pt>
                <c:pt idx="45">
                  <c:v>9.68298</c:v>
                </c:pt>
                <c:pt idx="46">
                  <c:v>9.84942</c:v>
                </c:pt>
                <c:pt idx="47">
                  <c:v>10.0081</c:v>
                </c:pt>
                <c:pt idx="48">
                  <c:v>10.1593</c:v>
                </c:pt>
                <c:pt idx="49">
                  <c:v>10.3033</c:v>
                </c:pt>
                <c:pt idx="50">
                  <c:v>10.4403</c:v>
                </c:pt>
                <c:pt idx="51">
                  <c:v>10.5705</c:v>
                </c:pt>
                <c:pt idx="52">
                  <c:v>10.6944</c:v>
                </c:pt>
                <c:pt idx="53">
                  <c:v>10.812</c:v>
                </c:pt>
                <c:pt idx="54">
                  <c:v>10.9239</c:v>
                </c:pt>
                <c:pt idx="55">
                  <c:v>11.0302</c:v>
                </c:pt>
                <c:pt idx="56">
                  <c:v>11.1312</c:v>
                </c:pt>
                <c:pt idx="57">
                  <c:v>11.2272</c:v>
                </c:pt>
                <c:pt idx="58">
                  <c:v>11.3184</c:v>
                </c:pt>
                <c:pt idx="59">
                  <c:v>11.4052</c:v>
                </c:pt>
                <c:pt idx="60">
                  <c:v>11.4877</c:v>
                </c:pt>
                <c:pt idx="61">
                  <c:v>11.5662</c:v>
                </c:pt>
                <c:pt idx="62">
                  <c:v>11.6409</c:v>
                </c:pt>
                <c:pt idx="63">
                  <c:v>11.712</c:v>
                </c:pt>
                <c:pt idx="64">
                  <c:v>11.7798</c:v>
                </c:pt>
                <c:pt idx="65">
                  <c:v>11.8444</c:v>
                </c:pt>
                <c:pt idx="66">
                  <c:v>11.906</c:v>
                </c:pt>
                <c:pt idx="67">
                  <c:v>11.9647</c:v>
                </c:pt>
                <c:pt idx="68">
                  <c:v>12.0208</c:v>
                </c:pt>
                <c:pt idx="69">
                  <c:v>12.0743</c:v>
                </c:pt>
                <c:pt idx="70">
                  <c:v>12.1255</c:v>
                </c:pt>
                <c:pt idx="71">
                  <c:v>12.1744</c:v>
                </c:pt>
                <c:pt idx="72">
                  <c:v>12.2212</c:v>
                </c:pt>
                <c:pt idx="73">
                  <c:v>12.2659</c:v>
                </c:pt>
                <c:pt idx="74">
                  <c:v>12.3088</c:v>
                </c:pt>
                <c:pt idx="75">
                  <c:v>12.3499</c:v>
                </c:pt>
                <c:pt idx="76">
                  <c:v>12.3893</c:v>
                </c:pt>
                <c:pt idx="77">
                  <c:v>12.427</c:v>
                </c:pt>
                <c:pt idx="78">
                  <c:v>12.4633</c:v>
                </c:pt>
                <c:pt idx="79">
                  <c:v>12.4981</c:v>
                </c:pt>
                <c:pt idx="80">
                  <c:v>12.5315</c:v>
                </c:pt>
                <c:pt idx="81">
                  <c:v>12.5637</c:v>
                </c:pt>
                <c:pt idx="82">
                  <c:v>12.5946</c:v>
                </c:pt>
                <c:pt idx="83">
                  <c:v>12.6243</c:v>
                </c:pt>
                <c:pt idx="84">
                  <c:v>12.653</c:v>
                </c:pt>
                <c:pt idx="85">
                  <c:v>12.6806</c:v>
                </c:pt>
                <c:pt idx="86">
                  <c:v>12.7072</c:v>
                </c:pt>
                <c:pt idx="87">
                  <c:v>12.7328</c:v>
                </c:pt>
                <c:pt idx="88">
                  <c:v>12.7575</c:v>
                </c:pt>
                <c:pt idx="89">
                  <c:v>12.7814</c:v>
                </c:pt>
                <c:pt idx="90">
                  <c:v>12.8044</c:v>
                </c:pt>
                <c:pt idx="91">
                  <c:v>12.8267</c:v>
                </c:pt>
                <c:pt idx="92">
                  <c:v>12.8482</c:v>
                </c:pt>
                <c:pt idx="93">
                  <c:v>12.869</c:v>
                </c:pt>
                <c:pt idx="94">
                  <c:v>12.8891</c:v>
                </c:pt>
                <c:pt idx="95">
                  <c:v>12.9086</c:v>
                </c:pt>
                <c:pt idx="96">
                  <c:v>12.9274</c:v>
                </c:pt>
                <c:pt idx="97">
                  <c:v>12.9457</c:v>
                </c:pt>
                <c:pt idx="98">
                  <c:v>12.9634</c:v>
                </c:pt>
                <c:pt idx="99">
                  <c:v>12.9805</c:v>
                </c:pt>
                <c:pt idx="100">
                  <c:v>12.9971</c:v>
                </c:pt>
                <c:pt idx="101">
                  <c:v>13.0133</c:v>
                </c:pt>
                <c:pt idx="102">
                  <c:v>13.0289</c:v>
                </c:pt>
                <c:pt idx="103">
                  <c:v>13.0441</c:v>
                </c:pt>
                <c:pt idx="104">
                  <c:v>13.0588</c:v>
                </c:pt>
                <c:pt idx="105">
                  <c:v>13.0732</c:v>
                </c:pt>
                <c:pt idx="106">
                  <c:v>13.0871</c:v>
                </c:pt>
                <c:pt idx="107">
                  <c:v>13.1006</c:v>
                </c:pt>
                <c:pt idx="108">
                  <c:v>13.1138</c:v>
                </c:pt>
                <c:pt idx="109">
                  <c:v>13.1266</c:v>
                </c:pt>
                <c:pt idx="110">
                  <c:v>13.139</c:v>
                </c:pt>
                <c:pt idx="111">
                  <c:v>13.1512</c:v>
                </c:pt>
                <c:pt idx="112">
                  <c:v>13.163</c:v>
                </c:pt>
                <c:pt idx="113">
                  <c:v>13.1745</c:v>
                </c:pt>
                <c:pt idx="114">
                  <c:v>13.1857</c:v>
                </c:pt>
                <c:pt idx="115">
                  <c:v>13.1966</c:v>
                </c:pt>
                <c:pt idx="116">
                  <c:v>13.2072</c:v>
                </c:pt>
                <c:pt idx="117">
                  <c:v>13.2176</c:v>
                </c:pt>
                <c:pt idx="118">
                  <c:v>13.2277</c:v>
                </c:pt>
                <c:pt idx="119">
                  <c:v>13.2376</c:v>
                </c:pt>
                <c:pt idx="120">
                  <c:v>13.2472</c:v>
                </c:pt>
                <c:pt idx="121">
                  <c:v>13.2566</c:v>
                </c:pt>
                <c:pt idx="122">
                  <c:v>13.2658</c:v>
                </c:pt>
                <c:pt idx="123">
                  <c:v>13.2747</c:v>
                </c:pt>
                <c:pt idx="124">
                  <c:v>13.2835</c:v>
                </c:pt>
                <c:pt idx="125">
                  <c:v>13.2921</c:v>
                </c:pt>
                <c:pt idx="126">
                  <c:v>13.3004</c:v>
                </c:pt>
                <c:pt idx="127">
                  <c:v>13.3086</c:v>
                </c:pt>
                <c:pt idx="128">
                  <c:v>13.3166</c:v>
                </c:pt>
                <c:pt idx="129">
                  <c:v>13.3244</c:v>
                </c:pt>
                <c:pt idx="130">
                  <c:v>13.3321</c:v>
                </c:pt>
                <c:pt idx="131">
                  <c:v>13.3395</c:v>
                </c:pt>
                <c:pt idx="132">
                  <c:v>13.3469</c:v>
                </c:pt>
                <c:pt idx="133">
                  <c:v>13.354</c:v>
                </c:pt>
                <c:pt idx="134">
                  <c:v>13.361</c:v>
                </c:pt>
                <c:pt idx="135">
                  <c:v>13.3679</c:v>
                </c:pt>
                <c:pt idx="136">
                  <c:v>13.3746</c:v>
                </c:pt>
                <c:pt idx="137">
                  <c:v>13.3812</c:v>
                </c:pt>
                <c:pt idx="138">
                  <c:v>13.3877</c:v>
                </c:pt>
                <c:pt idx="139">
                  <c:v>13.394</c:v>
                </c:pt>
                <c:pt idx="140">
                  <c:v>13.4002</c:v>
                </c:pt>
                <c:pt idx="141">
                  <c:v>13.4063</c:v>
                </c:pt>
                <c:pt idx="142">
                  <c:v>13.4123</c:v>
                </c:pt>
                <c:pt idx="143">
                  <c:v>13.4181</c:v>
                </c:pt>
                <c:pt idx="144">
                  <c:v>13.4238</c:v>
                </c:pt>
                <c:pt idx="145">
                  <c:v>13.4295</c:v>
                </c:pt>
                <c:pt idx="146">
                  <c:v>13.435</c:v>
                </c:pt>
                <c:pt idx="147">
                  <c:v>13.4404</c:v>
                </c:pt>
                <c:pt idx="148">
                  <c:v>13.4457</c:v>
                </c:pt>
                <c:pt idx="149">
                  <c:v>13.4509</c:v>
                </c:pt>
                <c:pt idx="150">
                  <c:v>13.4561</c:v>
                </c:pt>
                <c:pt idx="151">
                  <c:v>13.4611</c:v>
                </c:pt>
                <c:pt idx="152">
                  <c:v>13.466</c:v>
                </c:pt>
                <c:pt idx="153">
                  <c:v>13.4709</c:v>
                </c:pt>
                <c:pt idx="154">
                  <c:v>13.4757</c:v>
                </c:pt>
                <c:pt idx="155">
                  <c:v>13.4803</c:v>
                </c:pt>
                <c:pt idx="156">
                  <c:v>13.485</c:v>
                </c:pt>
                <c:pt idx="157">
                  <c:v>13.4895</c:v>
                </c:pt>
                <c:pt idx="158">
                  <c:v>13.4939</c:v>
                </c:pt>
                <c:pt idx="159">
                  <c:v>13.4983</c:v>
                </c:pt>
                <c:pt idx="160">
                  <c:v>13.5026</c:v>
                </c:pt>
                <c:pt idx="161">
                  <c:v>13.5068</c:v>
                </c:pt>
                <c:pt idx="162">
                  <c:v>13.511</c:v>
                </c:pt>
                <c:pt idx="163">
                  <c:v>13.5151</c:v>
                </c:pt>
                <c:pt idx="164">
                  <c:v>13.5191</c:v>
                </c:pt>
                <c:pt idx="165">
                  <c:v>13.5231</c:v>
                </c:pt>
                <c:pt idx="166">
                  <c:v>13.527</c:v>
                </c:pt>
                <c:pt idx="167">
                  <c:v>13.5308</c:v>
                </c:pt>
                <c:pt idx="168">
                  <c:v>13.5346</c:v>
                </c:pt>
                <c:pt idx="169">
                  <c:v>13.5383</c:v>
                </c:pt>
                <c:pt idx="170">
                  <c:v>13.5419</c:v>
                </c:pt>
                <c:pt idx="171">
                  <c:v>13.5455</c:v>
                </c:pt>
                <c:pt idx="172">
                  <c:v>13.5491</c:v>
                </c:pt>
                <c:pt idx="173">
                  <c:v>13.5526</c:v>
                </c:pt>
                <c:pt idx="174">
                  <c:v>13.556</c:v>
                </c:pt>
                <c:pt idx="175">
                  <c:v>13.5594</c:v>
                </c:pt>
                <c:pt idx="176">
                  <c:v>13.5627</c:v>
                </c:pt>
                <c:pt idx="177">
                  <c:v>13.566</c:v>
                </c:pt>
                <c:pt idx="178">
                  <c:v>13.5693</c:v>
                </c:pt>
                <c:pt idx="179">
                  <c:v>13.5725</c:v>
                </c:pt>
                <c:pt idx="180">
                  <c:v>13.5756</c:v>
                </c:pt>
                <c:pt idx="181">
                  <c:v>13.5787</c:v>
                </c:pt>
                <c:pt idx="182">
                  <c:v>13.5818</c:v>
                </c:pt>
                <c:pt idx="183">
                  <c:v>13.5848</c:v>
                </c:pt>
                <c:pt idx="184">
                  <c:v>13.5877</c:v>
                </c:pt>
                <c:pt idx="185">
                  <c:v>13.5907</c:v>
                </c:pt>
                <c:pt idx="186">
                  <c:v>13.5936</c:v>
                </c:pt>
                <c:pt idx="187">
                  <c:v>13.5964</c:v>
                </c:pt>
                <c:pt idx="188">
                  <c:v>13.5992</c:v>
                </c:pt>
                <c:pt idx="189">
                  <c:v>13.602</c:v>
                </c:pt>
                <c:pt idx="190">
                  <c:v>13.6047</c:v>
                </c:pt>
                <c:pt idx="191">
                  <c:v>13.6074</c:v>
                </c:pt>
                <c:pt idx="192">
                  <c:v>13.6101</c:v>
                </c:pt>
                <c:pt idx="193">
                  <c:v>13.6127</c:v>
                </c:pt>
                <c:pt idx="194">
                  <c:v>13.6153</c:v>
                </c:pt>
                <c:pt idx="195">
                  <c:v>13.6178</c:v>
                </c:pt>
                <c:pt idx="196">
                  <c:v>13.6204</c:v>
                </c:pt>
                <c:pt idx="197">
                  <c:v>13.6229</c:v>
                </c:pt>
                <c:pt idx="198">
                  <c:v>13.6253</c:v>
                </c:pt>
              </c:numCache>
            </c:numRef>
          </c:yVal>
          <c:smooth val="0"/>
        </c:ser>
        <c:axId val="73100560"/>
        <c:axId val="27227606"/>
      </c:scatterChart>
      <c:valAx>
        <c:axId val="73100560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7227606"/>
        <c:crosses val="autoZero"/>
        <c:crossBetween val="midCat"/>
      </c:valAx>
      <c:valAx>
        <c:axId val="27227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310056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906840" y="35818560"/>
        <a:ext cx="5882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407160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6847200" y="35813880"/>
        <a:ext cx="6388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1406880</xdr:colOff>
      <xdr:row>234</xdr:row>
      <xdr:rowOff>75960</xdr:rowOff>
    </xdr:to>
    <xdr:graphicFrame>
      <xdr:nvGraphicFramePr>
        <xdr:cNvPr id="2" name="Chart 3"/>
        <xdr:cNvGraphicFramePr/>
      </xdr:nvGraphicFramePr>
      <xdr:xfrm>
        <a:off x="3971880" y="38862000"/>
        <a:ext cx="615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02" activePane="bottomRight" state="frozen"/>
      <selection pane="topLeft" activeCell="A1" activeCellId="0" sqref="A1"/>
      <selection pane="topRight" activeCell="B1" activeCellId="0" sqref="B1"/>
      <selection pane="bottomLeft" activeCell="A202" activeCellId="0" sqref="A202"/>
      <selection pane="bottomRight" activeCell="I224" activeCellId="0" sqref="I224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3"/>
      <c r="C2" s="4" t="n">
        <v>7.47245E-022</v>
      </c>
      <c r="D2" s="5" t="n">
        <f aca="false">ABS(Table6[[#This Row],[Pb Analytic]]-Table6[[#This Row],[Pb Simulation]])</f>
        <v>7.47245E-022</v>
      </c>
      <c r="E2" s="1" t="n">
        <f aca="false">100*IF(Table6[[#This Row],[Pb Analytic]]&gt;0, Table6[[#This Row],[Absolute Error]]/Table6[[#This Row],[Pb Analytic]],1)</f>
        <v>100</v>
      </c>
      <c r="F2" s="3"/>
      <c r="G2" s="0" t="n">
        <v>0.261532</v>
      </c>
      <c r="H2" s="5" t="n">
        <f aca="false">ABS(Table7[[#This Row],[Pd Analytic]]-Table7[[#This Row],[Pd Simulation]])</f>
        <v>0.261532</v>
      </c>
      <c r="I2" s="1" t="n">
        <f aca="false">100*IF(Table7[[#This Row],[Pd Analytic]]&gt;0, Table7[[#This Row],[Absolute Error]]/Table7[[#This Row],[Pd Analytic]],1)</f>
        <v>100</v>
      </c>
      <c r="K2" s="0" t="n">
        <v>0.0784595</v>
      </c>
      <c r="L2" s="5" t="n">
        <f aca="false">ABS(Table2[[#This Row],[Nc Analytic]]-Table2[[#This Row],[Nc Simulation]])</f>
        <v>0.0784595</v>
      </c>
      <c r="M2" s="1" t="n">
        <f aca="false">100*IF(Table2[[#This Row],[Nc Analytic]]&gt;0, Table2[[#This Row],[Absolute Error]]/Table2[[#This Row],[Nc Analytic]],1)</f>
        <v>100</v>
      </c>
    </row>
    <row r="3" customFormat="false" ht="13.8" hidden="false" customHeight="false" outlineLevel="0" collapsed="false">
      <c r="A3" s="1" t="n">
        <v>0.2</v>
      </c>
      <c r="B3" s="3"/>
      <c r="C3" s="4" t="n">
        <v>1.12987E-017</v>
      </c>
      <c r="D3" s="5" t="n">
        <f aca="false">ABS(Table6[[#This Row],[Pb Analytic]]-Table6[[#This Row],[Pb Simulation]])</f>
        <v>1.12987E-017</v>
      </c>
      <c r="E3" s="1" t="n">
        <f aca="false">100*IF(Table6[[#This Row],[Pb Analytic]]&gt;0, Table6[[#This Row],[Absolute Error]]/Table6[[#This Row],[Pb Analytic]],1)</f>
        <v>100</v>
      </c>
      <c r="F3" s="3"/>
      <c r="G3" s="0" t="n">
        <v>0.273626</v>
      </c>
      <c r="H3" s="5" t="n">
        <f aca="false">ABS(Table7[[#This Row],[Pd Analytic]]-Table7[[#This Row],[Pd Simulation]])</f>
        <v>0.273626</v>
      </c>
      <c r="I3" s="1" t="n">
        <f aca="false">100*IF(Table7[[#This Row],[Pd Analytic]]&gt;0, Table7[[#This Row],[Absolute Error]]/Table7[[#This Row],[Pd Analytic]],1)</f>
        <v>100</v>
      </c>
      <c r="K3" s="0" t="n">
        <v>0.164176</v>
      </c>
      <c r="L3" s="5" t="n">
        <f aca="false">ABS(Table2[[#This Row],[Nc Analytic]]-Table2[[#This Row],[Nc Simulation]])</f>
        <v>0.164176</v>
      </c>
      <c r="M3" s="1" t="n">
        <f aca="false">100*IF(Table2[[#This Row],[Nc Analytic]]&gt;0, Table2[[#This Row],[Absolute Error]]/Table2[[#This Row],[Nc Analytic]],1)</f>
        <v>100</v>
      </c>
    </row>
    <row r="4" customFormat="false" ht="13.8" hidden="false" customHeight="false" outlineLevel="0" collapsed="false">
      <c r="A4" s="1" t="n">
        <v>0.3</v>
      </c>
      <c r="B4" s="3"/>
      <c r="C4" s="4" t="n">
        <v>3.03275E-015</v>
      </c>
      <c r="D4" s="5" t="n">
        <f aca="false">ABS(Table6[[#This Row],[Pb Analytic]]-Table6[[#This Row],[Pb Simulation]])</f>
        <v>3.03275E-015</v>
      </c>
      <c r="E4" s="1" t="n">
        <f aca="false">100*IF(Table6[[#This Row],[Pb Analytic]]&gt;0, Table6[[#This Row],[Absolute Error]]/Table6[[#This Row],[Pb Analytic]],1)</f>
        <v>100</v>
      </c>
      <c r="F4" s="3"/>
      <c r="G4" s="0" t="n">
        <v>0.286278</v>
      </c>
      <c r="H4" s="5" t="n">
        <f aca="false">ABS(Table7[[#This Row],[Pd Analytic]]-Table7[[#This Row],[Pd Simulation]])</f>
        <v>0.286278</v>
      </c>
      <c r="I4" s="1" t="n">
        <f aca="false">100*IF(Table7[[#This Row],[Pd Analytic]]&gt;0, Table7[[#This Row],[Absolute Error]]/Table7[[#This Row],[Pd Analytic]],1)</f>
        <v>100</v>
      </c>
      <c r="K4" s="0" t="n">
        <v>0.25765</v>
      </c>
      <c r="L4" s="5" t="n">
        <f aca="false">ABS(Table2[[#This Row],[Nc Analytic]]-Table2[[#This Row],[Nc Simulation]])</f>
        <v>0.25765</v>
      </c>
      <c r="M4" s="1" t="n">
        <f aca="false">100*IF(Table2[[#This Row],[Nc Analytic]]&gt;0, Table2[[#This Row],[Absolute Error]]/Table2[[#This Row],[Nc Analytic]],1)</f>
        <v>100</v>
      </c>
    </row>
    <row r="5" customFormat="false" ht="13.8" hidden="false" customHeight="false" outlineLevel="0" collapsed="false">
      <c r="A5" s="1" t="n">
        <v>0.4</v>
      </c>
      <c r="B5" s="3"/>
      <c r="C5" s="4" t="n">
        <v>1.55893E-013</v>
      </c>
      <c r="D5" s="5" t="n">
        <f aca="false">ABS(Table6[[#This Row],[Pb Analytic]]-Table6[[#This Row],[Pb Simulation]])</f>
        <v>1.55893E-013</v>
      </c>
      <c r="E5" s="1" t="n">
        <f aca="false">100*IF(Table6[[#This Row],[Pb Analytic]]&gt;0, Table6[[#This Row],[Absolute Error]]/Table6[[#This Row],[Pb Analytic]],1)</f>
        <v>100</v>
      </c>
      <c r="F5" s="3"/>
      <c r="G5" s="0" t="n">
        <v>0.299474</v>
      </c>
      <c r="H5" s="5" t="n">
        <f aca="false">ABS(Table7[[#This Row],[Pd Analytic]]-Table7[[#This Row],[Pd Simulation]])</f>
        <v>0.299474</v>
      </c>
      <c r="I5" s="1" t="n">
        <f aca="false">100*IF(Table7[[#This Row],[Pd Analytic]]&gt;0, Table7[[#This Row],[Absolute Error]]/Table7[[#This Row],[Pd Analytic]],1)</f>
        <v>100</v>
      </c>
      <c r="K5" s="0" t="n">
        <v>0.359369</v>
      </c>
      <c r="L5" s="5" t="n">
        <f aca="false">ABS(Table2[[#This Row],[Nc Analytic]]-Table2[[#This Row],[Nc Simulation]])</f>
        <v>0.359369</v>
      </c>
      <c r="M5" s="1" t="n">
        <f aca="false">100*IF(Table2[[#This Row],[Nc Analytic]]&gt;0, Table2[[#This Row],[Absolute Error]]/Table2[[#This Row],[Nc Analytic]],1)</f>
        <v>100</v>
      </c>
    </row>
    <row r="6" customFormat="false" ht="13.8" hidden="false" customHeight="false" outlineLevel="0" collapsed="false">
      <c r="A6" s="1" t="n">
        <v>0.5</v>
      </c>
      <c r="B6" s="3"/>
      <c r="C6" s="4" t="n">
        <v>3.2334E-012</v>
      </c>
      <c r="D6" s="5" t="n">
        <f aca="false">ABS(Table6[[#This Row],[Pb Analytic]]-Table6[[#This Row],[Pb Simulation]])</f>
        <v>3.2334E-012</v>
      </c>
      <c r="E6" s="1" t="n">
        <f aca="false">100*IF(Table6[[#This Row],[Pb Analytic]]&gt;0, Table6[[#This Row],[Absolute Error]]/Table6[[#This Row],[Pb Analytic]],1)</f>
        <v>100</v>
      </c>
      <c r="F6" s="3"/>
      <c r="G6" s="0" t="n">
        <v>0.313195</v>
      </c>
      <c r="H6" s="5" t="n">
        <f aca="false">ABS(Table7[[#This Row],[Pd Analytic]]-Table7[[#This Row],[Pd Simulation]])</f>
        <v>0.313195</v>
      </c>
      <c r="I6" s="1" t="n">
        <f aca="false">100*IF(Table7[[#This Row],[Pd Analytic]]&gt;0, Table7[[#This Row],[Absolute Error]]/Table7[[#This Row],[Pd Analytic]],1)</f>
        <v>100</v>
      </c>
      <c r="K6" s="0" t="n">
        <v>0.469793</v>
      </c>
      <c r="L6" s="5" t="n">
        <f aca="false">ABS(Table2[[#This Row],[Nc Analytic]]-Table2[[#This Row],[Nc Simulation]])</f>
        <v>0.469793</v>
      </c>
      <c r="M6" s="1" t="n">
        <f aca="false">100*IF(Table2[[#This Row],[Nc Analytic]]&gt;0, Table2[[#This Row],[Absolute Error]]/Table2[[#This Row],[Nc Analytic]],1)</f>
        <v>100</v>
      </c>
    </row>
    <row r="7" customFormat="false" ht="13.8" hidden="false" customHeight="false" outlineLevel="0" collapsed="false">
      <c r="A7" s="1" t="n">
        <v>0.6</v>
      </c>
      <c r="B7" s="3"/>
      <c r="C7" s="4" t="n">
        <v>3.77112E-011</v>
      </c>
      <c r="D7" s="5" t="n">
        <f aca="false">ABS(Table6[[#This Row],[Pb Analytic]]-Table6[[#This Row],[Pb Simulation]])</f>
        <v>3.77112E-011</v>
      </c>
      <c r="E7" s="1" t="n">
        <f aca="false">100*IF(Table6[[#This Row],[Pb Analytic]]&gt;0, Table6[[#This Row],[Absolute Error]]/Table6[[#This Row],[Pb Analytic]],1)</f>
        <v>100</v>
      </c>
      <c r="F7" s="3"/>
      <c r="G7" s="0" t="n">
        <v>0.327413</v>
      </c>
      <c r="H7" s="5" t="n">
        <f aca="false">ABS(Table7[[#This Row],[Pd Analytic]]-Table7[[#This Row],[Pd Simulation]])</f>
        <v>0.327413</v>
      </c>
      <c r="I7" s="1" t="n">
        <f aca="false">100*IF(Table7[[#This Row],[Pd Analytic]]&gt;0, Table7[[#This Row],[Absolute Error]]/Table7[[#This Row],[Pd Analytic]],1)</f>
        <v>100</v>
      </c>
      <c r="K7" s="0" t="n">
        <v>0.589344</v>
      </c>
      <c r="L7" s="5" t="n">
        <f aca="false">ABS(Table2[[#This Row],[Nc Analytic]]-Table2[[#This Row],[Nc Simulation]])</f>
        <v>0.589344</v>
      </c>
      <c r="M7" s="1" t="n">
        <f aca="false">100*IF(Table2[[#This Row],[Nc Analytic]]&gt;0, Table2[[#This Row],[Absolute Error]]/Table2[[#This Row],[Nc Analytic]],1)</f>
        <v>100</v>
      </c>
    </row>
    <row r="8" customFormat="false" ht="13.8" hidden="false" customHeight="false" outlineLevel="0" collapsed="false">
      <c r="A8" s="1" t="n">
        <v>0.7</v>
      </c>
      <c r="B8" s="3"/>
      <c r="C8" s="4" t="n">
        <v>2.952E-010</v>
      </c>
      <c r="D8" s="5" t="n">
        <f aca="false">ABS(Table6[[#This Row],[Pb Analytic]]-Table6[[#This Row],[Pb Simulation]])</f>
        <v>2.952E-010</v>
      </c>
      <c r="E8" s="1" t="n">
        <f aca="false">100*IF(Table6[[#This Row],[Pb Analytic]]&gt;0, Table6[[#This Row],[Absolute Error]]/Table6[[#This Row],[Pb Analytic]],1)</f>
        <v>100</v>
      </c>
      <c r="F8" s="3"/>
      <c r="G8" s="0" t="n">
        <v>0.342092</v>
      </c>
      <c r="H8" s="5" t="n">
        <f aca="false">ABS(Table7[[#This Row],[Pd Analytic]]-Table7[[#This Row],[Pd Simulation]])</f>
        <v>0.342092</v>
      </c>
      <c r="I8" s="1" t="n">
        <f aca="false">100*IF(Table7[[#This Row],[Pd Analytic]]&gt;0, Table7[[#This Row],[Absolute Error]]/Table7[[#This Row],[Pd Analytic]],1)</f>
        <v>100</v>
      </c>
      <c r="K8" s="0" t="n">
        <v>0.718394</v>
      </c>
      <c r="L8" s="5" t="n">
        <f aca="false">ABS(Table2[[#This Row],[Nc Analytic]]-Table2[[#This Row],[Nc Simulation]])</f>
        <v>0.718394</v>
      </c>
      <c r="M8" s="1" t="n">
        <f aca="false">100*IF(Table2[[#This Row],[Nc Analytic]]&gt;0, Table2[[#This Row],[Absolute Error]]/Table2[[#This Row],[Nc Analytic]],1)</f>
        <v>100</v>
      </c>
    </row>
    <row r="9" customFormat="false" ht="13.8" hidden="false" customHeight="false" outlineLevel="0" collapsed="false">
      <c r="A9" s="1" t="n">
        <v>0.8</v>
      </c>
      <c r="B9" s="3"/>
      <c r="C9" s="4" t="n">
        <v>1.72367E-009</v>
      </c>
      <c r="D9" s="5" t="n">
        <f aca="false">ABS(Table6[[#This Row],[Pb Analytic]]-Table6[[#This Row],[Pb Simulation]])</f>
        <v>1.72367E-009</v>
      </c>
      <c r="E9" s="1" t="n">
        <f aca="false">100*IF(Table6[[#This Row],[Pb Analytic]]&gt;0, Table6[[#This Row],[Absolute Error]]/Table6[[#This Row],[Pb Analytic]],1)</f>
        <v>100</v>
      </c>
      <c r="F9" s="3"/>
      <c r="G9" s="0" t="n">
        <v>0.357188</v>
      </c>
      <c r="H9" s="5" t="n">
        <f aca="false">ABS(Table7[[#This Row],[Pd Analytic]]-Table7[[#This Row],[Pd Simulation]])</f>
        <v>0.357188</v>
      </c>
      <c r="I9" s="1" t="n">
        <f aca="false">100*IF(Table7[[#This Row],[Pd Analytic]]&gt;0, Table7[[#This Row],[Absolute Error]]/Table7[[#This Row],[Pd Analytic]],1)</f>
        <v>100</v>
      </c>
      <c r="K9" s="0" t="n">
        <v>0.857251</v>
      </c>
      <c r="L9" s="5" t="n">
        <f aca="false">ABS(Table2[[#This Row],[Nc Analytic]]-Table2[[#This Row],[Nc Simulation]])</f>
        <v>0.857251</v>
      </c>
      <c r="M9" s="1" t="n">
        <f aca="false">100*IF(Table2[[#This Row],[Nc Analytic]]&gt;0, Table2[[#This Row],[Absolute Error]]/Table2[[#This Row],[Nc Analytic]],1)</f>
        <v>100</v>
      </c>
    </row>
    <row r="10" customFormat="false" ht="13.8" hidden="false" customHeight="false" outlineLevel="0" collapsed="false">
      <c r="A10" s="1" t="n">
        <v>0.9</v>
      </c>
      <c r="B10" s="3"/>
      <c r="C10" s="4" t="n">
        <v>8.03614E-009</v>
      </c>
      <c r="D10" s="5" t="n">
        <f aca="false">ABS(Table6[[#This Row],[Pb Analytic]]-Table6[[#This Row],[Pb Simulation]])</f>
        <v>8.03614E-009</v>
      </c>
      <c r="E10" s="1" t="n">
        <f aca="false">100*IF(Table6[[#This Row],[Pb Analytic]]&gt;0, Table6[[#This Row],[Absolute Error]]/Table6[[#This Row],[Pb Analytic]],1)</f>
        <v>100</v>
      </c>
      <c r="F10" s="3"/>
      <c r="G10" s="0" t="n">
        <v>0.372649</v>
      </c>
      <c r="H10" s="5" t="n">
        <f aca="false">ABS(Table7[[#This Row],[Pd Analytic]]-Table7[[#This Row],[Pd Simulation]])</f>
        <v>0.372649</v>
      </c>
      <c r="I10" s="1" t="n">
        <f aca="false">100*IF(Table7[[#This Row],[Pd Analytic]]&gt;0, Table7[[#This Row],[Absolute Error]]/Table7[[#This Row],[Pd Analytic]],1)</f>
        <v>100</v>
      </c>
      <c r="K10" s="0" t="n">
        <v>1.00615</v>
      </c>
      <c r="L10" s="5" t="n">
        <f aca="false">ABS(Table2[[#This Row],[Nc Analytic]]-Table2[[#This Row],[Nc Simulation]])</f>
        <v>1.00615</v>
      </c>
      <c r="M10" s="1" t="n">
        <f aca="false">100*IF(Table2[[#This Row],[Nc Analytic]]&gt;0, Table2[[#This Row],[Absolute Error]]/Table2[[#This Row],[Nc Analytic]],1)</f>
        <v>100</v>
      </c>
    </row>
    <row r="11" customFormat="false" ht="13.8" hidden="false" customHeight="false" outlineLevel="0" collapsed="false">
      <c r="A11" s="1" t="n">
        <v>1</v>
      </c>
      <c r="B11" s="3"/>
      <c r="C11" s="4" t="n">
        <v>3.13384E-008</v>
      </c>
      <c r="D11" s="5" t="n">
        <f aca="false">ABS(Table6[[#This Row],[Pb Analytic]]-Table6[[#This Row],[Pb Simulation]])</f>
        <v>3.13384E-008</v>
      </c>
      <c r="E11" s="1" t="n">
        <f aca="false">100*IF(Table6[[#This Row],[Pb Analytic]]&gt;0, Table6[[#This Row],[Absolute Error]]/Table6[[#This Row],[Pb Analytic]],1)</f>
        <v>100</v>
      </c>
      <c r="F11" s="3"/>
      <c r="G11" s="0" t="n">
        <v>0.388415</v>
      </c>
      <c r="H11" s="5" t="n">
        <f aca="false">ABS(Table7[[#This Row],[Pd Analytic]]-Table7[[#This Row],[Pd Simulation]])</f>
        <v>0.388415</v>
      </c>
      <c r="I11" s="1" t="n">
        <f aca="false">100*IF(Table7[[#This Row],[Pd Analytic]]&gt;0, Table7[[#This Row],[Absolute Error]]/Table7[[#This Row],[Pd Analytic]],1)</f>
        <v>100</v>
      </c>
      <c r="K11" s="0" t="n">
        <v>1.16525</v>
      </c>
      <c r="L11" s="5" t="n">
        <f aca="false">ABS(Table2[[#This Row],[Nc Analytic]]-Table2[[#This Row],[Nc Simulation]])</f>
        <v>1.16525</v>
      </c>
      <c r="M11" s="1" t="n">
        <f aca="false">100*IF(Table2[[#This Row],[Nc Analytic]]&gt;0, Table2[[#This Row],[Absolute Error]]/Table2[[#This Row],[Nc Analytic]],1)</f>
        <v>100</v>
      </c>
    </row>
    <row r="12" customFormat="false" ht="13.8" hidden="false" customHeight="false" outlineLevel="0" collapsed="false">
      <c r="A12" s="1" t="n">
        <v>1.1</v>
      </c>
      <c r="B12" s="3"/>
      <c r="C12" s="4" t="n">
        <v>1.05664E-007</v>
      </c>
      <c r="D12" s="5" t="n">
        <f aca="false">ABS(Table6[[#This Row],[Pb Analytic]]-Table6[[#This Row],[Pb Simulation]])</f>
        <v>1.05664E-007</v>
      </c>
      <c r="E12" s="1" t="n">
        <f aca="false">100*IF(Table6[[#This Row],[Pb Analytic]]&gt;0, Table6[[#This Row],[Absolute Error]]/Table6[[#This Row],[Pb Analytic]],1)</f>
        <v>100</v>
      </c>
      <c r="F12" s="3"/>
      <c r="G12" s="0" t="n">
        <v>0.404423</v>
      </c>
      <c r="H12" s="5" t="n">
        <f aca="false">ABS(Table7[[#This Row],[Pd Analytic]]-Table7[[#This Row],[Pd Simulation]])</f>
        <v>0.404423</v>
      </c>
      <c r="I12" s="1" t="n">
        <f aca="false">100*IF(Table7[[#This Row],[Pd Analytic]]&gt;0, Table7[[#This Row],[Absolute Error]]/Table7[[#This Row],[Pd Analytic]],1)</f>
        <v>100</v>
      </c>
      <c r="K12" s="0" t="n">
        <v>1.3346</v>
      </c>
      <c r="L12" s="5" t="n">
        <f aca="false">ABS(Table2[[#This Row],[Nc Analytic]]-Table2[[#This Row],[Nc Simulation]])</f>
        <v>1.3346</v>
      </c>
      <c r="M12" s="1" t="n">
        <f aca="false">100*IF(Table2[[#This Row],[Nc Analytic]]&gt;0, Table2[[#This Row],[Absolute Error]]/Table2[[#This Row],[Nc Analytic]],1)</f>
        <v>100</v>
      </c>
    </row>
    <row r="13" customFormat="false" ht="13.8" hidden="false" customHeight="false" outlineLevel="0" collapsed="false">
      <c r="A13" s="1" t="n">
        <v>1.2</v>
      </c>
      <c r="B13" s="3"/>
      <c r="C13" s="4" t="n">
        <v>3.15663E-007</v>
      </c>
      <c r="D13" s="5" t="n">
        <f aca="false">ABS(Table6[[#This Row],[Pb Analytic]]-Table6[[#This Row],[Pb Simulation]])</f>
        <v>3.15663E-007</v>
      </c>
      <c r="E13" s="1" t="n">
        <f aca="false">100*IF(Table6[[#This Row],[Pb Analytic]]&gt;0, Table6[[#This Row],[Absolute Error]]/Table6[[#This Row],[Pb Analytic]],1)</f>
        <v>100</v>
      </c>
      <c r="F13" s="3"/>
      <c r="G13" s="0" t="n">
        <v>0.420602</v>
      </c>
      <c r="H13" s="5" t="n">
        <f aca="false">ABS(Table7[[#This Row],[Pd Analytic]]-Table7[[#This Row],[Pd Simulation]])</f>
        <v>0.420602</v>
      </c>
      <c r="I13" s="1" t="n">
        <f aca="false">100*IF(Table7[[#This Row],[Pd Analytic]]&gt;0, Table7[[#This Row],[Absolute Error]]/Table7[[#This Row],[Pd Analytic]],1)</f>
        <v>100</v>
      </c>
      <c r="K13" s="0" t="n">
        <v>1.51417</v>
      </c>
      <c r="L13" s="5" t="n">
        <f aca="false">ABS(Table2[[#This Row],[Nc Analytic]]-Table2[[#This Row],[Nc Simulation]])</f>
        <v>1.51417</v>
      </c>
      <c r="M13" s="1" t="n">
        <f aca="false">100*IF(Table2[[#This Row],[Nc Analytic]]&gt;0, Table2[[#This Row],[Absolute Error]]/Table2[[#This Row],[Nc Analytic]],1)</f>
        <v>100</v>
      </c>
    </row>
    <row r="14" customFormat="false" ht="13.8" hidden="false" customHeight="false" outlineLevel="0" collapsed="false">
      <c r="A14" s="1" t="n">
        <v>1.3</v>
      </c>
      <c r="B14" s="3"/>
      <c r="C14" s="4" t="n">
        <v>8.51204E-007</v>
      </c>
      <c r="D14" s="5" t="n">
        <f aca="false">ABS(Table6[[#This Row],[Pb Analytic]]-Table6[[#This Row],[Pb Simulation]])</f>
        <v>8.51204E-007</v>
      </c>
      <c r="E14" s="1" t="n">
        <f aca="false">100*IF(Table6[[#This Row],[Pb Analytic]]&gt;0, Table6[[#This Row],[Absolute Error]]/Table6[[#This Row],[Pb Analytic]],1)</f>
        <v>100</v>
      </c>
      <c r="F14" s="3"/>
      <c r="G14" s="0" t="n">
        <v>0.43688</v>
      </c>
      <c r="H14" s="5" t="n">
        <f aca="false">ABS(Table7[[#This Row],[Pd Analytic]]-Table7[[#This Row],[Pd Simulation]])</f>
        <v>0.43688</v>
      </c>
      <c r="I14" s="1" t="n">
        <f aca="false">100*IF(Table7[[#This Row],[Pd Analytic]]&gt;0, Table7[[#This Row],[Absolute Error]]/Table7[[#This Row],[Pd Analytic]],1)</f>
        <v>100</v>
      </c>
      <c r="K14" s="0" t="n">
        <v>1.70383</v>
      </c>
      <c r="L14" s="5" t="n">
        <f aca="false">ABS(Table2[[#This Row],[Nc Analytic]]-Table2[[#This Row],[Nc Simulation]])</f>
        <v>1.70383</v>
      </c>
      <c r="M14" s="1" t="n">
        <f aca="false">100*IF(Table2[[#This Row],[Nc Analytic]]&gt;0, Table2[[#This Row],[Absolute Error]]/Table2[[#This Row],[Nc Analytic]],1)</f>
        <v>100</v>
      </c>
    </row>
    <row r="15" customFormat="false" ht="13.8" hidden="false" customHeight="false" outlineLevel="0" collapsed="false">
      <c r="A15" s="1" t="n">
        <v>1.4</v>
      </c>
      <c r="B15" s="3"/>
      <c r="C15" s="4" t="n">
        <v>2.10202E-006</v>
      </c>
      <c r="D15" s="5" t="n">
        <f aca="false">ABS(Table6[[#This Row],[Pb Analytic]]-Table6[[#This Row],[Pb Simulation]])</f>
        <v>2.10202E-006</v>
      </c>
      <c r="E15" s="1" t="n">
        <f aca="false">100*IF(Table6[[#This Row],[Pb Analytic]]&gt;0, Table6[[#This Row],[Absolute Error]]/Table6[[#This Row],[Pb Analytic]],1)</f>
        <v>100</v>
      </c>
      <c r="F15" s="3"/>
      <c r="G15" s="0" t="n">
        <v>0.453182</v>
      </c>
      <c r="H15" s="5" t="n">
        <f aca="false">ABS(Table7[[#This Row],[Pd Analytic]]-Table7[[#This Row],[Pd Simulation]])</f>
        <v>0.453182</v>
      </c>
      <c r="I15" s="1" t="n">
        <f aca="false">100*IF(Table7[[#This Row],[Pd Analytic]]&gt;0, Table7[[#This Row],[Absolute Error]]/Table7[[#This Row],[Pd Analytic]],1)</f>
        <v>100</v>
      </c>
      <c r="K15" s="0" t="n">
        <v>1.90336</v>
      </c>
      <c r="L15" s="5" t="n">
        <f aca="false">ABS(Table2[[#This Row],[Nc Analytic]]-Table2[[#This Row],[Nc Simulation]])</f>
        <v>1.90336</v>
      </c>
      <c r="M15" s="1" t="n">
        <f aca="false">100*IF(Table2[[#This Row],[Nc Analytic]]&gt;0, Table2[[#This Row],[Absolute Error]]/Table2[[#This Row],[Nc Analytic]],1)</f>
        <v>100</v>
      </c>
    </row>
    <row r="16" customFormat="false" ht="13.8" hidden="false" customHeight="false" outlineLevel="0" collapsed="false">
      <c r="A16" s="1" t="n">
        <v>1.5</v>
      </c>
      <c r="B16" s="3"/>
      <c r="C16" s="4" t="n">
        <v>4.80859E-006</v>
      </c>
      <c r="D16" s="5" t="n">
        <f aca="false">ABS(Table6[[#This Row],[Pb Analytic]]-Table6[[#This Row],[Pb Simulation]])</f>
        <v>4.80859E-006</v>
      </c>
      <c r="E16" s="1" t="n">
        <f aca="false">100*IF(Table6[[#This Row],[Pb Analytic]]&gt;0, Table6[[#This Row],[Absolute Error]]/Table6[[#This Row],[Pb Analytic]],1)</f>
        <v>100</v>
      </c>
      <c r="F16" s="3"/>
      <c r="G16" s="0" t="n">
        <v>0.469432</v>
      </c>
      <c r="H16" s="5" t="n">
        <f aca="false">ABS(Table7[[#This Row],[Pd Analytic]]-Table7[[#This Row],[Pd Simulation]])</f>
        <v>0.469432</v>
      </c>
      <c r="I16" s="1" t="n">
        <f aca="false">100*IF(Table7[[#This Row],[Pd Analytic]]&gt;0, Table7[[#This Row],[Absolute Error]]/Table7[[#This Row],[Pd Analytic]],1)</f>
        <v>100</v>
      </c>
      <c r="K16" s="0" t="n">
        <v>2.11244</v>
      </c>
      <c r="L16" s="5" t="n">
        <f aca="false">ABS(Table2[[#This Row],[Nc Analytic]]-Table2[[#This Row],[Nc Simulation]])</f>
        <v>2.11244</v>
      </c>
      <c r="M16" s="1" t="n">
        <f aca="false">100*IF(Table2[[#This Row],[Nc Analytic]]&gt;0, Table2[[#This Row],[Absolute Error]]/Table2[[#This Row],[Nc Analytic]],1)</f>
        <v>100</v>
      </c>
    </row>
    <row r="17" customFormat="false" ht="13.8" hidden="false" customHeight="false" outlineLevel="0" collapsed="false">
      <c r="A17" s="1" t="n">
        <v>1.6</v>
      </c>
      <c r="B17" s="3"/>
      <c r="C17" s="4" t="n">
        <v>1.0285E-005</v>
      </c>
      <c r="D17" s="5" t="n">
        <f aca="false">ABS(Table6[[#This Row],[Pb Analytic]]-Table6[[#This Row],[Pb Simulation]])</f>
        <v>1.0285E-005</v>
      </c>
      <c r="E17" s="1" t="n">
        <f aca="false">100*IF(Table6[[#This Row],[Pb Analytic]]&gt;0, Table6[[#This Row],[Absolute Error]]/Table6[[#This Row],[Pb Analytic]],1)</f>
        <v>100</v>
      </c>
      <c r="F17" s="3"/>
      <c r="G17" s="0" t="n">
        <v>0.485557</v>
      </c>
      <c r="H17" s="5" t="n">
        <f aca="false">ABS(Table7[[#This Row],[Pd Analytic]]-Table7[[#This Row],[Pd Simulation]])</f>
        <v>0.485557</v>
      </c>
      <c r="I17" s="1" t="n">
        <f aca="false">100*IF(Table7[[#This Row],[Pd Analytic]]&gt;0, Table7[[#This Row],[Absolute Error]]/Table7[[#This Row],[Pd Analytic]],1)</f>
        <v>100</v>
      </c>
      <c r="K17" s="0" t="n">
        <v>2.33067</v>
      </c>
      <c r="L17" s="5" t="n">
        <f aca="false">ABS(Table2[[#This Row],[Nc Analytic]]-Table2[[#This Row],[Nc Simulation]])</f>
        <v>2.33067</v>
      </c>
      <c r="M17" s="1" t="n">
        <f aca="false">100*IF(Table2[[#This Row],[Nc Analytic]]&gt;0, Table2[[#This Row],[Absolute Error]]/Table2[[#This Row],[Nc Analytic]],1)</f>
        <v>100</v>
      </c>
    </row>
    <row r="18" customFormat="false" ht="13.8" hidden="false" customHeight="false" outlineLevel="0" collapsed="false">
      <c r="A18" s="1" t="n">
        <v>1.7</v>
      </c>
      <c r="B18" s="3"/>
      <c r="C18" s="4" t="n">
        <v>2.07257E-005</v>
      </c>
      <c r="D18" s="5" t="n">
        <f aca="false">ABS(Table6[[#This Row],[Pb Analytic]]-Table6[[#This Row],[Pb Simulation]])</f>
        <v>2.07257E-005</v>
      </c>
      <c r="E18" s="1" t="n">
        <f aca="false">100*IF(Table6[[#This Row],[Pb Analytic]]&gt;0, Table6[[#This Row],[Absolute Error]]/Table6[[#This Row],[Pb Analytic]],1)</f>
        <v>100</v>
      </c>
      <c r="F18" s="3"/>
      <c r="G18" s="0" t="n">
        <v>0.501486</v>
      </c>
      <c r="H18" s="5" t="n">
        <f aca="false">ABS(Table7[[#This Row],[Pd Analytic]]-Table7[[#This Row],[Pd Simulation]])</f>
        <v>0.501486</v>
      </c>
      <c r="I18" s="1" t="n">
        <f aca="false">100*IF(Table7[[#This Row],[Pd Analytic]]&gt;0, Table7[[#This Row],[Absolute Error]]/Table7[[#This Row],[Pd Analytic]],1)</f>
        <v>100</v>
      </c>
      <c r="K18" s="0" t="n">
        <v>2.55758</v>
      </c>
      <c r="L18" s="5" t="n">
        <f aca="false">ABS(Table2[[#This Row],[Nc Analytic]]-Table2[[#This Row],[Nc Simulation]])</f>
        <v>2.55758</v>
      </c>
      <c r="M18" s="1" t="n">
        <f aca="false">100*IF(Table2[[#This Row],[Nc Analytic]]&gt;0, Table2[[#This Row],[Absolute Error]]/Table2[[#This Row],[Nc Analytic]],1)</f>
        <v>100</v>
      </c>
    </row>
    <row r="19" customFormat="false" ht="13.8" hidden="false" customHeight="false" outlineLevel="0" collapsed="false">
      <c r="A19" s="1" t="n">
        <v>1.8</v>
      </c>
      <c r="B19" s="3"/>
      <c r="C19" s="4" t="n">
        <v>3.95984E-005</v>
      </c>
      <c r="D19" s="5" t="n">
        <f aca="false">ABS(Table6[[#This Row],[Pb Analytic]]-Table6[[#This Row],[Pb Simulation]])</f>
        <v>3.95984E-005</v>
      </c>
      <c r="E19" s="1" t="n">
        <f aca="false">100*IF(Table6[[#This Row],[Pb Analytic]]&gt;0, Table6[[#This Row],[Absolute Error]]/Table6[[#This Row],[Pb Analytic]],1)</f>
        <v>100</v>
      </c>
      <c r="F19" s="3"/>
      <c r="G19" s="0" t="n">
        <v>0.517151</v>
      </c>
      <c r="H19" s="5" t="n">
        <f aca="false">ABS(Table7[[#This Row],[Pd Analytic]]-Table7[[#This Row],[Pd Simulation]])</f>
        <v>0.517151</v>
      </c>
      <c r="I19" s="1" t="n">
        <f aca="false">100*IF(Table7[[#This Row],[Pd Analytic]]&gt;0, Table7[[#This Row],[Absolute Error]]/Table7[[#This Row],[Pd Analytic]],1)</f>
        <v>100</v>
      </c>
      <c r="K19" s="0" t="n">
        <v>2.79262</v>
      </c>
      <c r="L19" s="5" t="n">
        <f aca="false">ABS(Table2[[#This Row],[Nc Analytic]]-Table2[[#This Row],[Nc Simulation]])</f>
        <v>2.79262</v>
      </c>
      <c r="M19" s="1" t="n">
        <f aca="false">100*IF(Table2[[#This Row],[Nc Analytic]]&gt;0, Table2[[#This Row],[Absolute Error]]/Table2[[#This Row],[Nc Analytic]],1)</f>
        <v>100</v>
      </c>
    </row>
    <row r="20" customFormat="false" ht="13.8" hidden="false" customHeight="false" outlineLevel="0" collapsed="false">
      <c r="A20" s="1" t="n">
        <v>1.9</v>
      </c>
      <c r="B20" s="3"/>
      <c r="C20" s="4" t="n">
        <v>7.21159E-005</v>
      </c>
      <c r="D20" s="5" t="n">
        <f aca="false">ABS(Table6[[#This Row],[Pb Analytic]]-Table6[[#This Row],[Pb Simulation]])</f>
        <v>7.21159E-005</v>
      </c>
      <c r="E20" s="1" t="n">
        <f aca="false">100*IF(Table6[[#This Row],[Pb Analytic]]&gt;0, Table6[[#This Row],[Absolute Error]]/Table6[[#This Row],[Pb Analytic]],1)</f>
        <v>100</v>
      </c>
      <c r="F20" s="3"/>
      <c r="G20" s="0" t="n">
        <v>0.532489</v>
      </c>
      <c r="H20" s="5" t="n">
        <f aca="false">ABS(Table7[[#This Row],[Pd Analytic]]-Table7[[#This Row],[Pd Simulation]])</f>
        <v>0.532489</v>
      </c>
      <c r="I20" s="1" t="n">
        <f aca="false">100*IF(Table7[[#This Row],[Pd Analytic]]&gt;0, Table7[[#This Row],[Absolute Error]]/Table7[[#This Row],[Pd Analytic]],1)</f>
        <v>100</v>
      </c>
      <c r="K20" s="0" t="n">
        <v>3.03519</v>
      </c>
      <c r="L20" s="5" t="n">
        <f aca="false">ABS(Table2[[#This Row],[Nc Analytic]]-Table2[[#This Row],[Nc Simulation]])</f>
        <v>3.03519</v>
      </c>
      <c r="M20" s="1" t="n">
        <f aca="false">100*IF(Table2[[#This Row],[Nc Analytic]]&gt;0, Table2[[#This Row],[Absolute Error]]/Table2[[#This Row],[Nc Analytic]],1)</f>
        <v>100</v>
      </c>
    </row>
    <row r="21" customFormat="false" ht="13.8" hidden="false" customHeight="false" outlineLevel="0" collapsed="false">
      <c r="A21" s="1" t="n">
        <v>2</v>
      </c>
      <c r="B21" s="3"/>
      <c r="C21" s="0" t="n">
        <v>0.000125761</v>
      </c>
      <c r="D21" s="5" t="n">
        <f aca="false">ABS(Table6[[#This Row],[Pb Analytic]]-Table6[[#This Row],[Pb Simulation]])</f>
        <v>0.000125761</v>
      </c>
      <c r="E21" s="1" t="n">
        <f aca="false">100*IF(Table6[[#This Row],[Pb Analytic]]&gt;0, Table6[[#This Row],[Absolute Error]]/Table6[[#This Row],[Pb Analytic]],1)</f>
        <v>100</v>
      </c>
      <c r="F21" s="3"/>
      <c r="G21" s="0" t="n">
        <v>0.547442</v>
      </c>
      <c r="H21" s="5" t="n">
        <f aca="false">ABS(Table7[[#This Row],[Pd Analytic]]-Table7[[#This Row],[Pd Simulation]])</f>
        <v>0.547442</v>
      </c>
      <c r="I21" s="1" t="n">
        <f aca="false">100*IF(Table7[[#This Row],[Pd Analytic]]&gt;0, Table7[[#This Row],[Absolute Error]]/Table7[[#This Row],[Pd Analytic]],1)</f>
        <v>100</v>
      </c>
      <c r="K21" s="0" t="n">
        <v>3.28465</v>
      </c>
      <c r="L21" s="5" t="n">
        <f aca="false">ABS(Table2[[#This Row],[Nc Analytic]]-Table2[[#This Row],[Nc Simulation]])</f>
        <v>3.28465</v>
      </c>
      <c r="M21" s="1" t="n">
        <f aca="false">100*IF(Table2[[#This Row],[Nc Analytic]]&gt;0, Table2[[#This Row],[Absolute Error]]/Table2[[#This Row],[Nc Analytic]],1)</f>
        <v>100</v>
      </c>
    </row>
    <row r="22" customFormat="false" ht="13.8" hidden="false" customHeight="false" outlineLevel="0" collapsed="false">
      <c r="A22" s="1" t="n">
        <v>2.1</v>
      </c>
      <c r="B22" s="3"/>
      <c r="C22" s="0" t="n">
        <v>0.000210824</v>
      </c>
      <c r="D22" s="5" t="n">
        <f aca="false">ABS(Table6[[#This Row],[Pb Analytic]]-Table6[[#This Row],[Pb Simulation]])</f>
        <v>0.000210824</v>
      </c>
      <c r="E22" s="1" t="n">
        <f aca="false">100*IF(Table6[[#This Row],[Pb Analytic]]&gt;0, Table6[[#This Row],[Absolute Error]]/Table6[[#This Row],[Pb Analytic]],1)</f>
        <v>100</v>
      </c>
      <c r="F22" s="3"/>
      <c r="G22" s="0" t="n">
        <v>0.561956</v>
      </c>
      <c r="H22" s="5" t="n">
        <f aca="false">ABS(Table7[[#This Row],[Pd Analytic]]-Table7[[#This Row],[Pd Simulation]])</f>
        <v>0.561956</v>
      </c>
      <c r="I22" s="1" t="n">
        <f aca="false">100*IF(Table7[[#This Row],[Pd Analytic]]&gt;0, Table7[[#This Row],[Absolute Error]]/Table7[[#This Row],[Pd Analytic]],1)</f>
        <v>100</v>
      </c>
      <c r="K22" s="0" t="n">
        <v>3.54032</v>
      </c>
      <c r="L22" s="5" t="n">
        <f aca="false">ABS(Table2[[#This Row],[Nc Analytic]]-Table2[[#This Row],[Nc Simulation]])</f>
        <v>3.54032</v>
      </c>
      <c r="M22" s="1" t="n">
        <f aca="false">100*IF(Table2[[#This Row],[Nc Analytic]]&gt;0, Table2[[#This Row],[Absolute Error]]/Table2[[#This Row],[Nc Analytic]],1)</f>
        <v>100</v>
      </c>
    </row>
    <row r="23" customFormat="false" ht="13.8" hidden="false" customHeight="false" outlineLevel="0" collapsed="false">
      <c r="A23" s="1" t="n">
        <v>2.2</v>
      </c>
      <c r="B23" s="3"/>
      <c r="C23" s="0" t="n">
        <v>0.000340903</v>
      </c>
      <c r="D23" s="5" t="n">
        <f aca="false">ABS(Table6[[#This Row],[Pb Analytic]]-Table6[[#This Row],[Pb Simulation]])</f>
        <v>0.000340903</v>
      </c>
      <c r="E23" s="1" t="n">
        <f aca="false">100*IF(Table6[[#This Row],[Pb Analytic]]&gt;0, Table6[[#This Row],[Absolute Error]]/Table6[[#This Row],[Pb Analytic]],1)</f>
        <v>100</v>
      </c>
      <c r="F23" s="3"/>
      <c r="G23" s="0" t="n">
        <v>0.575982</v>
      </c>
      <c r="H23" s="5" t="n">
        <f aca="false">ABS(Table7[[#This Row],[Pd Analytic]]-Table7[[#This Row],[Pd Simulation]])</f>
        <v>0.575982</v>
      </c>
      <c r="I23" s="1" t="n">
        <f aca="false">100*IF(Table7[[#This Row],[Pd Analytic]]&gt;0, Table7[[#This Row],[Absolute Error]]/Table7[[#This Row],[Pd Analytic]],1)</f>
        <v>100</v>
      </c>
      <c r="K23" s="0" t="n">
        <v>3.80148</v>
      </c>
      <c r="L23" s="5" t="n">
        <f aca="false">ABS(Table2[[#This Row],[Nc Analytic]]-Table2[[#This Row],[Nc Simulation]])</f>
        <v>3.80148</v>
      </c>
      <c r="M23" s="1" t="n">
        <f aca="false">100*IF(Table2[[#This Row],[Nc Analytic]]&gt;0, Table2[[#This Row],[Absolute Error]]/Table2[[#This Row],[Nc Analytic]],1)</f>
        <v>100</v>
      </c>
    </row>
    <row r="24" customFormat="false" ht="13.8" hidden="false" customHeight="false" outlineLevel="0" collapsed="false">
      <c r="A24" s="1" t="n">
        <v>2.3</v>
      </c>
      <c r="B24" s="3"/>
      <c r="C24" s="0" t="n">
        <v>0.000533304</v>
      </c>
      <c r="D24" s="5" t="n">
        <f aca="false">ABS(Table6[[#This Row],[Pb Analytic]]-Table6[[#This Row],[Pb Simulation]])</f>
        <v>0.000533304</v>
      </c>
      <c r="E24" s="1" t="n">
        <f aca="false">100*IF(Table6[[#This Row],[Pb Analytic]]&gt;0, Table6[[#This Row],[Absolute Error]]/Table6[[#This Row],[Pb Analytic]],1)</f>
        <v>100</v>
      </c>
      <c r="F24" s="3"/>
      <c r="G24" s="0" t="n">
        <v>0.589474</v>
      </c>
      <c r="H24" s="5" t="n">
        <f aca="false">ABS(Table7[[#This Row],[Pd Analytic]]-Table7[[#This Row],[Pd Simulation]])</f>
        <v>0.589474</v>
      </c>
      <c r="I24" s="1" t="n">
        <f aca="false">100*IF(Table7[[#This Row],[Pd Analytic]]&gt;0, Table7[[#This Row],[Absolute Error]]/Table7[[#This Row],[Pd Analytic]],1)</f>
        <v>100</v>
      </c>
      <c r="K24" s="0" t="n">
        <v>4.06737</v>
      </c>
      <c r="L24" s="5" t="n">
        <f aca="false">ABS(Table2[[#This Row],[Nc Analytic]]-Table2[[#This Row],[Nc Simulation]])</f>
        <v>4.06737</v>
      </c>
      <c r="M24" s="1" t="n">
        <f aca="false">100*IF(Table2[[#This Row],[Nc Analytic]]&gt;0, Table2[[#This Row],[Absolute Error]]/Table2[[#This Row],[Nc Analytic]],1)</f>
        <v>100</v>
      </c>
    </row>
    <row r="25" customFormat="false" ht="13.8" hidden="false" customHeight="false" outlineLevel="0" collapsed="false">
      <c r="A25" s="1" t="n">
        <v>2.4</v>
      </c>
      <c r="B25" s="3"/>
      <c r="C25" s="0" t="n">
        <v>0.000809269</v>
      </c>
      <c r="D25" s="5" t="n">
        <f aca="false">ABS(Table6[[#This Row],[Pb Analytic]]-Table6[[#This Row],[Pb Simulation]])</f>
        <v>0.000809269</v>
      </c>
      <c r="E25" s="1" t="n">
        <f aca="false">100*IF(Table6[[#This Row],[Pb Analytic]]&gt;0, Table6[[#This Row],[Absolute Error]]/Table6[[#This Row],[Pb Analytic]],1)</f>
        <v>100</v>
      </c>
      <c r="F25" s="3"/>
      <c r="G25" s="0" t="n">
        <v>0.602392</v>
      </c>
      <c r="H25" s="5" t="n">
        <f aca="false">ABS(Table7[[#This Row],[Pd Analytic]]-Table7[[#This Row],[Pd Simulation]])</f>
        <v>0.602392</v>
      </c>
      <c r="I25" s="1" t="n">
        <f aca="false">100*IF(Table7[[#This Row],[Pd Analytic]]&gt;0, Table7[[#This Row],[Absolute Error]]/Table7[[#This Row],[Pd Analytic]],1)</f>
        <v>100</v>
      </c>
      <c r="K25" s="0" t="n">
        <v>4.33722</v>
      </c>
      <c r="L25" s="5" t="n">
        <f aca="false">ABS(Table2[[#This Row],[Nc Analytic]]-Table2[[#This Row],[Nc Simulation]])</f>
        <v>4.33722</v>
      </c>
      <c r="M25" s="1" t="n">
        <f aca="false">100*IF(Table2[[#This Row],[Nc Analytic]]&gt;0, Table2[[#This Row],[Absolute Error]]/Table2[[#This Row],[Nc Analytic]],1)</f>
        <v>100</v>
      </c>
    </row>
    <row r="26" customFormat="false" ht="13.8" hidden="false" customHeight="false" outlineLevel="0" collapsed="false">
      <c r="A26" s="1" t="n">
        <v>2.5</v>
      </c>
      <c r="B26" s="3"/>
      <c r="C26" s="0" t="n">
        <v>0.00119399</v>
      </c>
      <c r="D26" s="5" t="n">
        <f aca="false">ABS(Table6[[#This Row],[Pb Analytic]]-Table6[[#This Row],[Pb Simulation]])</f>
        <v>0.00119399</v>
      </c>
      <c r="E26" s="1" t="n">
        <f aca="false">100*IF(Table6[[#This Row],[Pb Analytic]]&gt;0, Table6[[#This Row],[Absolute Error]]/Table6[[#This Row],[Pb Analytic]],1)</f>
        <v>100</v>
      </c>
      <c r="F26" s="3"/>
      <c r="G26" s="0" t="n">
        <v>0.614696</v>
      </c>
      <c r="H26" s="5" t="n">
        <f aca="false">ABS(Table7[[#This Row],[Pd Analytic]]-Table7[[#This Row],[Pd Simulation]])</f>
        <v>0.614696</v>
      </c>
      <c r="I26" s="1" t="n">
        <f aca="false">100*IF(Table7[[#This Row],[Pd Analytic]]&gt;0, Table7[[#This Row],[Absolute Error]]/Table7[[#This Row],[Pd Analytic]],1)</f>
        <v>100</v>
      </c>
      <c r="K26" s="0" t="n">
        <v>4.61022</v>
      </c>
      <c r="L26" s="5" t="n">
        <f aca="false">ABS(Table2[[#This Row],[Nc Analytic]]-Table2[[#This Row],[Nc Simulation]])</f>
        <v>4.61022</v>
      </c>
      <c r="M26" s="1" t="n">
        <f aca="false">100*IF(Table2[[#This Row],[Nc Analytic]]&gt;0, Table2[[#This Row],[Absolute Error]]/Table2[[#This Row],[Nc Analytic]],1)</f>
        <v>100</v>
      </c>
    </row>
    <row r="27" customFormat="false" ht="13.8" hidden="false" customHeight="false" outlineLevel="0" collapsed="false">
      <c r="A27" s="1" t="n">
        <v>2.6</v>
      </c>
      <c r="B27" s="3"/>
      <c r="C27" s="0" t="n">
        <v>0.00171639</v>
      </c>
      <c r="D27" s="5" t="n">
        <f aca="false">ABS(Table6[[#This Row],[Pb Analytic]]-Table6[[#This Row],[Pb Simulation]])</f>
        <v>0.00171639</v>
      </c>
      <c r="E27" s="1" t="n">
        <f aca="false">100*IF(Table6[[#This Row],[Pb Analytic]]&gt;0, Table6[[#This Row],[Absolute Error]]/Table6[[#This Row],[Pb Analytic]],1)</f>
        <v>100</v>
      </c>
      <c r="F27" s="3"/>
      <c r="G27" s="0" t="n">
        <v>0.626352</v>
      </c>
      <c r="H27" s="5" t="n">
        <f aca="false">ABS(Table7[[#This Row],[Pd Analytic]]-Table7[[#This Row],[Pd Simulation]])</f>
        <v>0.626352</v>
      </c>
      <c r="I27" s="1" t="n">
        <f aca="false">100*IF(Table7[[#This Row],[Pd Analytic]]&gt;0, Table7[[#This Row],[Absolute Error]]/Table7[[#This Row],[Pd Analytic]],1)</f>
        <v>100</v>
      </c>
      <c r="K27" s="0" t="n">
        <v>4.88554</v>
      </c>
      <c r="L27" s="5" t="n">
        <f aca="false">ABS(Table2[[#This Row],[Nc Analytic]]-Table2[[#This Row],[Nc Simulation]])</f>
        <v>4.88554</v>
      </c>
      <c r="M27" s="1" t="n">
        <f aca="false">100*IF(Table2[[#This Row],[Nc Analytic]]&gt;0, Table2[[#This Row],[Absolute Error]]/Table2[[#This Row],[Nc Analytic]],1)</f>
        <v>100</v>
      </c>
    </row>
    <row r="28" customFormat="false" ht="13.8" hidden="false" customHeight="false" outlineLevel="0" collapsed="false">
      <c r="A28" s="1" t="n">
        <v>2.7</v>
      </c>
      <c r="B28" s="3"/>
      <c r="C28" s="0" t="n">
        <v>0.00240853</v>
      </c>
      <c r="D28" s="5" t="n">
        <f aca="false">ABS(Table6[[#This Row],[Pb Analytic]]-Table6[[#This Row],[Pb Simulation]])</f>
        <v>0.00240853</v>
      </c>
      <c r="E28" s="1" t="n">
        <f aca="false">100*IF(Table6[[#This Row],[Pb Analytic]]&gt;0, Table6[[#This Row],[Absolute Error]]/Table6[[#This Row],[Pb Analytic]],1)</f>
        <v>100</v>
      </c>
      <c r="F28" s="3"/>
      <c r="G28" s="0" t="n">
        <v>0.637326</v>
      </c>
      <c r="H28" s="5" t="n">
        <f aca="false">ABS(Table7[[#This Row],[Pd Analytic]]-Table7[[#This Row],[Pd Simulation]])</f>
        <v>0.637326</v>
      </c>
      <c r="I28" s="1" t="n">
        <f aca="false">100*IF(Table7[[#This Row],[Pd Analytic]]&gt;0, Table7[[#This Row],[Absolute Error]]/Table7[[#This Row],[Pd Analytic]],1)</f>
        <v>100</v>
      </c>
      <c r="K28" s="0" t="n">
        <v>5.16234</v>
      </c>
      <c r="L28" s="5" t="n">
        <f aca="false">ABS(Table2[[#This Row],[Nc Analytic]]-Table2[[#This Row],[Nc Simulation]])</f>
        <v>5.16234</v>
      </c>
      <c r="M28" s="1" t="n">
        <f aca="false">100*IF(Table2[[#This Row],[Nc Analytic]]&gt;0, Table2[[#This Row],[Absolute Error]]/Table2[[#This Row],[Nc Analytic]],1)</f>
        <v>100</v>
      </c>
    </row>
    <row r="29" customFormat="false" ht="13.8" hidden="false" customHeight="false" outlineLevel="0" collapsed="false">
      <c r="A29" s="1" t="n">
        <v>2.8</v>
      </c>
      <c r="B29" s="3"/>
      <c r="C29" s="0" t="n">
        <v>0.00330491</v>
      </c>
      <c r="D29" s="5" t="n">
        <f aca="false">ABS(Table6[[#This Row],[Pb Analytic]]-Table6[[#This Row],[Pb Simulation]])</f>
        <v>0.00330491</v>
      </c>
      <c r="E29" s="1" t="n">
        <f aca="false">100*IF(Table6[[#This Row],[Pb Analytic]]&gt;0, Table6[[#This Row],[Absolute Error]]/Table6[[#This Row],[Pb Analytic]],1)</f>
        <v>100</v>
      </c>
      <c r="F29" s="3"/>
      <c r="G29" s="0" t="n">
        <v>0.647588</v>
      </c>
      <c r="H29" s="5" t="n">
        <f aca="false">ABS(Table7[[#This Row],[Pd Analytic]]-Table7[[#This Row],[Pd Simulation]])</f>
        <v>0.647588</v>
      </c>
      <c r="I29" s="1" t="n">
        <f aca="false">100*IF(Table7[[#This Row],[Pd Analytic]]&gt;0, Table7[[#This Row],[Absolute Error]]/Table7[[#This Row],[Pd Analytic]],1)</f>
        <v>100</v>
      </c>
      <c r="K29" s="0" t="n">
        <v>5.43974</v>
      </c>
      <c r="L29" s="5" t="n">
        <f aca="false">ABS(Table2[[#This Row],[Nc Analytic]]-Table2[[#This Row],[Nc Simulation]])</f>
        <v>5.43974</v>
      </c>
      <c r="M29" s="1" t="n">
        <f aca="false">100*IF(Table2[[#This Row],[Nc Analytic]]&gt;0, Table2[[#This Row],[Absolute Error]]/Table2[[#This Row],[Nc Analytic]],1)</f>
        <v>100</v>
      </c>
    </row>
    <row r="30" customFormat="false" ht="13.8" hidden="false" customHeight="false" outlineLevel="0" collapsed="false">
      <c r="A30" s="1" t="n">
        <v>2.9</v>
      </c>
      <c r="B30" s="3"/>
      <c r="C30" s="0" t="n">
        <v>0.00444137</v>
      </c>
      <c r="D30" s="5" t="n">
        <f aca="false">ABS(Table6[[#This Row],[Pb Analytic]]-Table6[[#This Row],[Pb Simulation]])</f>
        <v>0.00444137</v>
      </c>
      <c r="E30" s="1" t="n">
        <f aca="false">100*IF(Table6[[#This Row],[Pb Analytic]]&gt;0, Table6[[#This Row],[Absolute Error]]/Table6[[#This Row],[Pb Analytic]],1)</f>
        <v>100</v>
      </c>
      <c r="F30" s="3"/>
      <c r="G30" s="0" t="n">
        <v>0.65711</v>
      </c>
      <c r="H30" s="5" t="n">
        <f aca="false">ABS(Table7[[#This Row],[Pd Analytic]]-Table7[[#This Row],[Pd Simulation]])</f>
        <v>0.65711</v>
      </c>
      <c r="I30" s="1" t="n">
        <f aca="false">100*IF(Table7[[#This Row],[Pd Analytic]]&gt;0, Table7[[#This Row],[Absolute Error]]/Table7[[#This Row],[Pd Analytic]],1)</f>
        <v>100</v>
      </c>
      <c r="K30" s="0" t="n">
        <v>5.71686</v>
      </c>
      <c r="L30" s="5" t="n">
        <f aca="false">ABS(Table2[[#This Row],[Nc Analytic]]-Table2[[#This Row],[Nc Simulation]])</f>
        <v>5.71686</v>
      </c>
      <c r="M30" s="1" t="n">
        <f aca="false">100*IF(Table2[[#This Row],[Nc Analytic]]&gt;0, Table2[[#This Row],[Absolute Error]]/Table2[[#This Row],[Nc Analytic]],1)</f>
        <v>100</v>
      </c>
    </row>
    <row r="31" customFormat="false" ht="13.8" hidden="false" customHeight="false" outlineLevel="0" collapsed="false">
      <c r="A31" s="1" t="n">
        <v>3</v>
      </c>
      <c r="B31" s="3"/>
      <c r="C31" s="0" t="n">
        <v>0.00585396</v>
      </c>
      <c r="D31" s="5" t="n">
        <f aca="false">ABS(Table6[[#This Row],[Pb Analytic]]-Table6[[#This Row],[Pb Simulation]])</f>
        <v>0.00585396</v>
      </c>
      <c r="E31" s="1" t="n">
        <f aca="false">100*IF(Table6[[#This Row],[Pb Analytic]]&gt;0, Table6[[#This Row],[Absolute Error]]/Table6[[#This Row],[Pb Analytic]],1)</f>
        <v>100</v>
      </c>
      <c r="F31" s="3"/>
      <c r="G31" s="0" t="n">
        <v>0.665869</v>
      </c>
      <c r="H31" s="5" t="n">
        <f aca="false">ABS(Table7[[#This Row],[Pd Analytic]]-Table7[[#This Row],[Pd Simulation]])</f>
        <v>0.665869</v>
      </c>
      <c r="I31" s="1" t="n">
        <f aca="false">100*IF(Table7[[#This Row],[Pd Analytic]]&gt;0, Table7[[#This Row],[Absolute Error]]/Table7[[#This Row],[Pd Analytic]],1)</f>
        <v>100</v>
      </c>
      <c r="K31" s="0" t="n">
        <v>5.99282</v>
      </c>
      <c r="L31" s="5" t="n">
        <f aca="false">ABS(Table2[[#This Row],[Nc Analytic]]-Table2[[#This Row],[Nc Simulation]])</f>
        <v>5.99282</v>
      </c>
      <c r="M31" s="1" t="n">
        <f aca="false">100*IF(Table2[[#This Row],[Nc Analytic]]&gt;0, Table2[[#This Row],[Absolute Error]]/Table2[[#This Row],[Nc Analytic]],1)</f>
        <v>100</v>
      </c>
    </row>
    <row r="32" customFormat="false" ht="13.8" hidden="false" customHeight="false" outlineLevel="0" collapsed="false">
      <c r="A32" s="1" t="n">
        <v>3.1</v>
      </c>
      <c r="B32" s="3"/>
      <c r="C32" s="0" t="n">
        <v>0.00757762</v>
      </c>
      <c r="D32" s="5" t="n">
        <f aca="false">ABS(Table6[[#This Row],[Pb Analytic]]-Table6[[#This Row],[Pb Simulation]])</f>
        <v>0.00757762</v>
      </c>
      <c r="E32" s="1" t="n">
        <f aca="false">100*IF(Table6[[#This Row],[Pb Analytic]]&gt;0, Table6[[#This Row],[Absolute Error]]/Table6[[#This Row],[Pb Analytic]],1)</f>
        <v>100</v>
      </c>
      <c r="F32" s="3"/>
      <c r="G32" s="0" t="n">
        <v>0.673844</v>
      </c>
      <c r="H32" s="5" t="n">
        <f aca="false">ABS(Table7[[#This Row],[Pd Analytic]]-Table7[[#This Row],[Pd Simulation]])</f>
        <v>0.673844</v>
      </c>
      <c r="I32" s="1" t="n">
        <f aca="false">100*IF(Table7[[#This Row],[Pd Analytic]]&gt;0, Table7[[#This Row],[Absolute Error]]/Table7[[#This Row],[Pd Analytic]],1)</f>
        <v>100</v>
      </c>
      <c r="K32" s="0" t="n">
        <v>6.26675</v>
      </c>
      <c r="L32" s="5" t="n">
        <f aca="false">ABS(Table2[[#This Row],[Nc Analytic]]-Table2[[#This Row],[Nc Simulation]])</f>
        <v>6.26675</v>
      </c>
      <c r="M32" s="1" t="n">
        <f aca="false">100*IF(Table2[[#This Row],[Nc Analytic]]&gt;0, Table2[[#This Row],[Absolute Error]]/Table2[[#This Row],[Nc Analytic]],1)</f>
        <v>100</v>
      </c>
    </row>
    <row r="33" customFormat="false" ht="13.8" hidden="false" customHeight="false" outlineLevel="0" collapsed="false">
      <c r="A33" s="1" t="n">
        <v>3.2</v>
      </c>
      <c r="B33" s="3"/>
      <c r="C33" s="0" t="n">
        <v>0.00964492</v>
      </c>
      <c r="D33" s="5" t="n">
        <f aca="false">ABS(Table6[[#This Row],[Pb Analytic]]-Table6[[#This Row],[Pb Simulation]])</f>
        <v>0.00964492</v>
      </c>
      <c r="E33" s="1" t="n">
        <f aca="false">100*IF(Table6[[#This Row],[Pb Analytic]]&gt;0, Table6[[#This Row],[Absolute Error]]/Table6[[#This Row],[Pb Analytic]],1)</f>
        <v>100</v>
      </c>
      <c r="F33" s="3"/>
      <c r="G33" s="0" t="n">
        <v>0.681019</v>
      </c>
      <c r="H33" s="5" t="n">
        <f aca="false">ABS(Table7[[#This Row],[Pd Analytic]]-Table7[[#This Row],[Pd Simulation]])</f>
        <v>0.681019</v>
      </c>
      <c r="I33" s="1" t="n">
        <f aca="false">100*IF(Table7[[#This Row],[Pd Analytic]]&gt;0, Table7[[#This Row],[Absolute Error]]/Table7[[#This Row],[Pd Analytic]],1)</f>
        <v>100</v>
      </c>
      <c r="K33" s="0" t="n">
        <v>6.53779</v>
      </c>
      <c r="L33" s="5" t="n">
        <f aca="false">ABS(Table2[[#This Row],[Nc Analytic]]-Table2[[#This Row],[Nc Simulation]])</f>
        <v>6.53779</v>
      </c>
      <c r="M33" s="1" t="n">
        <f aca="false">100*IF(Table2[[#This Row],[Nc Analytic]]&gt;0, Table2[[#This Row],[Absolute Error]]/Table2[[#This Row],[Nc Analytic]],1)</f>
        <v>100</v>
      </c>
    </row>
    <row r="34" customFormat="false" ht="13.8" hidden="false" customHeight="false" outlineLevel="0" collapsed="false">
      <c r="A34" s="1" t="n">
        <v>3.3</v>
      </c>
      <c r="B34" s="3"/>
      <c r="C34" s="0" t="n">
        <v>0.0120849</v>
      </c>
      <c r="D34" s="5" t="n">
        <f aca="false">ABS(Table6[[#This Row],[Pb Analytic]]-Table6[[#This Row],[Pb Simulation]])</f>
        <v>0.0120849</v>
      </c>
      <c r="E34" s="1" t="n">
        <f aca="false">100*IF(Table6[[#This Row],[Pb Analytic]]&gt;0, Table6[[#This Row],[Absolute Error]]/Table6[[#This Row],[Pb Analytic]],1)</f>
        <v>100</v>
      </c>
      <c r="F34" s="3"/>
      <c r="G34" s="0" t="n">
        <v>0.687384</v>
      </c>
      <c r="H34" s="5" t="n">
        <f aca="false">ABS(Table7[[#This Row],[Pd Analytic]]-Table7[[#This Row],[Pd Simulation]])</f>
        <v>0.687384</v>
      </c>
      <c r="I34" s="1" t="n">
        <f aca="false">100*IF(Table7[[#This Row],[Pd Analytic]]&gt;0, Table7[[#This Row],[Absolute Error]]/Table7[[#This Row],[Pd Analytic]],1)</f>
        <v>100</v>
      </c>
      <c r="K34" s="0" t="n">
        <v>6.8051</v>
      </c>
      <c r="L34" s="5" t="n">
        <f aca="false">ABS(Table2[[#This Row],[Nc Analytic]]-Table2[[#This Row],[Nc Simulation]])</f>
        <v>6.8051</v>
      </c>
      <c r="M34" s="1" t="n">
        <f aca="false">100*IF(Table2[[#This Row],[Nc Analytic]]&gt;0, Table2[[#This Row],[Absolute Error]]/Table2[[#This Row],[Nc Analytic]],1)</f>
        <v>100</v>
      </c>
    </row>
    <row r="35" customFormat="false" ht="13.8" hidden="false" customHeight="false" outlineLevel="0" collapsed="false">
      <c r="A35" s="1" t="n">
        <v>3.4</v>
      </c>
      <c r="B35" s="3"/>
      <c r="C35" s="0" t="n">
        <v>0.0149219</v>
      </c>
      <c r="D35" s="5" t="n">
        <f aca="false">ABS(Table6[[#This Row],[Pb Analytic]]-Table6[[#This Row],[Pb Simulation]])</f>
        <v>0.0149219</v>
      </c>
      <c r="E35" s="1" t="n">
        <f aca="false">100*IF(Table6[[#This Row],[Pb Analytic]]&gt;0, Table6[[#This Row],[Absolute Error]]/Table6[[#This Row],[Pb Analytic]],1)</f>
        <v>100</v>
      </c>
      <c r="F35" s="3"/>
      <c r="G35" s="0" t="n">
        <v>0.692932</v>
      </c>
      <c r="H35" s="5" t="n">
        <f aca="false">ABS(Table7[[#This Row],[Pd Analytic]]-Table7[[#This Row],[Pd Simulation]])</f>
        <v>0.692932</v>
      </c>
      <c r="I35" s="1" t="n">
        <f aca="false">100*IF(Table7[[#This Row],[Pd Analytic]]&gt;0, Table7[[#This Row],[Absolute Error]]/Table7[[#This Row],[Pd Analytic]],1)</f>
        <v>100</v>
      </c>
      <c r="K35" s="0" t="n">
        <v>7.06791</v>
      </c>
      <c r="L35" s="5" t="n">
        <f aca="false">ABS(Table2[[#This Row],[Nc Analytic]]-Table2[[#This Row],[Nc Simulation]])</f>
        <v>7.06791</v>
      </c>
      <c r="M35" s="1" t="n">
        <f aca="false">100*IF(Table2[[#This Row],[Nc Analytic]]&gt;0, Table2[[#This Row],[Absolute Error]]/Table2[[#This Row],[Nc Analytic]],1)</f>
        <v>100</v>
      </c>
    </row>
    <row r="36" customFormat="false" ht="13.8" hidden="false" customHeight="false" outlineLevel="0" collapsed="false">
      <c r="A36" s="1" t="n">
        <v>3.5</v>
      </c>
      <c r="B36" s="3"/>
      <c r="C36" s="0" t="n">
        <v>0.0181749</v>
      </c>
      <c r="D36" s="5" t="n">
        <f aca="false">ABS(Table6[[#This Row],[Pb Analytic]]-Table6[[#This Row],[Pb Simulation]])</f>
        <v>0.0181749</v>
      </c>
      <c r="E36" s="1" t="n">
        <f aca="false">100*IF(Table6[[#This Row],[Pb Analytic]]&gt;0, Table6[[#This Row],[Absolute Error]]/Table6[[#This Row],[Pb Analytic]],1)</f>
        <v>100</v>
      </c>
      <c r="F36" s="3"/>
      <c r="G36" s="0" t="n">
        <v>0.697666</v>
      </c>
      <c r="H36" s="5" t="n">
        <f aca="false">ABS(Table7[[#This Row],[Pd Analytic]]-Table7[[#This Row],[Pd Simulation]])</f>
        <v>0.697666</v>
      </c>
      <c r="I36" s="1" t="n">
        <f aca="false">100*IF(Table7[[#This Row],[Pd Analytic]]&gt;0, Table7[[#This Row],[Absolute Error]]/Table7[[#This Row],[Pd Analytic]],1)</f>
        <v>100</v>
      </c>
      <c r="K36" s="0" t="n">
        <v>7.32549</v>
      </c>
      <c r="L36" s="5" t="n">
        <f aca="false">ABS(Table2[[#This Row],[Nc Analytic]]-Table2[[#This Row],[Nc Simulation]])</f>
        <v>7.32549</v>
      </c>
      <c r="M36" s="1" t="n">
        <f aca="false">100*IF(Table2[[#This Row],[Nc Analytic]]&gt;0, Table2[[#This Row],[Absolute Error]]/Table2[[#This Row],[Nc Analytic]],1)</f>
        <v>100</v>
      </c>
    </row>
    <row r="37" customFormat="false" ht="13.8" hidden="false" customHeight="false" outlineLevel="0" collapsed="false">
      <c r="A37" s="1" t="n">
        <v>3.6</v>
      </c>
      <c r="B37" s="3"/>
      <c r="C37" s="0" t="n">
        <v>0.0218571</v>
      </c>
      <c r="D37" s="5" t="n">
        <f aca="false">ABS(Table6[[#This Row],[Pb Analytic]]-Table6[[#This Row],[Pb Simulation]])</f>
        <v>0.0218571</v>
      </c>
      <c r="E37" s="1" t="n">
        <f aca="false">100*IF(Table6[[#This Row],[Pb Analytic]]&gt;0, Table6[[#This Row],[Absolute Error]]/Table6[[#This Row],[Pb Analytic]],1)</f>
        <v>100</v>
      </c>
      <c r="F37" s="3"/>
      <c r="G37" s="0" t="n">
        <v>0.70159</v>
      </c>
      <c r="H37" s="5" t="n">
        <f aca="false">ABS(Table7[[#This Row],[Pd Analytic]]-Table7[[#This Row],[Pd Simulation]])</f>
        <v>0.70159</v>
      </c>
      <c r="I37" s="1" t="n">
        <f aca="false">100*IF(Table7[[#This Row],[Pd Analytic]]&gt;0, Table7[[#This Row],[Absolute Error]]/Table7[[#This Row],[Pd Analytic]],1)</f>
        <v>100</v>
      </c>
      <c r="K37" s="0" t="n">
        <v>7.57718</v>
      </c>
      <c r="L37" s="5" t="n">
        <f aca="false">ABS(Table2[[#This Row],[Nc Analytic]]-Table2[[#This Row],[Nc Simulation]])</f>
        <v>7.57718</v>
      </c>
      <c r="M37" s="1" t="n">
        <f aca="false">100*IF(Table2[[#This Row],[Nc Analytic]]&gt;0, Table2[[#This Row],[Absolute Error]]/Table2[[#This Row],[Nc Analytic]],1)</f>
        <v>100</v>
      </c>
    </row>
    <row r="38" customFormat="false" ht="13.8" hidden="false" customHeight="false" outlineLevel="0" collapsed="false">
      <c r="A38" s="1" t="n">
        <v>3.7</v>
      </c>
      <c r="B38" s="3"/>
      <c r="C38" s="0" t="n">
        <v>0.0259753</v>
      </c>
      <c r="D38" s="5" t="n">
        <f aca="false">ABS(Table6[[#This Row],[Pb Analytic]]-Table6[[#This Row],[Pb Simulation]])</f>
        <v>0.0259753</v>
      </c>
      <c r="E38" s="1" t="n">
        <f aca="false">100*IF(Table6[[#This Row],[Pb Analytic]]&gt;0, Table6[[#This Row],[Absolute Error]]/Table6[[#This Row],[Pb Analytic]],1)</f>
        <v>100</v>
      </c>
      <c r="F38" s="3"/>
      <c r="G38" s="0" t="n">
        <v>0.70472</v>
      </c>
      <c r="H38" s="5" t="n">
        <f aca="false">ABS(Table7[[#This Row],[Pd Analytic]]-Table7[[#This Row],[Pd Simulation]])</f>
        <v>0.70472</v>
      </c>
      <c r="I38" s="1" t="n">
        <f aca="false">100*IF(Table7[[#This Row],[Pd Analytic]]&gt;0, Table7[[#This Row],[Absolute Error]]/Table7[[#This Row],[Pd Analytic]],1)</f>
        <v>100</v>
      </c>
      <c r="K38" s="0" t="n">
        <v>7.82239</v>
      </c>
      <c r="L38" s="5" t="n">
        <f aca="false">ABS(Table2[[#This Row],[Nc Analytic]]-Table2[[#This Row],[Nc Simulation]])</f>
        <v>7.82239</v>
      </c>
      <c r="M38" s="1" t="n">
        <f aca="false">100*IF(Table2[[#This Row],[Nc Analytic]]&gt;0, Table2[[#This Row],[Absolute Error]]/Table2[[#This Row],[Nc Analytic]],1)</f>
        <v>100</v>
      </c>
    </row>
    <row r="39" customFormat="false" ht="13.8" hidden="false" customHeight="false" outlineLevel="0" collapsed="false">
      <c r="A39" s="1" t="n">
        <v>3.8</v>
      </c>
      <c r="B39" s="3"/>
      <c r="C39" s="0" t="n">
        <v>0.0305301</v>
      </c>
      <c r="D39" s="5" t="n">
        <f aca="false">ABS(Table6[[#This Row],[Pb Analytic]]-Table6[[#This Row],[Pb Simulation]])</f>
        <v>0.0305301</v>
      </c>
      <c r="E39" s="1" t="n">
        <f aca="false">100*IF(Table6[[#This Row],[Pb Analytic]]&gt;0, Table6[[#This Row],[Absolute Error]]/Table6[[#This Row],[Pb Analytic]],1)</f>
        <v>100</v>
      </c>
      <c r="F39" s="3"/>
      <c r="G39" s="0" t="n">
        <v>0.707073</v>
      </c>
      <c r="H39" s="5" t="n">
        <f aca="false">ABS(Table7[[#This Row],[Pd Analytic]]-Table7[[#This Row],[Pd Simulation]])</f>
        <v>0.707073</v>
      </c>
      <c r="I39" s="1" t="n">
        <f aca="false">100*IF(Table7[[#This Row],[Pd Analytic]]&gt;0, Table7[[#This Row],[Absolute Error]]/Table7[[#This Row],[Pd Analytic]],1)</f>
        <v>100</v>
      </c>
      <c r="K39" s="0" t="n">
        <v>8.06063</v>
      </c>
      <c r="L39" s="5" t="n">
        <f aca="false">ABS(Table2[[#This Row],[Nc Analytic]]-Table2[[#This Row],[Nc Simulation]])</f>
        <v>8.06063</v>
      </c>
      <c r="M39" s="1" t="n">
        <f aca="false">100*IF(Table2[[#This Row],[Nc Analytic]]&gt;0, Table2[[#This Row],[Absolute Error]]/Table2[[#This Row],[Nc Analytic]],1)</f>
        <v>100</v>
      </c>
    </row>
    <row r="40" customFormat="false" ht="13.8" hidden="false" customHeight="false" outlineLevel="0" collapsed="false">
      <c r="A40" s="1" t="n">
        <v>3.9</v>
      </c>
      <c r="B40" s="3"/>
      <c r="C40" s="0" t="n">
        <v>0.0355162</v>
      </c>
      <c r="D40" s="5" t="n">
        <f aca="false">ABS(Table6[[#This Row],[Pb Analytic]]-Table6[[#This Row],[Pb Simulation]])</f>
        <v>0.0355162</v>
      </c>
      <c r="E40" s="1" t="n">
        <f aca="false">100*IF(Table6[[#This Row],[Pb Analytic]]&gt;0, Table6[[#This Row],[Absolute Error]]/Table6[[#This Row],[Pb Analytic]],1)</f>
        <v>100</v>
      </c>
      <c r="F40" s="3"/>
      <c r="G40" s="0" t="n">
        <v>0.708673</v>
      </c>
      <c r="H40" s="5" t="n">
        <f aca="false">ABS(Table7[[#This Row],[Pd Analytic]]-Table7[[#This Row],[Pd Simulation]])</f>
        <v>0.708673</v>
      </c>
      <c r="I40" s="1" t="n">
        <f aca="false">100*IF(Table7[[#This Row],[Pd Analytic]]&gt;0, Table7[[#This Row],[Absolute Error]]/Table7[[#This Row],[Pd Analytic]],1)</f>
        <v>100</v>
      </c>
      <c r="K40" s="0" t="n">
        <v>8.29147</v>
      </c>
      <c r="L40" s="5" t="n">
        <f aca="false">ABS(Table2[[#This Row],[Nc Analytic]]-Table2[[#This Row],[Nc Simulation]])</f>
        <v>8.29147</v>
      </c>
      <c r="M40" s="1" t="n">
        <f aca="false">100*IF(Table2[[#This Row],[Nc Analytic]]&gt;0, Table2[[#This Row],[Absolute Error]]/Table2[[#This Row],[Nc Analytic]],1)</f>
        <v>100</v>
      </c>
    </row>
    <row r="41" customFormat="false" ht="13.8" hidden="false" customHeight="false" outlineLevel="0" collapsed="false">
      <c r="A41" s="1" t="n">
        <v>4</v>
      </c>
      <c r="B41" s="3"/>
      <c r="C41" s="0" t="n">
        <v>0.0409228</v>
      </c>
      <c r="D41" s="5" t="n">
        <f aca="false">ABS(Table6[[#This Row],[Pb Analytic]]-Table6[[#This Row],[Pb Simulation]])</f>
        <v>0.0409228</v>
      </c>
      <c r="E41" s="1" t="n">
        <f aca="false">100*IF(Table6[[#This Row],[Pb Analytic]]&gt;0, Table6[[#This Row],[Absolute Error]]/Table6[[#This Row],[Pb Analytic]],1)</f>
        <v>100</v>
      </c>
      <c r="F41" s="3"/>
      <c r="G41" s="0" t="n">
        <v>0.70955</v>
      </c>
      <c r="H41" s="5" t="n">
        <f aca="false">ABS(Table7[[#This Row],[Pd Analytic]]-Table7[[#This Row],[Pd Simulation]])</f>
        <v>0.70955</v>
      </c>
      <c r="I41" s="1" t="n">
        <f aca="false">100*IF(Table7[[#This Row],[Pd Analytic]]&gt;0, Table7[[#This Row],[Absolute Error]]/Table7[[#This Row],[Pd Analytic]],1)</f>
        <v>100</v>
      </c>
      <c r="K41" s="0" t="n">
        <v>8.51459</v>
      </c>
      <c r="L41" s="5" t="n">
        <f aca="false">ABS(Table2[[#This Row],[Nc Analytic]]-Table2[[#This Row],[Nc Simulation]])</f>
        <v>8.51459</v>
      </c>
      <c r="M41" s="1" t="n">
        <f aca="false">100*IF(Table2[[#This Row],[Nc Analytic]]&gt;0, Table2[[#This Row],[Absolute Error]]/Table2[[#This Row],[Nc Analytic]],1)</f>
        <v>100</v>
      </c>
    </row>
    <row r="42" customFormat="false" ht="13.8" hidden="false" customHeight="false" outlineLevel="0" collapsed="false">
      <c r="A42" s="1" t="n">
        <v>4.1</v>
      </c>
      <c r="B42" s="3"/>
      <c r="C42" s="0" t="n">
        <v>0.0467342</v>
      </c>
      <c r="D42" s="5" t="n">
        <f aca="false">ABS(Table6[[#This Row],[Pb Analytic]]-Table6[[#This Row],[Pb Simulation]])</f>
        <v>0.0467342</v>
      </c>
      <c r="E42" s="1" t="n">
        <f aca="false">100*IF(Table6[[#This Row],[Pb Analytic]]&gt;0, Table6[[#This Row],[Absolute Error]]/Table6[[#This Row],[Pb Analytic]],1)</f>
        <v>100</v>
      </c>
      <c r="F42" s="3"/>
      <c r="G42" s="0" t="n">
        <v>0.709736</v>
      </c>
      <c r="H42" s="5" t="n">
        <f aca="false">ABS(Table7[[#This Row],[Pd Analytic]]-Table7[[#This Row],[Pd Simulation]])</f>
        <v>0.709736</v>
      </c>
      <c r="I42" s="1" t="n">
        <f aca="false">100*IF(Table7[[#This Row],[Pd Analytic]]&gt;0, Table7[[#This Row],[Absolute Error]]/Table7[[#This Row],[Pd Analytic]],1)</f>
        <v>100</v>
      </c>
      <c r="K42" s="0" t="n">
        <v>8.72975</v>
      </c>
      <c r="L42" s="5" t="n">
        <f aca="false">ABS(Table2[[#This Row],[Nc Analytic]]-Table2[[#This Row],[Nc Simulation]])</f>
        <v>8.72975</v>
      </c>
      <c r="M42" s="1" t="n">
        <f aca="false">100*IF(Table2[[#This Row],[Nc Analytic]]&gt;0, Table2[[#This Row],[Absolute Error]]/Table2[[#This Row],[Nc Analytic]],1)</f>
        <v>100</v>
      </c>
    </row>
    <row r="43" customFormat="false" ht="13.8" hidden="false" customHeight="false" outlineLevel="0" collapsed="false">
      <c r="A43" s="1" t="n">
        <v>4.2</v>
      </c>
      <c r="B43" s="3"/>
      <c r="C43" s="0" t="n">
        <v>0.0529302</v>
      </c>
      <c r="D43" s="5" t="n">
        <f aca="false">ABS(Table6[[#This Row],[Pb Analytic]]-Table6[[#This Row],[Pb Simulation]])</f>
        <v>0.0529302</v>
      </c>
      <c r="E43" s="1" t="n">
        <f aca="false">100*IF(Table6[[#This Row],[Pb Analytic]]&gt;0, Table6[[#This Row],[Absolute Error]]/Table6[[#This Row],[Pb Analytic]],1)</f>
        <v>100</v>
      </c>
      <c r="F43" s="3"/>
      <c r="G43" s="0" t="n">
        <v>0.709268</v>
      </c>
      <c r="H43" s="5" t="n">
        <f aca="false">ABS(Table7[[#This Row],[Pd Analytic]]-Table7[[#This Row],[Pd Simulation]])</f>
        <v>0.709268</v>
      </c>
      <c r="I43" s="1" t="n">
        <f aca="false">100*IF(Table7[[#This Row],[Pd Analytic]]&gt;0, Table7[[#This Row],[Absolute Error]]/Table7[[#This Row],[Pd Analytic]],1)</f>
        <v>100</v>
      </c>
      <c r="K43" s="0" t="n">
        <v>8.93678</v>
      </c>
      <c r="L43" s="5" t="n">
        <f aca="false">ABS(Table2[[#This Row],[Nc Analytic]]-Table2[[#This Row],[Nc Simulation]])</f>
        <v>8.93678</v>
      </c>
      <c r="M43" s="1" t="n">
        <f aca="false">100*IF(Table2[[#This Row],[Nc Analytic]]&gt;0, Table2[[#This Row],[Absolute Error]]/Table2[[#This Row],[Nc Analytic]],1)</f>
        <v>100</v>
      </c>
    </row>
    <row r="44" customFormat="false" ht="13.8" hidden="false" customHeight="false" outlineLevel="0" collapsed="false">
      <c r="A44" s="1" t="n">
        <v>4.3</v>
      </c>
      <c r="B44" s="3"/>
      <c r="C44" s="0" t="n">
        <v>0.0594876</v>
      </c>
      <c r="D44" s="5" t="n">
        <f aca="false">ABS(Table6[[#This Row],[Pb Analytic]]-Table6[[#This Row],[Pb Simulation]])</f>
        <v>0.0594876</v>
      </c>
      <c r="E44" s="1" t="n">
        <f aca="false">100*IF(Table6[[#This Row],[Pb Analytic]]&gt;0, Table6[[#This Row],[Absolute Error]]/Table6[[#This Row],[Pb Analytic]],1)</f>
        <v>100</v>
      </c>
      <c r="F44" s="3"/>
      <c r="G44" s="0" t="n">
        <v>0.708186</v>
      </c>
      <c r="H44" s="5" t="n">
        <f aca="false">ABS(Table7[[#This Row],[Pd Analytic]]-Table7[[#This Row],[Pd Simulation]])</f>
        <v>0.708186</v>
      </c>
      <c r="I44" s="1" t="n">
        <f aca="false">100*IF(Table7[[#This Row],[Pd Analytic]]&gt;0, Table7[[#This Row],[Absolute Error]]/Table7[[#This Row],[Pd Analytic]],1)</f>
        <v>100</v>
      </c>
      <c r="K44" s="0" t="n">
        <v>9.1356</v>
      </c>
      <c r="L44" s="5" t="n">
        <f aca="false">ABS(Table2[[#This Row],[Nc Analytic]]-Table2[[#This Row],[Nc Simulation]])</f>
        <v>9.1356</v>
      </c>
      <c r="M44" s="1" t="n">
        <f aca="false">100*IF(Table2[[#This Row],[Nc Analytic]]&gt;0, Table2[[#This Row],[Absolute Error]]/Table2[[#This Row],[Nc Analytic]],1)</f>
        <v>100</v>
      </c>
    </row>
    <row r="45" customFormat="false" ht="13.8" hidden="false" customHeight="false" outlineLevel="0" collapsed="false">
      <c r="A45" s="1" t="n">
        <v>4.4</v>
      </c>
      <c r="B45" s="3"/>
      <c r="C45" s="0" t="n">
        <v>0.0663803</v>
      </c>
      <c r="D45" s="5" t="n">
        <f aca="false">ABS(Table6[[#This Row],[Pb Analytic]]-Table6[[#This Row],[Pb Simulation]])</f>
        <v>0.0663803</v>
      </c>
      <c r="E45" s="1" t="n">
        <f aca="false">100*IF(Table6[[#This Row],[Pb Analytic]]&gt;0, Table6[[#This Row],[Absolute Error]]/Table6[[#This Row],[Pb Analytic]],1)</f>
        <v>100</v>
      </c>
      <c r="F45" s="3"/>
      <c r="G45" s="0" t="n">
        <v>0.70653</v>
      </c>
      <c r="H45" s="5" t="n">
        <f aca="false">ABS(Table7[[#This Row],[Pd Analytic]]-Table7[[#This Row],[Pd Simulation]])</f>
        <v>0.70653</v>
      </c>
      <c r="I45" s="1" t="n">
        <f aca="false">100*IF(Table7[[#This Row],[Pd Analytic]]&gt;0, Table7[[#This Row],[Absolute Error]]/Table7[[#This Row],[Pd Analytic]],1)</f>
        <v>100</v>
      </c>
      <c r="K45" s="0" t="n">
        <v>9.3262</v>
      </c>
      <c r="L45" s="5" t="n">
        <f aca="false">ABS(Table2[[#This Row],[Nc Analytic]]-Table2[[#This Row],[Nc Simulation]])</f>
        <v>9.3262</v>
      </c>
      <c r="M45" s="1" t="n">
        <f aca="false">100*IF(Table2[[#This Row],[Nc Analytic]]&gt;0, Table2[[#This Row],[Absolute Error]]/Table2[[#This Row],[Nc Analytic]],1)</f>
        <v>100</v>
      </c>
    </row>
    <row r="46" customFormat="false" ht="13.8" hidden="false" customHeight="false" outlineLevel="0" collapsed="false">
      <c r="A46" s="1" t="n">
        <v>4.5</v>
      </c>
      <c r="B46" s="3"/>
      <c r="C46" s="0" t="n">
        <v>0.0735803</v>
      </c>
      <c r="D46" s="5" t="n">
        <f aca="false">ABS(Table6[[#This Row],[Pb Analytic]]-Table6[[#This Row],[Pb Simulation]])</f>
        <v>0.0735803</v>
      </c>
      <c r="E46" s="1" t="n">
        <f aca="false">100*IF(Table6[[#This Row],[Pb Analytic]]&gt;0, Table6[[#This Row],[Absolute Error]]/Table6[[#This Row],[Pb Analytic]],1)</f>
        <v>100</v>
      </c>
      <c r="F46" s="3"/>
      <c r="G46" s="0" t="n">
        <v>0.704343</v>
      </c>
      <c r="H46" s="5" t="n">
        <f aca="false">ABS(Table7[[#This Row],[Pd Analytic]]-Table7[[#This Row],[Pd Simulation]])</f>
        <v>0.704343</v>
      </c>
      <c r="I46" s="1" t="n">
        <f aca="false">100*IF(Table7[[#This Row],[Pd Analytic]]&gt;0, Table7[[#This Row],[Absolute Error]]/Table7[[#This Row],[Pd Analytic]],1)</f>
        <v>100</v>
      </c>
      <c r="K46" s="0" t="n">
        <v>9.50863</v>
      </c>
      <c r="L46" s="5" t="n">
        <f aca="false">ABS(Table2[[#This Row],[Nc Analytic]]-Table2[[#This Row],[Nc Simulation]])</f>
        <v>9.50863</v>
      </c>
      <c r="M46" s="1" t="n">
        <f aca="false">100*IF(Table2[[#This Row],[Nc Analytic]]&gt;0, Table2[[#This Row],[Absolute Error]]/Table2[[#This Row],[Nc Analytic]],1)</f>
        <v>100</v>
      </c>
    </row>
    <row r="47" customFormat="false" ht="13.8" hidden="false" customHeight="false" outlineLevel="0" collapsed="false">
      <c r="A47" s="1" t="n">
        <v>4.6</v>
      </c>
      <c r="B47" s="3"/>
      <c r="C47" s="0" t="n">
        <v>0.0810583</v>
      </c>
      <c r="D47" s="5" t="n">
        <f aca="false">ABS(Table6[[#This Row],[Pb Analytic]]-Table6[[#This Row],[Pb Simulation]])</f>
        <v>0.0810583</v>
      </c>
      <c r="E47" s="1" t="n">
        <f aca="false">100*IF(Table6[[#This Row],[Pb Analytic]]&gt;0, Table6[[#This Row],[Absolute Error]]/Table6[[#This Row],[Pb Analytic]],1)</f>
        <v>100</v>
      </c>
      <c r="F47" s="3"/>
      <c r="G47" s="0" t="n">
        <v>0.701665</v>
      </c>
      <c r="H47" s="5" t="n">
        <f aca="false">ABS(Table7[[#This Row],[Pd Analytic]]-Table7[[#This Row],[Pd Simulation]])</f>
        <v>0.701665</v>
      </c>
      <c r="I47" s="1" t="n">
        <f aca="false">100*IF(Table7[[#This Row],[Pd Analytic]]&gt;0, Table7[[#This Row],[Absolute Error]]/Table7[[#This Row],[Pd Analytic]],1)</f>
        <v>100</v>
      </c>
      <c r="K47" s="0" t="n">
        <v>9.68298</v>
      </c>
      <c r="L47" s="5" t="n">
        <f aca="false">ABS(Table2[[#This Row],[Nc Analytic]]-Table2[[#This Row],[Nc Simulation]])</f>
        <v>9.68298</v>
      </c>
      <c r="M47" s="1" t="n">
        <f aca="false">100*IF(Table2[[#This Row],[Nc Analytic]]&gt;0, Table2[[#This Row],[Absolute Error]]/Table2[[#This Row],[Nc Analytic]],1)</f>
        <v>100</v>
      </c>
    </row>
    <row r="48" customFormat="false" ht="13.8" hidden="false" customHeight="false" outlineLevel="0" collapsed="false">
      <c r="A48" s="1" t="n">
        <v>4.7</v>
      </c>
      <c r="B48" s="3"/>
      <c r="C48" s="0" t="n">
        <v>0.0887846</v>
      </c>
      <c r="D48" s="5" t="n">
        <f aca="false">ABS(Table6[[#This Row],[Pb Analytic]]-Table6[[#This Row],[Pb Simulation]])</f>
        <v>0.0887846</v>
      </c>
      <c r="E48" s="1" t="n">
        <f aca="false">100*IF(Table6[[#This Row],[Pb Analytic]]&gt;0, Table6[[#This Row],[Absolute Error]]/Table6[[#This Row],[Pb Analytic]],1)</f>
        <v>100</v>
      </c>
      <c r="F48" s="3"/>
      <c r="G48" s="0" t="n">
        <v>0.698541</v>
      </c>
      <c r="H48" s="5" t="n">
        <f aca="false">ABS(Table7[[#This Row],[Pd Analytic]]-Table7[[#This Row],[Pd Simulation]])</f>
        <v>0.698541</v>
      </c>
      <c r="I48" s="1" t="n">
        <f aca="false">100*IF(Table7[[#This Row],[Pd Analytic]]&gt;0, Table7[[#This Row],[Absolute Error]]/Table7[[#This Row],[Pd Analytic]],1)</f>
        <v>100</v>
      </c>
      <c r="K48" s="0" t="n">
        <v>9.84942</v>
      </c>
      <c r="L48" s="5" t="n">
        <f aca="false">ABS(Table2[[#This Row],[Nc Analytic]]-Table2[[#This Row],[Nc Simulation]])</f>
        <v>9.84942</v>
      </c>
      <c r="M48" s="1" t="n">
        <f aca="false">100*IF(Table2[[#This Row],[Nc Analytic]]&gt;0, Table2[[#This Row],[Absolute Error]]/Table2[[#This Row],[Nc Analytic]],1)</f>
        <v>100</v>
      </c>
    </row>
    <row r="49" customFormat="false" ht="13.8" hidden="false" customHeight="false" outlineLevel="0" collapsed="false">
      <c r="A49" s="1" t="n">
        <v>4.8</v>
      </c>
      <c r="B49" s="3"/>
      <c r="C49" s="0" t="n">
        <v>0.0967296</v>
      </c>
      <c r="D49" s="5" t="n">
        <f aca="false">ABS(Table6[[#This Row],[Pb Analytic]]-Table6[[#This Row],[Pb Simulation]])</f>
        <v>0.0967296</v>
      </c>
      <c r="E49" s="1" t="n">
        <f aca="false">100*IF(Table6[[#This Row],[Pb Analytic]]&gt;0, Table6[[#This Row],[Absolute Error]]/Table6[[#This Row],[Pb Analytic]],1)</f>
        <v>100</v>
      </c>
      <c r="F49" s="3"/>
      <c r="G49" s="0" t="n">
        <v>0.69501</v>
      </c>
      <c r="H49" s="5" t="n">
        <f aca="false">ABS(Table7[[#This Row],[Pd Analytic]]-Table7[[#This Row],[Pd Simulation]])</f>
        <v>0.69501</v>
      </c>
      <c r="I49" s="1" t="n">
        <f aca="false">100*IF(Table7[[#This Row],[Pd Analytic]]&gt;0, Table7[[#This Row],[Absolute Error]]/Table7[[#This Row],[Pd Analytic]],1)</f>
        <v>100</v>
      </c>
      <c r="K49" s="0" t="n">
        <v>10.0081</v>
      </c>
      <c r="L49" s="5" t="n">
        <f aca="false">ABS(Table2[[#This Row],[Nc Analytic]]-Table2[[#This Row],[Nc Simulation]])</f>
        <v>10.0081</v>
      </c>
      <c r="M49" s="1" t="n">
        <f aca="false">100*IF(Table2[[#This Row],[Nc Analytic]]&gt;0, Table2[[#This Row],[Absolute Error]]/Table2[[#This Row],[Nc Analytic]],1)</f>
        <v>100</v>
      </c>
    </row>
    <row r="50" customFormat="false" ht="13.8" hidden="false" customHeight="false" outlineLevel="0" collapsed="false">
      <c r="A50" s="1" t="n">
        <v>4.9</v>
      </c>
      <c r="B50" s="3"/>
      <c r="C50" s="0" t="n">
        <v>0.104864</v>
      </c>
      <c r="D50" s="5" t="n">
        <f aca="false">ABS(Table6[[#This Row],[Pb Analytic]]-Table6[[#This Row],[Pb Simulation]])</f>
        <v>0.104864</v>
      </c>
      <c r="E50" s="1" t="n">
        <f aca="false">100*IF(Table6[[#This Row],[Pb Analytic]]&gt;0, Table6[[#This Row],[Absolute Error]]/Table6[[#This Row],[Pb Analytic]],1)</f>
        <v>100</v>
      </c>
      <c r="F50" s="3"/>
      <c r="G50" s="0" t="n">
        <v>0.691112</v>
      </c>
      <c r="H50" s="5" t="n">
        <f aca="false">ABS(Table7[[#This Row],[Pd Analytic]]-Table7[[#This Row],[Pd Simulation]])</f>
        <v>0.691112</v>
      </c>
      <c r="I50" s="1" t="n">
        <f aca="false">100*IF(Table7[[#This Row],[Pd Analytic]]&gt;0, Table7[[#This Row],[Absolute Error]]/Table7[[#This Row],[Pd Analytic]],1)</f>
        <v>100</v>
      </c>
      <c r="K50" s="0" t="n">
        <v>10.1593</v>
      </c>
      <c r="L50" s="5" t="n">
        <f aca="false">ABS(Table2[[#This Row],[Nc Analytic]]-Table2[[#This Row],[Nc Simulation]])</f>
        <v>10.1593</v>
      </c>
      <c r="M50" s="1" t="n">
        <f aca="false">100*IF(Table2[[#This Row],[Nc Analytic]]&gt;0, Table2[[#This Row],[Absolute Error]]/Table2[[#This Row],[Nc Analytic]],1)</f>
        <v>100</v>
      </c>
    </row>
    <row r="51" customFormat="false" ht="13.8" hidden="false" customHeight="false" outlineLevel="0" collapsed="false">
      <c r="A51" s="1" t="n">
        <v>5</v>
      </c>
      <c r="B51" s="3"/>
      <c r="C51" s="0" t="n">
        <v>0.113159</v>
      </c>
      <c r="D51" s="5" t="n">
        <f aca="false">ABS(Table6[[#This Row],[Pb Analytic]]-Table6[[#This Row],[Pb Simulation]])</f>
        <v>0.113159</v>
      </c>
      <c r="E51" s="1" t="n">
        <f aca="false">100*IF(Table6[[#This Row],[Pb Analytic]]&gt;0, Table6[[#This Row],[Absolute Error]]/Table6[[#This Row],[Pb Analytic]],1)</f>
        <v>100</v>
      </c>
      <c r="F51" s="3"/>
      <c r="G51" s="0" t="n">
        <v>0.686887</v>
      </c>
      <c r="H51" s="5" t="n">
        <f aca="false">ABS(Table7[[#This Row],[Pd Analytic]]-Table7[[#This Row],[Pd Simulation]])</f>
        <v>0.686887</v>
      </c>
      <c r="I51" s="1" t="n">
        <f aca="false">100*IF(Table7[[#This Row],[Pd Analytic]]&gt;0, Table7[[#This Row],[Absolute Error]]/Table7[[#This Row],[Pd Analytic]],1)</f>
        <v>100</v>
      </c>
      <c r="K51" s="0" t="n">
        <v>10.3033</v>
      </c>
      <c r="L51" s="5" t="n">
        <f aca="false">ABS(Table2[[#This Row],[Nc Analytic]]-Table2[[#This Row],[Nc Simulation]])</f>
        <v>10.3033</v>
      </c>
      <c r="M51" s="1" t="n">
        <f aca="false">100*IF(Table2[[#This Row],[Nc Analytic]]&gt;0, Table2[[#This Row],[Absolute Error]]/Table2[[#This Row],[Nc Analytic]],1)</f>
        <v>100</v>
      </c>
    </row>
    <row r="52" customFormat="false" ht="13.8" hidden="false" customHeight="false" outlineLevel="0" collapsed="false">
      <c r="A52" s="1" t="n">
        <v>5.1</v>
      </c>
      <c r="B52" s="3"/>
      <c r="C52" s="0" t="n">
        <v>0.121587</v>
      </c>
      <c r="D52" s="5" t="n">
        <f aca="false">ABS(Table6[[#This Row],[Pb Analytic]]-Table6[[#This Row],[Pb Simulation]])</f>
        <v>0.121587</v>
      </c>
      <c r="E52" s="1" t="n">
        <f aca="false">100*IF(Table6[[#This Row],[Pb Analytic]]&gt;0, Table6[[#This Row],[Absolute Error]]/Table6[[#This Row],[Pb Analytic]],1)</f>
        <v>100</v>
      </c>
      <c r="F52" s="3"/>
      <c r="G52" s="0" t="n">
        <v>0.682371</v>
      </c>
      <c r="H52" s="5" t="n">
        <f aca="false">ABS(Table7[[#This Row],[Pd Analytic]]-Table7[[#This Row],[Pd Simulation]])</f>
        <v>0.682371</v>
      </c>
      <c r="I52" s="1" t="n">
        <f aca="false">100*IF(Table7[[#This Row],[Pd Analytic]]&gt;0, Table7[[#This Row],[Absolute Error]]/Table7[[#This Row],[Pd Analytic]],1)</f>
        <v>100</v>
      </c>
      <c r="K52" s="0" t="n">
        <v>10.4403</v>
      </c>
      <c r="L52" s="5" t="n">
        <f aca="false">ABS(Table2[[#This Row],[Nc Analytic]]-Table2[[#This Row],[Nc Simulation]])</f>
        <v>10.4403</v>
      </c>
      <c r="M52" s="1" t="n">
        <f aca="false">100*IF(Table2[[#This Row],[Nc Analytic]]&gt;0, Table2[[#This Row],[Absolute Error]]/Table2[[#This Row],[Nc Analytic]],1)</f>
        <v>100</v>
      </c>
    </row>
    <row r="53" customFormat="false" ht="13.8" hidden="false" customHeight="false" outlineLevel="0" collapsed="false">
      <c r="A53" s="1" t="n">
        <v>5.2</v>
      </c>
      <c r="B53" s="3"/>
      <c r="C53" s="0" t="n">
        <v>0.130124</v>
      </c>
      <c r="D53" s="5" t="n">
        <f aca="false">ABS(Table6[[#This Row],[Pb Analytic]]-Table6[[#This Row],[Pb Simulation]])</f>
        <v>0.130124</v>
      </c>
      <c r="E53" s="1" t="n">
        <f aca="false">100*IF(Table6[[#This Row],[Pb Analytic]]&gt;0, Table6[[#This Row],[Absolute Error]]/Table6[[#This Row],[Pb Analytic]],1)</f>
        <v>100</v>
      </c>
      <c r="F53" s="3"/>
      <c r="G53" s="0" t="n">
        <v>0.677598</v>
      </c>
      <c r="H53" s="5" t="n">
        <f aca="false">ABS(Table7[[#This Row],[Pd Analytic]]-Table7[[#This Row],[Pd Simulation]])</f>
        <v>0.677598</v>
      </c>
      <c r="I53" s="1" t="n">
        <f aca="false">100*IF(Table7[[#This Row],[Pd Analytic]]&gt;0, Table7[[#This Row],[Absolute Error]]/Table7[[#This Row],[Pd Analytic]],1)</f>
        <v>100</v>
      </c>
      <c r="K53" s="0" t="n">
        <v>10.5705</v>
      </c>
      <c r="L53" s="5" t="n">
        <f aca="false">ABS(Table2[[#This Row],[Nc Analytic]]-Table2[[#This Row],[Nc Simulation]])</f>
        <v>10.5705</v>
      </c>
      <c r="M53" s="1" t="n">
        <f aca="false">100*IF(Table2[[#This Row],[Nc Analytic]]&gt;0, Table2[[#This Row],[Absolute Error]]/Table2[[#This Row],[Nc Analytic]],1)</f>
        <v>100</v>
      </c>
    </row>
    <row r="54" customFormat="false" ht="13.8" hidden="false" customHeight="false" outlineLevel="0" collapsed="false">
      <c r="A54" s="1" t="n">
        <v>5.3</v>
      </c>
      <c r="B54" s="3"/>
      <c r="C54" s="0" t="n">
        <v>0.138743</v>
      </c>
      <c r="D54" s="5" t="n">
        <f aca="false">ABS(Table6[[#This Row],[Pb Analytic]]-Table6[[#This Row],[Pb Simulation]])</f>
        <v>0.138743</v>
      </c>
      <c r="E54" s="1" t="n">
        <f aca="false">100*IF(Table6[[#This Row],[Pb Analytic]]&gt;0, Table6[[#This Row],[Absolute Error]]/Table6[[#This Row],[Pb Analytic]],1)</f>
        <v>100</v>
      </c>
      <c r="F54" s="3"/>
      <c r="G54" s="0" t="n">
        <v>0.672601</v>
      </c>
      <c r="H54" s="5" t="n">
        <f aca="false">ABS(Table7[[#This Row],[Pd Analytic]]-Table7[[#This Row],[Pd Simulation]])</f>
        <v>0.672601</v>
      </c>
      <c r="I54" s="1" t="n">
        <f aca="false">100*IF(Table7[[#This Row],[Pd Analytic]]&gt;0, Table7[[#This Row],[Absolute Error]]/Table7[[#This Row],[Pd Analytic]],1)</f>
        <v>100</v>
      </c>
      <c r="K54" s="0" t="n">
        <v>10.6944</v>
      </c>
      <c r="L54" s="5" t="n">
        <f aca="false">ABS(Table2[[#This Row],[Nc Analytic]]-Table2[[#This Row],[Nc Simulation]])</f>
        <v>10.6944</v>
      </c>
      <c r="M54" s="1" t="n">
        <f aca="false">100*IF(Table2[[#This Row],[Nc Analytic]]&gt;0, Table2[[#This Row],[Absolute Error]]/Table2[[#This Row],[Nc Analytic]],1)</f>
        <v>100</v>
      </c>
    </row>
    <row r="55" customFormat="false" ht="13.8" hidden="false" customHeight="false" outlineLevel="0" collapsed="false">
      <c r="A55" s="1" t="n">
        <v>5.4</v>
      </c>
      <c r="B55" s="3"/>
      <c r="C55" s="0" t="n">
        <v>0.147423</v>
      </c>
      <c r="D55" s="5" t="n">
        <f aca="false">ABS(Table6[[#This Row],[Pb Analytic]]-Table6[[#This Row],[Pb Simulation]])</f>
        <v>0.147423</v>
      </c>
      <c r="E55" s="1" t="n">
        <f aca="false">100*IF(Table6[[#This Row],[Pb Analytic]]&gt;0, Table6[[#This Row],[Absolute Error]]/Table6[[#This Row],[Pb Analytic]],1)</f>
        <v>100</v>
      </c>
      <c r="F55" s="3"/>
      <c r="G55" s="0" t="n">
        <v>0.66741</v>
      </c>
      <c r="H55" s="5" t="n">
        <f aca="false">ABS(Table7[[#This Row],[Pd Analytic]]-Table7[[#This Row],[Pd Simulation]])</f>
        <v>0.66741</v>
      </c>
      <c r="I55" s="1" t="n">
        <f aca="false">100*IF(Table7[[#This Row],[Pd Analytic]]&gt;0, Table7[[#This Row],[Absolute Error]]/Table7[[#This Row],[Pd Analytic]],1)</f>
        <v>100</v>
      </c>
      <c r="K55" s="0" t="n">
        <v>10.812</v>
      </c>
      <c r="L55" s="5" t="n">
        <f aca="false">ABS(Table2[[#This Row],[Nc Analytic]]-Table2[[#This Row],[Nc Simulation]])</f>
        <v>10.812</v>
      </c>
      <c r="M55" s="1" t="n">
        <f aca="false">100*IF(Table2[[#This Row],[Nc Analytic]]&gt;0, Table2[[#This Row],[Absolute Error]]/Table2[[#This Row],[Nc Analytic]],1)</f>
        <v>100</v>
      </c>
    </row>
    <row r="56" customFormat="false" ht="13.8" hidden="false" customHeight="false" outlineLevel="0" collapsed="false">
      <c r="A56" s="1" t="n">
        <v>5.5</v>
      </c>
      <c r="B56" s="3"/>
      <c r="C56" s="0" t="n">
        <v>0.156143</v>
      </c>
      <c r="D56" s="5" t="n">
        <f aca="false">ABS(Table6[[#This Row],[Pb Analytic]]-Table6[[#This Row],[Pb Simulation]])</f>
        <v>0.156143</v>
      </c>
      <c r="E56" s="1" t="n">
        <f aca="false">100*IF(Table6[[#This Row],[Pb Analytic]]&gt;0, Table6[[#This Row],[Absolute Error]]/Table6[[#This Row],[Pb Analytic]],1)</f>
        <v>100</v>
      </c>
      <c r="F56" s="3"/>
      <c r="G56" s="0" t="n">
        <v>0.662054</v>
      </c>
      <c r="H56" s="5" t="n">
        <f aca="false">ABS(Table7[[#This Row],[Pd Analytic]]-Table7[[#This Row],[Pd Simulation]])</f>
        <v>0.662054</v>
      </c>
      <c r="I56" s="1" t="n">
        <f aca="false">100*IF(Table7[[#This Row],[Pd Analytic]]&gt;0, Table7[[#This Row],[Absolute Error]]/Table7[[#This Row],[Pd Analytic]],1)</f>
        <v>100</v>
      </c>
      <c r="K56" s="0" t="n">
        <v>10.9239</v>
      </c>
      <c r="L56" s="5" t="n">
        <f aca="false">ABS(Table2[[#This Row],[Nc Analytic]]-Table2[[#This Row],[Nc Simulation]])</f>
        <v>10.9239</v>
      </c>
      <c r="M56" s="1" t="n">
        <f aca="false">100*IF(Table2[[#This Row],[Nc Analytic]]&gt;0, Table2[[#This Row],[Absolute Error]]/Table2[[#This Row],[Nc Analytic]],1)</f>
        <v>100</v>
      </c>
    </row>
    <row r="57" customFormat="false" ht="13.8" hidden="false" customHeight="false" outlineLevel="0" collapsed="false">
      <c r="A57" s="1" t="n">
        <v>5.6</v>
      </c>
      <c r="B57" s="3"/>
      <c r="C57" s="0" t="n">
        <v>0.164883</v>
      </c>
      <c r="D57" s="5" t="n">
        <f aca="false">ABS(Table6[[#This Row],[Pb Analytic]]-Table6[[#This Row],[Pb Simulation]])</f>
        <v>0.164883</v>
      </c>
      <c r="E57" s="1" t="n">
        <f aca="false">100*IF(Table6[[#This Row],[Pb Analytic]]&gt;0, Table6[[#This Row],[Absolute Error]]/Table6[[#This Row],[Pb Analytic]],1)</f>
        <v>100</v>
      </c>
      <c r="F57" s="3"/>
      <c r="G57" s="0" t="n">
        <v>0.656558</v>
      </c>
      <c r="H57" s="5" t="n">
        <f aca="false">ABS(Table7[[#This Row],[Pd Analytic]]-Table7[[#This Row],[Pd Simulation]])</f>
        <v>0.656558</v>
      </c>
      <c r="I57" s="1" t="n">
        <f aca="false">100*IF(Table7[[#This Row],[Pd Analytic]]&gt;0, Table7[[#This Row],[Absolute Error]]/Table7[[#This Row],[Pd Analytic]],1)</f>
        <v>100</v>
      </c>
      <c r="K57" s="0" t="n">
        <v>11.0302</v>
      </c>
      <c r="L57" s="5" t="n">
        <f aca="false">ABS(Table2[[#This Row],[Nc Analytic]]-Table2[[#This Row],[Nc Simulation]])</f>
        <v>11.0302</v>
      </c>
      <c r="M57" s="1" t="n">
        <f aca="false">100*IF(Table2[[#This Row],[Nc Analytic]]&gt;0, Table2[[#This Row],[Absolute Error]]/Table2[[#This Row],[Nc Analytic]],1)</f>
        <v>100</v>
      </c>
    </row>
    <row r="58" customFormat="false" ht="13.8" hidden="false" customHeight="false" outlineLevel="0" collapsed="false">
      <c r="A58" s="1" t="n">
        <v>5.7</v>
      </c>
      <c r="B58" s="3"/>
      <c r="C58" s="0" t="n">
        <v>0.173626</v>
      </c>
      <c r="D58" s="5" t="n">
        <f aca="false">ABS(Table6[[#This Row],[Pb Analytic]]-Table6[[#This Row],[Pb Simulation]])</f>
        <v>0.173626</v>
      </c>
      <c r="E58" s="1" t="n">
        <f aca="false">100*IF(Table6[[#This Row],[Pb Analytic]]&gt;0, Table6[[#This Row],[Absolute Error]]/Table6[[#This Row],[Pb Analytic]],1)</f>
        <v>100</v>
      </c>
      <c r="F58" s="3"/>
      <c r="G58" s="0" t="n">
        <v>0.650945</v>
      </c>
      <c r="H58" s="5" t="n">
        <f aca="false">ABS(Table7[[#This Row],[Pd Analytic]]-Table7[[#This Row],[Pd Simulation]])</f>
        <v>0.650945</v>
      </c>
      <c r="I58" s="1" t="n">
        <f aca="false">100*IF(Table7[[#This Row],[Pd Analytic]]&gt;0, Table7[[#This Row],[Absolute Error]]/Table7[[#This Row],[Pd Analytic]],1)</f>
        <v>100</v>
      </c>
      <c r="K58" s="0" t="n">
        <v>11.1312</v>
      </c>
      <c r="L58" s="5" t="n">
        <f aca="false">ABS(Table2[[#This Row],[Nc Analytic]]-Table2[[#This Row],[Nc Simulation]])</f>
        <v>11.1312</v>
      </c>
      <c r="M58" s="1" t="n">
        <f aca="false">100*IF(Table2[[#This Row],[Nc Analytic]]&gt;0, Table2[[#This Row],[Absolute Error]]/Table2[[#This Row],[Nc Analytic]],1)</f>
        <v>100</v>
      </c>
    </row>
    <row r="59" customFormat="false" ht="13.8" hidden="false" customHeight="false" outlineLevel="0" collapsed="false">
      <c r="A59" s="1" t="n">
        <v>5.8</v>
      </c>
      <c r="B59" s="3"/>
      <c r="C59" s="0" t="n">
        <v>0.182356</v>
      </c>
      <c r="D59" s="5" t="n">
        <f aca="false">ABS(Table6[[#This Row],[Pb Analytic]]-Table6[[#This Row],[Pb Simulation]])</f>
        <v>0.182356</v>
      </c>
      <c r="E59" s="1" t="n">
        <f aca="false">100*IF(Table6[[#This Row],[Pb Analytic]]&gt;0, Table6[[#This Row],[Absolute Error]]/Table6[[#This Row],[Pb Analytic]],1)</f>
        <v>100</v>
      </c>
      <c r="F59" s="3"/>
      <c r="G59" s="0" t="n">
        <v>0.645239</v>
      </c>
      <c r="H59" s="5" t="n">
        <f aca="false">ABS(Table7[[#This Row],[Pd Analytic]]-Table7[[#This Row],[Pd Simulation]])</f>
        <v>0.645239</v>
      </c>
      <c r="I59" s="1" t="n">
        <f aca="false">100*IF(Table7[[#This Row],[Pd Analytic]]&gt;0, Table7[[#This Row],[Absolute Error]]/Table7[[#This Row],[Pd Analytic]],1)</f>
        <v>100</v>
      </c>
      <c r="K59" s="0" t="n">
        <v>11.2272</v>
      </c>
      <c r="L59" s="5" t="n">
        <f aca="false">ABS(Table2[[#This Row],[Nc Analytic]]-Table2[[#This Row],[Nc Simulation]])</f>
        <v>11.2272</v>
      </c>
      <c r="M59" s="1" t="n">
        <f aca="false">100*IF(Table2[[#This Row],[Nc Analytic]]&gt;0, Table2[[#This Row],[Absolute Error]]/Table2[[#This Row],[Nc Analytic]],1)</f>
        <v>100</v>
      </c>
    </row>
    <row r="60" customFormat="false" ht="13.8" hidden="false" customHeight="false" outlineLevel="0" collapsed="false">
      <c r="A60" s="1" t="n">
        <v>5.9</v>
      </c>
      <c r="B60" s="3"/>
      <c r="C60" s="0" t="n">
        <v>0.191058</v>
      </c>
      <c r="D60" s="5" t="n">
        <f aca="false">ABS(Table6[[#This Row],[Pb Analytic]]-Table6[[#This Row],[Pb Simulation]])</f>
        <v>0.191058</v>
      </c>
      <c r="E60" s="1" t="n">
        <f aca="false">100*IF(Table6[[#This Row],[Pb Analytic]]&gt;0, Table6[[#This Row],[Absolute Error]]/Table6[[#This Row],[Pb Analytic]],1)</f>
        <v>100</v>
      </c>
      <c r="F60" s="3"/>
      <c r="G60" s="0" t="n">
        <v>0.639457</v>
      </c>
      <c r="H60" s="5" t="n">
        <f aca="false">ABS(Table7[[#This Row],[Pd Analytic]]-Table7[[#This Row],[Pd Simulation]])</f>
        <v>0.639457</v>
      </c>
      <c r="I60" s="1" t="n">
        <f aca="false">100*IF(Table7[[#This Row],[Pd Analytic]]&gt;0, Table7[[#This Row],[Absolute Error]]/Table7[[#This Row],[Pd Analytic]],1)</f>
        <v>100</v>
      </c>
      <c r="K60" s="0" t="n">
        <v>11.3184</v>
      </c>
      <c r="L60" s="5" t="n">
        <f aca="false">ABS(Table2[[#This Row],[Nc Analytic]]-Table2[[#This Row],[Nc Simulation]])</f>
        <v>11.3184</v>
      </c>
      <c r="M60" s="1" t="n">
        <f aca="false">100*IF(Table2[[#This Row],[Nc Analytic]]&gt;0, Table2[[#This Row],[Absolute Error]]/Table2[[#This Row],[Nc Analytic]],1)</f>
        <v>100</v>
      </c>
    </row>
    <row r="61" customFormat="false" ht="13.8" hidden="false" customHeight="false" outlineLevel="0" collapsed="false">
      <c r="A61" s="1" t="n">
        <v>6</v>
      </c>
      <c r="B61" s="3"/>
      <c r="C61" s="0" t="n">
        <v>0.199719</v>
      </c>
      <c r="D61" s="5" t="n">
        <f aca="false">ABS(Table6[[#This Row],[Pb Analytic]]-Table6[[#This Row],[Pb Simulation]])</f>
        <v>0.199719</v>
      </c>
      <c r="E61" s="1" t="n">
        <f aca="false">100*IF(Table6[[#This Row],[Pb Analytic]]&gt;0, Table6[[#This Row],[Absolute Error]]/Table6[[#This Row],[Pb Analytic]],1)</f>
        <v>100</v>
      </c>
      <c r="F61" s="3"/>
      <c r="G61" s="0" t="n">
        <v>0.63362</v>
      </c>
      <c r="H61" s="5" t="n">
        <f aca="false">ABS(Table7[[#This Row],[Pd Analytic]]-Table7[[#This Row],[Pd Simulation]])</f>
        <v>0.63362</v>
      </c>
      <c r="I61" s="1" t="n">
        <f aca="false">100*IF(Table7[[#This Row],[Pd Analytic]]&gt;0, Table7[[#This Row],[Absolute Error]]/Table7[[#This Row],[Pd Analytic]],1)</f>
        <v>100</v>
      </c>
      <c r="K61" s="0" t="n">
        <v>11.4052</v>
      </c>
      <c r="L61" s="5" t="n">
        <f aca="false">ABS(Table2[[#This Row],[Nc Analytic]]-Table2[[#This Row],[Nc Simulation]])</f>
        <v>11.4052</v>
      </c>
      <c r="M61" s="1" t="n">
        <f aca="false">100*IF(Table2[[#This Row],[Nc Analytic]]&gt;0, Table2[[#This Row],[Absolute Error]]/Table2[[#This Row],[Nc Analytic]],1)</f>
        <v>100</v>
      </c>
    </row>
    <row r="62" customFormat="false" ht="13.8" hidden="false" customHeight="false" outlineLevel="0" collapsed="false">
      <c r="A62" s="1" t="n">
        <v>6.1</v>
      </c>
      <c r="B62" s="3"/>
      <c r="C62" s="0" t="n">
        <v>0.208329</v>
      </c>
      <c r="D62" s="5" t="n">
        <f aca="false">ABS(Table6[[#This Row],[Pb Analytic]]-Table6[[#This Row],[Pb Simulation]])</f>
        <v>0.208329</v>
      </c>
      <c r="E62" s="1" t="n">
        <f aca="false">100*IF(Table6[[#This Row],[Pb Analytic]]&gt;0, Table6[[#This Row],[Absolute Error]]/Table6[[#This Row],[Pb Analytic]],1)</f>
        <v>100</v>
      </c>
      <c r="F62" s="3"/>
      <c r="G62" s="0" t="n">
        <v>0.627741</v>
      </c>
      <c r="H62" s="5" t="n">
        <f aca="false">ABS(Table7[[#This Row],[Pd Analytic]]-Table7[[#This Row],[Pd Simulation]])</f>
        <v>0.627741</v>
      </c>
      <c r="I62" s="1" t="n">
        <f aca="false">100*IF(Table7[[#This Row],[Pd Analytic]]&gt;0, Table7[[#This Row],[Absolute Error]]/Table7[[#This Row],[Pd Analytic]],1)</f>
        <v>100</v>
      </c>
      <c r="K62" s="0" t="n">
        <v>11.4877</v>
      </c>
      <c r="L62" s="5" t="n">
        <f aca="false">ABS(Table2[[#This Row],[Nc Analytic]]-Table2[[#This Row],[Nc Simulation]])</f>
        <v>11.4877</v>
      </c>
      <c r="M62" s="1" t="n">
        <f aca="false">100*IF(Table2[[#This Row],[Nc Analytic]]&gt;0, Table2[[#This Row],[Absolute Error]]/Table2[[#This Row],[Nc Analytic]],1)</f>
        <v>100</v>
      </c>
    </row>
    <row r="63" customFormat="false" ht="13.8" hidden="false" customHeight="false" outlineLevel="0" collapsed="false">
      <c r="A63" s="1" t="n">
        <v>6.2</v>
      </c>
      <c r="B63" s="3"/>
      <c r="C63" s="0" t="n">
        <v>0.216876</v>
      </c>
      <c r="D63" s="5" t="n">
        <f aca="false">ABS(Table6[[#This Row],[Pb Analytic]]-Table6[[#This Row],[Pb Simulation]])</f>
        <v>0.216876</v>
      </c>
      <c r="E63" s="1" t="n">
        <f aca="false">100*IF(Table6[[#This Row],[Pb Analytic]]&gt;0, Table6[[#This Row],[Absolute Error]]/Table6[[#This Row],[Pb Analytic]],1)</f>
        <v>100</v>
      </c>
      <c r="F63" s="3"/>
      <c r="G63" s="0" t="n">
        <v>0.621837</v>
      </c>
      <c r="H63" s="5" t="n">
        <f aca="false">ABS(Table7[[#This Row],[Pd Analytic]]-Table7[[#This Row],[Pd Simulation]])</f>
        <v>0.621837</v>
      </c>
      <c r="I63" s="1" t="n">
        <f aca="false">100*IF(Table7[[#This Row],[Pd Analytic]]&gt;0, Table7[[#This Row],[Absolute Error]]/Table7[[#This Row],[Pd Analytic]],1)</f>
        <v>100</v>
      </c>
      <c r="K63" s="0" t="n">
        <v>11.5662</v>
      </c>
      <c r="L63" s="5" t="n">
        <f aca="false">ABS(Table2[[#This Row],[Nc Analytic]]-Table2[[#This Row],[Nc Simulation]])</f>
        <v>11.5662</v>
      </c>
      <c r="M63" s="1" t="n">
        <f aca="false">100*IF(Table2[[#This Row],[Nc Analytic]]&gt;0, Table2[[#This Row],[Absolute Error]]/Table2[[#This Row],[Nc Analytic]],1)</f>
        <v>100</v>
      </c>
    </row>
    <row r="64" customFormat="false" ht="13.8" hidden="false" customHeight="false" outlineLevel="0" collapsed="false">
      <c r="A64" s="1" t="n">
        <v>6.3</v>
      </c>
      <c r="B64" s="3"/>
      <c r="C64" s="0" t="n">
        <v>0.225353</v>
      </c>
      <c r="D64" s="5" t="n">
        <f aca="false">ABS(Table6[[#This Row],[Pb Analytic]]-Table6[[#This Row],[Pb Simulation]])</f>
        <v>0.225353</v>
      </c>
      <c r="E64" s="1" t="n">
        <f aca="false">100*IF(Table6[[#This Row],[Pb Analytic]]&gt;0, Table6[[#This Row],[Absolute Error]]/Table6[[#This Row],[Pb Analytic]],1)</f>
        <v>100</v>
      </c>
      <c r="F64" s="3"/>
      <c r="G64" s="0" t="n">
        <v>0.61592</v>
      </c>
      <c r="H64" s="5" t="n">
        <f aca="false">ABS(Table7[[#This Row],[Pd Analytic]]-Table7[[#This Row],[Pd Simulation]])</f>
        <v>0.61592</v>
      </c>
      <c r="I64" s="1" t="n">
        <f aca="false">100*IF(Table7[[#This Row],[Pd Analytic]]&gt;0, Table7[[#This Row],[Absolute Error]]/Table7[[#This Row],[Pd Analytic]],1)</f>
        <v>100</v>
      </c>
      <c r="K64" s="0" t="n">
        <v>11.6409</v>
      </c>
      <c r="L64" s="5" t="n">
        <f aca="false">ABS(Table2[[#This Row],[Nc Analytic]]-Table2[[#This Row],[Nc Simulation]])</f>
        <v>11.6409</v>
      </c>
      <c r="M64" s="1" t="n">
        <f aca="false">100*IF(Table2[[#This Row],[Nc Analytic]]&gt;0, Table2[[#This Row],[Absolute Error]]/Table2[[#This Row],[Nc Analytic]],1)</f>
        <v>100</v>
      </c>
    </row>
    <row r="65" customFormat="false" ht="13.8" hidden="false" customHeight="false" outlineLevel="0" collapsed="false">
      <c r="A65" s="1" t="n">
        <v>6.4</v>
      </c>
      <c r="B65" s="3"/>
      <c r="C65" s="0" t="n">
        <v>0.233751</v>
      </c>
      <c r="D65" s="5" t="n">
        <f aca="false">ABS(Table6[[#This Row],[Pb Analytic]]-Table6[[#This Row],[Pb Simulation]])</f>
        <v>0.233751</v>
      </c>
      <c r="E65" s="1" t="n">
        <f aca="false">100*IF(Table6[[#This Row],[Pb Analytic]]&gt;0, Table6[[#This Row],[Absolute Error]]/Table6[[#This Row],[Pb Analytic]],1)</f>
        <v>100</v>
      </c>
      <c r="F65" s="3"/>
      <c r="G65" s="0" t="n">
        <v>0.610001</v>
      </c>
      <c r="H65" s="5" t="n">
        <f aca="false">ABS(Table7[[#This Row],[Pd Analytic]]-Table7[[#This Row],[Pd Simulation]])</f>
        <v>0.610001</v>
      </c>
      <c r="I65" s="1" t="n">
        <f aca="false">100*IF(Table7[[#This Row],[Pd Analytic]]&gt;0, Table7[[#This Row],[Absolute Error]]/Table7[[#This Row],[Pd Analytic]],1)</f>
        <v>100</v>
      </c>
      <c r="K65" s="0" t="n">
        <v>11.712</v>
      </c>
      <c r="L65" s="5" t="n">
        <f aca="false">ABS(Table2[[#This Row],[Nc Analytic]]-Table2[[#This Row],[Nc Simulation]])</f>
        <v>11.712</v>
      </c>
      <c r="M65" s="1" t="n">
        <f aca="false">100*IF(Table2[[#This Row],[Nc Analytic]]&gt;0, Table2[[#This Row],[Absolute Error]]/Table2[[#This Row],[Nc Analytic]],1)</f>
        <v>100</v>
      </c>
    </row>
    <row r="66" customFormat="false" ht="13.8" hidden="false" customHeight="false" outlineLevel="0" collapsed="false">
      <c r="A66" s="1" t="n">
        <v>6.5</v>
      </c>
      <c r="B66" s="3"/>
      <c r="C66" s="0" t="n">
        <v>0.242064</v>
      </c>
      <c r="D66" s="5" t="n">
        <f aca="false">ABS(Table6[[#This Row],[Pb Analytic]]-Table6[[#This Row],[Pb Simulation]])</f>
        <v>0.242064</v>
      </c>
      <c r="E66" s="1" t="n">
        <f aca="false">100*IF(Table6[[#This Row],[Pb Analytic]]&gt;0, Table6[[#This Row],[Absolute Error]]/Table6[[#This Row],[Pb Analytic]],1)</f>
        <v>100</v>
      </c>
      <c r="F66" s="3"/>
      <c r="G66" s="0" t="n">
        <v>0.604092</v>
      </c>
      <c r="H66" s="5" t="n">
        <f aca="false">ABS(Table7[[#This Row],[Pd Analytic]]-Table7[[#This Row],[Pd Simulation]])</f>
        <v>0.604092</v>
      </c>
      <c r="I66" s="1" t="n">
        <f aca="false">100*IF(Table7[[#This Row],[Pd Analytic]]&gt;0, Table7[[#This Row],[Absolute Error]]/Table7[[#This Row],[Pd Analytic]],1)</f>
        <v>100</v>
      </c>
      <c r="K66" s="0" t="n">
        <v>11.7798</v>
      </c>
      <c r="L66" s="5" t="n">
        <f aca="false">ABS(Table2[[#This Row],[Nc Analytic]]-Table2[[#This Row],[Nc Simulation]])</f>
        <v>11.7798</v>
      </c>
      <c r="M66" s="1" t="n">
        <f aca="false">100*IF(Table2[[#This Row],[Nc Analytic]]&gt;0, Table2[[#This Row],[Absolute Error]]/Table2[[#This Row],[Nc Analytic]],1)</f>
        <v>100</v>
      </c>
    </row>
    <row r="67" customFormat="false" ht="13.8" hidden="false" customHeight="false" outlineLevel="0" collapsed="false">
      <c r="A67" s="1" t="n">
        <v>6.6</v>
      </c>
      <c r="B67" s="3"/>
      <c r="C67" s="0" t="n">
        <v>0.250286</v>
      </c>
      <c r="D67" s="5" t="n">
        <f aca="false">ABS(Table6[[#This Row],[Pb Analytic]]-Table6[[#This Row],[Pb Simulation]])</f>
        <v>0.250286</v>
      </c>
      <c r="E67" s="1" t="n">
        <f aca="false">100*IF(Table6[[#This Row],[Pb Analytic]]&gt;0, Table6[[#This Row],[Absolute Error]]/Table6[[#This Row],[Pb Analytic]],1)</f>
        <v>100</v>
      </c>
      <c r="F67" s="3"/>
      <c r="G67" s="0" t="n">
        <v>0.598201</v>
      </c>
      <c r="H67" s="5" t="n">
        <f aca="false">ABS(Table7[[#This Row],[Pd Analytic]]-Table7[[#This Row],[Pd Simulation]])</f>
        <v>0.598201</v>
      </c>
      <c r="I67" s="1" t="n">
        <f aca="false">100*IF(Table7[[#This Row],[Pd Analytic]]&gt;0, Table7[[#This Row],[Absolute Error]]/Table7[[#This Row],[Pd Analytic]],1)</f>
        <v>100</v>
      </c>
      <c r="K67" s="0" t="n">
        <v>11.8444</v>
      </c>
      <c r="L67" s="5" t="n">
        <f aca="false">ABS(Table2[[#This Row],[Nc Analytic]]-Table2[[#This Row],[Nc Simulation]])</f>
        <v>11.8444</v>
      </c>
      <c r="M67" s="1" t="n">
        <f aca="false">100*IF(Table2[[#This Row],[Nc Analytic]]&gt;0, Table2[[#This Row],[Absolute Error]]/Table2[[#This Row],[Nc Analytic]],1)</f>
        <v>100</v>
      </c>
    </row>
    <row r="68" customFormat="false" ht="13.8" hidden="false" customHeight="false" outlineLevel="0" collapsed="false">
      <c r="A68" s="1" t="n">
        <v>6.7</v>
      </c>
      <c r="B68" s="3"/>
      <c r="C68" s="0" t="n">
        <v>0.258412</v>
      </c>
      <c r="D68" s="5" t="n">
        <f aca="false">ABS(Table6[[#This Row],[Pb Analytic]]-Table6[[#This Row],[Pb Simulation]])</f>
        <v>0.258412</v>
      </c>
      <c r="E68" s="1" t="n">
        <f aca="false">100*IF(Table6[[#This Row],[Pb Analytic]]&gt;0, Table6[[#This Row],[Absolute Error]]/Table6[[#This Row],[Pb Analytic]],1)</f>
        <v>100</v>
      </c>
      <c r="F68" s="3"/>
      <c r="G68" s="0" t="n">
        <v>0.592336</v>
      </c>
      <c r="H68" s="5" t="n">
        <f aca="false">ABS(Table7[[#This Row],[Pd Analytic]]-Table7[[#This Row],[Pd Simulation]])</f>
        <v>0.592336</v>
      </c>
      <c r="I68" s="1" t="n">
        <f aca="false">100*IF(Table7[[#This Row],[Pd Analytic]]&gt;0, Table7[[#This Row],[Absolute Error]]/Table7[[#This Row],[Pd Analytic]],1)</f>
        <v>100</v>
      </c>
      <c r="K68" s="0" t="n">
        <v>11.906</v>
      </c>
      <c r="L68" s="5" t="n">
        <f aca="false">ABS(Table2[[#This Row],[Nc Analytic]]-Table2[[#This Row],[Nc Simulation]])</f>
        <v>11.906</v>
      </c>
      <c r="M68" s="1" t="n">
        <f aca="false">100*IF(Table2[[#This Row],[Nc Analytic]]&gt;0, Table2[[#This Row],[Absolute Error]]/Table2[[#This Row],[Nc Analytic]],1)</f>
        <v>100</v>
      </c>
    </row>
    <row r="69" customFormat="false" ht="13.8" hidden="false" customHeight="false" outlineLevel="0" collapsed="false">
      <c r="A69" s="1" t="n">
        <v>6.8</v>
      </c>
      <c r="B69" s="3"/>
      <c r="C69" s="0" t="n">
        <v>0.266438</v>
      </c>
      <c r="D69" s="5" t="n">
        <f aca="false">ABS(Table6[[#This Row],[Pb Analytic]]-Table6[[#This Row],[Pb Simulation]])</f>
        <v>0.266438</v>
      </c>
      <c r="E69" s="1" t="n">
        <f aca="false">100*IF(Table6[[#This Row],[Pb Analytic]]&gt;0, Table6[[#This Row],[Absolute Error]]/Table6[[#This Row],[Pb Analytic]],1)</f>
        <v>100</v>
      </c>
      <c r="F69" s="3"/>
      <c r="G69" s="0" t="n">
        <v>0.586505</v>
      </c>
      <c r="H69" s="5" t="n">
        <f aca="false">ABS(Table7[[#This Row],[Pd Analytic]]-Table7[[#This Row],[Pd Simulation]])</f>
        <v>0.586505</v>
      </c>
      <c r="I69" s="1" t="n">
        <f aca="false">100*IF(Table7[[#This Row],[Pd Analytic]]&gt;0, Table7[[#This Row],[Absolute Error]]/Table7[[#This Row],[Pd Analytic]],1)</f>
        <v>100</v>
      </c>
      <c r="K69" s="0" t="n">
        <v>11.9647</v>
      </c>
      <c r="L69" s="5" t="n">
        <f aca="false">ABS(Table2[[#This Row],[Nc Analytic]]-Table2[[#This Row],[Nc Simulation]])</f>
        <v>11.9647</v>
      </c>
      <c r="M69" s="1" t="n">
        <f aca="false">100*IF(Table2[[#This Row],[Nc Analytic]]&gt;0, Table2[[#This Row],[Absolute Error]]/Table2[[#This Row],[Nc Analytic]],1)</f>
        <v>100</v>
      </c>
    </row>
    <row r="70" customFormat="false" ht="13.8" hidden="false" customHeight="false" outlineLevel="0" collapsed="false">
      <c r="A70" s="1" t="n">
        <v>6.9</v>
      </c>
      <c r="B70" s="3"/>
      <c r="C70" s="0" t="n">
        <v>0.27436</v>
      </c>
      <c r="D70" s="5" t="n">
        <f aca="false">ABS(Table6[[#This Row],[Pb Analytic]]-Table6[[#This Row],[Pb Simulation]])</f>
        <v>0.27436</v>
      </c>
      <c r="E70" s="1" t="n">
        <f aca="false">100*IF(Table6[[#This Row],[Pb Analytic]]&gt;0, Table6[[#This Row],[Absolute Error]]/Table6[[#This Row],[Pb Analytic]],1)</f>
        <v>100</v>
      </c>
      <c r="F70" s="3"/>
      <c r="G70" s="0" t="n">
        <v>0.580713</v>
      </c>
      <c r="H70" s="5" t="n">
        <f aca="false">ABS(Table7[[#This Row],[Pd Analytic]]-Table7[[#This Row],[Pd Simulation]])</f>
        <v>0.580713</v>
      </c>
      <c r="I70" s="1" t="n">
        <f aca="false">100*IF(Table7[[#This Row],[Pd Analytic]]&gt;0, Table7[[#This Row],[Absolute Error]]/Table7[[#This Row],[Pd Analytic]],1)</f>
        <v>100</v>
      </c>
      <c r="K70" s="0" t="n">
        <v>12.0208</v>
      </c>
      <c r="L70" s="5" t="n">
        <f aca="false">ABS(Table2[[#This Row],[Nc Analytic]]-Table2[[#This Row],[Nc Simulation]])</f>
        <v>12.0208</v>
      </c>
      <c r="M70" s="1" t="n">
        <f aca="false">100*IF(Table2[[#This Row],[Nc Analytic]]&gt;0, Table2[[#This Row],[Absolute Error]]/Table2[[#This Row],[Nc Analytic]],1)</f>
        <v>100</v>
      </c>
    </row>
    <row r="71" customFormat="false" ht="13.8" hidden="false" customHeight="false" outlineLevel="0" collapsed="false">
      <c r="A71" s="1" t="n">
        <v>7</v>
      </c>
      <c r="B71" s="3"/>
      <c r="C71" s="0" t="n">
        <v>0.282177</v>
      </c>
      <c r="D71" s="5" t="n">
        <f aca="false">ABS(Table6[[#This Row],[Pb Analytic]]-Table6[[#This Row],[Pb Simulation]])</f>
        <v>0.282177</v>
      </c>
      <c r="E71" s="1" t="n">
        <f aca="false">100*IF(Table6[[#This Row],[Pb Analytic]]&gt;0, Table6[[#This Row],[Absolute Error]]/Table6[[#This Row],[Pb Analytic]],1)</f>
        <v>100</v>
      </c>
      <c r="F71" s="3"/>
      <c r="G71" s="0" t="n">
        <v>0.574967</v>
      </c>
      <c r="H71" s="5" t="n">
        <f aca="false">ABS(Table7[[#This Row],[Pd Analytic]]-Table7[[#This Row],[Pd Simulation]])</f>
        <v>0.574967</v>
      </c>
      <c r="I71" s="1" t="n">
        <f aca="false">100*IF(Table7[[#This Row],[Pd Analytic]]&gt;0, Table7[[#This Row],[Absolute Error]]/Table7[[#This Row],[Pd Analytic]],1)</f>
        <v>100</v>
      </c>
      <c r="K71" s="0" t="n">
        <v>12.0743</v>
      </c>
      <c r="L71" s="5" t="n">
        <f aca="false">ABS(Table2[[#This Row],[Nc Analytic]]-Table2[[#This Row],[Nc Simulation]])</f>
        <v>12.0743</v>
      </c>
      <c r="M71" s="1" t="n">
        <f aca="false">100*IF(Table2[[#This Row],[Nc Analytic]]&gt;0, Table2[[#This Row],[Absolute Error]]/Table2[[#This Row],[Nc Analytic]],1)</f>
        <v>100</v>
      </c>
    </row>
    <row r="72" customFormat="false" ht="13.8" hidden="false" customHeight="false" outlineLevel="0" collapsed="false">
      <c r="A72" s="1" t="n">
        <v>7.1</v>
      </c>
      <c r="B72" s="3"/>
      <c r="C72" s="0" t="n">
        <v>0.289885</v>
      </c>
      <c r="D72" s="5" t="n">
        <f aca="false">ABS(Table6[[#This Row],[Pb Analytic]]-Table6[[#This Row],[Pb Simulation]])</f>
        <v>0.289885</v>
      </c>
      <c r="E72" s="1" t="n">
        <f aca="false">100*IF(Table6[[#This Row],[Pb Analytic]]&gt;0, Table6[[#This Row],[Absolute Error]]/Table6[[#This Row],[Pb Analytic]],1)</f>
        <v>100</v>
      </c>
      <c r="F72" s="3"/>
      <c r="G72" s="0" t="n">
        <v>0.569271</v>
      </c>
      <c r="H72" s="5" t="n">
        <f aca="false">ABS(Table7[[#This Row],[Pd Analytic]]-Table7[[#This Row],[Pd Simulation]])</f>
        <v>0.569271</v>
      </c>
      <c r="I72" s="1" t="n">
        <f aca="false">100*IF(Table7[[#This Row],[Pd Analytic]]&gt;0, Table7[[#This Row],[Absolute Error]]/Table7[[#This Row],[Pd Analytic]],1)</f>
        <v>100</v>
      </c>
      <c r="K72" s="0" t="n">
        <v>12.1255</v>
      </c>
      <c r="L72" s="5" t="n">
        <f aca="false">ABS(Table2[[#This Row],[Nc Analytic]]-Table2[[#This Row],[Nc Simulation]])</f>
        <v>12.1255</v>
      </c>
      <c r="M72" s="1" t="n">
        <f aca="false">100*IF(Table2[[#This Row],[Nc Analytic]]&gt;0, Table2[[#This Row],[Absolute Error]]/Table2[[#This Row],[Nc Analytic]],1)</f>
        <v>100</v>
      </c>
    </row>
    <row r="73" customFormat="false" ht="13.8" hidden="false" customHeight="false" outlineLevel="0" collapsed="false">
      <c r="A73" s="1" t="n">
        <v>7.2</v>
      </c>
      <c r="B73" s="3"/>
      <c r="C73" s="0" t="n">
        <v>0.297483</v>
      </c>
      <c r="D73" s="5" t="n">
        <f aca="false">ABS(Table6[[#This Row],[Pb Analytic]]-Table6[[#This Row],[Pb Simulation]])</f>
        <v>0.297483</v>
      </c>
      <c r="E73" s="1" t="n">
        <f aca="false">100*IF(Table6[[#This Row],[Pb Analytic]]&gt;0, Table6[[#This Row],[Absolute Error]]/Table6[[#This Row],[Pb Analytic]],1)</f>
        <v>100</v>
      </c>
      <c r="F73" s="3"/>
      <c r="G73" s="0" t="n">
        <v>0.563628</v>
      </c>
      <c r="H73" s="5" t="n">
        <f aca="false">ABS(Table7[[#This Row],[Pd Analytic]]-Table7[[#This Row],[Pd Simulation]])</f>
        <v>0.563628</v>
      </c>
      <c r="I73" s="1" t="n">
        <f aca="false">100*IF(Table7[[#This Row],[Pd Analytic]]&gt;0, Table7[[#This Row],[Absolute Error]]/Table7[[#This Row],[Pd Analytic]],1)</f>
        <v>100</v>
      </c>
      <c r="K73" s="0" t="n">
        <v>12.1744</v>
      </c>
      <c r="L73" s="5" t="n">
        <f aca="false">ABS(Table2[[#This Row],[Nc Analytic]]-Table2[[#This Row],[Nc Simulation]])</f>
        <v>12.1744</v>
      </c>
      <c r="M73" s="1" t="n">
        <f aca="false">100*IF(Table2[[#This Row],[Nc Analytic]]&gt;0, Table2[[#This Row],[Absolute Error]]/Table2[[#This Row],[Nc Analytic]],1)</f>
        <v>100</v>
      </c>
    </row>
    <row r="74" customFormat="false" ht="13.8" hidden="false" customHeight="false" outlineLevel="0" collapsed="false">
      <c r="A74" s="1" t="n">
        <v>7.3</v>
      </c>
      <c r="B74" s="3"/>
      <c r="C74" s="0" t="n">
        <v>0.30497</v>
      </c>
      <c r="D74" s="5" t="n">
        <f aca="false">ABS(Table6[[#This Row],[Pb Analytic]]-Table6[[#This Row],[Pb Simulation]])</f>
        <v>0.30497</v>
      </c>
      <c r="E74" s="1" t="n">
        <f aca="false">100*IF(Table6[[#This Row],[Pb Analytic]]&gt;0, Table6[[#This Row],[Absolute Error]]/Table6[[#This Row],[Pb Analytic]],1)</f>
        <v>100</v>
      </c>
      <c r="F74" s="3"/>
      <c r="G74" s="0" t="n">
        <v>0.558044</v>
      </c>
      <c r="H74" s="5" t="n">
        <f aca="false">ABS(Table7[[#This Row],[Pd Analytic]]-Table7[[#This Row],[Pd Simulation]])</f>
        <v>0.558044</v>
      </c>
      <c r="I74" s="1" t="n">
        <f aca="false">100*IF(Table7[[#This Row],[Pd Analytic]]&gt;0, Table7[[#This Row],[Absolute Error]]/Table7[[#This Row],[Pd Analytic]],1)</f>
        <v>100</v>
      </c>
      <c r="K74" s="0" t="n">
        <v>12.2212</v>
      </c>
      <c r="L74" s="5" t="n">
        <f aca="false">ABS(Table2[[#This Row],[Nc Analytic]]-Table2[[#This Row],[Nc Simulation]])</f>
        <v>12.2212</v>
      </c>
      <c r="M74" s="1" t="n">
        <f aca="false">100*IF(Table2[[#This Row],[Nc Analytic]]&gt;0, Table2[[#This Row],[Absolute Error]]/Table2[[#This Row],[Nc Analytic]],1)</f>
        <v>100</v>
      </c>
    </row>
    <row r="75" customFormat="false" ht="13.8" hidden="false" customHeight="false" outlineLevel="0" collapsed="false">
      <c r="A75" s="1" t="n">
        <v>7.4</v>
      </c>
      <c r="B75" s="3"/>
      <c r="C75" s="0" t="n">
        <v>0.312346</v>
      </c>
      <c r="D75" s="5" t="n">
        <f aca="false">ABS(Table6[[#This Row],[Pb Analytic]]-Table6[[#This Row],[Pb Simulation]])</f>
        <v>0.312346</v>
      </c>
      <c r="E75" s="1" t="n">
        <f aca="false">100*IF(Table6[[#This Row],[Pb Analytic]]&gt;0, Table6[[#This Row],[Absolute Error]]/Table6[[#This Row],[Pb Analytic]],1)</f>
        <v>100</v>
      </c>
      <c r="F75" s="3"/>
      <c r="G75" s="0" t="n">
        <v>0.552519</v>
      </c>
      <c r="H75" s="5" t="n">
        <f aca="false">ABS(Table7[[#This Row],[Pd Analytic]]-Table7[[#This Row],[Pd Simulation]])</f>
        <v>0.552519</v>
      </c>
      <c r="I75" s="1" t="n">
        <f aca="false">100*IF(Table7[[#This Row],[Pd Analytic]]&gt;0, Table7[[#This Row],[Absolute Error]]/Table7[[#This Row],[Pd Analytic]],1)</f>
        <v>100</v>
      </c>
      <c r="K75" s="0" t="n">
        <v>12.2659</v>
      </c>
      <c r="L75" s="5" t="n">
        <f aca="false">ABS(Table2[[#This Row],[Nc Analytic]]-Table2[[#This Row],[Nc Simulation]])</f>
        <v>12.2659</v>
      </c>
      <c r="M75" s="1" t="n">
        <f aca="false">100*IF(Table2[[#This Row],[Nc Analytic]]&gt;0, Table2[[#This Row],[Absolute Error]]/Table2[[#This Row],[Nc Analytic]],1)</f>
        <v>100</v>
      </c>
    </row>
    <row r="76" customFormat="false" ht="13.8" hidden="false" customHeight="false" outlineLevel="0" collapsed="false">
      <c r="A76" s="1" t="n">
        <v>7.5</v>
      </c>
      <c r="B76" s="3"/>
      <c r="C76" s="0" t="n">
        <v>0.319609</v>
      </c>
      <c r="D76" s="5" t="n">
        <f aca="false">ABS(Table6[[#This Row],[Pb Analytic]]-Table6[[#This Row],[Pb Simulation]])</f>
        <v>0.319609</v>
      </c>
      <c r="E76" s="1" t="n">
        <f aca="false">100*IF(Table6[[#This Row],[Pb Analytic]]&gt;0, Table6[[#This Row],[Absolute Error]]/Table6[[#This Row],[Pb Analytic]],1)</f>
        <v>100</v>
      </c>
      <c r="F76" s="3"/>
      <c r="G76" s="0" t="n">
        <v>0.547058</v>
      </c>
      <c r="H76" s="5" t="n">
        <f aca="false">ABS(Table7[[#This Row],[Pd Analytic]]-Table7[[#This Row],[Pd Simulation]])</f>
        <v>0.547058</v>
      </c>
      <c r="I76" s="1" t="n">
        <f aca="false">100*IF(Table7[[#This Row],[Pd Analytic]]&gt;0, Table7[[#This Row],[Absolute Error]]/Table7[[#This Row],[Pd Analytic]],1)</f>
        <v>100</v>
      </c>
      <c r="K76" s="0" t="n">
        <v>12.3088</v>
      </c>
      <c r="L76" s="5" t="n">
        <f aca="false">ABS(Table2[[#This Row],[Nc Analytic]]-Table2[[#This Row],[Nc Simulation]])</f>
        <v>12.3088</v>
      </c>
      <c r="M76" s="1" t="n">
        <f aca="false">100*IF(Table2[[#This Row],[Nc Analytic]]&gt;0, Table2[[#This Row],[Absolute Error]]/Table2[[#This Row],[Nc Analytic]],1)</f>
        <v>100</v>
      </c>
    </row>
    <row r="77" customFormat="false" ht="13.8" hidden="false" customHeight="false" outlineLevel="0" collapsed="false">
      <c r="A77" s="1" t="n">
        <v>7.6</v>
      </c>
      <c r="B77" s="3"/>
      <c r="C77" s="0" t="n">
        <v>0.32676</v>
      </c>
      <c r="D77" s="5" t="n">
        <f aca="false">ABS(Table6[[#This Row],[Pb Analytic]]-Table6[[#This Row],[Pb Simulation]])</f>
        <v>0.32676</v>
      </c>
      <c r="E77" s="1" t="n">
        <f aca="false">100*IF(Table6[[#This Row],[Pb Analytic]]&gt;0, Table6[[#This Row],[Absolute Error]]/Table6[[#This Row],[Pb Analytic]],1)</f>
        <v>100</v>
      </c>
      <c r="F77" s="3"/>
      <c r="G77" s="0" t="n">
        <v>0.541662</v>
      </c>
      <c r="H77" s="5" t="n">
        <f aca="false">ABS(Table7[[#This Row],[Pd Analytic]]-Table7[[#This Row],[Pd Simulation]])</f>
        <v>0.541662</v>
      </c>
      <c r="I77" s="1" t="n">
        <f aca="false">100*IF(Table7[[#This Row],[Pd Analytic]]&gt;0, Table7[[#This Row],[Absolute Error]]/Table7[[#This Row],[Pd Analytic]],1)</f>
        <v>100</v>
      </c>
      <c r="K77" s="0" t="n">
        <v>12.3499</v>
      </c>
      <c r="L77" s="5" t="n">
        <f aca="false">ABS(Table2[[#This Row],[Nc Analytic]]-Table2[[#This Row],[Nc Simulation]])</f>
        <v>12.3499</v>
      </c>
      <c r="M77" s="1" t="n">
        <f aca="false">100*IF(Table2[[#This Row],[Nc Analytic]]&gt;0, Table2[[#This Row],[Absolute Error]]/Table2[[#This Row],[Nc Analytic]],1)</f>
        <v>100</v>
      </c>
    </row>
    <row r="78" customFormat="false" ht="13.8" hidden="false" customHeight="false" outlineLevel="0" collapsed="false">
      <c r="A78" s="1" t="n">
        <v>7.7</v>
      </c>
      <c r="B78" s="3"/>
      <c r="C78" s="0" t="n">
        <v>0.333798</v>
      </c>
      <c r="D78" s="5" t="n">
        <f aca="false">ABS(Table6[[#This Row],[Pb Analytic]]-Table6[[#This Row],[Pb Simulation]])</f>
        <v>0.333798</v>
      </c>
      <c r="E78" s="1" t="n">
        <f aca="false">100*IF(Table6[[#This Row],[Pb Analytic]]&gt;0, Table6[[#This Row],[Absolute Error]]/Table6[[#This Row],[Pb Analytic]],1)</f>
        <v>100</v>
      </c>
      <c r="F78" s="3"/>
      <c r="G78" s="0" t="n">
        <v>0.536332</v>
      </c>
      <c r="H78" s="5" t="n">
        <f aca="false">ABS(Table7[[#This Row],[Pd Analytic]]-Table7[[#This Row],[Pd Simulation]])</f>
        <v>0.536332</v>
      </c>
      <c r="I78" s="1" t="n">
        <f aca="false">100*IF(Table7[[#This Row],[Pd Analytic]]&gt;0, Table7[[#This Row],[Absolute Error]]/Table7[[#This Row],[Pd Analytic]],1)</f>
        <v>100</v>
      </c>
      <c r="K78" s="0" t="n">
        <v>12.3893</v>
      </c>
      <c r="L78" s="5" t="n">
        <f aca="false">ABS(Table2[[#This Row],[Nc Analytic]]-Table2[[#This Row],[Nc Simulation]])</f>
        <v>12.3893</v>
      </c>
      <c r="M78" s="1" t="n">
        <f aca="false">100*IF(Table2[[#This Row],[Nc Analytic]]&gt;0, Table2[[#This Row],[Absolute Error]]/Table2[[#This Row],[Nc Analytic]],1)</f>
        <v>100</v>
      </c>
    </row>
    <row r="79" customFormat="false" ht="13.8" hidden="false" customHeight="false" outlineLevel="0" collapsed="false">
      <c r="A79" s="1" t="n">
        <v>7.8</v>
      </c>
      <c r="B79" s="3"/>
      <c r="C79" s="0" t="n">
        <v>0.340725</v>
      </c>
      <c r="D79" s="5" t="n">
        <f aca="false">ABS(Table6[[#This Row],[Pb Analytic]]-Table6[[#This Row],[Pb Simulation]])</f>
        <v>0.340725</v>
      </c>
      <c r="E79" s="1" t="n">
        <f aca="false">100*IF(Table6[[#This Row],[Pb Analytic]]&gt;0, Table6[[#This Row],[Absolute Error]]/Table6[[#This Row],[Pb Analytic]],1)</f>
        <v>100</v>
      </c>
      <c r="F79" s="3"/>
      <c r="G79" s="0" t="n">
        <v>0.53107</v>
      </c>
      <c r="H79" s="5" t="n">
        <f aca="false">ABS(Table7[[#This Row],[Pd Analytic]]-Table7[[#This Row],[Pd Simulation]])</f>
        <v>0.53107</v>
      </c>
      <c r="I79" s="1" t="n">
        <f aca="false">100*IF(Table7[[#This Row],[Pd Analytic]]&gt;0, Table7[[#This Row],[Absolute Error]]/Table7[[#This Row],[Pd Analytic]],1)</f>
        <v>100</v>
      </c>
      <c r="K79" s="0" t="n">
        <v>12.427</v>
      </c>
      <c r="L79" s="5" t="n">
        <f aca="false">ABS(Table2[[#This Row],[Nc Analytic]]-Table2[[#This Row],[Nc Simulation]])</f>
        <v>12.427</v>
      </c>
      <c r="M79" s="1" t="n">
        <f aca="false">100*IF(Table2[[#This Row],[Nc Analytic]]&gt;0, Table2[[#This Row],[Absolute Error]]/Table2[[#This Row],[Nc Analytic]],1)</f>
        <v>100</v>
      </c>
    </row>
    <row r="80" customFormat="false" ht="13.8" hidden="false" customHeight="false" outlineLevel="0" collapsed="false">
      <c r="A80" s="1" t="n">
        <v>7.9</v>
      </c>
      <c r="B80" s="3"/>
      <c r="C80" s="0" t="n">
        <v>0.347541</v>
      </c>
      <c r="D80" s="5" t="n">
        <f aca="false">ABS(Table6[[#This Row],[Pb Analytic]]-Table6[[#This Row],[Pb Simulation]])</f>
        <v>0.347541</v>
      </c>
      <c r="E80" s="1" t="n">
        <f aca="false">100*IF(Table6[[#This Row],[Pb Analytic]]&gt;0, Table6[[#This Row],[Absolute Error]]/Table6[[#This Row],[Pb Analytic]],1)</f>
        <v>100</v>
      </c>
      <c r="F80" s="3"/>
      <c r="G80" s="0" t="n">
        <v>0.525877</v>
      </c>
      <c r="H80" s="5" t="n">
        <f aca="false">ABS(Table7[[#This Row],[Pd Analytic]]-Table7[[#This Row],[Pd Simulation]])</f>
        <v>0.525877</v>
      </c>
      <c r="I80" s="1" t="n">
        <f aca="false">100*IF(Table7[[#This Row],[Pd Analytic]]&gt;0, Table7[[#This Row],[Absolute Error]]/Table7[[#This Row],[Pd Analytic]],1)</f>
        <v>100</v>
      </c>
      <c r="K80" s="0" t="n">
        <v>12.4633</v>
      </c>
      <c r="L80" s="5" t="n">
        <f aca="false">ABS(Table2[[#This Row],[Nc Analytic]]-Table2[[#This Row],[Nc Simulation]])</f>
        <v>12.4633</v>
      </c>
      <c r="M80" s="1" t="n">
        <f aca="false">100*IF(Table2[[#This Row],[Nc Analytic]]&gt;0, Table2[[#This Row],[Absolute Error]]/Table2[[#This Row],[Nc Analytic]],1)</f>
        <v>100</v>
      </c>
    </row>
    <row r="81" customFormat="false" ht="13.8" hidden="false" customHeight="false" outlineLevel="0" collapsed="false">
      <c r="A81" s="1" t="n">
        <v>8</v>
      </c>
      <c r="B81" s="3"/>
      <c r="C81" s="0" t="n">
        <v>0.354246</v>
      </c>
      <c r="D81" s="5" t="n">
        <f aca="false">ABS(Table6[[#This Row],[Pb Analytic]]-Table6[[#This Row],[Pb Simulation]])</f>
        <v>0.354246</v>
      </c>
      <c r="E81" s="1" t="n">
        <f aca="false">100*IF(Table6[[#This Row],[Pb Analytic]]&gt;0, Table6[[#This Row],[Absolute Error]]/Table6[[#This Row],[Pb Analytic]],1)</f>
        <v>100</v>
      </c>
      <c r="F81" s="3"/>
      <c r="G81" s="0" t="n">
        <v>0.520754</v>
      </c>
      <c r="H81" s="5" t="n">
        <f aca="false">ABS(Table7[[#This Row],[Pd Analytic]]-Table7[[#This Row],[Pd Simulation]])</f>
        <v>0.520754</v>
      </c>
      <c r="I81" s="1" t="n">
        <f aca="false">100*IF(Table7[[#This Row],[Pd Analytic]]&gt;0, Table7[[#This Row],[Absolute Error]]/Table7[[#This Row],[Pd Analytic]],1)</f>
        <v>100</v>
      </c>
      <c r="K81" s="0" t="n">
        <v>12.4981</v>
      </c>
      <c r="L81" s="5" t="n">
        <f aca="false">ABS(Table2[[#This Row],[Nc Analytic]]-Table2[[#This Row],[Nc Simulation]])</f>
        <v>12.4981</v>
      </c>
      <c r="M81" s="1" t="n">
        <f aca="false">100*IF(Table2[[#This Row],[Nc Analytic]]&gt;0, Table2[[#This Row],[Absolute Error]]/Table2[[#This Row],[Nc Analytic]],1)</f>
        <v>100</v>
      </c>
    </row>
    <row r="82" customFormat="false" ht="13.8" hidden="false" customHeight="false" outlineLevel="0" collapsed="false">
      <c r="A82" s="1" t="n">
        <v>8.1</v>
      </c>
      <c r="B82" s="3"/>
      <c r="C82" s="0" t="n">
        <v>0.360842</v>
      </c>
      <c r="D82" s="5" t="n">
        <f aca="false">ABS(Table6[[#This Row],[Pb Analytic]]-Table6[[#This Row],[Pb Simulation]])</f>
        <v>0.360842</v>
      </c>
      <c r="E82" s="1" t="n">
        <f aca="false">100*IF(Table6[[#This Row],[Pb Analytic]]&gt;0, Table6[[#This Row],[Absolute Error]]/Table6[[#This Row],[Pb Analytic]],1)</f>
        <v>100</v>
      </c>
      <c r="F82" s="3"/>
      <c r="G82" s="0" t="n">
        <v>0.515701</v>
      </c>
      <c r="H82" s="5" t="n">
        <f aca="false">ABS(Table7[[#This Row],[Pd Analytic]]-Table7[[#This Row],[Pd Simulation]])</f>
        <v>0.515701</v>
      </c>
      <c r="I82" s="1" t="n">
        <f aca="false">100*IF(Table7[[#This Row],[Pd Analytic]]&gt;0, Table7[[#This Row],[Absolute Error]]/Table7[[#This Row],[Pd Analytic]],1)</f>
        <v>100</v>
      </c>
      <c r="K82" s="0" t="n">
        <v>12.5315</v>
      </c>
      <c r="L82" s="5" t="n">
        <f aca="false">ABS(Table2[[#This Row],[Nc Analytic]]-Table2[[#This Row],[Nc Simulation]])</f>
        <v>12.5315</v>
      </c>
      <c r="M82" s="1" t="n">
        <f aca="false">100*IF(Table2[[#This Row],[Nc Analytic]]&gt;0, Table2[[#This Row],[Absolute Error]]/Table2[[#This Row],[Nc Analytic]],1)</f>
        <v>100</v>
      </c>
    </row>
    <row r="83" customFormat="false" ht="13.8" hidden="false" customHeight="false" outlineLevel="0" collapsed="false">
      <c r="A83" s="1" t="n">
        <v>8.2</v>
      </c>
      <c r="B83" s="3"/>
      <c r="C83" s="0" t="n">
        <v>0.36733</v>
      </c>
      <c r="D83" s="5" t="n">
        <f aca="false">ABS(Table6[[#This Row],[Pb Analytic]]-Table6[[#This Row],[Pb Simulation]])</f>
        <v>0.36733</v>
      </c>
      <c r="E83" s="1" t="n">
        <f aca="false">100*IF(Table6[[#This Row],[Pb Analytic]]&gt;0, Table6[[#This Row],[Absolute Error]]/Table6[[#This Row],[Pb Analytic]],1)</f>
        <v>100</v>
      </c>
      <c r="F83" s="3"/>
      <c r="G83" s="0" t="n">
        <v>0.510719</v>
      </c>
      <c r="H83" s="5" t="n">
        <f aca="false">ABS(Table7[[#This Row],[Pd Analytic]]-Table7[[#This Row],[Pd Simulation]])</f>
        <v>0.510719</v>
      </c>
      <c r="I83" s="1" t="n">
        <f aca="false">100*IF(Table7[[#This Row],[Pd Analytic]]&gt;0, Table7[[#This Row],[Absolute Error]]/Table7[[#This Row],[Pd Analytic]],1)</f>
        <v>100</v>
      </c>
      <c r="K83" s="0" t="n">
        <v>12.5637</v>
      </c>
      <c r="L83" s="5" t="n">
        <f aca="false">ABS(Table2[[#This Row],[Nc Analytic]]-Table2[[#This Row],[Nc Simulation]])</f>
        <v>12.5637</v>
      </c>
      <c r="M83" s="1" t="n">
        <f aca="false">100*IF(Table2[[#This Row],[Nc Analytic]]&gt;0, Table2[[#This Row],[Absolute Error]]/Table2[[#This Row],[Nc Analytic]],1)</f>
        <v>100</v>
      </c>
    </row>
    <row r="84" customFormat="false" ht="13.8" hidden="false" customHeight="false" outlineLevel="0" collapsed="false">
      <c r="A84" s="1" t="n">
        <v>8.3</v>
      </c>
      <c r="B84" s="3"/>
      <c r="C84" s="0" t="n">
        <v>0.373711</v>
      </c>
      <c r="D84" s="5" t="n">
        <f aca="false">ABS(Table6[[#This Row],[Pb Analytic]]-Table6[[#This Row],[Pb Simulation]])</f>
        <v>0.373711</v>
      </c>
      <c r="E84" s="1" t="n">
        <f aca="false">100*IF(Table6[[#This Row],[Pb Analytic]]&gt;0, Table6[[#This Row],[Absolute Error]]/Table6[[#This Row],[Pb Analytic]],1)</f>
        <v>100</v>
      </c>
      <c r="F84" s="3"/>
      <c r="G84" s="0" t="n">
        <v>0.505807</v>
      </c>
      <c r="H84" s="5" t="n">
        <f aca="false">ABS(Table7[[#This Row],[Pd Analytic]]-Table7[[#This Row],[Pd Simulation]])</f>
        <v>0.505807</v>
      </c>
      <c r="I84" s="1" t="n">
        <f aca="false">100*IF(Table7[[#This Row],[Pd Analytic]]&gt;0, Table7[[#This Row],[Absolute Error]]/Table7[[#This Row],[Pd Analytic]],1)</f>
        <v>100</v>
      </c>
      <c r="K84" s="0" t="n">
        <v>12.5946</v>
      </c>
      <c r="L84" s="5" t="n">
        <f aca="false">ABS(Table2[[#This Row],[Nc Analytic]]-Table2[[#This Row],[Nc Simulation]])</f>
        <v>12.5946</v>
      </c>
      <c r="M84" s="1" t="n">
        <f aca="false">100*IF(Table2[[#This Row],[Nc Analytic]]&gt;0, Table2[[#This Row],[Absolute Error]]/Table2[[#This Row],[Nc Analytic]],1)</f>
        <v>100</v>
      </c>
    </row>
    <row r="85" customFormat="false" ht="13.8" hidden="false" customHeight="false" outlineLevel="0" collapsed="false">
      <c r="A85" s="1" t="n">
        <v>8.4</v>
      </c>
      <c r="B85" s="3"/>
      <c r="C85" s="0" t="n">
        <v>0.379986</v>
      </c>
      <c r="D85" s="5" t="n">
        <f aca="false">ABS(Table6[[#This Row],[Pb Analytic]]-Table6[[#This Row],[Pb Simulation]])</f>
        <v>0.379986</v>
      </c>
      <c r="E85" s="1" t="n">
        <f aca="false">100*IF(Table6[[#This Row],[Pb Analytic]]&gt;0, Table6[[#This Row],[Absolute Error]]/Table6[[#This Row],[Pb Analytic]],1)</f>
        <v>100</v>
      </c>
      <c r="F85" s="3"/>
      <c r="G85" s="0" t="n">
        <v>0.500966</v>
      </c>
      <c r="H85" s="5" t="n">
        <f aca="false">ABS(Table7[[#This Row],[Pd Analytic]]-Table7[[#This Row],[Pd Simulation]])</f>
        <v>0.500966</v>
      </c>
      <c r="I85" s="1" t="n">
        <f aca="false">100*IF(Table7[[#This Row],[Pd Analytic]]&gt;0, Table7[[#This Row],[Absolute Error]]/Table7[[#This Row],[Pd Analytic]],1)</f>
        <v>100</v>
      </c>
      <c r="K85" s="0" t="n">
        <v>12.6243</v>
      </c>
      <c r="L85" s="5" t="n">
        <f aca="false">ABS(Table2[[#This Row],[Nc Analytic]]-Table2[[#This Row],[Nc Simulation]])</f>
        <v>12.6243</v>
      </c>
      <c r="M85" s="1" t="n">
        <f aca="false">100*IF(Table2[[#This Row],[Nc Analytic]]&gt;0, Table2[[#This Row],[Absolute Error]]/Table2[[#This Row],[Nc Analytic]],1)</f>
        <v>100</v>
      </c>
    </row>
    <row r="86" customFormat="false" ht="13.8" hidden="false" customHeight="false" outlineLevel="0" collapsed="false">
      <c r="A86" s="1" t="n">
        <v>8.5</v>
      </c>
      <c r="B86" s="3"/>
      <c r="C86" s="0" t="n">
        <v>0.386157</v>
      </c>
      <c r="D86" s="5" t="n">
        <f aca="false">ABS(Table6[[#This Row],[Pb Analytic]]-Table6[[#This Row],[Pb Simulation]])</f>
        <v>0.386157</v>
      </c>
      <c r="E86" s="1" t="n">
        <f aca="false">100*IF(Table6[[#This Row],[Pb Analytic]]&gt;0, Table6[[#This Row],[Absolute Error]]/Table6[[#This Row],[Pb Analytic]],1)</f>
        <v>100</v>
      </c>
      <c r="F86" s="3"/>
      <c r="G86" s="0" t="n">
        <v>0.496196</v>
      </c>
      <c r="H86" s="5" t="n">
        <f aca="false">ABS(Table7[[#This Row],[Pd Analytic]]-Table7[[#This Row],[Pd Simulation]])</f>
        <v>0.496196</v>
      </c>
      <c r="I86" s="1" t="n">
        <f aca="false">100*IF(Table7[[#This Row],[Pd Analytic]]&gt;0, Table7[[#This Row],[Absolute Error]]/Table7[[#This Row],[Pd Analytic]],1)</f>
        <v>100</v>
      </c>
      <c r="K86" s="0" t="n">
        <v>12.653</v>
      </c>
      <c r="L86" s="5" t="n">
        <f aca="false">ABS(Table2[[#This Row],[Nc Analytic]]-Table2[[#This Row],[Nc Simulation]])</f>
        <v>12.653</v>
      </c>
      <c r="M86" s="1" t="n">
        <f aca="false">100*IF(Table2[[#This Row],[Nc Analytic]]&gt;0, Table2[[#This Row],[Absolute Error]]/Table2[[#This Row],[Nc Analytic]],1)</f>
        <v>100</v>
      </c>
    </row>
    <row r="87" customFormat="false" ht="13.8" hidden="false" customHeight="false" outlineLevel="0" collapsed="false">
      <c r="A87" s="1" t="n">
        <v>8.6</v>
      </c>
      <c r="B87" s="3"/>
      <c r="C87" s="0" t="n">
        <v>0.392226</v>
      </c>
      <c r="D87" s="5" t="n">
        <f aca="false">ABS(Table6[[#This Row],[Pb Analytic]]-Table6[[#This Row],[Pb Simulation]])</f>
        <v>0.392226</v>
      </c>
      <c r="E87" s="1" t="n">
        <f aca="false">100*IF(Table6[[#This Row],[Pb Analytic]]&gt;0, Table6[[#This Row],[Absolute Error]]/Table6[[#This Row],[Pb Analytic]],1)</f>
        <v>100</v>
      </c>
      <c r="F87" s="3"/>
      <c r="G87" s="0" t="n">
        <v>0.491495</v>
      </c>
      <c r="H87" s="5" t="n">
        <f aca="false">ABS(Table7[[#This Row],[Pd Analytic]]-Table7[[#This Row],[Pd Simulation]])</f>
        <v>0.491495</v>
      </c>
      <c r="I87" s="1" t="n">
        <f aca="false">100*IF(Table7[[#This Row],[Pd Analytic]]&gt;0, Table7[[#This Row],[Absolute Error]]/Table7[[#This Row],[Pd Analytic]],1)</f>
        <v>100</v>
      </c>
      <c r="K87" s="0" t="n">
        <v>12.6806</v>
      </c>
      <c r="L87" s="5" t="n">
        <f aca="false">ABS(Table2[[#This Row],[Nc Analytic]]-Table2[[#This Row],[Nc Simulation]])</f>
        <v>12.6806</v>
      </c>
      <c r="M87" s="1" t="n">
        <f aca="false">100*IF(Table2[[#This Row],[Nc Analytic]]&gt;0, Table2[[#This Row],[Absolute Error]]/Table2[[#This Row],[Nc Analytic]],1)</f>
        <v>100</v>
      </c>
    </row>
    <row r="88" customFormat="false" ht="13.8" hidden="false" customHeight="false" outlineLevel="0" collapsed="false">
      <c r="A88" s="1" t="n">
        <v>8.7</v>
      </c>
      <c r="B88" s="3"/>
      <c r="C88" s="0" t="n">
        <v>0.398193</v>
      </c>
      <c r="D88" s="5" t="n">
        <f aca="false">ABS(Table6[[#This Row],[Pb Analytic]]-Table6[[#This Row],[Pb Simulation]])</f>
        <v>0.398193</v>
      </c>
      <c r="E88" s="1" t="n">
        <f aca="false">100*IF(Table6[[#This Row],[Pb Analytic]]&gt;0, Table6[[#This Row],[Absolute Error]]/Table6[[#This Row],[Pb Analytic]],1)</f>
        <v>100</v>
      </c>
      <c r="F88" s="3"/>
      <c r="G88" s="0" t="n">
        <v>0.486864</v>
      </c>
      <c r="H88" s="5" t="n">
        <f aca="false">ABS(Table7[[#This Row],[Pd Analytic]]-Table7[[#This Row],[Pd Simulation]])</f>
        <v>0.486864</v>
      </c>
      <c r="I88" s="1" t="n">
        <f aca="false">100*IF(Table7[[#This Row],[Pd Analytic]]&gt;0, Table7[[#This Row],[Absolute Error]]/Table7[[#This Row],[Pd Analytic]],1)</f>
        <v>100</v>
      </c>
      <c r="K88" s="0" t="n">
        <v>12.7072</v>
      </c>
      <c r="L88" s="5" t="n">
        <f aca="false">ABS(Table2[[#This Row],[Nc Analytic]]-Table2[[#This Row],[Nc Simulation]])</f>
        <v>12.7072</v>
      </c>
      <c r="M88" s="1" t="n">
        <f aca="false">100*IF(Table2[[#This Row],[Nc Analytic]]&gt;0, Table2[[#This Row],[Absolute Error]]/Table2[[#This Row],[Nc Analytic]],1)</f>
        <v>100</v>
      </c>
    </row>
    <row r="89" customFormat="false" ht="13.8" hidden="false" customHeight="false" outlineLevel="0" collapsed="false">
      <c r="A89" s="1" t="n">
        <v>8.8</v>
      </c>
      <c r="B89" s="3"/>
      <c r="C89" s="0" t="n">
        <v>0.404061</v>
      </c>
      <c r="D89" s="5" t="n">
        <f aca="false">ABS(Table6[[#This Row],[Pb Analytic]]-Table6[[#This Row],[Pb Simulation]])</f>
        <v>0.404061</v>
      </c>
      <c r="E89" s="1" t="n">
        <f aca="false">100*IF(Table6[[#This Row],[Pb Analytic]]&gt;0, Table6[[#This Row],[Absolute Error]]/Table6[[#This Row],[Pb Analytic]],1)</f>
        <v>100</v>
      </c>
      <c r="F89" s="3"/>
      <c r="G89" s="0" t="n">
        <v>0.482303</v>
      </c>
      <c r="H89" s="5" t="n">
        <f aca="false">ABS(Table7[[#This Row],[Pd Analytic]]-Table7[[#This Row],[Pd Simulation]])</f>
        <v>0.482303</v>
      </c>
      <c r="I89" s="1" t="n">
        <f aca="false">100*IF(Table7[[#This Row],[Pd Analytic]]&gt;0, Table7[[#This Row],[Absolute Error]]/Table7[[#This Row],[Pd Analytic]],1)</f>
        <v>100</v>
      </c>
      <c r="K89" s="0" t="n">
        <v>12.7328</v>
      </c>
      <c r="L89" s="5" t="n">
        <f aca="false">ABS(Table2[[#This Row],[Nc Analytic]]-Table2[[#This Row],[Nc Simulation]])</f>
        <v>12.7328</v>
      </c>
      <c r="M89" s="1" t="n">
        <f aca="false">100*IF(Table2[[#This Row],[Nc Analytic]]&gt;0, Table2[[#This Row],[Absolute Error]]/Table2[[#This Row],[Nc Analytic]],1)</f>
        <v>100</v>
      </c>
    </row>
    <row r="90" customFormat="false" ht="13.8" hidden="false" customHeight="false" outlineLevel="0" collapsed="false">
      <c r="A90" s="1" t="n">
        <v>8.9</v>
      </c>
      <c r="B90" s="3"/>
      <c r="C90" s="0" t="n">
        <v>0.409831</v>
      </c>
      <c r="D90" s="5" t="n">
        <f aca="false">ABS(Table6[[#This Row],[Pb Analytic]]-Table6[[#This Row],[Pb Simulation]])</f>
        <v>0.409831</v>
      </c>
      <c r="E90" s="1" t="n">
        <f aca="false">100*IF(Table6[[#This Row],[Pb Analytic]]&gt;0, Table6[[#This Row],[Absolute Error]]/Table6[[#This Row],[Pb Analytic]],1)</f>
        <v>100</v>
      </c>
      <c r="F90" s="3"/>
      <c r="G90" s="0" t="n">
        <v>0.47781</v>
      </c>
      <c r="H90" s="5" t="n">
        <f aca="false">ABS(Table7[[#This Row],[Pd Analytic]]-Table7[[#This Row],[Pd Simulation]])</f>
        <v>0.47781</v>
      </c>
      <c r="I90" s="1" t="n">
        <f aca="false">100*IF(Table7[[#This Row],[Pd Analytic]]&gt;0, Table7[[#This Row],[Absolute Error]]/Table7[[#This Row],[Pd Analytic]],1)</f>
        <v>100</v>
      </c>
      <c r="K90" s="0" t="n">
        <v>12.7575</v>
      </c>
      <c r="L90" s="5" t="n">
        <f aca="false">ABS(Table2[[#This Row],[Nc Analytic]]-Table2[[#This Row],[Nc Simulation]])</f>
        <v>12.7575</v>
      </c>
      <c r="M90" s="1" t="n">
        <f aca="false">100*IF(Table2[[#This Row],[Nc Analytic]]&gt;0, Table2[[#This Row],[Absolute Error]]/Table2[[#This Row],[Nc Analytic]],1)</f>
        <v>100</v>
      </c>
    </row>
    <row r="91" customFormat="false" ht="13.8" hidden="false" customHeight="false" outlineLevel="0" collapsed="false">
      <c r="A91" s="1" t="n">
        <v>9</v>
      </c>
      <c r="B91" s="3"/>
      <c r="C91" s="0" t="n">
        <v>0.415504</v>
      </c>
      <c r="D91" s="5" t="n">
        <f aca="false">ABS(Table6[[#This Row],[Pb Analytic]]-Table6[[#This Row],[Pb Simulation]])</f>
        <v>0.415504</v>
      </c>
      <c r="E91" s="1" t="n">
        <f aca="false">100*IF(Table6[[#This Row],[Pb Analytic]]&gt;0, Table6[[#This Row],[Absolute Error]]/Table6[[#This Row],[Pb Analytic]],1)</f>
        <v>100</v>
      </c>
      <c r="F91" s="3"/>
      <c r="G91" s="0" t="n">
        <v>0.473385</v>
      </c>
      <c r="H91" s="5" t="n">
        <f aca="false">ABS(Table7[[#This Row],[Pd Analytic]]-Table7[[#This Row],[Pd Simulation]])</f>
        <v>0.473385</v>
      </c>
      <c r="I91" s="1" t="n">
        <f aca="false">100*IF(Table7[[#This Row],[Pd Analytic]]&gt;0, Table7[[#This Row],[Absolute Error]]/Table7[[#This Row],[Pd Analytic]],1)</f>
        <v>100</v>
      </c>
      <c r="K91" s="0" t="n">
        <v>12.7814</v>
      </c>
      <c r="L91" s="5" t="n">
        <f aca="false">ABS(Table2[[#This Row],[Nc Analytic]]-Table2[[#This Row],[Nc Simulation]])</f>
        <v>12.7814</v>
      </c>
      <c r="M91" s="1" t="n">
        <f aca="false">100*IF(Table2[[#This Row],[Nc Analytic]]&gt;0, Table2[[#This Row],[Absolute Error]]/Table2[[#This Row],[Nc Analytic]],1)</f>
        <v>100</v>
      </c>
    </row>
    <row r="92" customFormat="false" ht="13.8" hidden="false" customHeight="false" outlineLevel="0" collapsed="false">
      <c r="A92" s="1" t="n">
        <v>9.1</v>
      </c>
      <c r="B92" s="3"/>
      <c r="C92" s="0" t="n">
        <v>0.421083</v>
      </c>
      <c r="D92" s="5" t="n">
        <f aca="false">ABS(Table6[[#This Row],[Pb Analytic]]-Table6[[#This Row],[Pb Simulation]])</f>
        <v>0.421083</v>
      </c>
      <c r="E92" s="1" t="n">
        <f aca="false">100*IF(Table6[[#This Row],[Pb Analytic]]&gt;0, Table6[[#This Row],[Absolute Error]]/Table6[[#This Row],[Pb Analytic]],1)</f>
        <v>100</v>
      </c>
      <c r="F92" s="3"/>
      <c r="G92" s="0" t="n">
        <v>0.469027</v>
      </c>
      <c r="H92" s="5" t="n">
        <f aca="false">ABS(Table7[[#This Row],[Pd Analytic]]-Table7[[#This Row],[Pd Simulation]])</f>
        <v>0.469027</v>
      </c>
      <c r="I92" s="1" t="n">
        <f aca="false">100*IF(Table7[[#This Row],[Pd Analytic]]&gt;0, Table7[[#This Row],[Absolute Error]]/Table7[[#This Row],[Pd Analytic]],1)</f>
        <v>100</v>
      </c>
      <c r="K92" s="0" t="n">
        <v>12.8044</v>
      </c>
      <c r="L92" s="5" t="n">
        <f aca="false">ABS(Table2[[#This Row],[Nc Analytic]]-Table2[[#This Row],[Nc Simulation]])</f>
        <v>12.8044</v>
      </c>
      <c r="M92" s="1" t="n">
        <f aca="false">100*IF(Table2[[#This Row],[Nc Analytic]]&gt;0, Table2[[#This Row],[Absolute Error]]/Table2[[#This Row],[Nc Analytic]],1)</f>
        <v>100</v>
      </c>
    </row>
    <row r="93" customFormat="false" ht="13.8" hidden="false" customHeight="false" outlineLevel="0" collapsed="false">
      <c r="A93" s="1" t="n">
        <v>9.2</v>
      </c>
      <c r="B93" s="3"/>
      <c r="C93" s="0" t="n">
        <v>0.426569</v>
      </c>
      <c r="D93" s="5" t="n">
        <f aca="false">ABS(Table6[[#This Row],[Pb Analytic]]-Table6[[#This Row],[Pb Simulation]])</f>
        <v>0.426569</v>
      </c>
      <c r="E93" s="1" t="n">
        <f aca="false">100*IF(Table6[[#This Row],[Pb Analytic]]&gt;0, Table6[[#This Row],[Absolute Error]]/Table6[[#This Row],[Pb Analytic]],1)</f>
        <v>100</v>
      </c>
      <c r="F93" s="3"/>
      <c r="G93" s="0" t="n">
        <v>0.464735</v>
      </c>
      <c r="H93" s="5" t="n">
        <f aca="false">ABS(Table7[[#This Row],[Pd Analytic]]-Table7[[#This Row],[Pd Simulation]])</f>
        <v>0.464735</v>
      </c>
      <c r="I93" s="1" t="n">
        <f aca="false">100*IF(Table7[[#This Row],[Pd Analytic]]&gt;0, Table7[[#This Row],[Absolute Error]]/Table7[[#This Row],[Pd Analytic]],1)</f>
        <v>100</v>
      </c>
      <c r="K93" s="0" t="n">
        <v>12.8267</v>
      </c>
      <c r="L93" s="5" t="n">
        <f aca="false">ABS(Table2[[#This Row],[Nc Analytic]]-Table2[[#This Row],[Nc Simulation]])</f>
        <v>12.8267</v>
      </c>
      <c r="M93" s="1" t="n">
        <f aca="false">100*IF(Table2[[#This Row],[Nc Analytic]]&gt;0, Table2[[#This Row],[Absolute Error]]/Table2[[#This Row],[Nc Analytic]],1)</f>
        <v>100</v>
      </c>
    </row>
    <row r="94" customFormat="false" ht="13.8" hidden="false" customHeight="false" outlineLevel="0" collapsed="false">
      <c r="A94" s="1" t="n">
        <v>9.3</v>
      </c>
      <c r="B94" s="3"/>
      <c r="C94" s="0" t="n">
        <v>0.431964</v>
      </c>
      <c r="D94" s="5" t="n">
        <f aca="false">ABS(Table6[[#This Row],[Pb Analytic]]-Table6[[#This Row],[Pb Simulation]])</f>
        <v>0.431964</v>
      </c>
      <c r="E94" s="1" t="n">
        <f aca="false">100*IF(Table6[[#This Row],[Pb Analytic]]&gt;0, Table6[[#This Row],[Absolute Error]]/Table6[[#This Row],[Pb Analytic]],1)</f>
        <v>100</v>
      </c>
      <c r="F94" s="3"/>
      <c r="G94" s="0" t="n">
        <v>0.460509</v>
      </c>
      <c r="H94" s="5" t="n">
        <f aca="false">ABS(Table7[[#This Row],[Pd Analytic]]-Table7[[#This Row],[Pd Simulation]])</f>
        <v>0.460509</v>
      </c>
      <c r="I94" s="1" t="n">
        <f aca="false">100*IF(Table7[[#This Row],[Pd Analytic]]&gt;0, Table7[[#This Row],[Absolute Error]]/Table7[[#This Row],[Pd Analytic]],1)</f>
        <v>100</v>
      </c>
      <c r="K94" s="0" t="n">
        <v>12.8482</v>
      </c>
      <c r="L94" s="5" t="n">
        <f aca="false">ABS(Table2[[#This Row],[Nc Analytic]]-Table2[[#This Row],[Nc Simulation]])</f>
        <v>12.8482</v>
      </c>
      <c r="M94" s="1" t="n">
        <f aca="false">100*IF(Table2[[#This Row],[Nc Analytic]]&gt;0, Table2[[#This Row],[Absolute Error]]/Table2[[#This Row],[Nc Analytic]],1)</f>
        <v>100</v>
      </c>
    </row>
    <row r="95" customFormat="false" ht="13.8" hidden="false" customHeight="false" outlineLevel="0" collapsed="false">
      <c r="A95" s="1" t="n">
        <v>9.4</v>
      </c>
      <c r="B95" s="3"/>
      <c r="C95" s="0" t="n">
        <v>0.43727</v>
      </c>
      <c r="D95" s="5" t="n">
        <f aca="false">ABS(Table6[[#This Row],[Pb Analytic]]-Table6[[#This Row],[Pb Simulation]])</f>
        <v>0.43727</v>
      </c>
      <c r="E95" s="1" t="n">
        <f aca="false">100*IF(Table6[[#This Row],[Pb Analytic]]&gt;0, Table6[[#This Row],[Absolute Error]]/Table6[[#This Row],[Pb Analytic]],1)</f>
        <v>100</v>
      </c>
      <c r="F95" s="3"/>
      <c r="G95" s="0" t="n">
        <v>0.456347</v>
      </c>
      <c r="H95" s="5" t="n">
        <f aca="false">ABS(Table7[[#This Row],[Pd Analytic]]-Table7[[#This Row],[Pd Simulation]])</f>
        <v>0.456347</v>
      </c>
      <c r="I95" s="1" t="n">
        <f aca="false">100*IF(Table7[[#This Row],[Pd Analytic]]&gt;0, Table7[[#This Row],[Absolute Error]]/Table7[[#This Row],[Pd Analytic]],1)</f>
        <v>100</v>
      </c>
      <c r="K95" s="0" t="n">
        <v>12.869</v>
      </c>
      <c r="L95" s="5" t="n">
        <f aca="false">ABS(Table2[[#This Row],[Nc Analytic]]-Table2[[#This Row],[Nc Simulation]])</f>
        <v>12.869</v>
      </c>
      <c r="M95" s="1" t="n">
        <f aca="false">100*IF(Table2[[#This Row],[Nc Analytic]]&gt;0, Table2[[#This Row],[Absolute Error]]/Table2[[#This Row],[Nc Analytic]],1)</f>
        <v>100</v>
      </c>
    </row>
    <row r="96" customFormat="false" ht="13.8" hidden="false" customHeight="false" outlineLevel="0" collapsed="false">
      <c r="A96" s="1" t="n">
        <v>9.5</v>
      </c>
      <c r="B96" s="3"/>
      <c r="C96" s="0" t="n">
        <v>0.442487</v>
      </c>
      <c r="D96" s="5" t="n">
        <f aca="false">ABS(Table6[[#This Row],[Pb Analytic]]-Table6[[#This Row],[Pb Simulation]])</f>
        <v>0.442487</v>
      </c>
      <c r="E96" s="1" t="n">
        <f aca="false">100*IF(Table6[[#This Row],[Pb Analytic]]&gt;0, Table6[[#This Row],[Absolute Error]]/Table6[[#This Row],[Pb Analytic]],1)</f>
        <v>100</v>
      </c>
      <c r="F96" s="3"/>
      <c r="G96" s="0" t="n">
        <v>0.45225</v>
      </c>
      <c r="H96" s="5" t="n">
        <f aca="false">ABS(Table7[[#This Row],[Pd Analytic]]-Table7[[#This Row],[Pd Simulation]])</f>
        <v>0.45225</v>
      </c>
      <c r="I96" s="1" t="n">
        <f aca="false">100*IF(Table7[[#This Row],[Pd Analytic]]&gt;0, Table7[[#This Row],[Absolute Error]]/Table7[[#This Row],[Pd Analytic]],1)</f>
        <v>100</v>
      </c>
      <c r="K96" s="0" t="n">
        <v>12.8891</v>
      </c>
      <c r="L96" s="5" t="n">
        <f aca="false">ABS(Table2[[#This Row],[Nc Analytic]]-Table2[[#This Row],[Nc Simulation]])</f>
        <v>12.8891</v>
      </c>
      <c r="M96" s="1" t="n">
        <f aca="false">100*IF(Table2[[#This Row],[Nc Analytic]]&gt;0, Table2[[#This Row],[Absolute Error]]/Table2[[#This Row],[Nc Analytic]],1)</f>
        <v>100</v>
      </c>
    </row>
    <row r="97" customFormat="false" ht="13.8" hidden="false" customHeight="false" outlineLevel="0" collapsed="false">
      <c r="A97" s="1" t="n">
        <v>9.6</v>
      </c>
      <c r="B97" s="3"/>
      <c r="C97" s="0" t="n">
        <v>0.447619</v>
      </c>
      <c r="D97" s="5" t="n">
        <f aca="false">ABS(Table6[[#This Row],[Pb Analytic]]-Table6[[#This Row],[Pb Simulation]])</f>
        <v>0.447619</v>
      </c>
      <c r="E97" s="1" t="n">
        <f aca="false">100*IF(Table6[[#This Row],[Pb Analytic]]&gt;0, Table6[[#This Row],[Absolute Error]]/Table6[[#This Row],[Pb Analytic]],1)</f>
        <v>100</v>
      </c>
      <c r="F97" s="3"/>
      <c r="G97" s="0" t="n">
        <v>0.448215</v>
      </c>
      <c r="H97" s="5" t="n">
        <f aca="false">ABS(Table7[[#This Row],[Pd Analytic]]-Table7[[#This Row],[Pd Simulation]])</f>
        <v>0.448215</v>
      </c>
      <c r="I97" s="1" t="n">
        <f aca="false">100*IF(Table7[[#This Row],[Pd Analytic]]&gt;0, Table7[[#This Row],[Absolute Error]]/Table7[[#This Row],[Pd Analytic]],1)</f>
        <v>100</v>
      </c>
      <c r="K97" s="0" t="n">
        <v>12.9086</v>
      </c>
      <c r="L97" s="5" t="n">
        <f aca="false">ABS(Table2[[#This Row],[Nc Analytic]]-Table2[[#This Row],[Nc Simulation]])</f>
        <v>12.9086</v>
      </c>
      <c r="M97" s="1" t="n">
        <f aca="false">100*IF(Table2[[#This Row],[Nc Analytic]]&gt;0, Table2[[#This Row],[Absolute Error]]/Table2[[#This Row],[Nc Analytic]],1)</f>
        <v>100</v>
      </c>
    </row>
    <row r="98" customFormat="false" ht="13.8" hidden="false" customHeight="false" outlineLevel="0" collapsed="false">
      <c r="A98" s="1" t="n">
        <v>9.7</v>
      </c>
      <c r="B98" s="3"/>
      <c r="C98" s="0" t="n">
        <v>0.452666</v>
      </c>
      <c r="D98" s="5" t="n">
        <f aca="false">ABS(Table6[[#This Row],[Pb Analytic]]-Table6[[#This Row],[Pb Simulation]])</f>
        <v>0.452666</v>
      </c>
      <c r="E98" s="1" t="n">
        <f aca="false">100*IF(Table6[[#This Row],[Pb Analytic]]&gt;0, Table6[[#This Row],[Absolute Error]]/Table6[[#This Row],[Pb Analytic]],1)</f>
        <v>100</v>
      </c>
      <c r="F98" s="3"/>
      <c r="G98" s="0" t="n">
        <v>0.444242</v>
      </c>
      <c r="H98" s="5" t="n">
        <f aca="false">ABS(Table7[[#This Row],[Pd Analytic]]-Table7[[#This Row],[Pd Simulation]])</f>
        <v>0.444242</v>
      </c>
      <c r="I98" s="1" t="n">
        <f aca="false">100*IF(Table7[[#This Row],[Pd Analytic]]&gt;0, Table7[[#This Row],[Absolute Error]]/Table7[[#This Row],[Pd Analytic]],1)</f>
        <v>100</v>
      </c>
      <c r="K98" s="0" t="n">
        <v>12.9274</v>
      </c>
      <c r="L98" s="5" t="n">
        <f aca="false">ABS(Table2[[#This Row],[Nc Analytic]]-Table2[[#This Row],[Nc Simulation]])</f>
        <v>12.9274</v>
      </c>
      <c r="M98" s="1" t="n">
        <f aca="false">100*IF(Table2[[#This Row],[Nc Analytic]]&gt;0, Table2[[#This Row],[Absolute Error]]/Table2[[#This Row],[Nc Analytic]],1)</f>
        <v>100</v>
      </c>
    </row>
    <row r="99" customFormat="false" ht="13.8" hidden="false" customHeight="false" outlineLevel="0" collapsed="false">
      <c r="A99" s="1" t="n">
        <v>9.8</v>
      </c>
      <c r="B99" s="3"/>
      <c r="C99" s="0" t="n">
        <v>0.45763</v>
      </c>
      <c r="D99" s="5" t="n">
        <f aca="false">ABS(Table6[[#This Row],[Pb Analytic]]-Table6[[#This Row],[Pb Simulation]])</f>
        <v>0.45763</v>
      </c>
      <c r="E99" s="1" t="n">
        <f aca="false">100*IF(Table6[[#This Row],[Pb Analytic]]&gt;0, Table6[[#This Row],[Absolute Error]]/Table6[[#This Row],[Pb Analytic]],1)</f>
        <v>100</v>
      </c>
      <c r="F99" s="3"/>
      <c r="G99" s="0" t="n">
        <v>0.440329</v>
      </c>
      <c r="H99" s="5" t="n">
        <f aca="false">ABS(Table7[[#This Row],[Pd Analytic]]-Table7[[#This Row],[Pd Simulation]])</f>
        <v>0.440329</v>
      </c>
      <c r="I99" s="1" t="n">
        <f aca="false">100*IF(Table7[[#This Row],[Pd Analytic]]&gt;0, Table7[[#This Row],[Absolute Error]]/Table7[[#This Row],[Pd Analytic]],1)</f>
        <v>100</v>
      </c>
      <c r="K99" s="0" t="n">
        <v>12.9457</v>
      </c>
      <c r="L99" s="5" t="n">
        <f aca="false">ABS(Table2[[#This Row],[Nc Analytic]]-Table2[[#This Row],[Nc Simulation]])</f>
        <v>12.9457</v>
      </c>
      <c r="M99" s="1" t="n">
        <f aca="false">100*IF(Table2[[#This Row],[Nc Analytic]]&gt;0, Table2[[#This Row],[Absolute Error]]/Table2[[#This Row],[Nc Analytic]],1)</f>
        <v>100</v>
      </c>
    </row>
    <row r="100" customFormat="false" ht="13.8" hidden="false" customHeight="false" outlineLevel="0" collapsed="false">
      <c r="A100" s="1" t="n">
        <v>9.9</v>
      </c>
      <c r="B100" s="3"/>
      <c r="C100" s="0" t="n">
        <v>0.462513</v>
      </c>
      <c r="D100" s="5" t="n">
        <f aca="false">ABS(Table6[[#This Row],[Pb Analytic]]-Table6[[#This Row],[Pb Simulation]])</f>
        <v>0.462513</v>
      </c>
      <c r="E100" s="1" t="n">
        <f aca="false">100*IF(Table6[[#This Row],[Pb Analytic]]&gt;0, Table6[[#This Row],[Absolute Error]]/Table6[[#This Row],[Pb Analytic]],1)</f>
        <v>100</v>
      </c>
      <c r="F100" s="3"/>
      <c r="G100" s="0" t="n">
        <v>0.436477</v>
      </c>
      <c r="H100" s="5" t="n">
        <f aca="false">ABS(Table7[[#This Row],[Pd Analytic]]-Table7[[#This Row],[Pd Simulation]])</f>
        <v>0.436477</v>
      </c>
      <c r="I100" s="1" t="n">
        <f aca="false">100*IF(Table7[[#This Row],[Pd Analytic]]&gt;0, Table7[[#This Row],[Absolute Error]]/Table7[[#This Row],[Pd Analytic]],1)</f>
        <v>100</v>
      </c>
      <c r="K100" s="0" t="n">
        <v>12.9634</v>
      </c>
      <c r="L100" s="5" t="n">
        <f aca="false">ABS(Table2[[#This Row],[Nc Analytic]]-Table2[[#This Row],[Nc Simulation]])</f>
        <v>12.9634</v>
      </c>
      <c r="M100" s="1" t="n">
        <f aca="false">100*IF(Table2[[#This Row],[Nc Analytic]]&gt;0, Table2[[#This Row],[Absolute Error]]/Table2[[#This Row],[Nc Analytic]],1)</f>
        <v>100</v>
      </c>
    </row>
    <row r="101" customFormat="false" ht="13.8" hidden="false" customHeight="false" outlineLevel="0" collapsed="false">
      <c r="A101" s="1" t="n">
        <v>10</v>
      </c>
      <c r="B101" s="3"/>
      <c r="C101" s="0" t="n">
        <v>0.467316</v>
      </c>
      <c r="D101" s="5" t="n">
        <f aca="false">ABS(Table6[[#This Row],[Pb Analytic]]-Table6[[#This Row],[Pb Simulation]])</f>
        <v>0.467316</v>
      </c>
      <c r="E101" s="1" t="n">
        <f aca="false">100*IF(Table6[[#This Row],[Pb Analytic]]&gt;0, Table6[[#This Row],[Absolute Error]]/Table6[[#This Row],[Pb Analytic]],1)</f>
        <v>100</v>
      </c>
      <c r="F101" s="3"/>
      <c r="G101" s="0" t="n">
        <v>0.432684</v>
      </c>
      <c r="H101" s="5" t="n">
        <f aca="false">ABS(Table7[[#This Row],[Pd Analytic]]-Table7[[#This Row],[Pd Simulation]])</f>
        <v>0.432684</v>
      </c>
      <c r="I101" s="1" t="n">
        <f aca="false">100*IF(Table7[[#This Row],[Pd Analytic]]&gt;0, Table7[[#This Row],[Absolute Error]]/Table7[[#This Row],[Pd Analytic]],1)</f>
        <v>100</v>
      </c>
      <c r="K101" s="0" t="n">
        <v>12.9805</v>
      </c>
      <c r="L101" s="5" t="n">
        <f aca="false">ABS(Table2[[#This Row],[Nc Analytic]]-Table2[[#This Row],[Nc Simulation]])</f>
        <v>12.9805</v>
      </c>
      <c r="M101" s="1" t="n">
        <f aca="false">100*IF(Table2[[#This Row],[Nc Analytic]]&gt;0, Table2[[#This Row],[Absolute Error]]/Table2[[#This Row],[Nc Analytic]],1)</f>
        <v>100</v>
      </c>
    </row>
    <row r="102" customFormat="false" ht="13.8" hidden="false" customHeight="false" outlineLevel="0" collapsed="false">
      <c r="A102" s="1" t="n">
        <v>10.1</v>
      </c>
      <c r="B102" s="3"/>
      <c r="C102" s="0" t="n">
        <v>0.472042</v>
      </c>
      <c r="D102" s="5" t="n">
        <f aca="false">ABS(Table6[[#This Row],[Pb Analytic]]-Table6[[#This Row],[Pb Simulation]])</f>
        <v>0.472042</v>
      </c>
      <c r="E102" s="1" t="n">
        <f aca="false">100*IF(Table6[[#This Row],[Pb Analytic]]&gt;0, Table6[[#This Row],[Absolute Error]]/Table6[[#This Row],[Pb Analytic]],1)</f>
        <v>100</v>
      </c>
      <c r="F102" s="3"/>
      <c r="G102" s="0" t="n">
        <v>0.428948</v>
      </c>
      <c r="H102" s="5" t="n">
        <f aca="false">ABS(Table7[[#This Row],[Pd Analytic]]-Table7[[#This Row],[Pd Simulation]])</f>
        <v>0.428948</v>
      </c>
      <c r="I102" s="1" t="n">
        <f aca="false">100*IF(Table7[[#This Row],[Pd Analytic]]&gt;0, Table7[[#This Row],[Absolute Error]]/Table7[[#This Row],[Pd Analytic]],1)</f>
        <v>100</v>
      </c>
      <c r="K102" s="0" t="n">
        <v>12.9971</v>
      </c>
      <c r="L102" s="5" t="n">
        <f aca="false">ABS(Table2[[#This Row],[Nc Analytic]]-Table2[[#This Row],[Nc Simulation]])</f>
        <v>12.9971</v>
      </c>
      <c r="M102" s="1" t="n">
        <f aca="false">100*IF(Table2[[#This Row],[Nc Analytic]]&gt;0, Table2[[#This Row],[Absolute Error]]/Table2[[#This Row],[Nc Analytic]],1)</f>
        <v>100</v>
      </c>
    </row>
    <row r="103" customFormat="false" ht="13.8" hidden="false" customHeight="false" outlineLevel="0" collapsed="false">
      <c r="A103" s="1" t="n">
        <v>10.2</v>
      </c>
      <c r="B103" s="3"/>
      <c r="C103" s="0" t="n">
        <v>0.476691</v>
      </c>
      <c r="D103" s="5" t="n">
        <f aca="false">ABS(Table6[[#This Row],[Pb Analytic]]-Table6[[#This Row],[Pb Simulation]])</f>
        <v>0.476691</v>
      </c>
      <c r="E103" s="1" t="n">
        <f aca="false">100*IF(Table6[[#This Row],[Pb Analytic]]&gt;0, Table6[[#This Row],[Absolute Error]]/Table6[[#This Row],[Pb Analytic]],1)</f>
        <v>100</v>
      </c>
      <c r="F103" s="3"/>
      <c r="G103" s="0" t="n">
        <v>0.42527</v>
      </c>
      <c r="H103" s="5" t="n">
        <f aca="false">ABS(Table7[[#This Row],[Pd Analytic]]-Table7[[#This Row],[Pd Simulation]])</f>
        <v>0.42527</v>
      </c>
      <c r="I103" s="1" t="n">
        <f aca="false">100*IF(Table7[[#This Row],[Pd Analytic]]&gt;0, Table7[[#This Row],[Absolute Error]]/Table7[[#This Row],[Pd Analytic]],1)</f>
        <v>100</v>
      </c>
      <c r="K103" s="0" t="n">
        <v>13.0133</v>
      </c>
      <c r="L103" s="5" t="n">
        <f aca="false">ABS(Table2[[#This Row],[Nc Analytic]]-Table2[[#This Row],[Nc Simulation]])</f>
        <v>13.0133</v>
      </c>
      <c r="M103" s="1" t="n">
        <f aca="false">100*IF(Table2[[#This Row],[Nc Analytic]]&gt;0, Table2[[#This Row],[Absolute Error]]/Table2[[#This Row],[Nc Analytic]],1)</f>
        <v>100</v>
      </c>
    </row>
    <row r="104" customFormat="false" ht="13.8" hidden="false" customHeight="false" outlineLevel="0" collapsed="false">
      <c r="A104" s="1" t="n">
        <v>10.3</v>
      </c>
      <c r="B104" s="3"/>
      <c r="C104" s="0" t="n">
        <v>0.481265</v>
      </c>
      <c r="D104" s="5" t="n">
        <f aca="false">ABS(Table6[[#This Row],[Pb Analytic]]-Table6[[#This Row],[Pb Simulation]])</f>
        <v>0.481265</v>
      </c>
      <c r="E104" s="1" t="n">
        <f aca="false">100*IF(Table6[[#This Row],[Pb Analytic]]&gt;0, Table6[[#This Row],[Absolute Error]]/Table6[[#This Row],[Pb Analytic]],1)</f>
        <v>100</v>
      </c>
      <c r="F104" s="3"/>
      <c r="G104" s="0" t="n">
        <v>0.421647</v>
      </c>
      <c r="H104" s="5" t="n">
        <f aca="false">ABS(Table7[[#This Row],[Pd Analytic]]-Table7[[#This Row],[Pd Simulation]])</f>
        <v>0.421647</v>
      </c>
      <c r="I104" s="1" t="n">
        <f aca="false">100*IF(Table7[[#This Row],[Pd Analytic]]&gt;0, Table7[[#This Row],[Absolute Error]]/Table7[[#This Row],[Pd Analytic]],1)</f>
        <v>100</v>
      </c>
      <c r="K104" s="0" t="n">
        <v>13.0289</v>
      </c>
      <c r="L104" s="5" t="n">
        <f aca="false">ABS(Table2[[#This Row],[Nc Analytic]]-Table2[[#This Row],[Nc Simulation]])</f>
        <v>13.0289</v>
      </c>
      <c r="M104" s="1" t="n">
        <f aca="false">100*IF(Table2[[#This Row],[Nc Analytic]]&gt;0, Table2[[#This Row],[Absolute Error]]/Table2[[#This Row],[Nc Analytic]],1)</f>
        <v>100</v>
      </c>
    </row>
    <row r="105" customFormat="false" ht="13.8" hidden="false" customHeight="false" outlineLevel="0" collapsed="false">
      <c r="A105" s="1" t="n">
        <v>10.4</v>
      </c>
      <c r="B105" s="3"/>
      <c r="C105" s="0" t="n">
        <v>0.485767</v>
      </c>
      <c r="D105" s="5" t="n">
        <f aca="false">ABS(Table6[[#This Row],[Pb Analytic]]-Table6[[#This Row],[Pb Simulation]])</f>
        <v>0.485767</v>
      </c>
      <c r="E105" s="1" t="n">
        <f aca="false">100*IF(Table6[[#This Row],[Pb Analytic]]&gt;0, Table6[[#This Row],[Absolute Error]]/Table6[[#This Row],[Pb Analytic]],1)</f>
        <v>100</v>
      </c>
      <c r="F105" s="3"/>
      <c r="G105" s="0" t="n">
        <v>0.41808</v>
      </c>
      <c r="H105" s="5" t="n">
        <f aca="false">ABS(Table7[[#This Row],[Pd Analytic]]-Table7[[#This Row],[Pd Simulation]])</f>
        <v>0.41808</v>
      </c>
      <c r="I105" s="1" t="n">
        <f aca="false">100*IF(Table7[[#This Row],[Pd Analytic]]&gt;0, Table7[[#This Row],[Absolute Error]]/Table7[[#This Row],[Pd Analytic]],1)</f>
        <v>100</v>
      </c>
      <c r="K105" s="0" t="n">
        <v>13.0441</v>
      </c>
      <c r="L105" s="5" t="n">
        <f aca="false">ABS(Table2[[#This Row],[Nc Analytic]]-Table2[[#This Row],[Nc Simulation]])</f>
        <v>13.0441</v>
      </c>
      <c r="M105" s="1" t="n">
        <f aca="false">100*IF(Table2[[#This Row],[Nc Analytic]]&gt;0, Table2[[#This Row],[Absolute Error]]/Table2[[#This Row],[Nc Analytic]],1)</f>
        <v>100</v>
      </c>
    </row>
    <row r="106" customFormat="false" ht="13.8" hidden="false" customHeight="false" outlineLevel="0" collapsed="false">
      <c r="A106" s="1" t="n">
        <v>10.5</v>
      </c>
      <c r="B106" s="3"/>
      <c r="C106" s="0" t="n">
        <v>0.490196</v>
      </c>
      <c r="D106" s="5" t="n">
        <f aca="false">ABS(Table6[[#This Row],[Pb Analytic]]-Table6[[#This Row],[Pb Simulation]])</f>
        <v>0.490196</v>
      </c>
      <c r="E106" s="1" t="n">
        <f aca="false">100*IF(Table6[[#This Row],[Pb Analytic]]&gt;0, Table6[[#This Row],[Absolute Error]]/Table6[[#This Row],[Pb Analytic]],1)</f>
        <v>100</v>
      </c>
      <c r="F106" s="3"/>
      <c r="G106" s="0" t="n">
        <v>0.414566</v>
      </c>
      <c r="H106" s="5" t="n">
        <f aca="false">ABS(Table7[[#This Row],[Pd Analytic]]-Table7[[#This Row],[Pd Simulation]])</f>
        <v>0.414566</v>
      </c>
      <c r="I106" s="1" t="n">
        <f aca="false">100*IF(Table7[[#This Row],[Pd Analytic]]&gt;0, Table7[[#This Row],[Absolute Error]]/Table7[[#This Row],[Pd Analytic]],1)</f>
        <v>100</v>
      </c>
      <c r="K106" s="0" t="n">
        <v>13.0588</v>
      </c>
      <c r="L106" s="5" t="n">
        <f aca="false">ABS(Table2[[#This Row],[Nc Analytic]]-Table2[[#This Row],[Nc Simulation]])</f>
        <v>13.0588</v>
      </c>
      <c r="M106" s="1" t="n">
        <f aca="false">100*IF(Table2[[#This Row],[Nc Analytic]]&gt;0, Table2[[#This Row],[Absolute Error]]/Table2[[#This Row],[Nc Analytic]],1)</f>
        <v>100</v>
      </c>
    </row>
    <row r="107" customFormat="false" ht="13.8" hidden="false" customHeight="false" outlineLevel="0" collapsed="false">
      <c r="A107" s="1" t="n">
        <v>10.6</v>
      </c>
      <c r="B107" s="3"/>
      <c r="C107" s="0" t="n">
        <v>0.494555</v>
      </c>
      <c r="D107" s="5" t="n">
        <f aca="false">ABS(Table6[[#This Row],[Pb Analytic]]-Table6[[#This Row],[Pb Simulation]])</f>
        <v>0.494555</v>
      </c>
      <c r="E107" s="1" t="n">
        <f aca="false">100*IF(Table6[[#This Row],[Pb Analytic]]&gt;0, Table6[[#This Row],[Absolute Error]]/Table6[[#This Row],[Pb Analytic]],1)</f>
        <v>100</v>
      </c>
      <c r="F107" s="3"/>
      <c r="G107" s="0" t="n">
        <v>0.411106</v>
      </c>
      <c r="H107" s="5" t="n">
        <f aca="false">ABS(Table7[[#This Row],[Pd Analytic]]-Table7[[#This Row],[Pd Simulation]])</f>
        <v>0.411106</v>
      </c>
      <c r="I107" s="1" t="n">
        <f aca="false">100*IF(Table7[[#This Row],[Pd Analytic]]&gt;0, Table7[[#This Row],[Absolute Error]]/Table7[[#This Row],[Pd Analytic]],1)</f>
        <v>100</v>
      </c>
      <c r="K107" s="0" t="n">
        <v>13.0732</v>
      </c>
      <c r="L107" s="5" t="n">
        <f aca="false">ABS(Table2[[#This Row],[Nc Analytic]]-Table2[[#This Row],[Nc Simulation]])</f>
        <v>13.0732</v>
      </c>
      <c r="M107" s="1" t="n">
        <f aca="false">100*IF(Table2[[#This Row],[Nc Analytic]]&gt;0, Table2[[#This Row],[Absolute Error]]/Table2[[#This Row],[Nc Analytic]],1)</f>
        <v>100</v>
      </c>
    </row>
    <row r="108" customFormat="false" ht="13.8" hidden="false" customHeight="false" outlineLevel="0" collapsed="false">
      <c r="A108" s="1" t="n">
        <v>10.7</v>
      </c>
      <c r="B108" s="3"/>
      <c r="C108" s="0" t="n">
        <v>0.498845</v>
      </c>
      <c r="D108" s="5" t="n">
        <f aca="false">ABS(Table6[[#This Row],[Pb Analytic]]-Table6[[#This Row],[Pb Simulation]])</f>
        <v>0.498845</v>
      </c>
      <c r="E108" s="1" t="n">
        <f aca="false">100*IF(Table6[[#This Row],[Pb Analytic]]&gt;0, Table6[[#This Row],[Absolute Error]]/Table6[[#This Row],[Pb Analytic]],1)</f>
        <v>100</v>
      </c>
      <c r="F108" s="3"/>
      <c r="G108" s="0" t="n">
        <v>0.407697</v>
      </c>
      <c r="H108" s="5" t="n">
        <f aca="false">ABS(Table7[[#This Row],[Pd Analytic]]-Table7[[#This Row],[Pd Simulation]])</f>
        <v>0.407697</v>
      </c>
      <c r="I108" s="1" t="n">
        <f aca="false">100*IF(Table7[[#This Row],[Pd Analytic]]&gt;0, Table7[[#This Row],[Absolute Error]]/Table7[[#This Row],[Pd Analytic]],1)</f>
        <v>100</v>
      </c>
      <c r="K108" s="0" t="n">
        <v>13.0871</v>
      </c>
      <c r="L108" s="5" t="n">
        <f aca="false">ABS(Table2[[#This Row],[Nc Analytic]]-Table2[[#This Row],[Nc Simulation]])</f>
        <v>13.0871</v>
      </c>
      <c r="M108" s="1" t="n">
        <f aca="false">100*IF(Table2[[#This Row],[Nc Analytic]]&gt;0, Table2[[#This Row],[Absolute Error]]/Table2[[#This Row],[Nc Analytic]],1)</f>
        <v>100</v>
      </c>
    </row>
    <row r="109" customFormat="false" ht="13.8" hidden="false" customHeight="false" outlineLevel="0" collapsed="false">
      <c r="A109" s="1" t="n">
        <v>10.8</v>
      </c>
      <c r="B109" s="3"/>
      <c r="C109" s="0" t="n">
        <v>0.503068</v>
      </c>
      <c r="D109" s="5" t="n">
        <f aca="false">ABS(Table6[[#This Row],[Pb Analytic]]-Table6[[#This Row],[Pb Simulation]])</f>
        <v>0.503068</v>
      </c>
      <c r="E109" s="1" t="n">
        <f aca="false">100*IF(Table6[[#This Row],[Pb Analytic]]&gt;0, Table6[[#This Row],[Absolute Error]]/Table6[[#This Row],[Pb Analytic]],1)</f>
        <v>100</v>
      </c>
      <c r="F109" s="3"/>
      <c r="G109" s="0" t="n">
        <v>0.40434</v>
      </c>
      <c r="H109" s="5" t="n">
        <f aca="false">ABS(Table7[[#This Row],[Pd Analytic]]-Table7[[#This Row],[Pd Simulation]])</f>
        <v>0.40434</v>
      </c>
      <c r="I109" s="1" t="n">
        <f aca="false">100*IF(Table7[[#This Row],[Pd Analytic]]&gt;0, Table7[[#This Row],[Absolute Error]]/Table7[[#This Row],[Pd Analytic]],1)</f>
        <v>100</v>
      </c>
      <c r="K109" s="0" t="n">
        <v>13.1006</v>
      </c>
      <c r="L109" s="5" t="n">
        <f aca="false">ABS(Table2[[#This Row],[Nc Analytic]]-Table2[[#This Row],[Nc Simulation]])</f>
        <v>13.1006</v>
      </c>
      <c r="M109" s="1" t="n">
        <f aca="false">100*IF(Table2[[#This Row],[Nc Analytic]]&gt;0, Table2[[#This Row],[Absolute Error]]/Table2[[#This Row],[Nc Analytic]],1)</f>
        <v>100</v>
      </c>
    </row>
    <row r="110" customFormat="false" ht="13.8" hidden="false" customHeight="false" outlineLevel="0" collapsed="false">
      <c r="A110" s="1" t="n">
        <v>10.9</v>
      </c>
      <c r="B110" s="3"/>
      <c r="C110" s="0" t="n">
        <v>0.507224</v>
      </c>
      <c r="D110" s="5" t="n">
        <f aca="false">ABS(Table6[[#This Row],[Pb Analytic]]-Table6[[#This Row],[Pb Simulation]])</f>
        <v>0.507224</v>
      </c>
      <c r="E110" s="1" t="n">
        <f aca="false">100*IF(Table6[[#This Row],[Pb Analytic]]&gt;0, Table6[[#This Row],[Absolute Error]]/Table6[[#This Row],[Pb Analytic]],1)</f>
        <v>100</v>
      </c>
      <c r="F110" s="3"/>
      <c r="G110" s="0" t="n">
        <v>0.401033</v>
      </c>
      <c r="H110" s="5" t="n">
        <f aca="false">ABS(Table7[[#This Row],[Pd Analytic]]-Table7[[#This Row],[Pd Simulation]])</f>
        <v>0.401033</v>
      </c>
      <c r="I110" s="1" t="n">
        <f aca="false">100*IF(Table7[[#This Row],[Pd Analytic]]&gt;0, Table7[[#This Row],[Absolute Error]]/Table7[[#This Row],[Pd Analytic]],1)</f>
        <v>100</v>
      </c>
      <c r="K110" s="0" t="n">
        <v>13.1138</v>
      </c>
      <c r="L110" s="5" t="n">
        <f aca="false">ABS(Table2[[#This Row],[Nc Analytic]]-Table2[[#This Row],[Nc Simulation]])</f>
        <v>13.1138</v>
      </c>
      <c r="M110" s="1" t="n">
        <f aca="false">100*IF(Table2[[#This Row],[Nc Analytic]]&gt;0, Table2[[#This Row],[Absolute Error]]/Table2[[#This Row],[Nc Analytic]],1)</f>
        <v>100</v>
      </c>
    </row>
    <row r="111" customFormat="false" ht="13.8" hidden="false" customHeight="false" outlineLevel="0" collapsed="false">
      <c r="A111" s="1" t="n">
        <v>11</v>
      </c>
      <c r="B111" s="3"/>
      <c r="C111" s="0" t="n">
        <v>0.511316</v>
      </c>
      <c r="D111" s="5" t="n">
        <f aca="false">ABS(Table6[[#This Row],[Pb Analytic]]-Table6[[#This Row],[Pb Simulation]])</f>
        <v>0.511316</v>
      </c>
      <c r="E111" s="1" t="n">
        <f aca="false">100*IF(Table6[[#This Row],[Pb Analytic]]&gt;0, Table6[[#This Row],[Absolute Error]]/Table6[[#This Row],[Pb Analytic]],1)</f>
        <v>100</v>
      </c>
      <c r="F111" s="3"/>
      <c r="G111" s="0" t="n">
        <v>0.397775</v>
      </c>
      <c r="H111" s="5" t="n">
        <f aca="false">ABS(Table7[[#This Row],[Pd Analytic]]-Table7[[#This Row],[Pd Simulation]])</f>
        <v>0.397775</v>
      </c>
      <c r="I111" s="1" t="n">
        <f aca="false">100*IF(Table7[[#This Row],[Pd Analytic]]&gt;0, Table7[[#This Row],[Absolute Error]]/Table7[[#This Row],[Pd Analytic]],1)</f>
        <v>100</v>
      </c>
      <c r="K111" s="0" t="n">
        <v>13.1266</v>
      </c>
      <c r="L111" s="5" t="n">
        <f aca="false">ABS(Table2[[#This Row],[Nc Analytic]]-Table2[[#This Row],[Nc Simulation]])</f>
        <v>13.1266</v>
      </c>
      <c r="M111" s="1" t="n">
        <f aca="false">100*IF(Table2[[#This Row],[Nc Analytic]]&gt;0, Table2[[#This Row],[Absolute Error]]/Table2[[#This Row],[Nc Analytic]],1)</f>
        <v>100</v>
      </c>
    </row>
    <row r="112" customFormat="false" ht="13.8" hidden="false" customHeight="false" outlineLevel="0" collapsed="false">
      <c r="A112" s="1" t="n">
        <v>11.1</v>
      </c>
      <c r="B112" s="3"/>
      <c r="C112" s="0" t="n">
        <v>0.515345</v>
      </c>
      <c r="D112" s="5" t="n">
        <f aca="false">ABS(Table6[[#This Row],[Pb Analytic]]-Table6[[#This Row],[Pb Simulation]])</f>
        <v>0.515345</v>
      </c>
      <c r="E112" s="1" t="n">
        <f aca="false">100*IF(Table6[[#This Row],[Pb Analytic]]&gt;0, Table6[[#This Row],[Absolute Error]]/Table6[[#This Row],[Pb Analytic]],1)</f>
        <v>100</v>
      </c>
      <c r="F112" s="3"/>
      <c r="G112" s="0" t="n">
        <v>0.394565</v>
      </c>
      <c r="H112" s="5" t="n">
        <f aca="false">ABS(Table7[[#This Row],[Pd Analytic]]-Table7[[#This Row],[Pd Simulation]])</f>
        <v>0.394565</v>
      </c>
      <c r="I112" s="1" t="n">
        <f aca="false">100*IF(Table7[[#This Row],[Pd Analytic]]&gt;0, Table7[[#This Row],[Absolute Error]]/Table7[[#This Row],[Pd Analytic]],1)</f>
        <v>100</v>
      </c>
      <c r="K112" s="0" t="n">
        <v>13.139</v>
      </c>
      <c r="L112" s="5" t="n">
        <f aca="false">ABS(Table2[[#This Row],[Nc Analytic]]-Table2[[#This Row],[Nc Simulation]])</f>
        <v>13.139</v>
      </c>
      <c r="M112" s="1" t="n">
        <f aca="false">100*IF(Table2[[#This Row],[Nc Analytic]]&gt;0, Table2[[#This Row],[Absolute Error]]/Table2[[#This Row],[Nc Analytic]],1)</f>
        <v>100</v>
      </c>
    </row>
    <row r="113" customFormat="false" ht="13.8" hidden="false" customHeight="false" outlineLevel="0" collapsed="false">
      <c r="A113" s="1" t="n">
        <v>11.2</v>
      </c>
      <c r="B113" s="3"/>
      <c r="C113" s="0" t="n">
        <v>0.519311</v>
      </c>
      <c r="D113" s="5" t="n">
        <f aca="false">ABS(Table6[[#This Row],[Pb Analytic]]-Table6[[#This Row],[Pb Simulation]])</f>
        <v>0.519311</v>
      </c>
      <c r="E113" s="1" t="n">
        <f aca="false">100*IF(Table6[[#This Row],[Pb Analytic]]&gt;0, Table6[[#This Row],[Absolute Error]]/Table6[[#This Row],[Pb Analytic]],1)</f>
        <v>100</v>
      </c>
      <c r="F113" s="3"/>
      <c r="G113" s="0" t="n">
        <v>0.391403</v>
      </c>
      <c r="H113" s="5" t="n">
        <f aca="false">ABS(Table7[[#This Row],[Pd Analytic]]-Table7[[#This Row],[Pd Simulation]])</f>
        <v>0.391403</v>
      </c>
      <c r="I113" s="1" t="n">
        <f aca="false">100*IF(Table7[[#This Row],[Pd Analytic]]&gt;0, Table7[[#This Row],[Absolute Error]]/Table7[[#This Row],[Pd Analytic]],1)</f>
        <v>100</v>
      </c>
      <c r="K113" s="0" t="n">
        <v>13.1512</v>
      </c>
      <c r="L113" s="5" t="n">
        <f aca="false">ABS(Table2[[#This Row],[Nc Analytic]]-Table2[[#This Row],[Nc Simulation]])</f>
        <v>13.1512</v>
      </c>
      <c r="M113" s="1" t="n">
        <f aca="false">100*IF(Table2[[#This Row],[Nc Analytic]]&gt;0, Table2[[#This Row],[Absolute Error]]/Table2[[#This Row],[Nc Analytic]],1)</f>
        <v>100</v>
      </c>
    </row>
    <row r="114" customFormat="false" ht="13.8" hidden="false" customHeight="false" outlineLevel="0" collapsed="false">
      <c r="A114" s="1" t="n">
        <v>11.3</v>
      </c>
      <c r="B114" s="3"/>
      <c r="C114" s="0" t="n">
        <v>0.523217</v>
      </c>
      <c r="D114" s="5" t="n">
        <f aca="false">ABS(Table6[[#This Row],[Pb Analytic]]-Table6[[#This Row],[Pb Simulation]])</f>
        <v>0.523217</v>
      </c>
      <c r="E114" s="1" t="n">
        <f aca="false">100*IF(Table6[[#This Row],[Pb Analytic]]&gt;0, Table6[[#This Row],[Absolute Error]]/Table6[[#This Row],[Pb Analytic]],1)</f>
        <v>100</v>
      </c>
      <c r="F114" s="3"/>
      <c r="G114" s="0" t="n">
        <v>0.388288</v>
      </c>
      <c r="H114" s="5" t="n">
        <f aca="false">ABS(Table7[[#This Row],[Pd Analytic]]-Table7[[#This Row],[Pd Simulation]])</f>
        <v>0.388288</v>
      </c>
      <c r="I114" s="1" t="n">
        <f aca="false">100*IF(Table7[[#This Row],[Pd Analytic]]&gt;0, Table7[[#This Row],[Absolute Error]]/Table7[[#This Row],[Pd Analytic]],1)</f>
        <v>100</v>
      </c>
      <c r="K114" s="0" t="n">
        <v>13.163</v>
      </c>
      <c r="L114" s="5" t="n">
        <f aca="false">ABS(Table2[[#This Row],[Nc Analytic]]-Table2[[#This Row],[Nc Simulation]])</f>
        <v>13.163</v>
      </c>
      <c r="M114" s="1" t="n">
        <f aca="false">100*IF(Table2[[#This Row],[Nc Analytic]]&gt;0, Table2[[#This Row],[Absolute Error]]/Table2[[#This Row],[Nc Analytic]],1)</f>
        <v>100</v>
      </c>
    </row>
    <row r="115" customFormat="false" ht="13.8" hidden="false" customHeight="false" outlineLevel="0" collapsed="false">
      <c r="A115" s="1" t="n">
        <v>11.4</v>
      </c>
      <c r="B115" s="3"/>
      <c r="C115" s="0" t="n">
        <v>0.527063</v>
      </c>
      <c r="D115" s="5" t="n">
        <f aca="false">ABS(Table6[[#This Row],[Pb Analytic]]-Table6[[#This Row],[Pb Simulation]])</f>
        <v>0.527063</v>
      </c>
      <c r="E115" s="1" t="n">
        <f aca="false">100*IF(Table6[[#This Row],[Pb Analytic]]&gt;0, Table6[[#This Row],[Absolute Error]]/Table6[[#This Row],[Pb Analytic]],1)</f>
        <v>100</v>
      </c>
      <c r="F115" s="3"/>
      <c r="G115" s="0" t="n">
        <v>0.385218</v>
      </c>
      <c r="H115" s="5" t="n">
        <f aca="false">ABS(Table7[[#This Row],[Pd Analytic]]-Table7[[#This Row],[Pd Simulation]])</f>
        <v>0.385218</v>
      </c>
      <c r="I115" s="1" t="n">
        <f aca="false">100*IF(Table7[[#This Row],[Pd Analytic]]&gt;0, Table7[[#This Row],[Absolute Error]]/Table7[[#This Row],[Pd Analytic]],1)</f>
        <v>100</v>
      </c>
      <c r="K115" s="0" t="n">
        <v>13.1745</v>
      </c>
      <c r="L115" s="5" t="n">
        <f aca="false">ABS(Table2[[#This Row],[Nc Analytic]]-Table2[[#This Row],[Nc Simulation]])</f>
        <v>13.1745</v>
      </c>
      <c r="M115" s="1" t="n">
        <f aca="false">100*IF(Table2[[#This Row],[Nc Analytic]]&gt;0, Table2[[#This Row],[Absolute Error]]/Table2[[#This Row],[Nc Analytic]],1)</f>
        <v>100</v>
      </c>
    </row>
    <row r="116" customFormat="false" ht="13.8" hidden="false" customHeight="false" outlineLevel="0" collapsed="false">
      <c r="A116" s="1" t="n">
        <v>11.5</v>
      </c>
      <c r="B116" s="3"/>
      <c r="C116" s="0" t="n">
        <v>0.530851</v>
      </c>
      <c r="D116" s="5" t="n">
        <f aca="false">ABS(Table6[[#This Row],[Pb Analytic]]-Table6[[#This Row],[Pb Simulation]])</f>
        <v>0.530851</v>
      </c>
      <c r="E116" s="1" t="n">
        <f aca="false">100*IF(Table6[[#This Row],[Pb Analytic]]&gt;0, Table6[[#This Row],[Absolute Error]]/Table6[[#This Row],[Pb Analytic]],1)</f>
        <v>100</v>
      </c>
      <c r="F116" s="3"/>
      <c r="G116" s="0" t="n">
        <v>0.382193</v>
      </c>
      <c r="H116" s="5" t="n">
        <f aca="false">ABS(Table7[[#This Row],[Pd Analytic]]-Table7[[#This Row],[Pd Simulation]])</f>
        <v>0.382193</v>
      </c>
      <c r="I116" s="1" t="n">
        <f aca="false">100*IF(Table7[[#This Row],[Pd Analytic]]&gt;0, Table7[[#This Row],[Absolute Error]]/Table7[[#This Row],[Pd Analytic]],1)</f>
        <v>100</v>
      </c>
      <c r="K116" s="0" t="n">
        <v>13.1857</v>
      </c>
      <c r="L116" s="5" t="n">
        <f aca="false">ABS(Table2[[#This Row],[Nc Analytic]]-Table2[[#This Row],[Nc Simulation]])</f>
        <v>13.1857</v>
      </c>
      <c r="M116" s="1" t="n">
        <f aca="false">100*IF(Table2[[#This Row],[Nc Analytic]]&gt;0, Table2[[#This Row],[Absolute Error]]/Table2[[#This Row],[Nc Analytic]],1)</f>
        <v>100</v>
      </c>
    </row>
    <row r="117" customFormat="false" ht="13.8" hidden="false" customHeight="false" outlineLevel="0" collapsed="false">
      <c r="A117" s="1" t="n">
        <v>11.6</v>
      </c>
      <c r="B117" s="3"/>
      <c r="C117" s="0" t="n">
        <v>0.534581</v>
      </c>
      <c r="D117" s="5" t="n">
        <f aca="false">ABS(Table6[[#This Row],[Pb Analytic]]-Table6[[#This Row],[Pb Simulation]])</f>
        <v>0.534581</v>
      </c>
      <c r="E117" s="1" t="n">
        <f aca="false">100*IF(Table6[[#This Row],[Pb Analytic]]&gt;0, Table6[[#This Row],[Absolute Error]]/Table6[[#This Row],[Pb Analytic]],1)</f>
        <v>100</v>
      </c>
      <c r="F117" s="3"/>
      <c r="G117" s="0" t="n">
        <v>0.379212</v>
      </c>
      <c r="H117" s="5" t="n">
        <f aca="false">ABS(Table7[[#This Row],[Pd Analytic]]-Table7[[#This Row],[Pd Simulation]])</f>
        <v>0.379212</v>
      </c>
      <c r="I117" s="1" t="n">
        <f aca="false">100*IF(Table7[[#This Row],[Pd Analytic]]&gt;0, Table7[[#This Row],[Absolute Error]]/Table7[[#This Row],[Pd Analytic]],1)</f>
        <v>100</v>
      </c>
      <c r="K117" s="0" t="n">
        <v>13.1966</v>
      </c>
      <c r="L117" s="5" t="n">
        <f aca="false">ABS(Table2[[#This Row],[Nc Analytic]]-Table2[[#This Row],[Nc Simulation]])</f>
        <v>13.1966</v>
      </c>
      <c r="M117" s="1" t="n">
        <f aca="false">100*IF(Table2[[#This Row],[Nc Analytic]]&gt;0, Table2[[#This Row],[Absolute Error]]/Table2[[#This Row],[Nc Analytic]],1)</f>
        <v>100</v>
      </c>
    </row>
    <row r="118" customFormat="false" ht="13.8" hidden="false" customHeight="false" outlineLevel="0" collapsed="false">
      <c r="A118" s="1" t="n">
        <v>11.7</v>
      </c>
      <c r="B118" s="3"/>
      <c r="C118" s="0" t="n">
        <v>0.538256</v>
      </c>
      <c r="D118" s="5" t="n">
        <f aca="false">ABS(Table6[[#This Row],[Pb Analytic]]-Table6[[#This Row],[Pb Simulation]])</f>
        <v>0.538256</v>
      </c>
      <c r="E118" s="1" t="n">
        <f aca="false">100*IF(Table6[[#This Row],[Pb Analytic]]&gt;0, Table6[[#This Row],[Absolute Error]]/Table6[[#This Row],[Pb Analytic]],1)</f>
        <v>100</v>
      </c>
      <c r="F118" s="3"/>
      <c r="G118" s="0" t="n">
        <v>0.376274</v>
      </c>
      <c r="H118" s="5" t="n">
        <f aca="false">ABS(Table7[[#This Row],[Pd Analytic]]-Table7[[#This Row],[Pd Simulation]])</f>
        <v>0.376274</v>
      </c>
      <c r="I118" s="1" t="n">
        <f aca="false">100*IF(Table7[[#This Row],[Pd Analytic]]&gt;0, Table7[[#This Row],[Absolute Error]]/Table7[[#This Row],[Pd Analytic]],1)</f>
        <v>100</v>
      </c>
      <c r="K118" s="0" t="n">
        <v>13.2072</v>
      </c>
      <c r="L118" s="5" t="n">
        <f aca="false">ABS(Table2[[#This Row],[Nc Analytic]]-Table2[[#This Row],[Nc Simulation]])</f>
        <v>13.2072</v>
      </c>
      <c r="M118" s="1" t="n">
        <f aca="false">100*IF(Table2[[#This Row],[Nc Analytic]]&gt;0, Table2[[#This Row],[Absolute Error]]/Table2[[#This Row],[Nc Analytic]],1)</f>
        <v>100</v>
      </c>
    </row>
    <row r="119" customFormat="false" ht="13.8" hidden="false" customHeight="false" outlineLevel="0" collapsed="false">
      <c r="A119" s="1" t="n">
        <v>11.8</v>
      </c>
      <c r="B119" s="3"/>
      <c r="C119" s="0" t="n">
        <v>0.541876</v>
      </c>
      <c r="D119" s="5" t="n">
        <f aca="false">ABS(Table6[[#This Row],[Pb Analytic]]-Table6[[#This Row],[Pb Simulation]])</f>
        <v>0.541876</v>
      </c>
      <c r="E119" s="1" t="n">
        <f aca="false">100*IF(Table6[[#This Row],[Pb Analytic]]&gt;0, Table6[[#This Row],[Absolute Error]]/Table6[[#This Row],[Pb Analytic]],1)</f>
        <v>100</v>
      </c>
      <c r="F119" s="3"/>
      <c r="G119" s="0" t="n">
        <v>0.373378</v>
      </c>
      <c r="H119" s="5" t="n">
        <f aca="false">ABS(Table7[[#This Row],[Pd Analytic]]-Table7[[#This Row],[Pd Simulation]])</f>
        <v>0.373378</v>
      </c>
      <c r="I119" s="1" t="n">
        <f aca="false">100*IF(Table7[[#This Row],[Pd Analytic]]&gt;0, Table7[[#This Row],[Absolute Error]]/Table7[[#This Row],[Pd Analytic]],1)</f>
        <v>100</v>
      </c>
      <c r="K119" s="0" t="n">
        <v>13.2176</v>
      </c>
      <c r="L119" s="5" t="n">
        <f aca="false">ABS(Table2[[#This Row],[Nc Analytic]]-Table2[[#This Row],[Nc Simulation]])</f>
        <v>13.2176</v>
      </c>
      <c r="M119" s="1" t="n">
        <f aca="false">100*IF(Table2[[#This Row],[Nc Analytic]]&gt;0, Table2[[#This Row],[Absolute Error]]/Table2[[#This Row],[Nc Analytic]],1)</f>
        <v>100</v>
      </c>
    </row>
    <row r="120" customFormat="false" ht="13.8" hidden="false" customHeight="false" outlineLevel="0" collapsed="false">
      <c r="A120" s="1" t="n">
        <v>11.9</v>
      </c>
      <c r="B120" s="3"/>
      <c r="C120" s="0" t="n">
        <v>0.545443</v>
      </c>
      <c r="D120" s="5" t="n">
        <f aca="false">ABS(Table6[[#This Row],[Pb Analytic]]-Table6[[#This Row],[Pb Simulation]])</f>
        <v>0.545443</v>
      </c>
      <c r="E120" s="1" t="n">
        <f aca="false">100*IF(Table6[[#This Row],[Pb Analytic]]&gt;0, Table6[[#This Row],[Absolute Error]]/Table6[[#This Row],[Pb Analytic]],1)</f>
        <v>100</v>
      </c>
      <c r="F120" s="3"/>
      <c r="G120" s="0" t="n">
        <v>0.370524</v>
      </c>
      <c r="H120" s="5" t="n">
        <f aca="false">ABS(Table7[[#This Row],[Pd Analytic]]-Table7[[#This Row],[Pd Simulation]])</f>
        <v>0.370524</v>
      </c>
      <c r="I120" s="1" t="n">
        <f aca="false">100*IF(Table7[[#This Row],[Pd Analytic]]&gt;0, Table7[[#This Row],[Absolute Error]]/Table7[[#This Row],[Pd Analytic]],1)</f>
        <v>100</v>
      </c>
      <c r="K120" s="0" t="n">
        <v>13.2277</v>
      </c>
      <c r="L120" s="5" t="n">
        <f aca="false">ABS(Table2[[#This Row],[Nc Analytic]]-Table2[[#This Row],[Nc Simulation]])</f>
        <v>13.2277</v>
      </c>
      <c r="M120" s="1" t="n">
        <f aca="false">100*IF(Table2[[#This Row],[Nc Analytic]]&gt;0, Table2[[#This Row],[Absolute Error]]/Table2[[#This Row],[Nc Analytic]],1)</f>
        <v>100</v>
      </c>
    </row>
    <row r="121" customFormat="false" ht="13.8" hidden="false" customHeight="false" outlineLevel="0" collapsed="false">
      <c r="A121" s="1" t="n">
        <v>12</v>
      </c>
      <c r="B121" s="3"/>
      <c r="C121" s="0" t="n">
        <v>0.548956</v>
      </c>
      <c r="D121" s="5" t="n">
        <f aca="false">ABS(Table6[[#This Row],[Pb Analytic]]-Table6[[#This Row],[Pb Simulation]])</f>
        <v>0.548956</v>
      </c>
      <c r="E121" s="1" t="n">
        <f aca="false">100*IF(Table6[[#This Row],[Pb Analytic]]&gt;0, Table6[[#This Row],[Absolute Error]]/Table6[[#This Row],[Pb Analytic]],1)</f>
        <v>100</v>
      </c>
      <c r="F121" s="3"/>
      <c r="G121" s="0" t="n">
        <v>0.36771</v>
      </c>
      <c r="H121" s="5" t="n">
        <f aca="false">ABS(Table7[[#This Row],[Pd Analytic]]-Table7[[#This Row],[Pd Simulation]])</f>
        <v>0.36771</v>
      </c>
      <c r="I121" s="1" t="n">
        <f aca="false">100*IF(Table7[[#This Row],[Pd Analytic]]&gt;0, Table7[[#This Row],[Absolute Error]]/Table7[[#This Row],[Pd Analytic]],1)</f>
        <v>100</v>
      </c>
      <c r="K121" s="0" t="n">
        <v>13.2376</v>
      </c>
      <c r="L121" s="5" t="n">
        <f aca="false">ABS(Table2[[#This Row],[Nc Analytic]]-Table2[[#This Row],[Nc Simulation]])</f>
        <v>13.2376</v>
      </c>
      <c r="M121" s="1" t="n">
        <f aca="false">100*IF(Table2[[#This Row],[Nc Analytic]]&gt;0, Table2[[#This Row],[Absolute Error]]/Table2[[#This Row],[Nc Analytic]],1)</f>
        <v>100</v>
      </c>
    </row>
    <row r="122" customFormat="false" ht="13.8" hidden="false" customHeight="false" outlineLevel="0" collapsed="false">
      <c r="A122" s="1" t="n">
        <v>12.1</v>
      </c>
      <c r="B122" s="3"/>
      <c r="C122" s="0" t="n">
        <v>0.552419</v>
      </c>
      <c r="D122" s="5" t="n">
        <f aca="false">ABS(Table6[[#This Row],[Pb Analytic]]-Table6[[#This Row],[Pb Simulation]])</f>
        <v>0.552419</v>
      </c>
      <c r="E122" s="1" t="n">
        <f aca="false">100*IF(Table6[[#This Row],[Pb Analytic]]&gt;0, Table6[[#This Row],[Absolute Error]]/Table6[[#This Row],[Pb Analytic]],1)</f>
        <v>100</v>
      </c>
      <c r="F122" s="3"/>
      <c r="G122" s="0" t="n">
        <v>0.364937</v>
      </c>
      <c r="H122" s="5" t="n">
        <f aca="false">ABS(Table7[[#This Row],[Pd Analytic]]-Table7[[#This Row],[Pd Simulation]])</f>
        <v>0.364937</v>
      </c>
      <c r="I122" s="1" t="n">
        <f aca="false">100*IF(Table7[[#This Row],[Pd Analytic]]&gt;0, Table7[[#This Row],[Absolute Error]]/Table7[[#This Row],[Pd Analytic]],1)</f>
        <v>100</v>
      </c>
      <c r="K122" s="0" t="n">
        <v>13.2472</v>
      </c>
      <c r="L122" s="5" t="n">
        <f aca="false">ABS(Table2[[#This Row],[Nc Analytic]]-Table2[[#This Row],[Nc Simulation]])</f>
        <v>13.2472</v>
      </c>
      <c r="M122" s="1" t="n">
        <f aca="false">100*IF(Table2[[#This Row],[Nc Analytic]]&gt;0, Table2[[#This Row],[Absolute Error]]/Table2[[#This Row],[Nc Analytic]],1)</f>
        <v>100</v>
      </c>
    </row>
    <row r="123" customFormat="false" ht="13.8" hidden="false" customHeight="false" outlineLevel="0" collapsed="false">
      <c r="A123" s="1" t="n">
        <v>12.2</v>
      </c>
      <c r="B123" s="3"/>
      <c r="C123" s="0" t="n">
        <v>0.555831</v>
      </c>
      <c r="D123" s="5" t="n">
        <f aca="false">ABS(Table6[[#This Row],[Pb Analytic]]-Table6[[#This Row],[Pb Simulation]])</f>
        <v>0.555831</v>
      </c>
      <c r="E123" s="1" t="n">
        <f aca="false">100*IF(Table6[[#This Row],[Pb Analytic]]&gt;0, Table6[[#This Row],[Absolute Error]]/Table6[[#This Row],[Pb Analytic]],1)</f>
        <v>100</v>
      </c>
      <c r="F123" s="3"/>
      <c r="G123" s="0" t="n">
        <v>0.362202</v>
      </c>
      <c r="H123" s="5" t="n">
        <f aca="false">ABS(Table7[[#This Row],[Pd Analytic]]-Table7[[#This Row],[Pd Simulation]])</f>
        <v>0.362202</v>
      </c>
      <c r="I123" s="1" t="n">
        <f aca="false">100*IF(Table7[[#This Row],[Pd Analytic]]&gt;0, Table7[[#This Row],[Absolute Error]]/Table7[[#This Row],[Pd Analytic]],1)</f>
        <v>100</v>
      </c>
      <c r="K123" s="0" t="n">
        <v>13.2566</v>
      </c>
      <c r="L123" s="5" t="n">
        <f aca="false">ABS(Table2[[#This Row],[Nc Analytic]]-Table2[[#This Row],[Nc Simulation]])</f>
        <v>13.2566</v>
      </c>
      <c r="M123" s="1" t="n">
        <f aca="false">100*IF(Table2[[#This Row],[Nc Analytic]]&gt;0, Table2[[#This Row],[Absolute Error]]/Table2[[#This Row],[Nc Analytic]],1)</f>
        <v>100</v>
      </c>
    </row>
    <row r="124" customFormat="false" ht="13.8" hidden="false" customHeight="false" outlineLevel="0" collapsed="false">
      <c r="A124" s="1" t="n">
        <v>12.3</v>
      </c>
      <c r="B124" s="3"/>
      <c r="C124" s="0" t="n">
        <v>0.559193</v>
      </c>
      <c r="D124" s="5" t="n">
        <f aca="false">ABS(Table6[[#This Row],[Pb Analytic]]-Table6[[#This Row],[Pb Simulation]])</f>
        <v>0.559193</v>
      </c>
      <c r="E124" s="1" t="n">
        <f aca="false">100*IF(Table6[[#This Row],[Pb Analytic]]&gt;0, Table6[[#This Row],[Absolute Error]]/Table6[[#This Row],[Pb Analytic]],1)</f>
        <v>100</v>
      </c>
      <c r="F124" s="3"/>
      <c r="G124" s="0" t="n">
        <v>0.359506</v>
      </c>
      <c r="H124" s="5" t="n">
        <f aca="false">ABS(Table7[[#This Row],[Pd Analytic]]-Table7[[#This Row],[Pd Simulation]])</f>
        <v>0.359506</v>
      </c>
      <c r="I124" s="1" t="n">
        <f aca="false">100*IF(Table7[[#This Row],[Pd Analytic]]&gt;0, Table7[[#This Row],[Absolute Error]]/Table7[[#This Row],[Pd Analytic]],1)</f>
        <v>100</v>
      </c>
      <c r="K124" s="0" t="n">
        <v>13.2658</v>
      </c>
      <c r="L124" s="5" t="n">
        <f aca="false">ABS(Table2[[#This Row],[Nc Analytic]]-Table2[[#This Row],[Nc Simulation]])</f>
        <v>13.2658</v>
      </c>
      <c r="M124" s="1" t="n">
        <f aca="false">100*IF(Table2[[#This Row],[Nc Analytic]]&gt;0, Table2[[#This Row],[Absolute Error]]/Table2[[#This Row],[Nc Analytic]],1)</f>
        <v>100</v>
      </c>
    </row>
    <row r="125" customFormat="false" ht="13.8" hidden="false" customHeight="false" outlineLevel="0" collapsed="false">
      <c r="A125" s="1" t="n">
        <v>12.4</v>
      </c>
      <c r="B125" s="3"/>
      <c r="C125" s="0" t="n">
        <v>0.562507</v>
      </c>
      <c r="D125" s="5" t="n">
        <f aca="false">ABS(Table6[[#This Row],[Pb Analytic]]-Table6[[#This Row],[Pb Simulation]])</f>
        <v>0.562507</v>
      </c>
      <c r="E125" s="1" t="n">
        <f aca="false">100*IF(Table6[[#This Row],[Pb Analytic]]&gt;0, Table6[[#This Row],[Absolute Error]]/Table6[[#This Row],[Pb Analytic]],1)</f>
        <v>100</v>
      </c>
      <c r="F125" s="3"/>
      <c r="G125" s="0" t="n">
        <v>0.356848</v>
      </c>
      <c r="H125" s="5" t="n">
        <f aca="false">ABS(Table7[[#This Row],[Pd Analytic]]-Table7[[#This Row],[Pd Simulation]])</f>
        <v>0.356848</v>
      </c>
      <c r="I125" s="1" t="n">
        <f aca="false">100*IF(Table7[[#This Row],[Pd Analytic]]&gt;0, Table7[[#This Row],[Absolute Error]]/Table7[[#This Row],[Pd Analytic]],1)</f>
        <v>100</v>
      </c>
      <c r="K125" s="0" t="n">
        <v>13.2747</v>
      </c>
      <c r="L125" s="5" t="n">
        <f aca="false">ABS(Table2[[#This Row],[Nc Analytic]]-Table2[[#This Row],[Nc Simulation]])</f>
        <v>13.2747</v>
      </c>
      <c r="M125" s="1" t="n">
        <f aca="false">100*IF(Table2[[#This Row],[Nc Analytic]]&gt;0, Table2[[#This Row],[Absolute Error]]/Table2[[#This Row],[Nc Analytic]],1)</f>
        <v>100</v>
      </c>
    </row>
    <row r="126" customFormat="false" ht="13.8" hidden="false" customHeight="false" outlineLevel="0" collapsed="false">
      <c r="A126" s="1" t="n">
        <v>12.5</v>
      </c>
      <c r="B126" s="3"/>
      <c r="C126" s="0" t="n">
        <v>0.565773</v>
      </c>
      <c r="D126" s="5" t="n">
        <f aca="false">ABS(Table6[[#This Row],[Pb Analytic]]-Table6[[#This Row],[Pb Simulation]])</f>
        <v>0.565773</v>
      </c>
      <c r="E126" s="1" t="n">
        <f aca="false">100*IF(Table6[[#This Row],[Pb Analytic]]&gt;0, Table6[[#This Row],[Absolute Error]]/Table6[[#This Row],[Pb Analytic]],1)</f>
        <v>100</v>
      </c>
      <c r="F126" s="3"/>
      <c r="G126" s="0" t="n">
        <v>0.354227</v>
      </c>
      <c r="H126" s="5" t="n">
        <f aca="false">ABS(Table7[[#This Row],[Pd Analytic]]-Table7[[#This Row],[Pd Simulation]])</f>
        <v>0.354227</v>
      </c>
      <c r="I126" s="1" t="n">
        <f aca="false">100*IF(Table7[[#This Row],[Pd Analytic]]&gt;0, Table7[[#This Row],[Absolute Error]]/Table7[[#This Row],[Pd Analytic]],1)</f>
        <v>100</v>
      </c>
      <c r="K126" s="0" t="n">
        <v>13.2835</v>
      </c>
      <c r="L126" s="5" t="n">
        <f aca="false">ABS(Table2[[#This Row],[Nc Analytic]]-Table2[[#This Row],[Nc Simulation]])</f>
        <v>13.2835</v>
      </c>
      <c r="M126" s="1" t="n">
        <f aca="false">100*IF(Table2[[#This Row],[Nc Analytic]]&gt;0, Table2[[#This Row],[Absolute Error]]/Table2[[#This Row],[Nc Analytic]],1)</f>
        <v>100</v>
      </c>
    </row>
    <row r="127" customFormat="false" ht="13.8" hidden="false" customHeight="false" outlineLevel="0" collapsed="false">
      <c r="A127" s="1" t="n">
        <v>12.6</v>
      </c>
      <c r="B127" s="3"/>
      <c r="C127" s="0" t="n">
        <v>0.568993</v>
      </c>
      <c r="D127" s="5" t="n">
        <f aca="false">ABS(Table6[[#This Row],[Pb Analytic]]-Table6[[#This Row],[Pb Simulation]])</f>
        <v>0.568993</v>
      </c>
      <c r="E127" s="1" t="n">
        <f aca="false">100*IF(Table6[[#This Row],[Pb Analytic]]&gt;0, Table6[[#This Row],[Absolute Error]]/Table6[[#This Row],[Pb Analytic]],1)</f>
        <v>100</v>
      </c>
      <c r="F127" s="3"/>
      <c r="G127" s="0" t="n">
        <v>0.351642</v>
      </c>
      <c r="H127" s="5" t="n">
        <f aca="false">ABS(Table7[[#This Row],[Pd Analytic]]-Table7[[#This Row],[Pd Simulation]])</f>
        <v>0.351642</v>
      </c>
      <c r="I127" s="1" t="n">
        <f aca="false">100*IF(Table7[[#This Row],[Pd Analytic]]&gt;0, Table7[[#This Row],[Absolute Error]]/Table7[[#This Row],[Pd Analytic]],1)</f>
        <v>100</v>
      </c>
      <c r="K127" s="0" t="n">
        <v>13.2921</v>
      </c>
      <c r="L127" s="5" t="n">
        <f aca="false">ABS(Table2[[#This Row],[Nc Analytic]]-Table2[[#This Row],[Nc Simulation]])</f>
        <v>13.2921</v>
      </c>
      <c r="M127" s="1" t="n">
        <f aca="false">100*IF(Table2[[#This Row],[Nc Analytic]]&gt;0, Table2[[#This Row],[Absolute Error]]/Table2[[#This Row],[Nc Analytic]],1)</f>
        <v>100</v>
      </c>
    </row>
    <row r="128" customFormat="false" ht="13.8" hidden="false" customHeight="false" outlineLevel="0" collapsed="false">
      <c r="A128" s="1" t="n">
        <v>12.7</v>
      </c>
      <c r="B128" s="3"/>
      <c r="C128" s="0" t="n">
        <v>0.572167</v>
      </c>
      <c r="D128" s="5" t="n">
        <f aca="false">ABS(Table6[[#This Row],[Pb Analytic]]-Table6[[#This Row],[Pb Simulation]])</f>
        <v>0.572167</v>
      </c>
      <c r="E128" s="1" t="n">
        <f aca="false">100*IF(Table6[[#This Row],[Pb Analytic]]&gt;0, Table6[[#This Row],[Absolute Error]]/Table6[[#This Row],[Pb Analytic]],1)</f>
        <v>100</v>
      </c>
      <c r="F128" s="3"/>
      <c r="G128" s="0" t="n">
        <v>0.349092</v>
      </c>
      <c r="H128" s="5" t="n">
        <f aca="false">ABS(Table7[[#This Row],[Pd Analytic]]-Table7[[#This Row],[Pd Simulation]])</f>
        <v>0.349092</v>
      </c>
      <c r="I128" s="1" t="n">
        <f aca="false">100*IF(Table7[[#This Row],[Pd Analytic]]&gt;0, Table7[[#This Row],[Absolute Error]]/Table7[[#This Row],[Pd Analytic]],1)</f>
        <v>100</v>
      </c>
      <c r="K128" s="0" t="n">
        <v>13.3004</v>
      </c>
      <c r="L128" s="5" t="n">
        <f aca="false">ABS(Table2[[#This Row],[Nc Analytic]]-Table2[[#This Row],[Nc Simulation]])</f>
        <v>13.3004</v>
      </c>
      <c r="M128" s="1" t="n">
        <f aca="false">100*IF(Table2[[#This Row],[Nc Analytic]]&gt;0, Table2[[#This Row],[Absolute Error]]/Table2[[#This Row],[Nc Analytic]],1)</f>
        <v>100</v>
      </c>
    </row>
    <row r="129" customFormat="false" ht="13.8" hidden="false" customHeight="false" outlineLevel="0" collapsed="false">
      <c r="A129" s="1" t="n">
        <v>12.8</v>
      </c>
      <c r="B129" s="3"/>
      <c r="C129" s="0" t="n">
        <v>0.575297</v>
      </c>
      <c r="D129" s="5" t="n">
        <f aca="false">ABS(Table6[[#This Row],[Pb Analytic]]-Table6[[#This Row],[Pb Simulation]])</f>
        <v>0.575297</v>
      </c>
      <c r="E129" s="1" t="n">
        <f aca="false">100*IF(Table6[[#This Row],[Pb Analytic]]&gt;0, Table6[[#This Row],[Absolute Error]]/Table6[[#This Row],[Pb Analytic]],1)</f>
        <v>100</v>
      </c>
      <c r="F129" s="3"/>
      <c r="G129" s="0" t="n">
        <v>0.346578</v>
      </c>
      <c r="H129" s="5" t="n">
        <f aca="false">ABS(Table7[[#This Row],[Pd Analytic]]-Table7[[#This Row],[Pd Simulation]])</f>
        <v>0.346578</v>
      </c>
      <c r="I129" s="1" t="n">
        <f aca="false">100*IF(Table7[[#This Row],[Pd Analytic]]&gt;0, Table7[[#This Row],[Absolute Error]]/Table7[[#This Row],[Pd Analytic]],1)</f>
        <v>100</v>
      </c>
      <c r="K129" s="0" t="n">
        <v>13.3086</v>
      </c>
      <c r="L129" s="5" t="n">
        <f aca="false">ABS(Table2[[#This Row],[Nc Analytic]]-Table2[[#This Row],[Nc Simulation]])</f>
        <v>13.3086</v>
      </c>
      <c r="M129" s="1" t="n">
        <f aca="false">100*IF(Table2[[#This Row],[Nc Analytic]]&gt;0, Table2[[#This Row],[Absolute Error]]/Table2[[#This Row],[Nc Analytic]],1)</f>
        <v>100</v>
      </c>
    </row>
    <row r="130" customFormat="false" ht="13.8" hidden="false" customHeight="false" outlineLevel="0" collapsed="false">
      <c r="A130" s="1" t="n">
        <v>12.9</v>
      </c>
      <c r="B130" s="3"/>
      <c r="C130" s="0" t="n">
        <v>0.578383</v>
      </c>
      <c r="D130" s="5" t="n">
        <f aca="false">ABS(Table6[[#This Row],[Pb Analytic]]-Table6[[#This Row],[Pb Simulation]])</f>
        <v>0.578383</v>
      </c>
      <c r="E130" s="1" t="n">
        <f aca="false">100*IF(Table6[[#This Row],[Pb Analytic]]&gt;0, Table6[[#This Row],[Absolute Error]]/Table6[[#This Row],[Pb Analytic]],1)</f>
        <v>100</v>
      </c>
      <c r="F130" s="3"/>
      <c r="G130" s="0" t="n">
        <v>0.344098</v>
      </c>
      <c r="H130" s="5" t="n">
        <f aca="false">ABS(Table7[[#This Row],[Pd Analytic]]-Table7[[#This Row],[Pd Simulation]])</f>
        <v>0.344098</v>
      </c>
      <c r="I130" s="1" t="n">
        <f aca="false">100*IF(Table7[[#This Row],[Pd Analytic]]&gt;0, Table7[[#This Row],[Absolute Error]]/Table7[[#This Row],[Pd Analytic]],1)</f>
        <v>100</v>
      </c>
      <c r="K130" s="0" t="n">
        <v>13.3166</v>
      </c>
      <c r="L130" s="5" t="n">
        <f aca="false">ABS(Table2[[#This Row],[Nc Analytic]]-Table2[[#This Row],[Nc Simulation]])</f>
        <v>13.3166</v>
      </c>
      <c r="M130" s="1" t="n">
        <f aca="false">100*IF(Table2[[#This Row],[Nc Analytic]]&gt;0, Table2[[#This Row],[Absolute Error]]/Table2[[#This Row],[Nc Analytic]],1)</f>
        <v>100</v>
      </c>
    </row>
    <row r="131" customFormat="false" ht="13.8" hidden="false" customHeight="false" outlineLevel="0" collapsed="false">
      <c r="A131" s="1" t="n">
        <v>13</v>
      </c>
      <c r="B131" s="3"/>
      <c r="C131" s="0" t="n">
        <v>0.581425</v>
      </c>
      <c r="D131" s="5" t="n">
        <f aca="false">ABS(Table6[[#This Row],[Pb Analytic]]-Table6[[#This Row],[Pb Simulation]])</f>
        <v>0.581425</v>
      </c>
      <c r="E131" s="1" t="n">
        <f aca="false">100*IF(Table6[[#This Row],[Pb Analytic]]&gt;0, Table6[[#This Row],[Absolute Error]]/Table6[[#This Row],[Pb Analytic]],1)</f>
        <v>100</v>
      </c>
      <c r="F131" s="3"/>
      <c r="G131" s="0" t="n">
        <v>0.341651</v>
      </c>
      <c r="H131" s="5" t="n">
        <f aca="false">ABS(Table7[[#This Row],[Pd Analytic]]-Table7[[#This Row],[Pd Simulation]])</f>
        <v>0.341651</v>
      </c>
      <c r="I131" s="1" t="n">
        <f aca="false">100*IF(Table7[[#This Row],[Pd Analytic]]&gt;0, Table7[[#This Row],[Absolute Error]]/Table7[[#This Row],[Pd Analytic]],1)</f>
        <v>100</v>
      </c>
      <c r="K131" s="0" t="n">
        <v>13.3244</v>
      </c>
      <c r="L131" s="5" t="n">
        <f aca="false">ABS(Table2[[#This Row],[Nc Analytic]]-Table2[[#This Row],[Nc Simulation]])</f>
        <v>13.3244</v>
      </c>
      <c r="M131" s="1" t="n">
        <f aca="false">100*IF(Table2[[#This Row],[Nc Analytic]]&gt;0, Table2[[#This Row],[Absolute Error]]/Table2[[#This Row],[Nc Analytic]],1)</f>
        <v>100</v>
      </c>
    </row>
    <row r="132" customFormat="false" ht="13.8" hidden="false" customHeight="false" outlineLevel="0" collapsed="false">
      <c r="A132" s="1" t="n">
        <v>13.1</v>
      </c>
      <c r="B132" s="3"/>
      <c r="C132" s="0" t="n">
        <v>0.584426</v>
      </c>
      <c r="D132" s="5" t="n">
        <f aca="false">ABS(Table6[[#This Row],[Pb Analytic]]-Table6[[#This Row],[Pb Simulation]])</f>
        <v>0.584426</v>
      </c>
      <c r="E132" s="1" t="n">
        <f aca="false">100*IF(Table6[[#This Row],[Pb Analytic]]&gt;0, Table6[[#This Row],[Absolute Error]]/Table6[[#This Row],[Pb Analytic]],1)</f>
        <v>100</v>
      </c>
      <c r="F132" s="3"/>
      <c r="G132" s="0" t="n">
        <v>0.339238</v>
      </c>
      <c r="H132" s="5" t="n">
        <f aca="false">ABS(Table7[[#This Row],[Pd Analytic]]-Table7[[#This Row],[Pd Simulation]])</f>
        <v>0.339238</v>
      </c>
      <c r="I132" s="1" t="n">
        <f aca="false">100*IF(Table7[[#This Row],[Pd Analytic]]&gt;0, Table7[[#This Row],[Absolute Error]]/Table7[[#This Row],[Pd Analytic]],1)</f>
        <v>100</v>
      </c>
      <c r="K132" s="0" t="n">
        <v>13.3321</v>
      </c>
      <c r="L132" s="5" t="n">
        <f aca="false">ABS(Table2[[#This Row],[Nc Analytic]]-Table2[[#This Row],[Nc Simulation]])</f>
        <v>13.3321</v>
      </c>
      <c r="M132" s="1" t="n">
        <f aca="false">100*IF(Table2[[#This Row],[Nc Analytic]]&gt;0, Table2[[#This Row],[Absolute Error]]/Table2[[#This Row],[Nc Analytic]],1)</f>
        <v>100</v>
      </c>
    </row>
    <row r="133" customFormat="false" ht="13.8" hidden="false" customHeight="false" outlineLevel="0" collapsed="false">
      <c r="A133" s="1" t="n">
        <v>13.2</v>
      </c>
      <c r="B133" s="3"/>
      <c r="C133" s="0" t="n">
        <v>0.587385</v>
      </c>
      <c r="D133" s="5" t="n">
        <f aca="false">ABS(Table6[[#This Row],[Pb Analytic]]-Table6[[#This Row],[Pb Simulation]])</f>
        <v>0.587385</v>
      </c>
      <c r="E133" s="1" t="n">
        <f aca="false">100*IF(Table6[[#This Row],[Pb Analytic]]&gt;0, Table6[[#This Row],[Absolute Error]]/Table6[[#This Row],[Pb Analytic]],1)</f>
        <v>100</v>
      </c>
      <c r="F133" s="3"/>
      <c r="G133" s="0" t="n">
        <v>0.336857</v>
      </c>
      <c r="H133" s="5" t="n">
        <f aca="false">ABS(Table7[[#This Row],[Pd Analytic]]-Table7[[#This Row],[Pd Simulation]])</f>
        <v>0.336857</v>
      </c>
      <c r="I133" s="1" t="n">
        <f aca="false">100*IF(Table7[[#This Row],[Pd Analytic]]&gt;0, Table7[[#This Row],[Absolute Error]]/Table7[[#This Row],[Pd Analytic]],1)</f>
        <v>100</v>
      </c>
      <c r="K133" s="0" t="n">
        <v>13.3395</v>
      </c>
      <c r="L133" s="5" t="n">
        <f aca="false">ABS(Table2[[#This Row],[Nc Analytic]]-Table2[[#This Row],[Nc Simulation]])</f>
        <v>13.3395</v>
      </c>
      <c r="M133" s="1" t="n">
        <f aca="false">100*IF(Table2[[#This Row],[Nc Analytic]]&gt;0, Table2[[#This Row],[Absolute Error]]/Table2[[#This Row],[Nc Analytic]],1)</f>
        <v>100</v>
      </c>
    </row>
    <row r="134" customFormat="false" ht="13.8" hidden="false" customHeight="false" outlineLevel="0" collapsed="false">
      <c r="A134" s="1" t="n">
        <v>13.3</v>
      </c>
      <c r="B134" s="3"/>
      <c r="C134" s="0" t="n">
        <v>0.590304</v>
      </c>
      <c r="D134" s="5" t="n">
        <f aca="false">ABS(Table6[[#This Row],[Pb Analytic]]-Table6[[#This Row],[Pb Simulation]])</f>
        <v>0.590304</v>
      </c>
      <c r="E134" s="1" t="n">
        <f aca="false">100*IF(Table6[[#This Row],[Pb Analytic]]&gt;0, Table6[[#This Row],[Absolute Error]]/Table6[[#This Row],[Pb Analytic]],1)</f>
        <v>100</v>
      </c>
      <c r="F134" s="3"/>
      <c r="G134" s="0" t="n">
        <v>0.334508</v>
      </c>
      <c r="H134" s="5" t="n">
        <f aca="false">ABS(Table7[[#This Row],[Pd Analytic]]-Table7[[#This Row],[Pd Simulation]])</f>
        <v>0.334508</v>
      </c>
      <c r="I134" s="1" t="n">
        <f aca="false">100*IF(Table7[[#This Row],[Pd Analytic]]&gt;0, Table7[[#This Row],[Absolute Error]]/Table7[[#This Row],[Pd Analytic]],1)</f>
        <v>100</v>
      </c>
      <c r="K134" s="0" t="n">
        <v>13.3469</v>
      </c>
      <c r="L134" s="5" t="n">
        <f aca="false">ABS(Table2[[#This Row],[Nc Analytic]]-Table2[[#This Row],[Nc Simulation]])</f>
        <v>13.3469</v>
      </c>
      <c r="M134" s="1" t="n">
        <f aca="false">100*IF(Table2[[#This Row],[Nc Analytic]]&gt;0, Table2[[#This Row],[Absolute Error]]/Table2[[#This Row],[Nc Analytic]],1)</f>
        <v>100</v>
      </c>
    </row>
    <row r="135" customFormat="false" ht="13.8" hidden="false" customHeight="false" outlineLevel="0" collapsed="false">
      <c r="A135" s="1" t="n">
        <v>13.4</v>
      </c>
      <c r="B135" s="3"/>
      <c r="C135" s="0" t="n">
        <v>0.593184</v>
      </c>
      <c r="D135" s="5" t="n">
        <f aca="false">ABS(Table6[[#This Row],[Pb Analytic]]-Table6[[#This Row],[Pb Simulation]])</f>
        <v>0.593184</v>
      </c>
      <c r="E135" s="1" t="n">
        <f aca="false">100*IF(Table6[[#This Row],[Pb Analytic]]&gt;0, Table6[[#This Row],[Absolute Error]]/Table6[[#This Row],[Pb Analytic]],1)</f>
        <v>100</v>
      </c>
      <c r="F135" s="3"/>
      <c r="G135" s="0" t="n">
        <v>0.33219</v>
      </c>
      <c r="H135" s="5" t="n">
        <f aca="false">ABS(Table7[[#This Row],[Pd Analytic]]-Table7[[#This Row],[Pd Simulation]])</f>
        <v>0.33219</v>
      </c>
      <c r="I135" s="1" t="n">
        <f aca="false">100*IF(Table7[[#This Row],[Pd Analytic]]&gt;0, Table7[[#This Row],[Absolute Error]]/Table7[[#This Row],[Pd Analytic]],1)</f>
        <v>100</v>
      </c>
      <c r="K135" s="0" t="n">
        <v>13.354</v>
      </c>
      <c r="L135" s="5" t="n">
        <f aca="false">ABS(Table2[[#This Row],[Nc Analytic]]-Table2[[#This Row],[Nc Simulation]])</f>
        <v>13.354</v>
      </c>
      <c r="M135" s="1" t="n">
        <f aca="false">100*IF(Table2[[#This Row],[Nc Analytic]]&gt;0, Table2[[#This Row],[Absolute Error]]/Table2[[#This Row],[Nc Analytic]],1)</f>
        <v>100</v>
      </c>
    </row>
    <row r="136" customFormat="false" ht="13.8" hidden="false" customHeight="false" outlineLevel="0" collapsed="false">
      <c r="A136" s="1" t="n">
        <v>13.5</v>
      </c>
      <c r="B136" s="3"/>
      <c r="C136" s="0" t="n">
        <v>0.596024</v>
      </c>
      <c r="D136" s="5" t="n">
        <f aca="false">ABS(Table6[[#This Row],[Pb Analytic]]-Table6[[#This Row],[Pb Simulation]])</f>
        <v>0.596024</v>
      </c>
      <c r="E136" s="1" t="n">
        <f aca="false">100*IF(Table6[[#This Row],[Pb Analytic]]&gt;0, Table6[[#This Row],[Absolute Error]]/Table6[[#This Row],[Pb Analytic]],1)</f>
        <v>100</v>
      </c>
      <c r="F136" s="3"/>
      <c r="G136" s="0" t="n">
        <v>0.329902</v>
      </c>
      <c r="H136" s="5" t="n">
        <f aca="false">ABS(Table7[[#This Row],[Pd Analytic]]-Table7[[#This Row],[Pd Simulation]])</f>
        <v>0.329902</v>
      </c>
      <c r="I136" s="1" t="n">
        <f aca="false">100*IF(Table7[[#This Row],[Pd Analytic]]&gt;0, Table7[[#This Row],[Absolute Error]]/Table7[[#This Row],[Pd Analytic]],1)</f>
        <v>100</v>
      </c>
      <c r="K136" s="0" t="n">
        <v>13.361</v>
      </c>
      <c r="L136" s="5" t="n">
        <f aca="false">ABS(Table2[[#This Row],[Nc Analytic]]-Table2[[#This Row],[Nc Simulation]])</f>
        <v>13.361</v>
      </c>
      <c r="M136" s="1" t="n">
        <f aca="false">100*IF(Table2[[#This Row],[Nc Analytic]]&gt;0, Table2[[#This Row],[Absolute Error]]/Table2[[#This Row],[Nc Analytic]],1)</f>
        <v>100</v>
      </c>
    </row>
    <row r="137" customFormat="false" ht="13.8" hidden="false" customHeight="false" outlineLevel="0" collapsed="false">
      <c r="A137" s="1" t="n">
        <v>13.6</v>
      </c>
      <c r="B137" s="3"/>
      <c r="C137" s="0" t="n">
        <v>0.598826</v>
      </c>
      <c r="D137" s="5" t="n">
        <f aca="false">ABS(Table6[[#This Row],[Pb Analytic]]-Table6[[#This Row],[Pb Simulation]])</f>
        <v>0.598826</v>
      </c>
      <c r="E137" s="1" t="n">
        <f aca="false">100*IF(Table6[[#This Row],[Pb Analytic]]&gt;0, Table6[[#This Row],[Absolute Error]]/Table6[[#This Row],[Pb Analytic]],1)</f>
        <v>100</v>
      </c>
      <c r="F137" s="3"/>
      <c r="G137" s="0" t="n">
        <v>0.327645</v>
      </c>
      <c r="H137" s="5" t="n">
        <f aca="false">ABS(Table7[[#This Row],[Pd Analytic]]-Table7[[#This Row],[Pd Simulation]])</f>
        <v>0.327645</v>
      </c>
      <c r="I137" s="1" t="n">
        <f aca="false">100*IF(Table7[[#This Row],[Pd Analytic]]&gt;0, Table7[[#This Row],[Absolute Error]]/Table7[[#This Row],[Pd Analytic]],1)</f>
        <v>100</v>
      </c>
      <c r="K137" s="0" t="n">
        <v>13.3679</v>
      </c>
      <c r="L137" s="5" t="n">
        <f aca="false">ABS(Table2[[#This Row],[Nc Analytic]]-Table2[[#This Row],[Nc Simulation]])</f>
        <v>13.3679</v>
      </c>
      <c r="M137" s="1" t="n">
        <f aca="false">100*IF(Table2[[#This Row],[Nc Analytic]]&gt;0, Table2[[#This Row],[Absolute Error]]/Table2[[#This Row],[Nc Analytic]],1)</f>
        <v>100</v>
      </c>
    </row>
    <row r="138" customFormat="false" ht="13.8" hidden="false" customHeight="false" outlineLevel="0" collapsed="false">
      <c r="A138" s="1" t="n">
        <v>13.7</v>
      </c>
      <c r="B138" s="3"/>
      <c r="C138" s="0" t="n">
        <v>0.60159</v>
      </c>
      <c r="D138" s="5" t="n">
        <f aca="false">ABS(Table6[[#This Row],[Pb Analytic]]-Table6[[#This Row],[Pb Simulation]])</f>
        <v>0.60159</v>
      </c>
      <c r="E138" s="1" t="n">
        <f aca="false">100*IF(Table6[[#This Row],[Pb Analytic]]&gt;0, Table6[[#This Row],[Absolute Error]]/Table6[[#This Row],[Pb Analytic]],1)</f>
        <v>100</v>
      </c>
      <c r="F138" s="3"/>
      <c r="G138" s="0" t="n">
        <v>0.325417</v>
      </c>
      <c r="H138" s="5" t="n">
        <f aca="false">ABS(Table7[[#This Row],[Pd Analytic]]-Table7[[#This Row],[Pd Simulation]])</f>
        <v>0.325417</v>
      </c>
      <c r="I138" s="1" t="n">
        <f aca="false">100*IF(Table7[[#This Row],[Pd Analytic]]&gt;0, Table7[[#This Row],[Absolute Error]]/Table7[[#This Row],[Pd Analytic]],1)</f>
        <v>100</v>
      </c>
      <c r="K138" s="0" t="n">
        <v>13.3746</v>
      </c>
      <c r="L138" s="5" t="n">
        <f aca="false">ABS(Table2[[#This Row],[Nc Analytic]]-Table2[[#This Row],[Nc Simulation]])</f>
        <v>13.3746</v>
      </c>
      <c r="M138" s="1" t="n">
        <f aca="false">100*IF(Table2[[#This Row],[Nc Analytic]]&gt;0, Table2[[#This Row],[Absolute Error]]/Table2[[#This Row],[Nc Analytic]],1)</f>
        <v>100</v>
      </c>
    </row>
    <row r="139" customFormat="false" ht="13.8" hidden="false" customHeight="false" outlineLevel="0" collapsed="false">
      <c r="A139" s="1" t="n">
        <v>13.8</v>
      </c>
      <c r="B139" s="3"/>
      <c r="C139" s="0" t="n">
        <v>0.604318</v>
      </c>
      <c r="D139" s="5" t="n">
        <f aca="false">ABS(Table6[[#This Row],[Pb Analytic]]-Table6[[#This Row],[Pb Simulation]])</f>
        <v>0.604318</v>
      </c>
      <c r="E139" s="1" t="n">
        <f aca="false">100*IF(Table6[[#This Row],[Pb Analytic]]&gt;0, Table6[[#This Row],[Absolute Error]]/Table6[[#This Row],[Pb Analytic]],1)</f>
        <v>100</v>
      </c>
      <c r="F139" s="3"/>
      <c r="G139" s="0" t="n">
        <v>0.323218</v>
      </c>
      <c r="H139" s="5" t="n">
        <f aca="false">ABS(Table7[[#This Row],[Pd Analytic]]-Table7[[#This Row],[Pd Simulation]])</f>
        <v>0.323218</v>
      </c>
      <c r="I139" s="1" t="n">
        <f aca="false">100*IF(Table7[[#This Row],[Pd Analytic]]&gt;0, Table7[[#This Row],[Absolute Error]]/Table7[[#This Row],[Pd Analytic]],1)</f>
        <v>100</v>
      </c>
      <c r="K139" s="0" t="n">
        <v>13.3812</v>
      </c>
      <c r="L139" s="5" t="n">
        <f aca="false">ABS(Table2[[#This Row],[Nc Analytic]]-Table2[[#This Row],[Nc Simulation]])</f>
        <v>13.3812</v>
      </c>
      <c r="M139" s="1" t="n">
        <f aca="false">100*IF(Table2[[#This Row],[Nc Analytic]]&gt;0, Table2[[#This Row],[Absolute Error]]/Table2[[#This Row],[Nc Analytic]],1)</f>
        <v>100</v>
      </c>
    </row>
    <row r="140" customFormat="false" ht="13.8" hidden="false" customHeight="false" outlineLevel="0" collapsed="false">
      <c r="A140" s="1" t="n">
        <v>13.9</v>
      </c>
      <c r="B140" s="3"/>
      <c r="C140" s="0" t="n">
        <v>0.60701</v>
      </c>
      <c r="D140" s="5" t="n">
        <f aca="false">ABS(Table6[[#This Row],[Pb Analytic]]-Table6[[#This Row],[Pb Simulation]])</f>
        <v>0.60701</v>
      </c>
      <c r="E140" s="1" t="n">
        <f aca="false">100*IF(Table6[[#This Row],[Pb Analytic]]&gt;0, Table6[[#This Row],[Absolute Error]]/Table6[[#This Row],[Pb Analytic]],1)</f>
        <v>100</v>
      </c>
      <c r="F140" s="3"/>
      <c r="G140" s="0" t="n">
        <v>0.321048</v>
      </c>
      <c r="H140" s="5" t="n">
        <f aca="false">ABS(Table7[[#This Row],[Pd Analytic]]-Table7[[#This Row],[Pd Simulation]])</f>
        <v>0.321048</v>
      </c>
      <c r="I140" s="1" t="n">
        <f aca="false">100*IF(Table7[[#This Row],[Pd Analytic]]&gt;0, Table7[[#This Row],[Absolute Error]]/Table7[[#This Row],[Pd Analytic]],1)</f>
        <v>100</v>
      </c>
      <c r="K140" s="0" t="n">
        <v>13.3877</v>
      </c>
      <c r="L140" s="5" t="n">
        <f aca="false">ABS(Table2[[#This Row],[Nc Analytic]]-Table2[[#This Row],[Nc Simulation]])</f>
        <v>13.3877</v>
      </c>
      <c r="M140" s="1" t="n">
        <f aca="false">100*IF(Table2[[#This Row],[Nc Analytic]]&gt;0, Table2[[#This Row],[Absolute Error]]/Table2[[#This Row],[Nc Analytic]],1)</f>
        <v>100</v>
      </c>
    </row>
    <row r="141" customFormat="false" ht="13.8" hidden="false" customHeight="false" outlineLevel="0" collapsed="false">
      <c r="A141" s="1" t="n">
        <v>14</v>
      </c>
      <c r="B141" s="3"/>
      <c r="C141" s="0" t="n">
        <v>0.609666</v>
      </c>
      <c r="D141" s="5" t="n">
        <f aca="false">ABS(Table6[[#This Row],[Pb Analytic]]-Table6[[#This Row],[Pb Simulation]])</f>
        <v>0.609666</v>
      </c>
      <c r="E141" s="1" t="n">
        <f aca="false">100*IF(Table6[[#This Row],[Pb Analytic]]&gt;0, Table6[[#This Row],[Absolute Error]]/Table6[[#This Row],[Pb Analytic]],1)</f>
        <v>100</v>
      </c>
      <c r="F141" s="3"/>
      <c r="G141" s="0" t="n">
        <v>0.318905</v>
      </c>
      <c r="H141" s="5" t="n">
        <f aca="false">ABS(Table7[[#This Row],[Pd Analytic]]-Table7[[#This Row],[Pd Simulation]])</f>
        <v>0.318905</v>
      </c>
      <c r="I141" s="1" t="n">
        <f aca="false">100*IF(Table7[[#This Row],[Pd Analytic]]&gt;0, Table7[[#This Row],[Absolute Error]]/Table7[[#This Row],[Pd Analytic]],1)</f>
        <v>100</v>
      </c>
      <c r="K141" s="0" t="n">
        <v>13.394</v>
      </c>
      <c r="L141" s="5" t="n">
        <f aca="false">ABS(Table2[[#This Row],[Nc Analytic]]-Table2[[#This Row],[Nc Simulation]])</f>
        <v>13.394</v>
      </c>
      <c r="M141" s="1" t="n">
        <f aca="false">100*IF(Table2[[#This Row],[Nc Analytic]]&gt;0, Table2[[#This Row],[Absolute Error]]/Table2[[#This Row],[Nc Analytic]],1)</f>
        <v>100</v>
      </c>
    </row>
    <row r="142" customFormat="false" ht="13.8" hidden="false" customHeight="false" outlineLevel="0" collapsed="false">
      <c r="A142" s="1" t="n">
        <v>14.1</v>
      </c>
      <c r="B142" s="3"/>
      <c r="C142" s="0" t="n">
        <v>0.612288</v>
      </c>
      <c r="D142" s="5" t="n">
        <f aca="false">ABS(Table6[[#This Row],[Pb Analytic]]-Table6[[#This Row],[Pb Simulation]])</f>
        <v>0.612288</v>
      </c>
      <c r="E142" s="1" t="n">
        <f aca="false">100*IF(Table6[[#This Row],[Pb Analytic]]&gt;0, Table6[[#This Row],[Absolute Error]]/Table6[[#This Row],[Pb Analytic]],1)</f>
        <v>100</v>
      </c>
      <c r="F142" s="3"/>
      <c r="G142" s="0" t="n">
        <v>0.31679</v>
      </c>
      <c r="H142" s="5" t="n">
        <f aca="false">ABS(Table7[[#This Row],[Pd Analytic]]-Table7[[#This Row],[Pd Simulation]])</f>
        <v>0.31679</v>
      </c>
      <c r="I142" s="1" t="n">
        <f aca="false">100*IF(Table7[[#This Row],[Pd Analytic]]&gt;0, Table7[[#This Row],[Absolute Error]]/Table7[[#This Row],[Pd Analytic]],1)</f>
        <v>100</v>
      </c>
      <c r="K142" s="0" t="n">
        <v>13.4002</v>
      </c>
      <c r="L142" s="5" t="n">
        <f aca="false">ABS(Table2[[#This Row],[Nc Analytic]]-Table2[[#This Row],[Nc Simulation]])</f>
        <v>13.4002</v>
      </c>
      <c r="M142" s="1" t="n">
        <f aca="false">100*IF(Table2[[#This Row],[Nc Analytic]]&gt;0, Table2[[#This Row],[Absolute Error]]/Table2[[#This Row],[Nc Analytic]],1)</f>
        <v>100</v>
      </c>
    </row>
    <row r="143" customFormat="false" ht="13.8" hidden="false" customHeight="false" outlineLevel="0" collapsed="false">
      <c r="A143" s="1" t="n">
        <v>14.2</v>
      </c>
      <c r="B143" s="3"/>
      <c r="C143" s="0" t="n">
        <v>0.614876</v>
      </c>
      <c r="D143" s="5" t="n">
        <f aca="false">ABS(Table6[[#This Row],[Pb Analytic]]-Table6[[#This Row],[Pb Simulation]])</f>
        <v>0.614876</v>
      </c>
      <c r="E143" s="1" t="n">
        <f aca="false">100*IF(Table6[[#This Row],[Pb Analytic]]&gt;0, Table6[[#This Row],[Absolute Error]]/Table6[[#This Row],[Pb Analytic]],1)</f>
        <v>100</v>
      </c>
      <c r="F143" s="3"/>
      <c r="G143" s="0" t="n">
        <v>0.314702</v>
      </c>
      <c r="H143" s="5" t="n">
        <f aca="false">ABS(Table7[[#This Row],[Pd Analytic]]-Table7[[#This Row],[Pd Simulation]])</f>
        <v>0.314702</v>
      </c>
      <c r="I143" s="1" t="n">
        <f aca="false">100*IF(Table7[[#This Row],[Pd Analytic]]&gt;0, Table7[[#This Row],[Absolute Error]]/Table7[[#This Row],[Pd Analytic]],1)</f>
        <v>100</v>
      </c>
      <c r="K143" s="0" t="n">
        <v>13.4063</v>
      </c>
      <c r="L143" s="5" t="n">
        <f aca="false">ABS(Table2[[#This Row],[Nc Analytic]]-Table2[[#This Row],[Nc Simulation]])</f>
        <v>13.4063</v>
      </c>
      <c r="M143" s="1" t="n">
        <f aca="false">100*IF(Table2[[#This Row],[Nc Analytic]]&gt;0, Table2[[#This Row],[Absolute Error]]/Table2[[#This Row],[Nc Analytic]],1)</f>
        <v>100</v>
      </c>
    </row>
    <row r="144" customFormat="false" ht="13.8" hidden="false" customHeight="false" outlineLevel="0" collapsed="false">
      <c r="A144" s="1" t="n">
        <v>14.3</v>
      </c>
      <c r="B144" s="3"/>
      <c r="C144" s="0" t="n">
        <v>0.61743</v>
      </c>
      <c r="D144" s="5" t="n">
        <f aca="false">ABS(Table6[[#This Row],[Pb Analytic]]-Table6[[#This Row],[Pb Simulation]])</f>
        <v>0.61743</v>
      </c>
      <c r="E144" s="1" t="n">
        <f aca="false">100*IF(Table6[[#This Row],[Pb Analytic]]&gt;0, Table6[[#This Row],[Absolute Error]]/Table6[[#This Row],[Pb Analytic]],1)</f>
        <v>100</v>
      </c>
      <c r="F144" s="3"/>
      <c r="G144" s="0" t="n">
        <v>0.31264</v>
      </c>
      <c r="H144" s="5" t="n">
        <f aca="false">ABS(Table7[[#This Row],[Pd Analytic]]-Table7[[#This Row],[Pd Simulation]])</f>
        <v>0.31264</v>
      </c>
      <c r="I144" s="1" t="n">
        <f aca="false">100*IF(Table7[[#This Row],[Pd Analytic]]&gt;0, Table7[[#This Row],[Absolute Error]]/Table7[[#This Row],[Pd Analytic]],1)</f>
        <v>100</v>
      </c>
      <c r="K144" s="0" t="n">
        <v>13.4123</v>
      </c>
      <c r="L144" s="5" t="n">
        <f aca="false">ABS(Table2[[#This Row],[Nc Analytic]]-Table2[[#This Row],[Nc Simulation]])</f>
        <v>13.4123</v>
      </c>
      <c r="M144" s="1" t="n">
        <f aca="false">100*IF(Table2[[#This Row],[Nc Analytic]]&gt;0, Table2[[#This Row],[Absolute Error]]/Table2[[#This Row],[Nc Analytic]],1)</f>
        <v>100</v>
      </c>
    </row>
    <row r="145" customFormat="false" ht="13.8" hidden="false" customHeight="false" outlineLevel="0" collapsed="false">
      <c r="A145" s="1" t="n">
        <v>14.4</v>
      </c>
      <c r="B145" s="3"/>
      <c r="C145" s="0" t="n">
        <v>0.619951</v>
      </c>
      <c r="D145" s="5" t="n">
        <f aca="false">ABS(Table6[[#This Row],[Pb Analytic]]-Table6[[#This Row],[Pb Simulation]])</f>
        <v>0.619951</v>
      </c>
      <c r="E145" s="1" t="n">
        <f aca="false">100*IF(Table6[[#This Row],[Pb Analytic]]&gt;0, Table6[[#This Row],[Absolute Error]]/Table6[[#This Row],[Pb Analytic]],1)</f>
        <v>100</v>
      </c>
      <c r="F145" s="3"/>
      <c r="G145" s="0" t="n">
        <v>0.310604</v>
      </c>
      <c r="H145" s="5" t="n">
        <f aca="false">ABS(Table7[[#This Row],[Pd Analytic]]-Table7[[#This Row],[Pd Simulation]])</f>
        <v>0.310604</v>
      </c>
      <c r="I145" s="1" t="n">
        <f aca="false">100*IF(Table7[[#This Row],[Pd Analytic]]&gt;0, Table7[[#This Row],[Absolute Error]]/Table7[[#This Row],[Pd Analytic]],1)</f>
        <v>100</v>
      </c>
      <c r="K145" s="0" t="n">
        <v>13.4181</v>
      </c>
      <c r="L145" s="5" t="n">
        <f aca="false">ABS(Table2[[#This Row],[Nc Analytic]]-Table2[[#This Row],[Nc Simulation]])</f>
        <v>13.4181</v>
      </c>
      <c r="M145" s="1" t="n">
        <f aca="false">100*IF(Table2[[#This Row],[Nc Analytic]]&gt;0, Table2[[#This Row],[Absolute Error]]/Table2[[#This Row],[Nc Analytic]],1)</f>
        <v>100</v>
      </c>
    </row>
    <row r="146" customFormat="false" ht="13.8" hidden="false" customHeight="false" outlineLevel="0" collapsed="false">
      <c r="A146" s="1" t="n">
        <v>14.5</v>
      </c>
      <c r="B146" s="3"/>
      <c r="C146" s="0" t="n">
        <v>0.622441</v>
      </c>
      <c r="D146" s="5" t="n">
        <f aca="false">ABS(Table6[[#This Row],[Pb Analytic]]-Table6[[#This Row],[Pb Simulation]])</f>
        <v>0.622441</v>
      </c>
      <c r="E146" s="1" t="n">
        <f aca="false">100*IF(Table6[[#This Row],[Pb Analytic]]&gt;0, Table6[[#This Row],[Absolute Error]]/Table6[[#This Row],[Pb Analytic]],1)</f>
        <v>100</v>
      </c>
      <c r="F146" s="3"/>
      <c r="G146" s="0" t="n">
        <v>0.308594</v>
      </c>
      <c r="H146" s="5" t="n">
        <f aca="false">ABS(Table7[[#This Row],[Pd Analytic]]-Table7[[#This Row],[Pd Simulation]])</f>
        <v>0.308594</v>
      </c>
      <c r="I146" s="1" t="n">
        <f aca="false">100*IF(Table7[[#This Row],[Pd Analytic]]&gt;0, Table7[[#This Row],[Absolute Error]]/Table7[[#This Row],[Pd Analytic]],1)</f>
        <v>100</v>
      </c>
      <c r="K146" s="0" t="n">
        <v>13.4238</v>
      </c>
      <c r="L146" s="5" t="n">
        <f aca="false">ABS(Table2[[#This Row],[Nc Analytic]]-Table2[[#This Row],[Nc Simulation]])</f>
        <v>13.4238</v>
      </c>
      <c r="M146" s="1" t="n">
        <f aca="false">100*IF(Table2[[#This Row],[Nc Analytic]]&gt;0, Table2[[#This Row],[Absolute Error]]/Table2[[#This Row],[Nc Analytic]],1)</f>
        <v>100</v>
      </c>
    </row>
    <row r="147" customFormat="false" ht="13.8" hidden="false" customHeight="false" outlineLevel="0" collapsed="false">
      <c r="A147" s="1" t="n">
        <v>14.6</v>
      </c>
      <c r="B147" s="3"/>
      <c r="C147" s="0" t="n">
        <v>0.624898</v>
      </c>
      <c r="D147" s="5" t="n">
        <f aca="false">ABS(Table6[[#This Row],[Pb Analytic]]-Table6[[#This Row],[Pb Simulation]])</f>
        <v>0.624898</v>
      </c>
      <c r="E147" s="1" t="n">
        <f aca="false">100*IF(Table6[[#This Row],[Pb Analytic]]&gt;0, Table6[[#This Row],[Absolute Error]]/Table6[[#This Row],[Pb Analytic]],1)</f>
        <v>100</v>
      </c>
      <c r="F147" s="3"/>
      <c r="G147" s="0" t="n">
        <v>0.306609</v>
      </c>
      <c r="H147" s="5" t="n">
        <f aca="false">ABS(Table7[[#This Row],[Pd Analytic]]-Table7[[#This Row],[Pd Simulation]])</f>
        <v>0.306609</v>
      </c>
      <c r="I147" s="1" t="n">
        <f aca="false">100*IF(Table7[[#This Row],[Pd Analytic]]&gt;0, Table7[[#This Row],[Absolute Error]]/Table7[[#This Row],[Pd Analytic]],1)</f>
        <v>100</v>
      </c>
      <c r="K147" s="0" t="n">
        <v>13.4295</v>
      </c>
      <c r="L147" s="5" t="n">
        <f aca="false">ABS(Table2[[#This Row],[Nc Analytic]]-Table2[[#This Row],[Nc Simulation]])</f>
        <v>13.4295</v>
      </c>
      <c r="M147" s="1" t="n">
        <f aca="false">100*IF(Table2[[#This Row],[Nc Analytic]]&gt;0, Table2[[#This Row],[Absolute Error]]/Table2[[#This Row],[Nc Analytic]],1)</f>
        <v>100</v>
      </c>
    </row>
    <row r="148" customFormat="false" ht="13.8" hidden="false" customHeight="false" outlineLevel="0" collapsed="false">
      <c r="A148" s="1" t="n">
        <v>14.7</v>
      </c>
      <c r="B148" s="3"/>
      <c r="C148" s="0" t="n">
        <v>0.627325</v>
      </c>
      <c r="D148" s="5" t="n">
        <f aca="false">ABS(Table6[[#This Row],[Pb Analytic]]-Table6[[#This Row],[Pb Simulation]])</f>
        <v>0.627325</v>
      </c>
      <c r="E148" s="1" t="n">
        <f aca="false">100*IF(Table6[[#This Row],[Pb Analytic]]&gt;0, Table6[[#This Row],[Absolute Error]]/Table6[[#This Row],[Pb Analytic]],1)</f>
        <v>100</v>
      </c>
      <c r="F148" s="3"/>
      <c r="G148" s="0" t="n">
        <v>0.304648</v>
      </c>
      <c r="H148" s="5" t="n">
        <f aca="false">ABS(Table7[[#This Row],[Pd Analytic]]-Table7[[#This Row],[Pd Simulation]])</f>
        <v>0.304648</v>
      </c>
      <c r="I148" s="1" t="n">
        <f aca="false">100*IF(Table7[[#This Row],[Pd Analytic]]&gt;0, Table7[[#This Row],[Absolute Error]]/Table7[[#This Row],[Pd Analytic]],1)</f>
        <v>100</v>
      </c>
      <c r="K148" s="0" t="n">
        <v>13.435</v>
      </c>
      <c r="L148" s="5" t="n">
        <f aca="false">ABS(Table2[[#This Row],[Nc Analytic]]-Table2[[#This Row],[Nc Simulation]])</f>
        <v>13.435</v>
      </c>
      <c r="M148" s="1" t="n">
        <f aca="false">100*IF(Table2[[#This Row],[Nc Analytic]]&gt;0, Table2[[#This Row],[Absolute Error]]/Table2[[#This Row],[Nc Analytic]],1)</f>
        <v>100</v>
      </c>
    </row>
    <row r="149" customFormat="false" ht="13.8" hidden="false" customHeight="false" outlineLevel="0" collapsed="false">
      <c r="A149" s="1" t="n">
        <v>14.8</v>
      </c>
      <c r="B149" s="3"/>
      <c r="C149" s="0" t="n">
        <v>0.629721</v>
      </c>
      <c r="D149" s="5" t="n">
        <f aca="false">ABS(Table6[[#This Row],[Pb Analytic]]-Table6[[#This Row],[Pb Simulation]])</f>
        <v>0.629721</v>
      </c>
      <c r="E149" s="1" t="n">
        <f aca="false">100*IF(Table6[[#This Row],[Pb Analytic]]&gt;0, Table6[[#This Row],[Absolute Error]]/Table6[[#This Row],[Pb Analytic]],1)</f>
        <v>100</v>
      </c>
      <c r="F149" s="3"/>
      <c r="G149" s="0" t="n">
        <v>0.302712</v>
      </c>
      <c r="H149" s="5" t="n">
        <f aca="false">ABS(Table7[[#This Row],[Pd Analytic]]-Table7[[#This Row],[Pd Simulation]])</f>
        <v>0.302712</v>
      </c>
      <c r="I149" s="1" t="n">
        <f aca="false">100*IF(Table7[[#This Row],[Pd Analytic]]&gt;0, Table7[[#This Row],[Absolute Error]]/Table7[[#This Row],[Pd Analytic]],1)</f>
        <v>100</v>
      </c>
      <c r="K149" s="0" t="n">
        <v>13.4404</v>
      </c>
      <c r="L149" s="5" t="n">
        <f aca="false">ABS(Table2[[#This Row],[Nc Analytic]]-Table2[[#This Row],[Nc Simulation]])</f>
        <v>13.4404</v>
      </c>
      <c r="M149" s="1" t="n">
        <f aca="false">100*IF(Table2[[#This Row],[Nc Analytic]]&gt;0, Table2[[#This Row],[Absolute Error]]/Table2[[#This Row],[Nc Analytic]],1)</f>
        <v>100</v>
      </c>
    </row>
    <row r="150" customFormat="false" ht="13.8" hidden="false" customHeight="false" outlineLevel="0" collapsed="false">
      <c r="A150" s="1" t="n">
        <v>14.9</v>
      </c>
      <c r="B150" s="3"/>
      <c r="C150" s="0" t="n">
        <v>0.632087</v>
      </c>
      <c r="D150" s="5" t="n">
        <f aca="false">ABS(Table6[[#This Row],[Pb Analytic]]-Table6[[#This Row],[Pb Simulation]])</f>
        <v>0.632087</v>
      </c>
      <c r="E150" s="1" t="n">
        <f aca="false">100*IF(Table6[[#This Row],[Pb Analytic]]&gt;0, Table6[[#This Row],[Absolute Error]]/Table6[[#This Row],[Pb Analytic]],1)</f>
        <v>100</v>
      </c>
      <c r="F150" s="3"/>
      <c r="G150" s="0" t="n">
        <v>0.300799</v>
      </c>
      <c r="H150" s="5" t="n">
        <f aca="false">ABS(Table7[[#This Row],[Pd Analytic]]-Table7[[#This Row],[Pd Simulation]])</f>
        <v>0.300799</v>
      </c>
      <c r="I150" s="1" t="n">
        <f aca="false">100*IF(Table7[[#This Row],[Pd Analytic]]&gt;0, Table7[[#This Row],[Absolute Error]]/Table7[[#This Row],[Pd Analytic]],1)</f>
        <v>100</v>
      </c>
      <c r="K150" s="0" t="n">
        <v>13.4457</v>
      </c>
      <c r="L150" s="5" t="n">
        <f aca="false">ABS(Table2[[#This Row],[Nc Analytic]]-Table2[[#This Row],[Nc Simulation]])</f>
        <v>13.4457</v>
      </c>
      <c r="M150" s="1" t="n">
        <f aca="false">100*IF(Table2[[#This Row],[Nc Analytic]]&gt;0, Table2[[#This Row],[Absolute Error]]/Table2[[#This Row],[Nc Analytic]],1)</f>
        <v>100</v>
      </c>
    </row>
    <row r="151" customFormat="false" ht="13.8" hidden="false" customHeight="false" outlineLevel="0" collapsed="false">
      <c r="A151" s="1" t="n">
        <v>15</v>
      </c>
      <c r="B151" s="3"/>
      <c r="C151" s="0" t="n">
        <v>0.634424</v>
      </c>
      <c r="D151" s="5" t="n">
        <f aca="false">ABS(Table6[[#This Row],[Pb Analytic]]-Table6[[#This Row],[Pb Simulation]])</f>
        <v>0.634424</v>
      </c>
      <c r="E151" s="1" t="n">
        <f aca="false">100*IF(Table6[[#This Row],[Pb Analytic]]&gt;0, Table6[[#This Row],[Absolute Error]]/Table6[[#This Row],[Pb Analytic]],1)</f>
        <v>100</v>
      </c>
      <c r="F151" s="3"/>
      <c r="G151" s="0" t="n">
        <v>0.29891</v>
      </c>
      <c r="H151" s="5" t="n">
        <f aca="false">ABS(Table7[[#This Row],[Pd Analytic]]-Table7[[#This Row],[Pd Simulation]])</f>
        <v>0.29891</v>
      </c>
      <c r="I151" s="1" t="n">
        <f aca="false">100*IF(Table7[[#This Row],[Pd Analytic]]&gt;0, Table7[[#This Row],[Absolute Error]]/Table7[[#This Row],[Pd Analytic]],1)</f>
        <v>100</v>
      </c>
      <c r="K151" s="0" t="n">
        <v>13.4509</v>
      </c>
      <c r="L151" s="5" t="n">
        <f aca="false">ABS(Table2[[#This Row],[Nc Analytic]]-Table2[[#This Row],[Nc Simulation]])</f>
        <v>13.4509</v>
      </c>
      <c r="M151" s="1" t="n">
        <f aca="false">100*IF(Table2[[#This Row],[Nc Analytic]]&gt;0, Table2[[#This Row],[Absolute Error]]/Table2[[#This Row],[Nc Analytic]],1)</f>
        <v>100</v>
      </c>
    </row>
    <row r="152" customFormat="false" ht="13.8" hidden="false" customHeight="false" outlineLevel="0" collapsed="false">
      <c r="A152" s="1" t="n">
        <v>15.1</v>
      </c>
      <c r="B152" s="3"/>
      <c r="C152" s="0" t="n">
        <v>0.636732</v>
      </c>
      <c r="D152" s="5" t="n">
        <f aca="false">ABS(Table6[[#This Row],[Pb Analytic]]-Table6[[#This Row],[Pb Simulation]])</f>
        <v>0.636732</v>
      </c>
      <c r="E152" s="1" t="n">
        <f aca="false">100*IF(Table6[[#This Row],[Pb Analytic]]&gt;0, Table6[[#This Row],[Absolute Error]]/Table6[[#This Row],[Pb Analytic]],1)</f>
        <v>100</v>
      </c>
      <c r="F152" s="3"/>
      <c r="G152" s="0" t="n">
        <v>0.297043</v>
      </c>
      <c r="H152" s="5" t="n">
        <f aca="false">ABS(Table7[[#This Row],[Pd Analytic]]-Table7[[#This Row],[Pd Simulation]])</f>
        <v>0.297043</v>
      </c>
      <c r="I152" s="1" t="n">
        <f aca="false">100*IF(Table7[[#This Row],[Pd Analytic]]&gt;0, Table7[[#This Row],[Absolute Error]]/Table7[[#This Row],[Pd Analytic]],1)</f>
        <v>100</v>
      </c>
      <c r="K152" s="0" t="n">
        <v>13.4561</v>
      </c>
      <c r="L152" s="5" t="n">
        <f aca="false">ABS(Table2[[#This Row],[Nc Analytic]]-Table2[[#This Row],[Nc Simulation]])</f>
        <v>13.4561</v>
      </c>
      <c r="M152" s="1" t="n">
        <f aca="false">100*IF(Table2[[#This Row],[Nc Analytic]]&gt;0, Table2[[#This Row],[Absolute Error]]/Table2[[#This Row],[Nc Analytic]],1)</f>
        <v>100</v>
      </c>
    </row>
    <row r="153" customFormat="false" ht="13.8" hidden="false" customHeight="false" outlineLevel="0" collapsed="false">
      <c r="A153" s="1" t="n">
        <v>15.2</v>
      </c>
      <c r="B153" s="3"/>
      <c r="C153" s="0" t="n">
        <v>0.639011</v>
      </c>
      <c r="D153" s="5" t="n">
        <f aca="false">ABS(Table6[[#This Row],[Pb Analytic]]-Table6[[#This Row],[Pb Simulation]])</f>
        <v>0.639011</v>
      </c>
      <c r="E153" s="1" t="n">
        <f aca="false">100*IF(Table6[[#This Row],[Pb Analytic]]&gt;0, Table6[[#This Row],[Absolute Error]]/Table6[[#This Row],[Pb Analytic]],1)</f>
        <v>100</v>
      </c>
      <c r="F153" s="3"/>
      <c r="G153" s="0" t="n">
        <v>0.295199</v>
      </c>
      <c r="H153" s="5" t="n">
        <f aca="false">ABS(Table7[[#This Row],[Pd Analytic]]-Table7[[#This Row],[Pd Simulation]])</f>
        <v>0.295199</v>
      </c>
      <c r="I153" s="1" t="n">
        <f aca="false">100*IF(Table7[[#This Row],[Pd Analytic]]&gt;0, Table7[[#This Row],[Absolute Error]]/Table7[[#This Row],[Pd Analytic]],1)</f>
        <v>100</v>
      </c>
      <c r="K153" s="0" t="n">
        <v>13.4611</v>
      </c>
      <c r="L153" s="5" t="n">
        <f aca="false">ABS(Table2[[#This Row],[Nc Analytic]]-Table2[[#This Row],[Nc Simulation]])</f>
        <v>13.4611</v>
      </c>
      <c r="M153" s="1" t="n">
        <f aca="false">100*IF(Table2[[#This Row],[Nc Analytic]]&gt;0, Table2[[#This Row],[Absolute Error]]/Table2[[#This Row],[Nc Analytic]],1)</f>
        <v>100</v>
      </c>
    </row>
    <row r="154" customFormat="false" ht="13.8" hidden="false" customHeight="false" outlineLevel="0" collapsed="false">
      <c r="A154" s="1" t="n">
        <v>15.3</v>
      </c>
      <c r="B154" s="3"/>
      <c r="C154" s="0" t="n">
        <v>0.641263</v>
      </c>
      <c r="D154" s="5" t="n">
        <f aca="false">ABS(Table6[[#This Row],[Pb Analytic]]-Table6[[#This Row],[Pb Simulation]])</f>
        <v>0.641263</v>
      </c>
      <c r="E154" s="1" t="n">
        <f aca="false">100*IF(Table6[[#This Row],[Pb Analytic]]&gt;0, Table6[[#This Row],[Absolute Error]]/Table6[[#This Row],[Pb Analytic]],1)</f>
        <v>100</v>
      </c>
      <c r="F154" s="3"/>
      <c r="G154" s="0" t="n">
        <v>0.293378</v>
      </c>
      <c r="H154" s="5" t="n">
        <f aca="false">ABS(Table7[[#This Row],[Pd Analytic]]-Table7[[#This Row],[Pd Simulation]])</f>
        <v>0.293378</v>
      </c>
      <c r="I154" s="1" t="n">
        <f aca="false">100*IF(Table7[[#This Row],[Pd Analytic]]&gt;0, Table7[[#This Row],[Absolute Error]]/Table7[[#This Row],[Pd Analytic]],1)</f>
        <v>100</v>
      </c>
      <c r="K154" s="0" t="n">
        <v>13.466</v>
      </c>
      <c r="L154" s="5" t="n">
        <f aca="false">ABS(Table2[[#This Row],[Nc Analytic]]-Table2[[#This Row],[Nc Simulation]])</f>
        <v>13.466</v>
      </c>
      <c r="M154" s="1" t="n">
        <f aca="false">100*IF(Table2[[#This Row],[Nc Analytic]]&gt;0, Table2[[#This Row],[Absolute Error]]/Table2[[#This Row],[Nc Analytic]],1)</f>
        <v>100</v>
      </c>
    </row>
    <row r="155" customFormat="false" ht="13.8" hidden="false" customHeight="false" outlineLevel="0" collapsed="false">
      <c r="A155" s="1" t="n">
        <v>15.4</v>
      </c>
      <c r="B155" s="3"/>
      <c r="C155" s="0" t="n">
        <v>0.643487</v>
      </c>
      <c r="D155" s="5" t="n">
        <f aca="false">ABS(Table6[[#This Row],[Pb Analytic]]-Table6[[#This Row],[Pb Simulation]])</f>
        <v>0.643487</v>
      </c>
      <c r="E155" s="1" t="n">
        <f aca="false">100*IF(Table6[[#This Row],[Pb Analytic]]&gt;0, Table6[[#This Row],[Absolute Error]]/Table6[[#This Row],[Pb Analytic]],1)</f>
        <v>100</v>
      </c>
      <c r="F155" s="3"/>
      <c r="G155" s="0" t="n">
        <v>0.291578</v>
      </c>
      <c r="H155" s="5" t="n">
        <f aca="false">ABS(Table7[[#This Row],[Pd Analytic]]-Table7[[#This Row],[Pd Simulation]])</f>
        <v>0.291578</v>
      </c>
      <c r="I155" s="1" t="n">
        <f aca="false">100*IF(Table7[[#This Row],[Pd Analytic]]&gt;0, Table7[[#This Row],[Absolute Error]]/Table7[[#This Row],[Pd Analytic]],1)</f>
        <v>100</v>
      </c>
      <c r="K155" s="0" t="n">
        <v>13.4709</v>
      </c>
      <c r="L155" s="5" t="n">
        <f aca="false">ABS(Table2[[#This Row],[Nc Analytic]]-Table2[[#This Row],[Nc Simulation]])</f>
        <v>13.4709</v>
      </c>
      <c r="M155" s="1" t="n">
        <f aca="false">100*IF(Table2[[#This Row],[Nc Analytic]]&gt;0, Table2[[#This Row],[Absolute Error]]/Table2[[#This Row],[Nc Analytic]],1)</f>
        <v>100</v>
      </c>
    </row>
    <row r="156" customFormat="false" ht="13.8" hidden="false" customHeight="false" outlineLevel="0" collapsed="false">
      <c r="A156" s="1" t="n">
        <v>15.5</v>
      </c>
      <c r="B156" s="3"/>
      <c r="C156" s="0" t="n">
        <v>0.645685</v>
      </c>
      <c r="D156" s="5" t="n">
        <f aca="false">ABS(Table6[[#This Row],[Pb Analytic]]-Table6[[#This Row],[Pb Simulation]])</f>
        <v>0.645685</v>
      </c>
      <c r="E156" s="1" t="n">
        <f aca="false">100*IF(Table6[[#This Row],[Pb Analytic]]&gt;0, Table6[[#This Row],[Absolute Error]]/Table6[[#This Row],[Pb Analytic]],1)</f>
        <v>100</v>
      </c>
      <c r="F156" s="3"/>
      <c r="G156" s="0" t="n">
        <v>0.289799</v>
      </c>
      <c r="H156" s="5" t="n">
        <f aca="false">ABS(Table7[[#This Row],[Pd Analytic]]-Table7[[#This Row],[Pd Simulation]])</f>
        <v>0.289799</v>
      </c>
      <c r="I156" s="1" t="n">
        <f aca="false">100*IF(Table7[[#This Row],[Pd Analytic]]&gt;0, Table7[[#This Row],[Absolute Error]]/Table7[[#This Row],[Pd Analytic]],1)</f>
        <v>100</v>
      </c>
      <c r="K156" s="0" t="n">
        <v>13.4757</v>
      </c>
      <c r="L156" s="5" t="n">
        <f aca="false">ABS(Table2[[#This Row],[Nc Analytic]]-Table2[[#This Row],[Nc Simulation]])</f>
        <v>13.4757</v>
      </c>
      <c r="M156" s="1" t="n">
        <f aca="false">100*IF(Table2[[#This Row],[Nc Analytic]]&gt;0, Table2[[#This Row],[Absolute Error]]/Table2[[#This Row],[Nc Analytic]],1)</f>
        <v>100</v>
      </c>
    </row>
    <row r="157" customFormat="false" ht="13.8" hidden="false" customHeight="false" outlineLevel="0" collapsed="false">
      <c r="A157" s="1" t="n">
        <v>15.6</v>
      </c>
      <c r="B157" s="3"/>
      <c r="C157" s="0" t="n">
        <v>0.647856</v>
      </c>
      <c r="D157" s="5" t="n">
        <f aca="false">ABS(Table6[[#This Row],[Pb Analytic]]-Table6[[#This Row],[Pb Simulation]])</f>
        <v>0.647856</v>
      </c>
      <c r="E157" s="1" t="n">
        <f aca="false">100*IF(Table6[[#This Row],[Pb Analytic]]&gt;0, Table6[[#This Row],[Absolute Error]]/Table6[[#This Row],[Pb Analytic]],1)</f>
        <v>100</v>
      </c>
      <c r="F157" s="3"/>
      <c r="G157" s="0" t="n">
        <v>0.288042</v>
      </c>
      <c r="H157" s="5" t="n">
        <f aca="false">ABS(Table7[[#This Row],[Pd Analytic]]-Table7[[#This Row],[Pd Simulation]])</f>
        <v>0.288042</v>
      </c>
      <c r="I157" s="1" t="n">
        <f aca="false">100*IF(Table7[[#This Row],[Pd Analytic]]&gt;0, Table7[[#This Row],[Absolute Error]]/Table7[[#This Row],[Pd Analytic]],1)</f>
        <v>100</v>
      </c>
      <c r="K157" s="0" t="n">
        <v>13.4803</v>
      </c>
      <c r="L157" s="5" t="n">
        <f aca="false">ABS(Table2[[#This Row],[Nc Analytic]]-Table2[[#This Row],[Nc Simulation]])</f>
        <v>13.4803</v>
      </c>
      <c r="M157" s="1" t="n">
        <f aca="false">100*IF(Table2[[#This Row],[Nc Analytic]]&gt;0, Table2[[#This Row],[Absolute Error]]/Table2[[#This Row],[Nc Analytic]],1)</f>
        <v>100</v>
      </c>
    </row>
    <row r="158" customFormat="false" ht="13.8" hidden="false" customHeight="false" outlineLevel="0" collapsed="false">
      <c r="A158" s="1" t="n">
        <v>15.7</v>
      </c>
      <c r="B158" s="3"/>
      <c r="C158" s="0" t="n">
        <v>0.650001</v>
      </c>
      <c r="D158" s="5" t="n">
        <f aca="false">ABS(Table6[[#This Row],[Pb Analytic]]-Table6[[#This Row],[Pb Simulation]])</f>
        <v>0.650001</v>
      </c>
      <c r="E158" s="1" t="n">
        <f aca="false">100*IF(Table6[[#This Row],[Pb Analytic]]&gt;0, Table6[[#This Row],[Absolute Error]]/Table6[[#This Row],[Pb Analytic]],1)</f>
        <v>100</v>
      </c>
      <c r="F158" s="3"/>
      <c r="G158" s="0" t="n">
        <v>0.286305</v>
      </c>
      <c r="H158" s="5" t="n">
        <f aca="false">ABS(Table7[[#This Row],[Pd Analytic]]-Table7[[#This Row],[Pd Simulation]])</f>
        <v>0.286305</v>
      </c>
      <c r="I158" s="1" t="n">
        <f aca="false">100*IF(Table7[[#This Row],[Pd Analytic]]&gt;0, Table7[[#This Row],[Absolute Error]]/Table7[[#This Row],[Pd Analytic]],1)</f>
        <v>100</v>
      </c>
      <c r="K158" s="0" t="n">
        <v>13.485</v>
      </c>
      <c r="L158" s="5" t="n">
        <f aca="false">ABS(Table2[[#This Row],[Nc Analytic]]-Table2[[#This Row],[Nc Simulation]])</f>
        <v>13.485</v>
      </c>
      <c r="M158" s="1" t="n">
        <f aca="false">100*IF(Table2[[#This Row],[Nc Analytic]]&gt;0, Table2[[#This Row],[Absolute Error]]/Table2[[#This Row],[Nc Analytic]],1)</f>
        <v>100</v>
      </c>
    </row>
    <row r="159" customFormat="false" ht="13.8" hidden="false" customHeight="false" outlineLevel="0" collapsed="false">
      <c r="A159" s="1" t="n">
        <v>15.8</v>
      </c>
      <c r="B159" s="3"/>
      <c r="C159" s="0" t="n">
        <v>0.652121</v>
      </c>
      <c r="D159" s="5" t="n">
        <f aca="false">ABS(Table6[[#This Row],[Pb Analytic]]-Table6[[#This Row],[Pb Simulation]])</f>
        <v>0.652121</v>
      </c>
      <c r="E159" s="1" t="n">
        <f aca="false">100*IF(Table6[[#This Row],[Pb Analytic]]&gt;0, Table6[[#This Row],[Absolute Error]]/Table6[[#This Row],[Pb Analytic]],1)</f>
        <v>100</v>
      </c>
      <c r="F159" s="3"/>
      <c r="G159" s="0" t="n">
        <v>0.284588</v>
      </c>
      <c r="H159" s="5" t="n">
        <f aca="false">ABS(Table7[[#This Row],[Pd Analytic]]-Table7[[#This Row],[Pd Simulation]])</f>
        <v>0.284588</v>
      </c>
      <c r="I159" s="1" t="n">
        <f aca="false">100*IF(Table7[[#This Row],[Pd Analytic]]&gt;0, Table7[[#This Row],[Absolute Error]]/Table7[[#This Row],[Pd Analytic]],1)</f>
        <v>100</v>
      </c>
      <c r="K159" s="0" t="n">
        <v>13.4895</v>
      </c>
      <c r="L159" s="5" t="n">
        <f aca="false">ABS(Table2[[#This Row],[Nc Analytic]]-Table2[[#This Row],[Nc Simulation]])</f>
        <v>13.4895</v>
      </c>
      <c r="M159" s="1" t="n">
        <f aca="false">100*IF(Table2[[#This Row],[Nc Analytic]]&gt;0, Table2[[#This Row],[Absolute Error]]/Table2[[#This Row],[Nc Analytic]],1)</f>
        <v>100</v>
      </c>
    </row>
    <row r="160" customFormat="false" ht="13.8" hidden="false" customHeight="false" outlineLevel="0" collapsed="false">
      <c r="A160" s="1" t="n">
        <v>15.9</v>
      </c>
      <c r="B160" s="3"/>
      <c r="C160" s="0" t="n">
        <v>0.654215</v>
      </c>
      <c r="D160" s="5" t="n">
        <f aca="false">ABS(Table6[[#This Row],[Pb Analytic]]-Table6[[#This Row],[Pb Simulation]])</f>
        <v>0.654215</v>
      </c>
      <c r="E160" s="1" t="n">
        <f aca="false">100*IF(Table6[[#This Row],[Pb Analytic]]&gt;0, Table6[[#This Row],[Absolute Error]]/Table6[[#This Row],[Pb Analytic]],1)</f>
        <v>100</v>
      </c>
      <c r="F160" s="3"/>
      <c r="G160" s="0" t="n">
        <v>0.282891</v>
      </c>
      <c r="H160" s="5" t="n">
        <f aca="false">ABS(Table7[[#This Row],[Pd Analytic]]-Table7[[#This Row],[Pd Simulation]])</f>
        <v>0.282891</v>
      </c>
      <c r="I160" s="1" t="n">
        <f aca="false">100*IF(Table7[[#This Row],[Pd Analytic]]&gt;0, Table7[[#This Row],[Absolute Error]]/Table7[[#This Row],[Pd Analytic]],1)</f>
        <v>100</v>
      </c>
      <c r="K160" s="0" t="n">
        <v>13.4939</v>
      </c>
      <c r="L160" s="5" t="n">
        <f aca="false">ABS(Table2[[#This Row],[Nc Analytic]]-Table2[[#This Row],[Nc Simulation]])</f>
        <v>13.4939</v>
      </c>
      <c r="M160" s="1" t="n">
        <f aca="false">100*IF(Table2[[#This Row],[Nc Analytic]]&gt;0, Table2[[#This Row],[Absolute Error]]/Table2[[#This Row],[Nc Analytic]],1)</f>
        <v>100</v>
      </c>
    </row>
    <row r="161" customFormat="false" ht="13.8" hidden="false" customHeight="false" outlineLevel="0" collapsed="false">
      <c r="A161" s="1" t="n">
        <v>16</v>
      </c>
      <c r="B161" s="3"/>
      <c r="C161" s="0" t="n">
        <v>0.656285</v>
      </c>
      <c r="D161" s="5" t="n">
        <f aca="false">ABS(Table6[[#This Row],[Pb Analytic]]-Table6[[#This Row],[Pb Simulation]])</f>
        <v>0.656285</v>
      </c>
      <c r="E161" s="1" t="n">
        <f aca="false">100*IF(Table6[[#This Row],[Pb Analytic]]&gt;0, Table6[[#This Row],[Absolute Error]]/Table6[[#This Row],[Pb Analytic]],1)</f>
        <v>100</v>
      </c>
      <c r="F161" s="3"/>
      <c r="G161" s="0" t="n">
        <v>0.281215</v>
      </c>
      <c r="H161" s="5" t="n">
        <f aca="false">ABS(Table7[[#This Row],[Pd Analytic]]-Table7[[#This Row],[Pd Simulation]])</f>
        <v>0.281215</v>
      </c>
      <c r="I161" s="1" t="n">
        <f aca="false">100*IF(Table7[[#This Row],[Pd Analytic]]&gt;0, Table7[[#This Row],[Absolute Error]]/Table7[[#This Row],[Pd Analytic]],1)</f>
        <v>100</v>
      </c>
      <c r="K161" s="0" t="n">
        <v>13.4983</v>
      </c>
      <c r="L161" s="5" t="n">
        <f aca="false">ABS(Table2[[#This Row],[Nc Analytic]]-Table2[[#This Row],[Nc Simulation]])</f>
        <v>13.4983</v>
      </c>
      <c r="M161" s="1" t="n">
        <f aca="false">100*IF(Table2[[#This Row],[Nc Analytic]]&gt;0, Table2[[#This Row],[Absolute Error]]/Table2[[#This Row],[Nc Analytic]],1)</f>
        <v>100</v>
      </c>
    </row>
    <row r="162" customFormat="false" ht="13.8" hidden="false" customHeight="false" outlineLevel="0" collapsed="false">
      <c r="A162" s="1" t="n">
        <v>16.1</v>
      </c>
      <c r="B162" s="3"/>
      <c r="C162" s="0" t="n">
        <v>0.658331</v>
      </c>
      <c r="D162" s="5" t="n">
        <f aca="false">ABS(Table6[[#This Row],[Pb Analytic]]-Table6[[#This Row],[Pb Simulation]])</f>
        <v>0.658331</v>
      </c>
      <c r="E162" s="1" t="n">
        <f aca="false">100*IF(Table6[[#This Row],[Pb Analytic]]&gt;0, Table6[[#This Row],[Absolute Error]]/Table6[[#This Row],[Pb Analytic]],1)</f>
        <v>100</v>
      </c>
      <c r="F162" s="3"/>
      <c r="G162" s="0" t="n">
        <v>0.279557</v>
      </c>
      <c r="H162" s="5" t="n">
        <f aca="false">ABS(Table7[[#This Row],[Pd Analytic]]-Table7[[#This Row],[Pd Simulation]])</f>
        <v>0.279557</v>
      </c>
      <c r="I162" s="1" t="n">
        <f aca="false">100*IF(Table7[[#This Row],[Pd Analytic]]&gt;0, Table7[[#This Row],[Absolute Error]]/Table7[[#This Row],[Pd Analytic]],1)</f>
        <v>100</v>
      </c>
      <c r="K162" s="0" t="n">
        <v>13.5026</v>
      </c>
      <c r="L162" s="5" t="n">
        <f aca="false">ABS(Table2[[#This Row],[Nc Analytic]]-Table2[[#This Row],[Nc Simulation]])</f>
        <v>13.5026</v>
      </c>
      <c r="M162" s="1" t="n">
        <f aca="false">100*IF(Table2[[#This Row],[Nc Analytic]]&gt;0, Table2[[#This Row],[Absolute Error]]/Table2[[#This Row],[Nc Analytic]],1)</f>
        <v>100</v>
      </c>
    </row>
    <row r="163" customFormat="false" ht="13.8" hidden="false" customHeight="false" outlineLevel="0" collapsed="false">
      <c r="A163" s="1" t="n">
        <v>16.2</v>
      </c>
      <c r="B163" s="3"/>
      <c r="C163" s="0" t="n">
        <v>0.660353</v>
      </c>
      <c r="D163" s="5" t="n">
        <f aca="false">ABS(Table6[[#This Row],[Pb Analytic]]-Table6[[#This Row],[Pb Simulation]])</f>
        <v>0.660353</v>
      </c>
      <c r="E163" s="1" t="n">
        <f aca="false">100*IF(Table6[[#This Row],[Pb Analytic]]&gt;0, Table6[[#This Row],[Absolute Error]]/Table6[[#This Row],[Pb Analytic]],1)</f>
        <v>100</v>
      </c>
      <c r="F163" s="3"/>
      <c r="G163" s="0" t="n">
        <v>0.277918</v>
      </c>
      <c r="H163" s="5" t="n">
        <f aca="false">ABS(Table7[[#This Row],[Pd Analytic]]-Table7[[#This Row],[Pd Simulation]])</f>
        <v>0.277918</v>
      </c>
      <c r="I163" s="1" t="n">
        <f aca="false">100*IF(Table7[[#This Row],[Pd Analytic]]&gt;0, Table7[[#This Row],[Absolute Error]]/Table7[[#This Row],[Pd Analytic]],1)</f>
        <v>100</v>
      </c>
      <c r="K163" s="0" t="n">
        <v>13.5068</v>
      </c>
      <c r="L163" s="5" t="n">
        <f aca="false">ABS(Table2[[#This Row],[Nc Analytic]]-Table2[[#This Row],[Nc Simulation]])</f>
        <v>13.5068</v>
      </c>
      <c r="M163" s="1" t="n">
        <f aca="false">100*IF(Table2[[#This Row],[Nc Analytic]]&gt;0, Table2[[#This Row],[Absolute Error]]/Table2[[#This Row],[Nc Analytic]],1)</f>
        <v>100</v>
      </c>
    </row>
    <row r="164" customFormat="false" ht="13.8" hidden="false" customHeight="false" outlineLevel="0" collapsed="false">
      <c r="A164" s="1" t="n">
        <v>16.3</v>
      </c>
      <c r="B164" s="3"/>
      <c r="C164" s="0" t="n">
        <v>0.662352</v>
      </c>
      <c r="D164" s="5" t="n">
        <f aca="false">ABS(Table6[[#This Row],[Pb Analytic]]-Table6[[#This Row],[Pb Simulation]])</f>
        <v>0.662352</v>
      </c>
      <c r="E164" s="1" t="n">
        <f aca="false">100*IF(Table6[[#This Row],[Pb Analytic]]&gt;0, Table6[[#This Row],[Absolute Error]]/Table6[[#This Row],[Pb Analytic]],1)</f>
        <v>100</v>
      </c>
      <c r="F164" s="3"/>
      <c r="G164" s="0" t="n">
        <v>0.276298</v>
      </c>
      <c r="H164" s="5" t="n">
        <f aca="false">ABS(Table7[[#This Row],[Pd Analytic]]-Table7[[#This Row],[Pd Simulation]])</f>
        <v>0.276298</v>
      </c>
      <c r="I164" s="1" t="n">
        <f aca="false">100*IF(Table7[[#This Row],[Pd Analytic]]&gt;0, Table7[[#This Row],[Absolute Error]]/Table7[[#This Row],[Pd Analytic]],1)</f>
        <v>100</v>
      </c>
      <c r="K164" s="0" t="n">
        <v>13.511</v>
      </c>
      <c r="L164" s="5" t="n">
        <f aca="false">ABS(Table2[[#This Row],[Nc Analytic]]-Table2[[#This Row],[Nc Simulation]])</f>
        <v>13.511</v>
      </c>
      <c r="M164" s="1" t="n">
        <f aca="false">100*IF(Table2[[#This Row],[Nc Analytic]]&gt;0, Table2[[#This Row],[Absolute Error]]/Table2[[#This Row],[Nc Analytic]],1)</f>
        <v>100</v>
      </c>
    </row>
    <row r="165" customFormat="false" ht="13.8" hidden="false" customHeight="false" outlineLevel="0" collapsed="false">
      <c r="A165" s="1" t="n">
        <v>16.4</v>
      </c>
      <c r="B165" s="3"/>
      <c r="C165" s="0" t="n">
        <v>0.664328</v>
      </c>
      <c r="D165" s="5" t="n">
        <f aca="false">ABS(Table6[[#This Row],[Pb Analytic]]-Table6[[#This Row],[Pb Simulation]])</f>
        <v>0.664328</v>
      </c>
      <c r="E165" s="1" t="n">
        <f aca="false">100*IF(Table6[[#This Row],[Pb Analytic]]&gt;0, Table6[[#This Row],[Absolute Error]]/Table6[[#This Row],[Pb Analytic]],1)</f>
        <v>100</v>
      </c>
      <c r="F165" s="3"/>
      <c r="G165" s="0" t="n">
        <v>0.274697</v>
      </c>
      <c r="H165" s="5" t="n">
        <f aca="false">ABS(Table7[[#This Row],[Pd Analytic]]-Table7[[#This Row],[Pd Simulation]])</f>
        <v>0.274697</v>
      </c>
      <c r="I165" s="1" t="n">
        <f aca="false">100*IF(Table7[[#This Row],[Pd Analytic]]&gt;0, Table7[[#This Row],[Absolute Error]]/Table7[[#This Row],[Pd Analytic]],1)</f>
        <v>100</v>
      </c>
      <c r="K165" s="0" t="n">
        <v>13.5151</v>
      </c>
      <c r="L165" s="5" t="n">
        <f aca="false">ABS(Table2[[#This Row],[Nc Analytic]]-Table2[[#This Row],[Nc Simulation]])</f>
        <v>13.5151</v>
      </c>
      <c r="M165" s="1" t="n">
        <f aca="false">100*IF(Table2[[#This Row],[Nc Analytic]]&gt;0, Table2[[#This Row],[Absolute Error]]/Table2[[#This Row],[Nc Analytic]],1)</f>
        <v>100</v>
      </c>
    </row>
    <row r="166" customFormat="false" ht="13.8" hidden="false" customHeight="false" outlineLevel="0" collapsed="false">
      <c r="A166" s="1" t="n">
        <v>16.5</v>
      </c>
      <c r="B166" s="3"/>
      <c r="C166" s="0" t="n">
        <v>0.666281</v>
      </c>
      <c r="D166" s="5" t="n">
        <f aca="false">ABS(Table6[[#This Row],[Pb Analytic]]-Table6[[#This Row],[Pb Simulation]])</f>
        <v>0.666281</v>
      </c>
      <c r="E166" s="1" t="n">
        <f aca="false">100*IF(Table6[[#This Row],[Pb Analytic]]&gt;0, Table6[[#This Row],[Absolute Error]]/Table6[[#This Row],[Pb Analytic]],1)</f>
        <v>100</v>
      </c>
      <c r="F166" s="3"/>
      <c r="G166" s="0" t="n">
        <v>0.273113</v>
      </c>
      <c r="H166" s="5" t="n">
        <f aca="false">ABS(Table7[[#This Row],[Pd Analytic]]-Table7[[#This Row],[Pd Simulation]])</f>
        <v>0.273113</v>
      </c>
      <c r="I166" s="1" t="n">
        <f aca="false">100*IF(Table7[[#This Row],[Pd Analytic]]&gt;0, Table7[[#This Row],[Absolute Error]]/Table7[[#This Row],[Pd Analytic]],1)</f>
        <v>100</v>
      </c>
      <c r="K166" s="0" t="n">
        <v>13.5191</v>
      </c>
      <c r="L166" s="5" t="n">
        <f aca="false">ABS(Table2[[#This Row],[Nc Analytic]]-Table2[[#This Row],[Nc Simulation]])</f>
        <v>13.5191</v>
      </c>
      <c r="M166" s="1" t="n">
        <f aca="false">100*IF(Table2[[#This Row],[Nc Analytic]]&gt;0, Table2[[#This Row],[Absolute Error]]/Table2[[#This Row],[Nc Analytic]],1)</f>
        <v>100</v>
      </c>
    </row>
    <row r="167" customFormat="false" ht="13.8" hidden="false" customHeight="false" outlineLevel="0" collapsed="false">
      <c r="A167" s="1" t="n">
        <v>16.6</v>
      </c>
      <c r="B167" s="3"/>
      <c r="C167" s="0" t="n">
        <v>0.668212</v>
      </c>
      <c r="D167" s="5" t="n">
        <f aca="false">ABS(Table6[[#This Row],[Pb Analytic]]-Table6[[#This Row],[Pb Simulation]])</f>
        <v>0.668212</v>
      </c>
      <c r="E167" s="1" t="n">
        <f aca="false">100*IF(Table6[[#This Row],[Pb Analytic]]&gt;0, Table6[[#This Row],[Absolute Error]]/Table6[[#This Row],[Pb Analytic]],1)</f>
        <v>100</v>
      </c>
      <c r="F167" s="3"/>
      <c r="G167" s="0" t="n">
        <v>0.271547</v>
      </c>
      <c r="H167" s="5" t="n">
        <f aca="false">ABS(Table7[[#This Row],[Pd Analytic]]-Table7[[#This Row],[Pd Simulation]])</f>
        <v>0.271547</v>
      </c>
      <c r="I167" s="1" t="n">
        <f aca="false">100*IF(Table7[[#This Row],[Pd Analytic]]&gt;0, Table7[[#This Row],[Absolute Error]]/Table7[[#This Row],[Pd Analytic]],1)</f>
        <v>100</v>
      </c>
      <c r="K167" s="0" t="n">
        <v>13.5231</v>
      </c>
      <c r="L167" s="5" t="n">
        <f aca="false">ABS(Table2[[#This Row],[Nc Analytic]]-Table2[[#This Row],[Nc Simulation]])</f>
        <v>13.5231</v>
      </c>
      <c r="M167" s="1" t="n">
        <f aca="false">100*IF(Table2[[#This Row],[Nc Analytic]]&gt;0, Table2[[#This Row],[Absolute Error]]/Table2[[#This Row],[Nc Analytic]],1)</f>
        <v>100</v>
      </c>
    </row>
    <row r="168" customFormat="false" ht="13.8" hidden="false" customHeight="false" outlineLevel="0" collapsed="false">
      <c r="A168" s="1" t="n">
        <v>16.7</v>
      </c>
      <c r="B168" s="3"/>
      <c r="C168" s="0" t="n">
        <v>0.670121</v>
      </c>
      <c r="D168" s="5" t="n">
        <f aca="false">ABS(Table6[[#This Row],[Pb Analytic]]-Table6[[#This Row],[Pb Simulation]])</f>
        <v>0.670121</v>
      </c>
      <c r="E168" s="1" t="n">
        <f aca="false">100*IF(Table6[[#This Row],[Pb Analytic]]&gt;0, Table6[[#This Row],[Absolute Error]]/Table6[[#This Row],[Pb Analytic]],1)</f>
        <v>100</v>
      </c>
      <c r="F168" s="3"/>
      <c r="G168" s="0" t="n">
        <v>0.269999</v>
      </c>
      <c r="H168" s="5" t="n">
        <f aca="false">ABS(Table7[[#This Row],[Pd Analytic]]-Table7[[#This Row],[Pd Simulation]])</f>
        <v>0.269999</v>
      </c>
      <c r="I168" s="1" t="n">
        <f aca="false">100*IF(Table7[[#This Row],[Pd Analytic]]&gt;0, Table7[[#This Row],[Absolute Error]]/Table7[[#This Row],[Pd Analytic]],1)</f>
        <v>100</v>
      </c>
      <c r="K168" s="0" t="n">
        <v>13.527</v>
      </c>
      <c r="L168" s="5" t="n">
        <f aca="false">ABS(Table2[[#This Row],[Nc Analytic]]-Table2[[#This Row],[Nc Simulation]])</f>
        <v>13.527</v>
      </c>
      <c r="M168" s="1" t="n">
        <f aca="false">100*IF(Table2[[#This Row],[Nc Analytic]]&gt;0, Table2[[#This Row],[Absolute Error]]/Table2[[#This Row],[Nc Analytic]],1)</f>
        <v>100</v>
      </c>
    </row>
    <row r="169" customFormat="false" ht="13.8" hidden="false" customHeight="false" outlineLevel="0" collapsed="false">
      <c r="A169" s="1" t="n">
        <v>16.8</v>
      </c>
      <c r="B169" s="3"/>
      <c r="C169" s="0" t="n">
        <v>0.672008</v>
      </c>
      <c r="D169" s="5" t="n">
        <f aca="false">ABS(Table6[[#This Row],[Pb Analytic]]-Table6[[#This Row],[Pb Simulation]])</f>
        <v>0.672008</v>
      </c>
      <c r="E169" s="1" t="n">
        <f aca="false">100*IF(Table6[[#This Row],[Pb Analytic]]&gt;0, Table6[[#This Row],[Absolute Error]]/Table6[[#This Row],[Pb Analytic]],1)</f>
        <v>100</v>
      </c>
      <c r="F169" s="3"/>
      <c r="G169" s="0" t="n">
        <v>0.268468</v>
      </c>
      <c r="H169" s="5" t="n">
        <f aca="false">ABS(Table7[[#This Row],[Pd Analytic]]-Table7[[#This Row],[Pd Simulation]])</f>
        <v>0.268468</v>
      </c>
      <c r="I169" s="1" t="n">
        <f aca="false">100*IF(Table7[[#This Row],[Pd Analytic]]&gt;0, Table7[[#This Row],[Absolute Error]]/Table7[[#This Row],[Pd Analytic]],1)</f>
        <v>100</v>
      </c>
      <c r="K169" s="0" t="n">
        <v>13.5308</v>
      </c>
      <c r="L169" s="5" t="n">
        <f aca="false">ABS(Table2[[#This Row],[Nc Analytic]]-Table2[[#This Row],[Nc Simulation]])</f>
        <v>13.5308</v>
      </c>
      <c r="M169" s="1" t="n">
        <f aca="false">100*IF(Table2[[#This Row],[Nc Analytic]]&gt;0, Table2[[#This Row],[Absolute Error]]/Table2[[#This Row],[Nc Analytic]],1)</f>
        <v>100</v>
      </c>
    </row>
    <row r="170" customFormat="false" ht="13.8" hidden="false" customHeight="false" outlineLevel="0" collapsed="false">
      <c r="A170" s="1" t="n">
        <v>16.9</v>
      </c>
      <c r="B170" s="3"/>
      <c r="C170" s="0" t="n">
        <v>0.673875</v>
      </c>
      <c r="D170" s="5" t="n">
        <f aca="false">ABS(Table6[[#This Row],[Pb Analytic]]-Table6[[#This Row],[Pb Simulation]])</f>
        <v>0.673875</v>
      </c>
      <c r="E170" s="1" t="n">
        <f aca="false">100*IF(Table6[[#This Row],[Pb Analytic]]&gt;0, Table6[[#This Row],[Absolute Error]]/Table6[[#This Row],[Pb Analytic]],1)</f>
        <v>100</v>
      </c>
      <c r="F170" s="3"/>
      <c r="G170" s="0" t="n">
        <v>0.266954</v>
      </c>
      <c r="H170" s="5" t="n">
        <f aca="false">ABS(Table7[[#This Row],[Pd Analytic]]-Table7[[#This Row],[Pd Simulation]])</f>
        <v>0.266954</v>
      </c>
      <c r="I170" s="1" t="n">
        <f aca="false">100*IF(Table7[[#This Row],[Pd Analytic]]&gt;0, Table7[[#This Row],[Absolute Error]]/Table7[[#This Row],[Pd Analytic]],1)</f>
        <v>100</v>
      </c>
      <c r="K170" s="0" t="n">
        <v>13.5346</v>
      </c>
      <c r="L170" s="5" t="n">
        <f aca="false">ABS(Table2[[#This Row],[Nc Analytic]]-Table2[[#This Row],[Nc Simulation]])</f>
        <v>13.5346</v>
      </c>
      <c r="M170" s="1" t="n">
        <f aca="false">100*IF(Table2[[#This Row],[Nc Analytic]]&gt;0, Table2[[#This Row],[Absolute Error]]/Table2[[#This Row],[Nc Analytic]],1)</f>
        <v>100</v>
      </c>
    </row>
    <row r="171" customFormat="false" ht="13.8" hidden="false" customHeight="false" outlineLevel="0" collapsed="false">
      <c r="A171" s="1" t="n">
        <v>17</v>
      </c>
      <c r="B171" s="3"/>
      <c r="C171" s="0" t="n">
        <v>0.67572</v>
      </c>
      <c r="D171" s="5" t="n">
        <f aca="false">ABS(Table6[[#This Row],[Pb Analytic]]-Table6[[#This Row],[Pb Simulation]])</f>
        <v>0.67572</v>
      </c>
      <c r="E171" s="1" t="n">
        <f aca="false">100*IF(Table6[[#This Row],[Pb Analytic]]&gt;0, Table6[[#This Row],[Absolute Error]]/Table6[[#This Row],[Pb Analytic]],1)</f>
        <v>100</v>
      </c>
      <c r="F171" s="3"/>
      <c r="G171" s="0" t="n">
        <v>0.265456</v>
      </c>
      <c r="H171" s="5" t="n">
        <f aca="false">ABS(Table7[[#This Row],[Pd Analytic]]-Table7[[#This Row],[Pd Simulation]])</f>
        <v>0.265456</v>
      </c>
      <c r="I171" s="1" t="n">
        <f aca="false">100*IF(Table7[[#This Row],[Pd Analytic]]&gt;0, Table7[[#This Row],[Absolute Error]]/Table7[[#This Row],[Pd Analytic]],1)</f>
        <v>100</v>
      </c>
      <c r="K171" s="0" t="n">
        <v>13.5383</v>
      </c>
      <c r="L171" s="5" t="n">
        <f aca="false">ABS(Table2[[#This Row],[Nc Analytic]]-Table2[[#This Row],[Nc Simulation]])</f>
        <v>13.5383</v>
      </c>
      <c r="M171" s="1" t="n">
        <f aca="false">100*IF(Table2[[#This Row],[Nc Analytic]]&gt;0, Table2[[#This Row],[Absolute Error]]/Table2[[#This Row],[Nc Analytic]],1)</f>
        <v>100</v>
      </c>
    </row>
    <row r="172" customFormat="false" ht="13.8" hidden="false" customHeight="false" outlineLevel="0" collapsed="false">
      <c r="A172" s="1" t="n">
        <v>17.1</v>
      </c>
      <c r="B172" s="3"/>
      <c r="C172" s="0" t="n">
        <v>0.677545</v>
      </c>
      <c r="D172" s="5" t="n">
        <f aca="false">ABS(Table6[[#This Row],[Pb Analytic]]-Table6[[#This Row],[Pb Simulation]])</f>
        <v>0.677545</v>
      </c>
      <c r="E172" s="1" t="n">
        <f aca="false">100*IF(Table6[[#This Row],[Pb Analytic]]&gt;0, Table6[[#This Row],[Absolute Error]]/Table6[[#This Row],[Pb Analytic]],1)</f>
        <v>100</v>
      </c>
      <c r="F172" s="3"/>
      <c r="G172" s="0" t="n">
        <v>0.263975</v>
      </c>
      <c r="H172" s="5" t="n">
        <f aca="false">ABS(Table7[[#This Row],[Pd Analytic]]-Table7[[#This Row],[Pd Simulation]])</f>
        <v>0.263975</v>
      </c>
      <c r="I172" s="1" t="n">
        <f aca="false">100*IF(Table7[[#This Row],[Pd Analytic]]&gt;0, Table7[[#This Row],[Absolute Error]]/Table7[[#This Row],[Pd Analytic]],1)</f>
        <v>100</v>
      </c>
      <c r="K172" s="0" t="n">
        <v>13.5419</v>
      </c>
      <c r="L172" s="5" t="n">
        <f aca="false">ABS(Table2[[#This Row],[Nc Analytic]]-Table2[[#This Row],[Nc Simulation]])</f>
        <v>13.5419</v>
      </c>
      <c r="M172" s="1" t="n">
        <f aca="false">100*IF(Table2[[#This Row],[Nc Analytic]]&gt;0, Table2[[#This Row],[Absolute Error]]/Table2[[#This Row],[Nc Analytic]],1)</f>
        <v>100</v>
      </c>
    </row>
    <row r="173" customFormat="false" ht="13.8" hidden="false" customHeight="false" outlineLevel="0" collapsed="false">
      <c r="A173" s="1" t="n">
        <v>17.2</v>
      </c>
      <c r="B173" s="3"/>
      <c r="C173" s="0" t="n">
        <v>0.67935</v>
      </c>
      <c r="D173" s="5" t="n">
        <f aca="false">ABS(Table6[[#This Row],[Pb Analytic]]-Table6[[#This Row],[Pb Simulation]])</f>
        <v>0.67935</v>
      </c>
      <c r="E173" s="1" t="n">
        <f aca="false">100*IF(Table6[[#This Row],[Pb Analytic]]&gt;0, Table6[[#This Row],[Absolute Error]]/Table6[[#This Row],[Pb Analytic]],1)</f>
        <v>100</v>
      </c>
      <c r="F173" s="3"/>
      <c r="G173" s="0" t="n">
        <v>0.26251</v>
      </c>
      <c r="H173" s="5" t="n">
        <f aca="false">ABS(Table7[[#This Row],[Pd Analytic]]-Table7[[#This Row],[Pd Simulation]])</f>
        <v>0.26251</v>
      </c>
      <c r="I173" s="1" t="n">
        <f aca="false">100*IF(Table7[[#This Row],[Pd Analytic]]&gt;0, Table7[[#This Row],[Absolute Error]]/Table7[[#This Row],[Pd Analytic]],1)</f>
        <v>100</v>
      </c>
      <c r="K173" s="0" t="n">
        <v>13.5455</v>
      </c>
      <c r="L173" s="5" t="n">
        <f aca="false">ABS(Table2[[#This Row],[Nc Analytic]]-Table2[[#This Row],[Nc Simulation]])</f>
        <v>13.5455</v>
      </c>
      <c r="M173" s="1" t="n">
        <f aca="false">100*IF(Table2[[#This Row],[Nc Analytic]]&gt;0, Table2[[#This Row],[Absolute Error]]/Table2[[#This Row],[Nc Analytic]],1)</f>
        <v>100</v>
      </c>
    </row>
    <row r="174" customFormat="false" ht="13.8" hidden="false" customHeight="false" outlineLevel="0" collapsed="false">
      <c r="A174" s="1" t="n">
        <v>17.3</v>
      </c>
      <c r="B174" s="3"/>
      <c r="C174" s="0" t="n">
        <v>0.681135</v>
      </c>
      <c r="D174" s="5" t="n">
        <f aca="false">ABS(Table6[[#This Row],[Pb Analytic]]-Table6[[#This Row],[Pb Simulation]])</f>
        <v>0.681135</v>
      </c>
      <c r="E174" s="1" t="n">
        <f aca="false">100*IF(Table6[[#This Row],[Pb Analytic]]&gt;0, Table6[[#This Row],[Absolute Error]]/Table6[[#This Row],[Pb Analytic]],1)</f>
        <v>100</v>
      </c>
      <c r="F174" s="3"/>
      <c r="G174" s="0" t="n">
        <v>0.261061</v>
      </c>
      <c r="H174" s="5" t="n">
        <f aca="false">ABS(Table7[[#This Row],[Pd Analytic]]-Table7[[#This Row],[Pd Simulation]])</f>
        <v>0.261061</v>
      </c>
      <c r="I174" s="1" t="n">
        <f aca="false">100*IF(Table7[[#This Row],[Pd Analytic]]&gt;0, Table7[[#This Row],[Absolute Error]]/Table7[[#This Row],[Pd Analytic]],1)</f>
        <v>100</v>
      </c>
      <c r="K174" s="0" t="n">
        <v>13.5491</v>
      </c>
      <c r="L174" s="5" t="n">
        <f aca="false">ABS(Table2[[#This Row],[Nc Analytic]]-Table2[[#This Row],[Nc Simulation]])</f>
        <v>13.5491</v>
      </c>
      <c r="M174" s="1" t="n">
        <f aca="false">100*IF(Table2[[#This Row],[Nc Analytic]]&gt;0, Table2[[#This Row],[Absolute Error]]/Table2[[#This Row],[Nc Analytic]],1)</f>
        <v>100</v>
      </c>
    </row>
    <row r="175" customFormat="false" ht="13.8" hidden="false" customHeight="false" outlineLevel="0" collapsed="false">
      <c r="A175" s="1" t="n">
        <v>17.4</v>
      </c>
      <c r="B175" s="3"/>
      <c r="C175" s="0" t="n">
        <v>0.682901</v>
      </c>
      <c r="D175" s="5" t="n">
        <f aca="false">ABS(Table6[[#This Row],[Pb Analytic]]-Table6[[#This Row],[Pb Simulation]])</f>
        <v>0.682901</v>
      </c>
      <c r="E175" s="1" t="n">
        <f aca="false">100*IF(Table6[[#This Row],[Pb Analytic]]&gt;0, Table6[[#This Row],[Absolute Error]]/Table6[[#This Row],[Pb Analytic]],1)</f>
        <v>100</v>
      </c>
      <c r="F175" s="3"/>
      <c r="G175" s="0" t="n">
        <v>0.259628</v>
      </c>
      <c r="H175" s="5" t="n">
        <f aca="false">ABS(Table7[[#This Row],[Pd Analytic]]-Table7[[#This Row],[Pd Simulation]])</f>
        <v>0.259628</v>
      </c>
      <c r="I175" s="1" t="n">
        <f aca="false">100*IF(Table7[[#This Row],[Pd Analytic]]&gt;0, Table7[[#This Row],[Absolute Error]]/Table7[[#This Row],[Pd Analytic]],1)</f>
        <v>100</v>
      </c>
      <c r="K175" s="0" t="n">
        <v>13.5526</v>
      </c>
      <c r="L175" s="5" t="n">
        <f aca="false">ABS(Table2[[#This Row],[Nc Analytic]]-Table2[[#This Row],[Nc Simulation]])</f>
        <v>13.5526</v>
      </c>
      <c r="M175" s="1" t="n">
        <f aca="false">100*IF(Table2[[#This Row],[Nc Analytic]]&gt;0, Table2[[#This Row],[Absolute Error]]/Table2[[#This Row],[Nc Analytic]],1)</f>
        <v>100</v>
      </c>
    </row>
    <row r="176" customFormat="false" ht="13.8" hidden="false" customHeight="false" outlineLevel="0" collapsed="false">
      <c r="A176" s="1" t="n">
        <v>17.5</v>
      </c>
      <c r="B176" s="3"/>
      <c r="C176" s="0" t="n">
        <v>0.684647</v>
      </c>
      <c r="D176" s="5" t="n">
        <f aca="false">ABS(Table6[[#This Row],[Pb Analytic]]-Table6[[#This Row],[Pb Simulation]])</f>
        <v>0.684647</v>
      </c>
      <c r="E176" s="1" t="n">
        <f aca="false">100*IF(Table6[[#This Row],[Pb Analytic]]&gt;0, Table6[[#This Row],[Absolute Error]]/Table6[[#This Row],[Pb Analytic]],1)</f>
        <v>100</v>
      </c>
      <c r="F176" s="3"/>
      <c r="G176" s="0" t="n">
        <v>0.25821</v>
      </c>
      <c r="H176" s="5" t="n">
        <f aca="false">ABS(Table7[[#This Row],[Pd Analytic]]-Table7[[#This Row],[Pd Simulation]])</f>
        <v>0.25821</v>
      </c>
      <c r="I176" s="1" t="n">
        <f aca="false">100*IF(Table7[[#This Row],[Pd Analytic]]&gt;0, Table7[[#This Row],[Absolute Error]]/Table7[[#This Row],[Pd Analytic]],1)</f>
        <v>100</v>
      </c>
      <c r="K176" s="0" t="n">
        <v>13.556</v>
      </c>
      <c r="L176" s="5" t="n">
        <f aca="false">ABS(Table2[[#This Row],[Nc Analytic]]-Table2[[#This Row],[Nc Simulation]])</f>
        <v>13.556</v>
      </c>
      <c r="M176" s="1" t="n">
        <f aca="false">100*IF(Table2[[#This Row],[Nc Analytic]]&gt;0, Table2[[#This Row],[Absolute Error]]/Table2[[#This Row],[Nc Analytic]],1)</f>
        <v>100</v>
      </c>
    </row>
    <row r="177" customFormat="false" ht="13.8" hidden="false" customHeight="false" outlineLevel="0" collapsed="false">
      <c r="A177" s="1" t="n">
        <v>17.6</v>
      </c>
      <c r="B177" s="3"/>
      <c r="C177" s="0" t="n">
        <v>0.686375</v>
      </c>
      <c r="D177" s="5" t="n">
        <f aca="false">ABS(Table6[[#This Row],[Pb Analytic]]-Table6[[#This Row],[Pb Simulation]])</f>
        <v>0.686375</v>
      </c>
      <c r="E177" s="1" t="n">
        <f aca="false">100*IF(Table6[[#This Row],[Pb Analytic]]&gt;0, Table6[[#This Row],[Absolute Error]]/Table6[[#This Row],[Pb Analytic]],1)</f>
        <v>100</v>
      </c>
      <c r="F177" s="3"/>
      <c r="G177" s="0" t="n">
        <v>0.256807</v>
      </c>
      <c r="H177" s="5" t="n">
        <f aca="false">ABS(Table7[[#This Row],[Pd Analytic]]-Table7[[#This Row],[Pd Simulation]])</f>
        <v>0.256807</v>
      </c>
      <c r="I177" s="1" t="n">
        <f aca="false">100*IF(Table7[[#This Row],[Pd Analytic]]&gt;0, Table7[[#This Row],[Absolute Error]]/Table7[[#This Row],[Pd Analytic]],1)</f>
        <v>100</v>
      </c>
      <c r="K177" s="0" t="n">
        <v>13.5594</v>
      </c>
      <c r="L177" s="5" t="n">
        <f aca="false">ABS(Table2[[#This Row],[Nc Analytic]]-Table2[[#This Row],[Nc Simulation]])</f>
        <v>13.5594</v>
      </c>
      <c r="M177" s="1" t="n">
        <f aca="false">100*IF(Table2[[#This Row],[Nc Analytic]]&gt;0, Table2[[#This Row],[Absolute Error]]/Table2[[#This Row],[Nc Analytic]],1)</f>
        <v>100</v>
      </c>
    </row>
    <row r="178" customFormat="false" ht="13.8" hidden="false" customHeight="false" outlineLevel="0" collapsed="false">
      <c r="A178" s="1" t="n">
        <v>17.7</v>
      </c>
      <c r="B178" s="3"/>
      <c r="C178" s="0" t="n">
        <v>0.688084</v>
      </c>
      <c r="D178" s="5" t="n">
        <f aca="false">ABS(Table6[[#This Row],[Pb Analytic]]-Table6[[#This Row],[Pb Simulation]])</f>
        <v>0.688084</v>
      </c>
      <c r="E178" s="1" t="n">
        <f aca="false">100*IF(Table6[[#This Row],[Pb Analytic]]&gt;0, Table6[[#This Row],[Absolute Error]]/Table6[[#This Row],[Pb Analytic]],1)</f>
        <v>100</v>
      </c>
      <c r="F178" s="3"/>
      <c r="G178" s="0" t="n">
        <v>0.255419</v>
      </c>
      <c r="H178" s="5" t="n">
        <f aca="false">ABS(Table7[[#This Row],[Pd Analytic]]-Table7[[#This Row],[Pd Simulation]])</f>
        <v>0.255419</v>
      </c>
      <c r="I178" s="1" t="n">
        <f aca="false">100*IF(Table7[[#This Row],[Pd Analytic]]&gt;0, Table7[[#This Row],[Absolute Error]]/Table7[[#This Row],[Pd Analytic]],1)</f>
        <v>100</v>
      </c>
      <c r="K178" s="0" t="n">
        <v>13.5627</v>
      </c>
      <c r="L178" s="5" t="n">
        <f aca="false">ABS(Table2[[#This Row],[Nc Analytic]]-Table2[[#This Row],[Nc Simulation]])</f>
        <v>13.5627</v>
      </c>
      <c r="M178" s="1" t="n">
        <f aca="false">100*IF(Table2[[#This Row],[Nc Analytic]]&gt;0, Table2[[#This Row],[Absolute Error]]/Table2[[#This Row],[Nc Analytic]],1)</f>
        <v>100</v>
      </c>
    </row>
    <row r="179" customFormat="false" ht="13.8" hidden="false" customHeight="false" outlineLevel="0" collapsed="false">
      <c r="A179" s="1" t="n">
        <v>17.8</v>
      </c>
      <c r="B179" s="3"/>
      <c r="C179" s="0" t="n">
        <v>0.689775</v>
      </c>
      <c r="D179" s="5" t="n">
        <f aca="false">ABS(Table6[[#This Row],[Pb Analytic]]-Table6[[#This Row],[Pb Simulation]])</f>
        <v>0.689775</v>
      </c>
      <c r="E179" s="1" t="n">
        <f aca="false">100*IF(Table6[[#This Row],[Pb Analytic]]&gt;0, Table6[[#This Row],[Absolute Error]]/Table6[[#This Row],[Pb Analytic]],1)</f>
        <v>100</v>
      </c>
      <c r="F179" s="3"/>
      <c r="G179" s="0" t="n">
        <v>0.254045</v>
      </c>
      <c r="H179" s="5" t="n">
        <f aca="false">ABS(Table7[[#This Row],[Pd Analytic]]-Table7[[#This Row],[Pd Simulation]])</f>
        <v>0.254045</v>
      </c>
      <c r="I179" s="1" t="n">
        <f aca="false">100*IF(Table7[[#This Row],[Pd Analytic]]&gt;0, Table7[[#This Row],[Absolute Error]]/Table7[[#This Row],[Pd Analytic]],1)</f>
        <v>100</v>
      </c>
      <c r="K179" s="0" t="n">
        <v>13.566</v>
      </c>
      <c r="L179" s="5" t="n">
        <f aca="false">ABS(Table2[[#This Row],[Nc Analytic]]-Table2[[#This Row],[Nc Simulation]])</f>
        <v>13.566</v>
      </c>
      <c r="M179" s="1" t="n">
        <f aca="false">100*IF(Table2[[#This Row],[Nc Analytic]]&gt;0, Table2[[#This Row],[Absolute Error]]/Table2[[#This Row],[Nc Analytic]],1)</f>
        <v>100</v>
      </c>
    </row>
    <row r="180" customFormat="false" ht="13.8" hidden="false" customHeight="false" outlineLevel="0" collapsed="false">
      <c r="A180" s="1" t="n">
        <v>17.9</v>
      </c>
      <c r="B180" s="3"/>
      <c r="C180" s="0" t="n">
        <v>0.691448</v>
      </c>
      <c r="D180" s="5" t="n">
        <f aca="false">ABS(Table6[[#This Row],[Pb Analytic]]-Table6[[#This Row],[Pb Simulation]])</f>
        <v>0.691448</v>
      </c>
      <c r="E180" s="1" t="n">
        <f aca="false">100*IF(Table6[[#This Row],[Pb Analytic]]&gt;0, Table6[[#This Row],[Absolute Error]]/Table6[[#This Row],[Pb Analytic]],1)</f>
        <v>100</v>
      </c>
      <c r="F180" s="3"/>
      <c r="G180" s="0" t="n">
        <v>0.252686</v>
      </c>
      <c r="H180" s="5" t="n">
        <f aca="false">ABS(Table7[[#This Row],[Pd Analytic]]-Table7[[#This Row],[Pd Simulation]])</f>
        <v>0.252686</v>
      </c>
      <c r="I180" s="1" t="n">
        <f aca="false">100*IF(Table7[[#This Row],[Pd Analytic]]&gt;0, Table7[[#This Row],[Absolute Error]]/Table7[[#This Row],[Pd Analytic]],1)</f>
        <v>100</v>
      </c>
      <c r="K180" s="0" t="n">
        <v>13.5693</v>
      </c>
      <c r="L180" s="5" t="n">
        <f aca="false">ABS(Table2[[#This Row],[Nc Analytic]]-Table2[[#This Row],[Nc Simulation]])</f>
        <v>13.5693</v>
      </c>
      <c r="M180" s="1" t="n">
        <f aca="false">100*IF(Table2[[#This Row],[Nc Analytic]]&gt;0, Table2[[#This Row],[Absolute Error]]/Table2[[#This Row],[Nc Analytic]],1)</f>
        <v>100</v>
      </c>
    </row>
    <row r="181" customFormat="false" ht="13.8" hidden="false" customHeight="false" outlineLevel="0" collapsed="false">
      <c r="A181" s="1" t="n">
        <v>18</v>
      </c>
      <c r="B181" s="3"/>
      <c r="C181" s="0" t="n">
        <v>0.693103</v>
      </c>
      <c r="D181" s="5" t="n">
        <f aca="false">ABS(Table6[[#This Row],[Pb Analytic]]-Table6[[#This Row],[Pb Simulation]])</f>
        <v>0.693103</v>
      </c>
      <c r="E181" s="1" t="n">
        <f aca="false">100*IF(Table6[[#This Row],[Pb Analytic]]&gt;0, Table6[[#This Row],[Absolute Error]]/Table6[[#This Row],[Pb Analytic]],1)</f>
        <v>100</v>
      </c>
      <c r="F181" s="3"/>
      <c r="G181" s="0" t="n">
        <v>0.251342</v>
      </c>
      <c r="H181" s="5" t="n">
        <f aca="false">ABS(Table7[[#This Row],[Pd Analytic]]-Table7[[#This Row],[Pd Simulation]])</f>
        <v>0.251342</v>
      </c>
      <c r="I181" s="1" t="n">
        <f aca="false">100*IF(Table7[[#This Row],[Pd Analytic]]&gt;0, Table7[[#This Row],[Absolute Error]]/Table7[[#This Row],[Pd Analytic]],1)</f>
        <v>100</v>
      </c>
      <c r="K181" s="0" t="n">
        <v>13.5725</v>
      </c>
      <c r="L181" s="5" t="n">
        <f aca="false">ABS(Table2[[#This Row],[Nc Analytic]]-Table2[[#This Row],[Nc Simulation]])</f>
        <v>13.5725</v>
      </c>
      <c r="M181" s="1" t="n">
        <f aca="false">100*IF(Table2[[#This Row],[Nc Analytic]]&gt;0, Table2[[#This Row],[Absolute Error]]/Table2[[#This Row],[Nc Analytic]],1)</f>
        <v>100</v>
      </c>
    </row>
    <row r="182" customFormat="false" ht="13.8" hidden="false" customHeight="false" outlineLevel="0" collapsed="false">
      <c r="A182" s="1" t="n">
        <v>18.1</v>
      </c>
      <c r="B182" s="3"/>
      <c r="C182" s="0" t="n">
        <v>0.69474</v>
      </c>
      <c r="D182" s="5" t="n">
        <f aca="false">ABS(Table6[[#This Row],[Pb Analytic]]-Table6[[#This Row],[Pb Simulation]])</f>
        <v>0.69474</v>
      </c>
      <c r="E182" s="1" t="n">
        <f aca="false">100*IF(Table6[[#This Row],[Pb Analytic]]&gt;0, Table6[[#This Row],[Absolute Error]]/Table6[[#This Row],[Pb Analytic]],1)</f>
        <v>100</v>
      </c>
      <c r="F182" s="3"/>
      <c r="G182" s="0" t="n">
        <v>0.250011</v>
      </c>
      <c r="H182" s="5" t="n">
        <f aca="false">ABS(Table7[[#This Row],[Pd Analytic]]-Table7[[#This Row],[Pd Simulation]])</f>
        <v>0.250011</v>
      </c>
      <c r="I182" s="1" t="n">
        <f aca="false">100*IF(Table7[[#This Row],[Pd Analytic]]&gt;0, Table7[[#This Row],[Absolute Error]]/Table7[[#This Row],[Pd Analytic]],1)</f>
        <v>100</v>
      </c>
      <c r="K182" s="0" t="n">
        <v>13.5756</v>
      </c>
      <c r="L182" s="5" t="n">
        <f aca="false">ABS(Table2[[#This Row],[Nc Analytic]]-Table2[[#This Row],[Nc Simulation]])</f>
        <v>13.5756</v>
      </c>
      <c r="M182" s="1" t="n">
        <f aca="false">100*IF(Table2[[#This Row],[Nc Analytic]]&gt;0, Table2[[#This Row],[Absolute Error]]/Table2[[#This Row],[Nc Analytic]],1)</f>
        <v>100</v>
      </c>
    </row>
    <row r="183" customFormat="false" ht="13.8" hidden="false" customHeight="false" outlineLevel="0" collapsed="false">
      <c r="A183" s="1" t="n">
        <v>18.2</v>
      </c>
      <c r="B183" s="3"/>
      <c r="C183" s="0" t="n">
        <v>0.696361</v>
      </c>
      <c r="D183" s="5" t="n">
        <f aca="false">ABS(Table6[[#This Row],[Pb Analytic]]-Table6[[#This Row],[Pb Simulation]])</f>
        <v>0.696361</v>
      </c>
      <c r="E183" s="1" t="n">
        <f aca="false">100*IF(Table6[[#This Row],[Pb Analytic]]&gt;0, Table6[[#This Row],[Absolute Error]]/Table6[[#This Row],[Pb Analytic]],1)</f>
        <v>100</v>
      </c>
      <c r="F183" s="3"/>
      <c r="G183" s="0" t="n">
        <v>0.248694</v>
      </c>
      <c r="H183" s="5" t="n">
        <f aca="false">ABS(Table7[[#This Row],[Pd Analytic]]-Table7[[#This Row],[Pd Simulation]])</f>
        <v>0.248694</v>
      </c>
      <c r="I183" s="1" t="n">
        <f aca="false">100*IF(Table7[[#This Row],[Pd Analytic]]&gt;0, Table7[[#This Row],[Absolute Error]]/Table7[[#This Row],[Pd Analytic]],1)</f>
        <v>100</v>
      </c>
      <c r="K183" s="0" t="n">
        <v>13.5787</v>
      </c>
      <c r="L183" s="5" t="n">
        <f aca="false">ABS(Table2[[#This Row],[Nc Analytic]]-Table2[[#This Row],[Nc Simulation]])</f>
        <v>13.5787</v>
      </c>
      <c r="M183" s="1" t="n">
        <f aca="false">100*IF(Table2[[#This Row],[Nc Analytic]]&gt;0, Table2[[#This Row],[Absolute Error]]/Table2[[#This Row],[Nc Analytic]],1)</f>
        <v>100</v>
      </c>
    </row>
    <row r="184" customFormat="false" ht="13.8" hidden="false" customHeight="false" outlineLevel="0" collapsed="false">
      <c r="A184" s="1" t="n">
        <v>18.3</v>
      </c>
      <c r="B184" s="3"/>
      <c r="C184" s="0" t="n">
        <v>0.697964</v>
      </c>
      <c r="D184" s="5" t="n">
        <f aca="false">ABS(Table6[[#This Row],[Pb Analytic]]-Table6[[#This Row],[Pb Simulation]])</f>
        <v>0.697964</v>
      </c>
      <c r="E184" s="1" t="n">
        <f aca="false">100*IF(Table6[[#This Row],[Pb Analytic]]&gt;0, Table6[[#This Row],[Absolute Error]]/Table6[[#This Row],[Pb Analytic]],1)</f>
        <v>100</v>
      </c>
      <c r="F184" s="3"/>
      <c r="G184" s="0" t="n">
        <v>0.247391</v>
      </c>
      <c r="H184" s="5" t="n">
        <f aca="false">ABS(Table7[[#This Row],[Pd Analytic]]-Table7[[#This Row],[Pd Simulation]])</f>
        <v>0.247391</v>
      </c>
      <c r="I184" s="1" t="n">
        <f aca="false">100*IF(Table7[[#This Row],[Pd Analytic]]&gt;0, Table7[[#This Row],[Absolute Error]]/Table7[[#This Row],[Pd Analytic]],1)</f>
        <v>100</v>
      </c>
      <c r="K184" s="0" t="n">
        <v>13.5818</v>
      </c>
      <c r="L184" s="5" t="n">
        <f aca="false">ABS(Table2[[#This Row],[Nc Analytic]]-Table2[[#This Row],[Nc Simulation]])</f>
        <v>13.5818</v>
      </c>
      <c r="M184" s="1" t="n">
        <f aca="false">100*IF(Table2[[#This Row],[Nc Analytic]]&gt;0, Table2[[#This Row],[Absolute Error]]/Table2[[#This Row],[Nc Analytic]],1)</f>
        <v>100</v>
      </c>
    </row>
    <row r="185" customFormat="false" ht="13.8" hidden="false" customHeight="false" outlineLevel="0" collapsed="false">
      <c r="A185" s="1" t="n">
        <v>18.4</v>
      </c>
      <c r="B185" s="3"/>
      <c r="C185" s="0" t="n">
        <v>0.699551</v>
      </c>
      <c r="D185" s="5" t="n">
        <f aca="false">ABS(Table6[[#This Row],[Pb Analytic]]-Table6[[#This Row],[Pb Simulation]])</f>
        <v>0.699551</v>
      </c>
      <c r="E185" s="1" t="n">
        <f aca="false">100*IF(Table6[[#This Row],[Pb Analytic]]&gt;0, Table6[[#This Row],[Absolute Error]]/Table6[[#This Row],[Pb Analytic]],1)</f>
        <v>100</v>
      </c>
      <c r="F185" s="3"/>
      <c r="G185" s="0" t="n">
        <v>0.246101</v>
      </c>
      <c r="H185" s="5" t="n">
        <f aca="false">ABS(Table7[[#This Row],[Pd Analytic]]-Table7[[#This Row],[Pd Simulation]])</f>
        <v>0.246101</v>
      </c>
      <c r="I185" s="1" t="n">
        <f aca="false">100*IF(Table7[[#This Row],[Pd Analytic]]&gt;0, Table7[[#This Row],[Absolute Error]]/Table7[[#This Row],[Pd Analytic]],1)</f>
        <v>100</v>
      </c>
      <c r="K185" s="0" t="n">
        <v>13.5848</v>
      </c>
      <c r="L185" s="5" t="n">
        <f aca="false">ABS(Table2[[#This Row],[Nc Analytic]]-Table2[[#This Row],[Nc Simulation]])</f>
        <v>13.5848</v>
      </c>
      <c r="M185" s="1" t="n">
        <f aca="false">100*IF(Table2[[#This Row],[Nc Analytic]]&gt;0, Table2[[#This Row],[Absolute Error]]/Table2[[#This Row],[Nc Analytic]],1)</f>
        <v>100</v>
      </c>
    </row>
    <row r="186" customFormat="false" ht="13.8" hidden="false" customHeight="false" outlineLevel="0" collapsed="false">
      <c r="A186" s="1" t="n">
        <v>18.5</v>
      </c>
      <c r="B186" s="3"/>
      <c r="C186" s="0" t="n">
        <v>0.701122</v>
      </c>
      <c r="D186" s="5" t="n">
        <f aca="false">ABS(Table6[[#This Row],[Pb Analytic]]-Table6[[#This Row],[Pb Simulation]])</f>
        <v>0.701122</v>
      </c>
      <c r="E186" s="1" t="n">
        <f aca="false">100*IF(Table6[[#This Row],[Pb Analytic]]&gt;0, Table6[[#This Row],[Absolute Error]]/Table6[[#This Row],[Pb Analytic]],1)</f>
        <v>100</v>
      </c>
      <c r="F186" s="3"/>
      <c r="G186" s="0" t="n">
        <v>0.244824</v>
      </c>
      <c r="H186" s="5" t="n">
        <f aca="false">ABS(Table7[[#This Row],[Pd Analytic]]-Table7[[#This Row],[Pd Simulation]])</f>
        <v>0.244824</v>
      </c>
      <c r="I186" s="1" t="n">
        <f aca="false">100*IF(Table7[[#This Row],[Pd Analytic]]&gt;0, Table7[[#This Row],[Absolute Error]]/Table7[[#This Row],[Pd Analytic]],1)</f>
        <v>100</v>
      </c>
      <c r="K186" s="0" t="n">
        <v>13.5877</v>
      </c>
      <c r="L186" s="5" t="n">
        <f aca="false">ABS(Table2[[#This Row],[Nc Analytic]]-Table2[[#This Row],[Nc Simulation]])</f>
        <v>13.5877</v>
      </c>
      <c r="M186" s="1" t="n">
        <f aca="false">100*IF(Table2[[#This Row],[Nc Analytic]]&gt;0, Table2[[#This Row],[Absolute Error]]/Table2[[#This Row],[Nc Analytic]],1)</f>
        <v>100</v>
      </c>
    </row>
    <row r="187" customFormat="false" ht="13.8" hidden="false" customHeight="false" outlineLevel="0" collapsed="false">
      <c r="A187" s="1" t="n">
        <v>18.6</v>
      </c>
      <c r="B187" s="3"/>
      <c r="C187" s="0" t="n">
        <v>0.702676</v>
      </c>
      <c r="D187" s="5" t="n">
        <f aca="false">ABS(Table6[[#This Row],[Pb Analytic]]-Table6[[#This Row],[Pb Simulation]])</f>
        <v>0.702676</v>
      </c>
      <c r="E187" s="1" t="n">
        <f aca="false">100*IF(Table6[[#This Row],[Pb Analytic]]&gt;0, Table6[[#This Row],[Absolute Error]]/Table6[[#This Row],[Pb Analytic]],1)</f>
        <v>100</v>
      </c>
      <c r="F187" s="3"/>
      <c r="G187" s="0" t="n">
        <v>0.24356</v>
      </c>
      <c r="H187" s="5" t="n">
        <f aca="false">ABS(Table7[[#This Row],[Pd Analytic]]-Table7[[#This Row],[Pd Simulation]])</f>
        <v>0.24356</v>
      </c>
      <c r="I187" s="1" t="n">
        <f aca="false">100*IF(Table7[[#This Row],[Pd Analytic]]&gt;0, Table7[[#This Row],[Absolute Error]]/Table7[[#This Row],[Pd Analytic]],1)</f>
        <v>100</v>
      </c>
      <c r="K187" s="0" t="n">
        <v>13.5907</v>
      </c>
      <c r="L187" s="5" t="n">
        <f aca="false">ABS(Table2[[#This Row],[Nc Analytic]]-Table2[[#This Row],[Nc Simulation]])</f>
        <v>13.5907</v>
      </c>
      <c r="M187" s="1" t="n">
        <f aca="false">100*IF(Table2[[#This Row],[Nc Analytic]]&gt;0, Table2[[#This Row],[Absolute Error]]/Table2[[#This Row],[Nc Analytic]],1)</f>
        <v>100</v>
      </c>
    </row>
    <row r="188" customFormat="false" ht="13.8" hidden="false" customHeight="false" outlineLevel="0" collapsed="false">
      <c r="A188" s="1" t="n">
        <v>18.7</v>
      </c>
      <c r="B188" s="3"/>
      <c r="C188" s="0" t="n">
        <v>0.704215</v>
      </c>
      <c r="D188" s="5" t="n">
        <f aca="false">ABS(Table6[[#This Row],[Pb Analytic]]-Table6[[#This Row],[Pb Simulation]])</f>
        <v>0.704215</v>
      </c>
      <c r="E188" s="1" t="n">
        <f aca="false">100*IF(Table6[[#This Row],[Pb Analytic]]&gt;0, Table6[[#This Row],[Absolute Error]]/Table6[[#This Row],[Pb Analytic]],1)</f>
        <v>100</v>
      </c>
      <c r="F188" s="3"/>
      <c r="G188" s="0" t="n">
        <v>0.242309</v>
      </c>
      <c r="H188" s="5" t="n">
        <f aca="false">ABS(Table7[[#This Row],[Pd Analytic]]-Table7[[#This Row],[Pd Simulation]])</f>
        <v>0.242309</v>
      </c>
      <c r="I188" s="1" t="n">
        <f aca="false">100*IF(Table7[[#This Row],[Pd Analytic]]&gt;0, Table7[[#This Row],[Absolute Error]]/Table7[[#This Row],[Pd Analytic]],1)</f>
        <v>100</v>
      </c>
      <c r="K188" s="0" t="n">
        <v>13.5936</v>
      </c>
      <c r="L188" s="5" t="n">
        <f aca="false">ABS(Table2[[#This Row],[Nc Analytic]]-Table2[[#This Row],[Nc Simulation]])</f>
        <v>13.5936</v>
      </c>
      <c r="M188" s="1" t="n">
        <f aca="false">100*IF(Table2[[#This Row],[Nc Analytic]]&gt;0, Table2[[#This Row],[Absolute Error]]/Table2[[#This Row],[Nc Analytic]],1)</f>
        <v>100</v>
      </c>
    </row>
    <row r="189" customFormat="false" ht="13.8" hidden="false" customHeight="false" outlineLevel="0" collapsed="false">
      <c r="A189" s="1" t="n">
        <v>18.8</v>
      </c>
      <c r="B189" s="3"/>
      <c r="C189" s="0" t="n">
        <v>0.705738</v>
      </c>
      <c r="D189" s="5" t="n">
        <f aca="false">ABS(Table6[[#This Row],[Pb Analytic]]-Table6[[#This Row],[Pb Simulation]])</f>
        <v>0.705738</v>
      </c>
      <c r="E189" s="1" t="n">
        <f aca="false">100*IF(Table6[[#This Row],[Pb Analytic]]&gt;0, Table6[[#This Row],[Absolute Error]]/Table6[[#This Row],[Pb Analytic]],1)</f>
        <v>100</v>
      </c>
      <c r="F189" s="3"/>
      <c r="G189" s="0" t="n">
        <v>0.241071</v>
      </c>
      <c r="H189" s="5" t="n">
        <f aca="false">ABS(Table7[[#This Row],[Pd Analytic]]-Table7[[#This Row],[Pd Simulation]])</f>
        <v>0.241071</v>
      </c>
      <c r="I189" s="1" t="n">
        <f aca="false">100*IF(Table7[[#This Row],[Pd Analytic]]&gt;0, Table7[[#This Row],[Absolute Error]]/Table7[[#This Row],[Pd Analytic]],1)</f>
        <v>100</v>
      </c>
      <c r="K189" s="0" t="n">
        <v>13.5964</v>
      </c>
      <c r="L189" s="5" t="n">
        <f aca="false">ABS(Table2[[#This Row],[Nc Analytic]]-Table2[[#This Row],[Nc Simulation]])</f>
        <v>13.5964</v>
      </c>
      <c r="M189" s="1" t="n">
        <f aca="false">100*IF(Table2[[#This Row],[Nc Analytic]]&gt;0, Table2[[#This Row],[Absolute Error]]/Table2[[#This Row],[Nc Analytic]],1)</f>
        <v>100</v>
      </c>
    </row>
    <row r="190" customFormat="false" ht="13.8" hidden="false" customHeight="false" outlineLevel="0" collapsed="false">
      <c r="A190" s="1" t="n">
        <v>18.9</v>
      </c>
      <c r="B190" s="3"/>
      <c r="C190" s="0" t="n">
        <v>0.707245</v>
      </c>
      <c r="D190" s="5" t="n">
        <f aca="false">ABS(Table6[[#This Row],[Pb Analytic]]-Table6[[#This Row],[Pb Simulation]])</f>
        <v>0.707245</v>
      </c>
      <c r="E190" s="1" t="n">
        <f aca="false">100*IF(Table6[[#This Row],[Pb Analytic]]&gt;0, Table6[[#This Row],[Absolute Error]]/Table6[[#This Row],[Pb Analytic]],1)</f>
        <v>100</v>
      </c>
      <c r="F190" s="3"/>
      <c r="G190" s="0" t="n">
        <v>0.239845</v>
      </c>
      <c r="H190" s="5" t="n">
        <f aca="false">ABS(Table7[[#This Row],[Pd Analytic]]-Table7[[#This Row],[Pd Simulation]])</f>
        <v>0.239845</v>
      </c>
      <c r="I190" s="1" t="n">
        <f aca="false">100*IF(Table7[[#This Row],[Pd Analytic]]&gt;0, Table7[[#This Row],[Absolute Error]]/Table7[[#This Row],[Pd Analytic]],1)</f>
        <v>100</v>
      </c>
      <c r="K190" s="0" t="n">
        <v>13.5992</v>
      </c>
      <c r="L190" s="5" t="n">
        <f aca="false">ABS(Table2[[#This Row],[Nc Analytic]]-Table2[[#This Row],[Nc Simulation]])</f>
        <v>13.5992</v>
      </c>
      <c r="M190" s="1" t="n">
        <f aca="false">100*IF(Table2[[#This Row],[Nc Analytic]]&gt;0, Table2[[#This Row],[Absolute Error]]/Table2[[#This Row],[Nc Analytic]],1)</f>
        <v>100</v>
      </c>
    </row>
    <row r="191" customFormat="false" ht="13.8" hidden="false" customHeight="false" outlineLevel="0" collapsed="false">
      <c r="A191" s="1" t="n">
        <v>19</v>
      </c>
      <c r="B191" s="3"/>
      <c r="C191" s="0" t="n">
        <v>0.708737</v>
      </c>
      <c r="D191" s="5" t="n">
        <f aca="false">ABS(Table6[[#This Row],[Pb Analytic]]-Table6[[#This Row],[Pb Simulation]])</f>
        <v>0.708737</v>
      </c>
      <c r="E191" s="1" t="n">
        <f aca="false">100*IF(Table6[[#This Row],[Pb Analytic]]&gt;0, Table6[[#This Row],[Absolute Error]]/Table6[[#This Row],[Pb Analytic]],1)</f>
        <v>100</v>
      </c>
      <c r="F191" s="3"/>
      <c r="G191" s="0" t="n">
        <v>0.238631</v>
      </c>
      <c r="H191" s="5" t="n">
        <f aca="false">ABS(Table7[[#This Row],[Pd Analytic]]-Table7[[#This Row],[Pd Simulation]])</f>
        <v>0.238631</v>
      </c>
      <c r="I191" s="1" t="n">
        <f aca="false">100*IF(Table7[[#This Row],[Pd Analytic]]&gt;0, Table7[[#This Row],[Absolute Error]]/Table7[[#This Row],[Pd Analytic]],1)</f>
        <v>100</v>
      </c>
      <c r="K191" s="0" t="n">
        <v>13.602</v>
      </c>
      <c r="L191" s="5" t="n">
        <f aca="false">ABS(Table2[[#This Row],[Nc Analytic]]-Table2[[#This Row],[Nc Simulation]])</f>
        <v>13.602</v>
      </c>
      <c r="M191" s="1" t="n">
        <f aca="false">100*IF(Table2[[#This Row],[Nc Analytic]]&gt;0, Table2[[#This Row],[Absolute Error]]/Table2[[#This Row],[Nc Analytic]],1)</f>
        <v>100</v>
      </c>
    </row>
    <row r="192" customFormat="false" ht="13.8" hidden="false" customHeight="false" outlineLevel="0" collapsed="false">
      <c r="A192" s="1" t="n">
        <v>19.1</v>
      </c>
      <c r="B192" s="3"/>
      <c r="C192" s="0" t="n">
        <v>0.710214</v>
      </c>
      <c r="D192" s="5" t="n">
        <f aca="false">ABS(Table6[[#This Row],[Pb Analytic]]-Table6[[#This Row],[Pb Simulation]])</f>
        <v>0.710214</v>
      </c>
      <c r="E192" s="1" t="n">
        <f aca="false">100*IF(Table6[[#This Row],[Pb Analytic]]&gt;0, Table6[[#This Row],[Absolute Error]]/Table6[[#This Row],[Pb Analytic]],1)</f>
        <v>100</v>
      </c>
      <c r="F192" s="3"/>
      <c r="G192" s="0" t="n">
        <v>0.23743</v>
      </c>
      <c r="H192" s="5" t="n">
        <f aca="false">ABS(Table7[[#This Row],[Pd Analytic]]-Table7[[#This Row],[Pd Simulation]])</f>
        <v>0.23743</v>
      </c>
      <c r="I192" s="1" t="n">
        <f aca="false">100*IF(Table7[[#This Row],[Pd Analytic]]&gt;0, Table7[[#This Row],[Absolute Error]]/Table7[[#This Row],[Pd Analytic]],1)</f>
        <v>100</v>
      </c>
      <c r="K192" s="0" t="n">
        <v>13.6047</v>
      </c>
      <c r="L192" s="5" t="n">
        <f aca="false">ABS(Table2[[#This Row],[Nc Analytic]]-Table2[[#This Row],[Nc Simulation]])</f>
        <v>13.6047</v>
      </c>
      <c r="M192" s="1" t="n">
        <f aca="false">100*IF(Table2[[#This Row],[Nc Analytic]]&gt;0, Table2[[#This Row],[Absolute Error]]/Table2[[#This Row],[Nc Analytic]],1)</f>
        <v>100</v>
      </c>
    </row>
    <row r="193" customFormat="false" ht="13.8" hidden="false" customHeight="false" outlineLevel="0" collapsed="false">
      <c r="A193" s="1" t="n">
        <v>19.2</v>
      </c>
      <c r="B193" s="3"/>
      <c r="C193" s="0" t="n">
        <v>0.711677</v>
      </c>
      <c r="D193" s="5" t="n">
        <f aca="false">ABS(Table6[[#This Row],[Pb Analytic]]-Table6[[#This Row],[Pb Simulation]])</f>
        <v>0.711677</v>
      </c>
      <c r="E193" s="1" t="n">
        <f aca="false">100*IF(Table6[[#This Row],[Pb Analytic]]&gt;0, Table6[[#This Row],[Absolute Error]]/Table6[[#This Row],[Pb Analytic]],1)</f>
        <v>100</v>
      </c>
      <c r="F193" s="3"/>
      <c r="G193" s="0" t="n">
        <v>0.23624</v>
      </c>
      <c r="H193" s="5" t="n">
        <f aca="false">ABS(Table7[[#This Row],[Pd Analytic]]-Table7[[#This Row],[Pd Simulation]])</f>
        <v>0.23624</v>
      </c>
      <c r="I193" s="1" t="n">
        <f aca="false">100*IF(Table7[[#This Row],[Pd Analytic]]&gt;0, Table7[[#This Row],[Absolute Error]]/Table7[[#This Row],[Pd Analytic]],1)</f>
        <v>100</v>
      </c>
      <c r="K193" s="0" t="n">
        <v>13.6074</v>
      </c>
      <c r="L193" s="5" t="n">
        <f aca="false">ABS(Table2[[#This Row],[Nc Analytic]]-Table2[[#This Row],[Nc Simulation]])</f>
        <v>13.6074</v>
      </c>
      <c r="M193" s="1" t="n">
        <f aca="false">100*IF(Table2[[#This Row],[Nc Analytic]]&gt;0, Table2[[#This Row],[Absolute Error]]/Table2[[#This Row],[Nc Analytic]],1)</f>
        <v>100</v>
      </c>
    </row>
    <row r="194" customFormat="false" ht="13.8" hidden="false" customHeight="false" outlineLevel="0" collapsed="false">
      <c r="A194" s="1" t="n">
        <v>19.3</v>
      </c>
      <c r="B194" s="3"/>
      <c r="C194" s="0" t="n">
        <v>0.713125</v>
      </c>
      <c r="D194" s="5" t="n">
        <f aca="false">ABS(Table6[[#This Row],[Pb Analytic]]-Table6[[#This Row],[Pb Simulation]])</f>
        <v>0.713125</v>
      </c>
      <c r="E194" s="1" t="n">
        <f aca="false">100*IF(Table6[[#This Row],[Pb Analytic]]&gt;0, Table6[[#This Row],[Absolute Error]]/Table6[[#This Row],[Pb Analytic]],1)</f>
        <v>100</v>
      </c>
      <c r="F194" s="3"/>
      <c r="G194" s="0" t="n">
        <v>0.235062</v>
      </c>
      <c r="H194" s="5" t="n">
        <f aca="false">ABS(Table7[[#This Row],[Pd Analytic]]-Table7[[#This Row],[Pd Simulation]])</f>
        <v>0.235062</v>
      </c>
      <c r="I194" s="1" t="n">
        <f aca="false">100*IF(Table7[[#This Row],[Pd Analytic]]&gt;0, Table7[[#This Row],[Absolute Error]]/Table7[[#This Row],[Pd Analytic]],1)</f>
        <v>100</v>
      </c>
      <c r="K194" s="0" t="n">
        <v>13.6101</v>
      </c>
      <c r="L194" s="5" t="n">
        <f aca="false">ABS(Table2[[#This Row],[Nc Analytic]]-Table2[[#This Row],[Nc Simulation]])</f>
        <v>13.6101</v>
      </c>
      <c r="M194" s="1" t="n">
        <f aca="false">100*IF(Table2[[#This Row],[Nc Analytic]]&gt;0, Table2[[#This Row],[Absolute Error]]/Table2[[#This Row],[Nc Analytic]],1)</f>
        <v>100</v>
      </c>
    </row>
    <row r="195" customFormat="false" ht="13.8" hidden="false" customHeight="false" outlineLevel="0" collapsed="false">
      <c r="A195" s="1" t="n">
        <v>19.4</v>
      </c>
      <c r="B195" s="3"/>
      <c r="C195" s="0" t="n">
        <v>0.714558</v>
      </c>
      <c r="D195" s="5" t="n">
        <f aca="false">ABS(Table6[[#This Row],[Pb Analytic]]-Table6[[#This Row],[Pb Simulation]])</f>
        <v>0.714558</v>
      </c>
      <c r="E195" s="1" t="n">
        <f aca="false">100*IF(Table6[[#This Row],[Pb Analytic]]&gt;0, Table6[[#This Row],[Absolute Error]]/Table6[[#This Row],[Pb Analytic]],1)</f>
        <v>100</v>
      </c>
      <c r="F195" s="3"/>
      <c r="G195" s="0" t="n">
        <v>0.233895</v>
      </c>
      <c r="H195" s="5" t="n">
        <f aca="false">ABS(Table7[[#This Row],[Pd Analytic]]-Table7[[#This Row],[Pd Simulation]])</f>
        <v>0.233895</v>
      </c>
      <c r="I195" s="1" t="n">
        <f aca="false">100*IF(Table7[[#This Row],[Pd Analytic]]&gt;0, Table7[[#This Row],[Absolute Error]]/Table7[[#This Row],[Pd Analytic]],1)</f>
        <v>100</v>
      </c>
      <c r="K195" s="0" t="n">
        <v>13.6127</v>
      </c>
      <c r="L195" s="5" t="n">
        <f aca="false">ABS(Table2[[#This Row],[Nc Analytic]]-Table2[[#This Row],[Nc Simulation]])</f>
        <v>13.6127</v>
      </c>
      <c r="M195" s="1" t="n">
        <f aca="false">100*IF(Table2[[#This Row],[Nc Analytic]]&gt;0, Table2[[#This Row],[Absolute Error]]/Table2[[#This Row],[Nc Analytic]],1)</f>
        <v>100</v>
      </c>
    </row>
    <row r="196" customFormat="false" ht="13.8" hidden="false" customHeight="false" outlineLevel="0" collapsed="false">
      <c r="A196" s="1" t="n">
        <v>19.5</v>
      </c>
      <c r="B196" s="3"/>
      <c r="C196" s="0" t="n">
        <v>0.715978</v>
      </c>
      <c r="D196" s="5" t="n">
        <f aca="false">ABS(Table6[[#This Row],[Pb Analytic]]-Table6[[#This Row],[Pb Simulation]])</f>
        <v>0.715978</v>
      </c>
      <c r="E196" s="1" t="n">
        <f aca="false">100*IF(Table6[[#This Row],[Pb Analytic]]&gt;0, Table6[[#This Row],[Absolute Error]]/Table6[[#This Row],[Pb Analytic]],1)</f>
        <v>100</v>
      </c>
      <c r="F196" s="3"/>
      <c r="G196" s="0" t="n">
        <v>0.23274</v>
      </c>
      <c r="H196" s="5" t="n">
        <f aca="false">ABS(Table7[[#This Row],[Pd Analytic]]-Table7[[#This Row],[Pd Simulation]])</f>
        <v>0.23274</v>
      </c>
      <c r="I196" s="1" t="n">
        <f aca="false">100*IF(Table7[[#This Row],[Pd Analytic]]&gt;0, Table7[[#This Row],[Absolute Error]]/Table7[[#This Row],[Pd Analytic]],1)</f>
        <v>100</v>
      </c>
      <c r="K196" s="0" t="n">
        <v>13.6153</v>
      </c>
      <c r="L196" s="5" t="n">
        <f aca="false">ABS(Table2[[#This Row],[Nc Analytic]]-Table2[[#This Row],[Nc Simulation]])</f>
        <v>13.6153</v>
      </c>
      <c r="M196" s="1" t="n">
        <f aca="false">100*IF(Table2[[#This Row],[Nc Analytic]]&gt;0, Table2[[#This Row],[Absolute Error]]/Table2[[#This Row],[Nc Analytic]],1)</f>
        <v>100</v>
      </c>
    </row>
    <row r="197" customFormat="false" ht="13.8" hidden="false" customHeight="false" outlineLevel="0" collapsed="false">
      <c r="A197" s="1" t="n">
        <v>19.6</v>
      </c>
      <c r="B197" s="3"/>
      <c r="C197" s="0" t="n">
        <v>0.717384</v>
      </c>
      <c r="D197" s="5" t="n">
        <f aca="false">ABS(Table6[[#This Row],[Pb Analytic]]-Table6[[#This Row],[Pb Simulation]])</f>
        <v>0.717384</v>
      </c>
      <c r="E197" s="1" t="n">
        <f aca="false">100*IF(Table6[[#This Row],[Pb Analytic]]&gt;0, Table6[[#This Row],[Absolute Error]]/Table6[[#This Row],[Pb Analytic]],1)</f>
        <v>100</v>
      </c>
      <c r="F197" s="3"/>
      <c r="G197" s="0" t="n">
        <v>0.231596</v>
      </c>
      <c r="H197" s="5" t="n">
        <f aca="false">ABS(Table7[[#This Row],[Pd Analytic]]-Table7[[#This Row],[Pd Simulation]])</f>
        <v>0.231596</v>
      </c>
      <c r="I197" s="1" t="n">
        <f aca="false">100*IF(Table7[[#This Row],[Pd Analytic]]&gt;0, Table7[[#This Row],[Absolute Error]]/Table7[[#This Row],[Pd Analytic]],1)</f>
        <v>100</v>
      </c>
      <c r="K197" s="0" t="n">
        <v>13.6178</v>
      </c>
      <c r="L197" s="5" t="n">
        <f aca="false">ABS(Table2[[#This Row],[Nc Analytic]]-Table2[[#This Row],[Nc Simulation]])</f>
        <v>13.6178</v>
      </c>
      <c r="M197" s="1" t="n">
        <f aca="false">100*IF(Table2[[#This Row],[Nc Analytic]]&gt;0, Table2[[#This Row],[Absolute Error]]/Table2[[#This Row],[Nc Analytic]],1)</f>
        <v>100</v>
      </c>
    </row>
    <row r="198" customFormat="false" ht="13.8" hidden="false" customHeight="false" outlineLevel="0" collapsed="false">
      <c r="A198" s="1" t="n">
        <v>19.7</v>
      </c>
      <c r="B198" s="3"/>
      <c r="C198" s="0" t="n">
        <v>0.718775</v>
      </c>
      <c r="D198" s="5" t="n">
        <f aca="false">ABS(Table6[[#This Row],[Pb Analytic]]-Table6[[#This Row],[Pb Simulation]])</f>
        <v>0.718775</v>
      </c>
      <c r="E198" s="1" t="n">
        <f aca="false">100*IF(Table6[[#This Row],[Pb Analytic]]&gt;0, Table6[[#This Row],[Absolute Error]]/Table6[[#This Row],[Pb Analytic]],1)</f>
        <v>100</v>
      </c>
      <c r="F198" s="3"/>
      <c r="G198" s="0" t="n">
        <v>0.230463</v>
      </c>
      <c r="H198" s="5" t="n">
        <f aca="false">ABS(Table7[[#This Row],[Pd Analytic]]-Table7[[#This Row],[Pd Simulation]])</f>
        <v>0.230463</v>
      </c>
      <c r="I198" s="1" t="n">
        <f aca="false">100*IF(Table7[[#This Row],[Pd Analytic]]&gt;0, Table7[[#This Row],[Absolute Error]]/Table7[[#This Row],[Pd Analytic]],1)</f>
        <v>100</v>
      </c>
      <c r="K198" s="0" t="n">
        <v>13.6204</v>
      </c>
      <c r="L198" s="5" t="n">
        <f aca="false">ABS(Table2[[#This Row],[Nc Analytic]]-Table2[[#This Row],[Nc Simulation]])</f>
        <v>13.6204</v>
      </c>
      <c r="M198" s="1" t="n">
        <f aca="false">100*IF(Table2[[#This Row],[Nc Analytic]]&gt;0, Table2[[#This Row],[Absolute Error]]/Table2[[#This Row],[Nc Analytic]],1)</f>
        <v>100</v>
      </c>
    </row>
    <row r="199" customFormat="false" ht="13.8" hidden="false" customHeight="false" outlineLevel="0" collapsed="false">
      <c r="A199" s="1" t="n">
        <v>19.8</v>
      </c>
      <c r="B199" s="3"/>
      <c r="C199" s="0" t="n">
        <v>0.720154</v>
      </c>
      <c r="D199" s="5" t="n">
        <f aca="false">ABS(Table6[[#This Row],[Pb Analytic]]-Table6[[#This Row],[Pb Simulation]])</f>
        <v>0.720154</v>
      </c>
      <c r="E199" s="1" t="n">
        <f aca="false">100*IF(Table6[[#This Row],[Pb Analytic]]&gt;0, Table6[[#This Row],[Absolute Error]]/Table6[[#This Row],[Pb Analytic]],1)</f>
        <v>100</v>
      </c>
      <c r="F199" s="3"/>
      <c r="G199" s="0" t="n">
        <v>0.229341</v>
      </c>
      <c r="H199" s="5" t="n">
        <f aca="false">ABS(Table7[[#This Row],[Pd Analytic]]-Table7[[#This Row],[Pd Simulation]])</f>
        <v>0.229341</v>
      </c>
      <c r="I199" s="1" t="n">
        <f aca="false">100*IF(Table7[[#This Row],[Pd Analytic]]&gt;0, Table7[[#This Row],[Absolute Error]]/Table7[[#This Row],[Pd Analytic]],1)</f>
        <v>100</v>
      </c>
      <c r="K199" s="0" t="n">
        <v>13.6229</v>
      </c>
      <c r="L199" s="5" t="n">
        <f aca="false">ABS(Table2[[#This Row],[Nc Analytic]]-Table2[[#This Row],[Nc Simulation]])</f>
        <v>13.6229</v>
      </c>
      <c r="M199" s="1" t="n">
        <f aca="false">100*IF(Table2[[#This Row],[Nc Analytic]]&gt;0, Table2[[#This Row],[Absolute Error]]/Table2[[#This Row],[Nc Analytic]],1)</f>
        <v>100</v>
      </c>
    </row>
    <row r="200" customFormat="false" ht="13.8" hidden="false" customHeight="false" outlineLevel="0" collapsed="false">
      <c r="A200" s="1" t="n">
        <v>19.9</v>
      </c>
      <c r="B200" s="3"/>
      <c r="C200" s="0" t="n">
        <v>0.721519</v>
      </c>
      <c r="D200" s="5" t="n">
        <f aca="false">ABS(Table6[[#This Row],[Pb Analytic]]-Table6[[#This Row],[Pb Simulation]])</f>
        <v>0.721519</v>
      </c>
      <c r="E200" s="1" t="n">
        <f aca="false">100*IF(Table6[[#This Row],[Pb Analytic]]&gt;0, Table6[[#This Row],[Absolute Error]]/Table6[[#This Row],[Pb Analytic]],1)</f>
        <v>100</v>
      </c>
      <c r="F200" s="3"/>
      <c r="G200" s="0" t="n">
        <v>0.22823</v>
      </c>
      <c r="H200" s="5" t="n">
        <f aca="false">ABS(Table7[[#This Row],[Pd Analytic]]-Table7[[#This Row],[Pd Simulation]])</f>
        <v>0.22823</v>
      </c>
      <c r="I200" s="1" t="n">
        <f aca="false">100*IF(Table7[[#This Row],[Pd Analytic]]&gt;0, Table7[[#This Row],[Absolute Error]]/Table7[[#This Row],[Pd Analytic]],1)</f>
        <v>100</v>
      </c>
      <c r="K200" s="0" t="n">
        <v>13.6253</v>
      </c>
      <c r="L200" s="5" t="n">
        <f aca="false">ABS(Table2[[#This Row],[Nc Analytic]]-Table2[[#This Row],[Nc Simulation]])</f>
        <v>13.6253</v>
      </c>
      <c r="M200" s="1" t="n">
        <f aca="false">100*IF(Table2[[#This Row],[Nc Analytic]]&gt;0, Table2[[#This Row],[Absolute Error]]/Table2[[#This Row],[Nc Analytic]],1)</f>
        <v>100</v>
      </c>
    </row>
    <row r="201" customFormat="false" ht="13.8" hidden="false" customHeight="false" outlineLevel="0" collapsed="false">
      <c r="A201" s="1" t="n">
        <v>20</v>
      </c>
      <c r="B201" s="3"/>
      <c r="C201" s="0" t="n">
        <v>0.722871</v>
      </c>
      <c r="D201" s="5" t="n">
        <f aca="false">ABS(Table6[[#This Row],[Pb Analytic]]-Table6[[#This Row],[Pb Simulation]])</f>
        <v>0.722871</v>
      </c>
      <c r="E201" s="1" t="n">
        <f aca="false">100*IF(Table6[[#This Row],[Pb Analytic]]&gt;0, Table6[[#This Row],[Absolute Error]]/Table6[[#This Row],[Pb Analytic]],1)</f>
        <v>100</v>
      </c>
      <c r="F201" s="3"/>
      <c r="G201" s="0" t="n">
        <v>0.227129</v>
      </c>
      <c r="H201" s="5" t="n">
        <f aca="false">ABS(Table7[[#This Row],[Pd Analytic]]-Table7[[#This Row],[Pd Simulation]])</f>
        <v>0.227129</v>
      </c>
      <c r="I201" s="1" t="n">
        <f aca="false">100*IF(Table7[[#This Row],[Pd Analytic]]&gt;0, Table7[[#This Row],[Absolute Error]]/Table7[[#This Row],[Pd Analytic]],1)</f>
        <v>100</v>
      </c>
      <c r="K201" s="0" t="n">
        <v>13.6277</v>
      </c>
      <c r="L201" s="5" t="n">
        <f aca="false">ABS(Table2[[#This Row],[Nc Analytic]]-Table2[[#This Row],[Nc Simulation]])</f>
        <v>13.6277</v>
      </c>
      <c r="M201" s="1" t="n">
        <f aca="false">100*IF(Table2[[#This Row],[Nc Analytic]]&gt;0, Table2[[#This Row],[Absolute Error]]/Table2[[#This Row],[Nc Analytic]],1)</f>
        <v>100</v>
      </c>
    </row>
    <row r="202" customFormat="false" ht="15" hidden="false" customHeight="false" outlineLevel="0" collapsed="false">
      <c r="A202" s="1" t="s">
        <v>9</v>
      </c>
      <c r="D202" s="1" t="n">
        <f aca="false">MAX(D2:D201)</f>
        <v>0.722871</v>
      </c>
      <c r="E202" s="1" t="n">
        <f aca="false">MAX(E2:E201)</f>
        <v>100</v>
      </c>
      <c r="G202" s="6"/>
      <c r="H202" s="1" t="n">
        <f aca="false">MAX(H2:H201)</f>
        <v>0.709736</v>
      </c>
      <c r="I202" s="1" t="n">
        <f aca="false">MAX(I2:I201)</f>
        <v>100</v>
      </c>
      <c r="L202" s="1" t="n">
        <f aca="false">MAX(L2:L201)</f>
        <v>13.6277</v>
      </c>
      <c r="M202" s="1" t="n">
        <f aca="false">MAX(M2:M201)</f>
        <v>100</v>
      </c>
    </row>
    <row r="203" customFormat="false" ht="15" hidden="false" customHeight="false" outlineLevel="0" collapsed="false">
      <c r="A203" s="1" t="s">
        <v>10</v>
      </c>
      <c r="D203" s="1" t="n">
        <f aca="false">AVERAGE(D2:D201)</f>
        <v>0.394756335002878</v>
      </c>
      <c r="E203" s="1" t="n">
        <f aca="false">AVERAGE(E2:E201)</f>
        <v>100</v>
      </c>
      <c r="G203" s="6"/>
      <c r="H203" s="1" t="n">
        <f aca="false">AVERAGE(H2:H201)</f>
        <v>0.432138285</v>
      </c>
      <c r="I203" s="1" t="n">
        <f aca="false">AVERAGE(I2:I201)</f>
        <v>100</v>
      </c>
      <c r="L203" s="1" t="n">
        <f aca="false">AVERAGE(L2:L201)</f>
        <v>10.9649545825</v>
      </c>
      <c r="M203" s="1" t="n">
        <f aca="false">AVERAGE(M2:M201)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2022-12-13T10:57:33Z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